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50" firstSheet="29" activeTab="40"/>
  </bookViews>
  <sheets>
    <sheet name="Experiment_raw_data" sheetId="41" r:id="rId1"/>
    <sheet name="S1r" sheetId="1" r:id="rId2"/>
    <sheet name="S2r" sheetId="2" r:id="rId3"/>
    <sheet name="S3r" sheetId="5" r:id="rId4"/>
    <sheet name="S4r" sheetId="6" r:id="rId5"/>
    <sheet name="S5r" sheetId="7" r:id="rId6"/>
    <sheet name="S6r" sheetId="8" r:id="rId7"/>
    <sheet name="S7r" sheetId="9" r:id="rId8"/>
    <sheet name="S8r" sheetId="3" r:id="rId9"/>
    <sheet name="S9r" sheetId="4" r:id="rId10"/>
    <sheet name="S10r" sheetId="10" r:id="rId11"/>
    <sheet name="S11r" sheetId="11" r:id="rId12"/>
    <sheet name="S12r" sheetId="12" r:id="rId13"/>
    <sheet name="S13r" sheetId="13" r:id="rId14"/>
    <sheet name="S14r" sheetId="14" r:id="rId15"/>
    <sheet name="S15r" sheetId="15" r:id="rId16"/>
    <sheet name="S16r" sheetId="16" r:id="rId17"/>
    <sheet name="S17r" sheetId="17" r:id="rId18"/>
    <sheet name="S18r" sheetId="18" r:id="rId19"/>
    <sheet name="S19r" sheetId="19" r:id="rId20"/>
    <sheet name="S20r" sheetId="20" r:id="rId21"/>
    <sheet name="S1" sheetId="21" r:id="rId22"/>
    <sheet name="S2" sheetId="22" r:id="rId23"/>
    <sheet name="S3" sheetId="23" r:id="rId24"/>
    <sheet name="S4" sheetId="24" r:id="rId25"/>
    <sheet name="S5" sheetId="25" r:id="rId26"/>
    <sheet name="S6" sheetId="26" r:id="rId27"/>
    <sheet name="S7" sheetId="27" r:id="rId28"/>
    <sheet name="S8" sheetId="28" r:id="rId29"/>
    <sheet name="S9" sheetId="29" r:id="rId30"/>
    <sheet name="S10" sheetId="30" r:id="rId31"/>
    <sheet name="S11" sheetId="31" r:id="rId32"/>
    <sheet name="S12" sheetId="32" r:id="rId33"/>
    <sheet name="S13" sheetId="33" r:id="rId34"/>
    <sheet name="S14" sheetId="34" r:id="rId35"/>
    <sheet name="S15" sheetId="35" r:id="rId36"/>
    <sheet name="S16" sheetId="36" r:id="rId37"/>
    <sheet name="S17" sheetId="37" r:id="rId38"/>
    <sheet name="S18" sheetId="38" r:id="rId39"/>
    <sheet name="S19" sheetId="39" r:id="rId40"/>
    <sheet name="S20" sheetId="40" r:id="rId41"/>
  </sheets>
  <externalReferences>
    <externalReference r:id="rId4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7" i="40" l="1"/>
  <c r="E87" i="40" s="1"/>
  <c r="F87" i="40" s="1"/>
  <c r="G87" i="40" s="1"/>
  <c r="H87" i="40" s="1"/>
  <c r="I87" i="40" s="1"/>
  <c r="J87" i="40" s="1"/>
  <c r="K87" i="40" s="1"/>
  <c r="L87" i="40" s="1"/>
  <c r="D79" i="40"/>
  <c r="D83" i="40" s="1"/>
  <c r="C79" i="40"/>
  <c r="C49" i="40"/>
  <c r="C50" i="40" s="1"/>
  <c r="E48" i="40"/>
  <c r="E49" i="40" s="1"/>
  <c r="D48" i="40"/>
  <c r="O28" i="40"/>
  <c r="O29" i="40" s="1"/>
  <c r="N28" i="40"/>
  <c r="N29" i="40" s="1"/>
  <c r="M28" i="40"/>
  <c r="M29" i="40" s="1"/>
  <c r="L28" i="40"/>
  <c r="L29" i="40" s="1"/>
  <c r="K28" i="40"/>
  <c r="K29" i="40" s="1"/>
  <c r="J28" i="40"/>
  <c r="J29" i="40" s="1"/>
  <c r="I28" i="40"/>
  <c r="I29" i="40" s="1"/>
  <c r="H28" i="40"/>
  <c r="H29" i="40" s="1"/>
  <c r="G28" i="40"/>
  <c r="G29" i="40" s="1"/>
  <c r="F28" i="40"/>
  <c r="F29" i="40" s="1"/>
  <c r="E28" i="40"/>
  <c r="E29" i="40" s="1"/>
  <c r="D28" i="40"/>
  <c r="D29" i="40" s="1"/>
  <c r="C28" i="40"/>
  <c r="C29" i="40" s="1"/>
  <c r="C30" i="40" s="1"/>
  <c r="O23" i="40"/>
  <c r="L89" i="40" s="1"/>
  <c r="N23" i="40"/>
  <c r="K89" i="40" s="1"/>
  <c r="M23" i="40"/>
  <c r="J89" i="40" s="1"/>
  <c r="L23" i="40"/>
  <c r="I89" i="40" s="1"/>
  <c r="K23" i="40"/>
  <c r="H89" i="40" s="1"/>
  <c r="J23" i="40"/>
  <c r="G89" i="40" s="1"/>
  <c r="I23" i="40"/>
  <c r="F89" i="40" s="1"/>
  <c r="H23" i="40"/>
  <c r="E89" i="40" s="1"/>
  <c r="G23" i="40"/>
  <c r="D89" i="40" s="1"/>
  <c r="F23" i="40"/>
  <c r="C89" i="40" s="1"/>
  <c r="E23" i="40"/>
  <c r="E24" i="40" s="1"/>
  <c r="D23" i="40"/>
  <c r="D24" i="40" s="1"/>
  <c r="C23" i="40"/>
  <c r="B41" i="40" s="1" a="1"/>
  <c r="B41" i="40" s="1"/>
  <c r="D20" i="40"/>
  <c r="E20" i="40" s="1"/>
  <c r="D18" i="40"/>
  <c r="C18" i="40"/>
  <c r="C9" i="40"/>
  <c r="E4" i="40"/>
  <c r="K89" i="39"/>
  <c r="G89" i="39"/>
  <c r="C89" i="39"/>
  <c r="D87" i="39"/>
  <c r="E87" i="39" s="1"/>
  <c r="F87" i="39" s="1"/>
  <c r="G87" i="39" s="1"/>
  <c r="H87" i="39" s="1"/>
  <c r="I87" i="39" s="1"/>
  <c r="J87" i="39" s="1"/>
  <c r="K87" i="39" s="1"/>
  <c r="L87" i="39" s="1"/>
  <c r="D84" i="39"/>
  <c r="D79" i="39"/>
  <c r="D83" i="39" s="1"/>
  <c r="C79" i="39"/>
  <c r="C49" i="39"/>
  <c r="C50" i="39" s="1"/>
  <c r="E48" i="39"/>
  <c r="D48" i="39"/>
  <c r="O30" i="39"/>
  <c r="K30" i="39"/>
  <c r="G30" i="39"/>
  <c r="C30" i="39"/>
  <c r="O29" i="39"/>
  <c r="L92" i="39" s="1"/>
  <c r="L29" i="39"/>
  <c r="K29" i="39"/>
  <c r="H92" i="39" s="1"/>
  <c r="H29" i="39"/>
  <c r="G29" i="39"/>
  <c r="D92" i="39" s="1"/>
  <c r="D29" i="39"/>
  <c r="C29" i="39"/>
  <c r="O28" i="39"/>
  <c r="N28" i="39"/>
  <c r="N29" i="39" s="1"/>
  <c r="M28" i="39"/>
  <c r="M29" i="39" s="1"/>
  <c r="L28" i="39"/>
  <c r="K28" i="39"/>
  <c r="J28" i="39"/>
  <c r="J29" i="39" s="1"/>
  <c r="I28" i="39"/>
  <c r="I29" i="39" s="1"/>
  <c r="H28" i="39"/>
  <c r="G28" i="39"/>
  <c r="F28" i="39"/>
  <c r="F29" i="39" s="1"/>
  <c r="E28" i="39"/>
  <c r="E29" i="39" s="1"/>
  <c r="D28" i="39"/>
  <c r="C28" i="39"/>
  <c r="N24" i="39"/>
  <c r="M24" i="39"/>
  <c r="J24" i="39"/>
  <c r="I24" i="39"/>
  <c r="F24" i="39"/>
  <c r="E24" i="39"/>
  <c r="O23" i="39"/>
  <c r="N23" i="39"/>
  <c r="M23" i="39"/>
  <c r="J89" i="39" s="1"/>
  <c r="L23" i="39"/>
  <c r="I89" i="39" s="1"/>
  <c r="K23" i="39"/>
  <c r="J23" i="39"/>
  <c r="I23" i="39"/>
  <c r="F89" i="39" s="1"/>
  <c r="H23" i="39"/>
  <c r="E89" i="39" s="1"/>
  <c r="G23" i="39"/>
  <c r="G31" i="39" s="1"/>
  <c r="F23" i="39"/>
  <c r="E23" i="39"/>
  <c r="D23" i="39"/>
  <c r="D24" i="39" s="1"/>
  <c r="C23" i="39"/>
  <c r="D20" i="39"/>
  <c r="D19" i="39"/>
  <c r="C18" i="39"/>
  <c r="C9" i="39"/>
  <c r="E6" i="39"/>
  <c r="E4" i="39"/>
  <c r="F87" i="38"/>
  <c r="G87" i="38" s="1"/>
  <c r="H87" i="38" s="1"/>
  <c r="I87" i="38" s="1"/>
  <c r="J87" i="38" s="1"/>
  <c r="K87" i="38" s="1"/>
  <c r="L87" i="38" s="1"/>
  <c r="E87" i="38"/>
  <c r="D87" i="38"/>
  <c r="D79" i="38"/>
  <c r="D83" i="38" s="1"/>
  <c r="C79" i="38"/>
  <c r="C83" i="38" s="1"/>
  <c r="C50" i="38"/>
  <c r="C49" i="38"/>
  <c r="D48" i="38"/>
  <c r="D49" i="38" s="1"/>
  <c r="O29" i="38"/>
  <c r="L92" i="38" s="1"/>
  <c r="K29" i="38"/>
  <c r="H92" i="38" s="1"/>
  <c r="G29" i="38"/>
  <c r="D92" i="38" s="1"/>
  <c r="C29" i="38"/>
  <c r="C30" i="38" s="1"/>
  <c r="O28" i="38"/>
  <c r="N28" i="38"/>
  <c r="M28" i="38"/>
  <c r="L28" i="38"/>
  <c r="L29" i="38" s="1"/>
  <c r="K28" i="38"/>
  <c r="J28" i="38"/>
  <c r="I28" i="38"/>
  <c r="H28" i="38"/>
  <c r="H29" i="38" s="1"/>
  <c r="G28" i="38"/>
  <c r="F28" i="38"/>
  <c r="E28" i="38"/>
  <c r="D28" i="38"/>
  <c r="D29" i="38" s="1"/>
  <c r="C28" i="38"/>
  <c r="N29" i="38" s="1"/>
  <c r="O24" i="38"/>
  <c r="M24" i="38"/>
  <c r="L24" i="38"/>
  <c r="K24" i="38"/>
  <c r="I24" i="38"/>
  <c r="H24" i="38"/>
  <c r="G24" i="38"/>
  <c r="E24" i="38"/>
  <c r="D24" i="38"/>
  <c r="C24" i="38"/>
  <c r="O23" i="38"/>
  <c r="L89" i="38" s="1"/>
  <c r="N23" i="38"/>
  <c r="M23" i="38"/>
  <c r="J89" i="38" s="1"/>
  <c r="L23" i="38"/>
  <c r="I89" i="38" s="1"/>
  <c r="K23" i="38"/>
  <c r="H89" i="38" s="1"/>
  <c r="J23" i="38"/>
  <c r="I23" i="38"/>
  <c r="F89" i="38" s="1"/>
  <c r="H23" i="38"/>
  <c r="E89" i="38" s="1"/>
  <c r="G23" i="38"/>
  <c r="D89" i="38" s="1"/>
  <c r="F23" i="38"/>
  <c r="E23" i="38"/>
  <c r="D23" i="38"/>
  <c r="C23" i="38"/>
  <c r="G20" i="38"/>
  <c r="F20" i="38"/>
  <c r="F18" i="38" s="1"/>
  <c r="E20" i="38"/>
  <c r="E18" i="38" s="1"/>
  <c r="D20" i="38"/>
  <c r="D18" i="38"/>
  <c r="C18" i="38"/>
  <c r="C9" i="38"/>
  <c r="E4" i="38"/>
  <c r="I89" i="37"/>
  <c r="E89" i="37"/>
  <c r="E87" i="37"/>
  <c r="F87" i="37" s="1"/>
  <c r="G87" i="37" s="1"/>
  <c r="H87" i="37" s="1"/>
  <c r="I87" i="37" s="1"/>
  <c r="J87" i="37" s="1"/>
  <c r="K87" i="37" s="1"/>
  <c r="L87" i="37" s="1"/>
  <c r="D87" i="37"/>
  <c r="D79" i="37"/>
  <c r="D83" i="37" s="1"/>
  <c r="C79" i="37"/>
  <c r="C83" i="37" s="1"/>
  <c r="C50" i="37"/>
  <c r="E49" i="37"/>
  <c r="C49" i="37"/>
  <c r="E48" i="37"/>
  <c r="D48" i="37"/>
  <c r="D49" i="37" s="1"/>
  <c r="C30" i="37"/>
  <c r="L29" i="37"/>
  <c r="H29" i="37"/>
  <c r="D29" i="37"/>
  <c r="O28" i="37"/>
  <c r="N28" i="37"/>
  <c r="M28" i="37"/>
  <c r="L28" i="37"/>
  <c r="K28" i="37"/>
  <c r="J28" i="37"/>
  <c r="I28" i="37"/>
  <c r="H28" i="37"/>
  <c r="G28" i="37"/>
  <c r="F28" i="37"/>
  <c r="E28" i="37"/>
  <c r="D28" i="37"/>
  <c r="C28" i="37"/>
  <c r="C29" i="37" s="1"/>
  <c r="N24" i="37"/>
  <c r="L24" i="37"/>
  <c r="J24" i="37"/>
  <c r="H24" i="37"/>
  <c r="F24" i="37"/>
  <c r="D24" i="37"/>
  <c r="O23" i="37"/>
  <c r="N23" i="37"/>
  <c r="K89" i="37" s="1"/>
  <c r="M23" i="37"/>
  <c r="L23" i="37"/>
  <c r="K23" i="37"/>
  <c r="J23" i="37"/>
  <c r="G89" i="37" s="1"/>
  <c r="I23" i="37"/>
  <c r="H23" i="37"/>
  <c r="G23" i="37"/>
  <c r="F23" i="37"/>
  <c r="C89" i="37" s="1"/>
  <c r="E23" i="37"/>
  <c r="E24" i="37" s="1"/>
  <c r="D23" i="37"/>
  <c r="C23" i="37"/>
  <c r="D20" i="37"/>
  <c r="D19" i="37"/>
  <c r="C18" i="37"/>
  <c r="C9" i="37"/>
  <c r="E6" i="37"/>
  <c r="E4" i="37"/>
  <c r="D87" i="36"/>
  <c r="E87" i="36" s="1"/>
  <c r="F87" i="36" s="1"/>
  <c r="G87" i="36" s="1"/>
  <c r="H87" i="36" s="1"/>
  <c r="I87" i="36" s="1"/>
  <c r="J87" i="36" s="1"/>
  <c r="K87" i="36" s="1"/>
  <c r="L87" i="36" s="1"/>
  <c r="D79" i="36"/>
  <c r="D84" i="36" s="1"/>
  <c r="C79" i="36"/>
  <c r="C83" i="36" s="1"/>
  <c r="C49" i="36"/>
  <c r="C50" i="36" s="1"/>
  <c r="D48" i="36"/>
  <c r="D49" i="36" s="1"/>
  <c r="O29" i="36"/>
  <c r="O31" i="36" s="1"/>
  <c r="M29" i="36"/>
  <c r="J92" i="36" s="1"/>
  <c r="K29" i="36"/>
  <c r="H92" i="36" s="1"/>
  <c r="I29" i="36"/>
  <c r="F92" i="36" s="1"/>
  <c r="G29" i="36"/>
  <c r="G31" i="36" s="1"/>
  <c r="E29" i="36"/>
  <c r="E31" i="36" s="1"/>
  <c r="C29" i="36"/>
  <c r="C30" i="36" s="1"/>
  <c r="O28" i="36"/>
  <c r="N28" i="36"/>
  <c r="N29" i="36" s="1"/>
  <c r="M28" i="36"/>
  <c r="L28" i="36"/>
  <c r="L29" i="36" s="1"/>
  <c r="K28" i="36"/>
  <c r="J28" i="36"/>
  <c r="J29" i="36" s="1"/>
  <c r="I28" i="36"/>
  <c r="H28" i="36"/>
  <c r="H29" i="36" s="1"/>
  <c r="G28" i="36"/>
  <c r="F28" i="36"/>
  <c r="F29" i="36" s="1"/>
  <c r="E28" i="36"/>
  <c r="D28" i="36"/>
  <c r="D29" i="36" s="1"/>
  <c r="C28" i="36"/>
  <c r="O24" i="36"/>
  <c r="M24" i="36"/>
  <c r="K24" i="36"/>
  <c r="I24" i="36"/>
  <c r="G24" i="36"/>
  <c r="E24" i="36"/>
  <c r="C24" i="36"/>
  <c r="O23" i="36"/>
  <c r="L89" i="36" s="1"/>
  <c r="N23" i="36"/>
  <c r="K89" i="36" s="1"/>
  <c r="M23" i="36"/>
  <c r="J89" i="36" s="1"/>
  <c r="L23" i="36"/>
  <c r="I89" i="36" s="1"/>
  <c r="K23" i="36"/>
  <c r="H89" i="36" s="1"/>
  <c r="J23" i="36"/>
  <c r="G89" i="36" s="1"/>
  <c r="I23" i="36"/>
  <c r="F89" i="36" s="1"/>
  <c r="H23" i="36"/>
  <c r="E89" i="36" s="1"/>
  <c r="G23" i="36"/>
  <c r="D89" i="36" s="1"/>
  <c r="F23" i="36"/>
  <c r="C89" i="36" s="1"/>
  <c r="E23" i="36"/>
  <c r="D23" i="36"/>
  <c r="B33" i="36" s="1" a="1"/>
  <c r="B33" i="36" s="1"/>
  <c r="C23" i="36"/>
  <c r="E20" i="36"/>
  <c r="E18" i="36" s="1"/>
  <c r="D20" i="36"/>
  <c r="D18" i="36"/>
  <c r="C18" i="36"/>
  <c r="C9" i="36"/>
  <c r="E4" i="36"/>
  <c r="E87" i="35"/>
  <c r="F87" i="35" s="1"/>
  <c r="G87" i="35" s="1"/>
  <c r="H87" i="35" s="1"/>
  <c r="I87" i="35" s="1"/>
  <c r="J87" i="35" s="1"/>
  <c r="K87" i="35" s="1"/>
  <c r="L87" i="35" s="1"/>
  <c r="D87" i="35"/>
  <c r="D79" i="35"/>
  <c r="D83" i="35" s="1"/>
  <c r="C79" i="35"/>
  <c r="C83" i="35" s="1"/>
  <c r="C49" i="35"/>
  <c r="C50" i="35" s="1"/>
  <c r="E48" i="35"/>
  <c r="D48" i="35"/>
  <c r="D49" i="35" s="1"/>
  <c r="O28" i="35"/>
  <c r="N28" i="35"/>
  <c r="M28" i="35"/>
  <c r="L28" i="35"/>
  <c r="K28" i="35"/>
  <c r="J28" i="35"/>
  <c r="I28" i="35"/>
  <c r="H28" i="35"/>
  <c r="G28" i="35"/>
  <c r="F28" i="35"/>
  <c r="E28" i="35"/>
  <c r="D28" i="35"/>
  <c r="C28" i="35"/>
  <c r="C29" i="35" s="1"/>
  <c r="C30" i="35" s="1"/>
  <c r="N24" i="35"/>
  <c r="L24" i="35"/>
  <c r="J24" i="35"/>
  <c r="H24" i="35"/>
  <c r="F24" i="35"/>
  <c r="D24" i="35"/>
  <c r="O23" i="35"/>
  <c r="N23" i="35"/>
  <c r="K89" i="35" s="1"/>
  <c r="M23" i="35"/>
  <c r="L23" i="35"/>
  <c r="I89" i="35" s="1"/>
  <c r="K23" i="35"/>
  <c r="J23" i="35"/>
  <c r="G89" i="35" s="1"/>
  <c r="I23" i="35"/>
  <c r="H23" i="35"/>
  <c r="E89" i="35" s="1"/>
  <c r="G23" i="35"/>
  <c r="F23" i="35"/>
  <c r="C89" i="35" s="1"/>
  <c r="E23" i="35"/>
  <c r="E24" i="35" s="1"/>
  <c r="D23" i="35"/>
  <c r="C23" i="35"/>
  <c r="D20" i="35"/>
  <c r="C18" i="35"/>
  <c r="C9" i="35"/>
  <c r="E6" i="35"/>
  <c r="D19" i="35" s="1"/>
  <c r="E4" i="35"/>
  <c r="L89" i="34"/>
  <c r="J89" i="34"/>
  <c r="H89" i="34"/>
  <c r="F89" i="34"/>
  <c r="D89" i="34"/>
  <c r="D87" i="34"/>
  <c r="E87" i="34" s="1"/>
  <c r="F87" i="34" s="1"/>
  <c r="G87" i="34" s="1"/>
  <c r="H87" i="34" s="1"/>
  <c r="I87" i="34" s="1"/>
  <c r="J87" i="34" s="1"/>
  <c r="K87" i="34" s="1"/>
  <c r="L87" i="34" s="1"/>
  <c r="D79" i="34"/>
  <c r="D84" i="34" s="1"/>
  <c r="C79" i="34"/>
  <c r="C83" i="34" s="1"/>
  <c r="D49" i="34"/>
  <c r="C49" i="34"/>
  <c r="C50" i="34" s="1"/>
  <c r="D48" i="34"/>
  <c r="E48" i="34" s="1"/>
  <c r="O29" i="34"/>
  <c r="L92" i="34" s="1"/>
  <c r="M29" i="34"/>
  <c r="J92" i="34" s="1"/>
  <c r="K29" i="34"/>
  <c r="K31" i="34" s="1"/>
  <c r="I29" i="34"/>
  <c r="F92" i="34" s="1"/>
  <c r="G29" i="34"/>
  <c r="G31" i="34" s="1"/>
  <c r="E29" i="34"/>
  <c r="E31" i="34" s="1"/>
  <c r="C29" i="34"/>
  <c r="C30" i="34" s="1"/>
  <c r="O28" i="34"/>
  <c r="N28" i="34"/>
  <c r="N29" i="34" s="1"/>
  <c r="M28" i="34"/>
  <c r="L28" i="34"/>
  <c r="L29" i="34" s="1"/>
  <c r="K28" i="34"/>
  <c r="J28" i="34"/>
  <c r="J29" i="34" s="1"/>
  <c r="I28" i="34"/>
  <c r="H28" i="34"/>
  <c r="H29" i="34" s="1"/>
  <c r="G28" i="34"/>
  <c r="F28" i="34"/>
  <c r="F29" i="34" s="1"/>
  <c r="E28" i="34"/>
  <c r="D28" i="34"/>
  <c r="D29" i="34" s="1"/>
  <c r="C28" i="34"/>
  <c r="O24" i="34"/>
  <c r="M24" i="34"/>
  <c r="K24" i="34"/>
  <c r="I24" i="34"/>
  <c r="G24" i="34"/>
  <c r="E24" i="34"/>
  <c r="C24" i="34"/>
  <c r="O23" i="34"/>
  <c r="N23" i="34"/>
  <c r="K89" i="34" s="1"/>
  <c r="M23" i="34"/>
  <c r="L23" i="34"/>
  <c r="I89" i="34" s="1"/>
  <c r="K23" i="34"/>
  <c r="J23" i="34"/>
  <c r="G89" i="34" s="1"/>
  <c r="I23" i="34"/>
  <c r="H23" i="34"/>
  <c r="E89" i="34" s="1"/>
  <c r="G23" i="34"/>
  <c r="F23" i="34"/>
  <c r="C89" i="34" s="1"/>
  <c r="E23" i="34"/>
  <c r="D23" i="34"/>
  <c r="C23" i="34"/>
  <c r="E20" i="34"/>
  <c r="E18" i="34" s="1"/>
  <c r="D20" i="34"/>
  <c r="D18" i="34"/>
  <c r="C18" i="34"/>
  <c r="C9" i="34"/>
  <c r="E4" i="34"/>
  <c r="K89" i="33"/>
  <c r="I89" i="33"/>
  <c r="G89" i="33"/>
  <c r="E89" i="33"/>
  <c r="C89" i="33"/>
  <c r="E87" i="33"/>
  <c r="F87" i="33" s="1"/>
  <c r="G87" i="33" s="1"/>
  <c r="H87" i="33" s="1"/>
  <c r="I87" i="33" s="1"/>
  <c r="J87" i="33" s="1"/>
  <c r="K87" i="33" s="1"/>
  <c r="L87" i="33" s="1"/>
  <c r="D87" i="33"/>
  <c r="D83" i="33"/>
  <c r="D79" i="33"/>
  <c r="D84" i="33" s="1"/>
  <c r="C79" i="33"/>
  <c r="C83" i="33" s="1"/>
  <c r="C49" i="33"/>
  <c r="C50" i="33" s="1"/>
  <c r="E48" i="33"/>
  <c r="F48" i="33" s="1"/>
  <c r="G48" i="33" s="1"/>
  <c r="D48" i="33"/>
  <c r="D49" i="33" s="1"/>
  <c r="O28" i="33"/>
  <c r="N28" i="33"/>
  <c r="M28" i="33"/>
  <c r="L28" i="33"/>
  <c r="K28" i="33"/>
  <c r="J28" i="33"/>
  <c r="I28" i="33"/>
  <c r="H28" i="33"/>
  <c r="G28" i="33"/>
  <c r="F28" i="33"/>
  <c r="E28" i="33"/>
  <c r="D28" i="33"/>
  <c r="C28" i="33"/>
  <c r="C29" i="33" s="1"/>
  <c r="C30" i="33" s="1"/>
  <c r="N24" i="33"/>
  <c r="L24" i="33"/>
  <c r="J24" i="33"/>
  <c r="H24" i="33"/>
  <c r="F24" i="33"/>
  <c r="D24" i="33"/>
  <c r="O23" i="33"/>
  <c r="N23" i="33"/>
  <c r="M23" i="33"/>
  <c r="L23" i="33"/>
  <c r="K23" i="33"/>
  <c r="J23" i="33"/>
  <c r="I23" i="33"/>
  <c r="H23" i="33"/>
  <c r="G23" i="33"/>
  <c r="F23" i="33"/>
  <c r="E23" i="33"/>
  <c r="E24" i="33" s="1"/>
  <c r="D23" i="33"/>
  <c r="C23" i="33"/>
  <c r="D20" i="33"/>
  <c r="C18" i="33"/>
  <c r="C9" i="33"/>
  <c r="E6" i="33"/>
  <c r="D19" i="33" s="1"/>
  <c r="E4" i="33"/>
  <c r="L89" i="32"/>
  <c r="G89" i="32"/>
  <c r="F87" i="32"/>
  <c r="G87" i="32" s="1"/>
  <c r="H87" i="32" s="1"/>
  <c r="I87" i="32" s="1"/>
  <c r="J87" i="32" s="1"/>
  <c r="K87" i="32" s="1"/>
  <c r="L87" i="32" s="1"/>
  <c r="D87" i="32"/>
  <c r="E87" i="32" s="1"/>
  <c r="D84" i="32"/>
  <c r="D79" i="32"/>
  <c r="D83" i="32" s="1"/>
  <c r="C79" i="32"/>
  <c r="C83" i="32" s="1"/>
  <c r="C50" i="32"/>
  <c r="E49" i="32"/>
  <c r="C49" i="32"/>
  <c r="G48" i="32"/>
  <c r="E48" i="32"/>
  <c r="F48" i="32" s="1"/>
  <c r="D48" i="32"/>
  <c r="D49" i="32" s="1"/>
  <c r="O28" i="32"/>
  <c r="O29" i="32" s="1"/>
  <c r="N28" i="32"/>
  <c r="M28" i="32"/>
  <c r="L28" i="32"/>
  <c r="K28" i="32"/>
  <c r="J28" i="32"/>
  <c r="I28" i="32"/>
  <c r="H28" i="32"/>
  <c r="G28" i="32"/>
  <c r="F28" i="32"/>
  <c r="E28" i="32"/>
  <c r="D28" i="32"/>
  <c r="C28" i="32"/>
  <c r="J29" i="32" s="1"/>
  <c r="N24" i="32"/>
  <c r="L24" i="32"/>
  <c r="J24" i="32"/>
  <c r="H24" i="32"/>
  <c r="F24" i="32"/>
  <c r="D24" i="32"/>
  <c r="O23" i="32"/>
  <c r="O24" i="32" s="1"/>
  <c r="N23" i="32"/>
  <c r="K89" i="32" s="1"/>
  <c r="M23" i="32"/>
  <c r="L23" i="32"/>
  <c r="I89" i="32" s="1"/>
  <c r="K23" i="32"/>
  <c r="K24" i="32" s="1"/>
  <c r="J23" i="32"/>
  <c r="I23" i="32"/>
  <c r="H23" i="32"/>
  <c r="E89" i="32" s="1"/>
  <c r="G23" i="32"/>
  <c r="G24" i="32" s="1"/>
  <c r="F23" i="32"/>
  <c r="E23" i="32"/>
  <c r="E24" i="32" s="1"/>
  <c r="D23" i="32"/>
  <c r="C23" i="32"/>
  <c r="D20" i="32"/>
  <c r="E20" i="32" s="1"/>
  <c r="E18" i="32" s="1"/>
  <c r="C18" i="32"/>
  <c r="C9" i="32"/>
  <c r="E6" i="32"/>
  <c r="D19" i="32" s="1"/>
  <c r="E4" i="32"/>
  <c r="J89" i="31"/>
  <c r="F89" i="31"/>
  <c r="D87" i="31"/>
  <c r="E87" i="31" s="1"/>
  <c r="F87" i="31" s="1"/>
  <c r="G87" i="31" s="1"/>
  <c r="H87" i="31" s="1"/>
  <c r="I87" i="31" s="1"/>
  <c r="J87" i="31" s="1"/>
  <c r="K87" i="31" s="1"/>
  <c r="L87" i="31" s="1"/>
  <c r="D79" i="31"/>
  <c r="D83" i="31" s="1"/>
  <c r="C79" i="31"/>
  <c r="C83" i="31" s="1"/>
  <c r="C49" i="31"/>
  <c r="C50" i="31" s="1"/>
  <c r="D48" i="31"/>
  <c r="O29" i="31"/>
  <c r="M29" i="31"/>
  <c r="M31" i="31" s="1"/>
  <c r="K29" i="31"/>
  <c r="I29" i="31"/>
  <c r="I31" i="31" s="1"/>
  <c r="G29" i="31"/>
  <c r="E29" i="31"/>
  <c r="E31" i="31" s="1"/>
  <c r="C29" i="31"/>
  <c r="C30" i="31" s="1"/>
  <c r="O28" i="31"/>
  <c r="N28" i="31"/>
  <c r="N29" i="31" s="1"/>
  <c r="K92" i="31" s="1"/>
  <c r="M28" i="31"/>
  <c r="L28" i="31"/>
  <c r="L29" i="31" s="1"/>
  <c r="K28" i="31"/>
  <c r="J28" i="31"/>
  <c r="J29" i="31" s="1"/>
  <c r="G92" i="31" s="1"/>
  <c r="I28" i="31"/>
  <c r="H28" i="31"/>
  <c r="H29" i="31" s="1"/>
  <c r="G28" i="31"/>
  <c r="F28" i="31"/>
  <c r="F29" i="31" s="1"/>
  <c r="C92" i="31" s="1"/>
  <c r="E28" i="31"/>
  <c r="D28" i="31"/>
  <c r="D29" i="31" s="1"/>
  <c r="C28" i="31"/>
  <c r="O24" i="31"/>
  <c r="M24" i="31"/>
  <c r="K24" i="31"/>
  <c r="I24" i="31"/>
  <c r="G24" i="31"/>
  <c r="E24" i="31"/>
  <c r="C24" i="31"/>
  <c r="O23" i="31"/>
  <c r="L89" i="31" s="1"/>
  <c r="N23" i="31"/>
  <c r="M23" i="31"/>
  <c r="L23" i="31"/>
  <c r="I89" i="31" s="1"/>
  <c r="K23" i="31"/>
  <c r="H89" i="31" s="1"/>
  <c r="J23" i="31"/>
  <c r="I23" i="31"/>
  <c r="H23" i="31"/>
  <c r="E89" i="31" s="1"/>
  <c r="G23" i="31"/>
  <c r="D89" i="31" s="1"/>
  <c r="F23" i="31"/>
  <c r="E23" i="31"/>
  <c r="D23" i="31"/>
  <c r="D24" i="31" s="1"/>
  <c r="C23" i="31"/>
  <c r="G20" i="31"/>
  <c r="E20" i="31"/>
  <c r="F20" i="31" s="1"/>
  <c r="F18" i="31" s="1"/>
  <c r="D20" i="31"/>
  <c r="D18" i="31"/>
  <c r="C18" i="31"/>
  <c r="C9" i="31"/>
  <c r="E4" i="31"/>
  <c r="D87" i="30"/>
  <c r="E87" i="30" s="1"/>
  <c r="F87" i="30" s="1"/>
  <c r="G87" i="30" s="1"/>
  <c r="H87" i="30" s="1"/>
  <c r="I87" i="30" s="1"/>
  <c r="J87" i="30" s="1"/>
  <c r="K87" i="30" s="1"/>
  <c r="L87" i="30" s="1"/>
  <c r="D79" i="30"/>
  <c r="D83" i="30" s="1"/>
  <c r="C79" i="30"/>
  <c r="D49" i="30"/>
  <c r="C49" i="30"/>
  <c r="C50" i="30" s="1"/>
  <c r="F48" i="30"/>
  <c r="E48" i="30"/>
  <c r="E49" i="30" s="1"/>
  <c r="D48" i="30"/>
  <c r="J29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L24" i="30"/>
  <c r="H24" i="30"/>
  <c r="O23" i="30"/>
  <c r="N23" i="30"/>
  <c r="M23" i="30"/>
  <c r="L23" i="30"/>
  <c r="I89" i="30" s="1"/>
  <c r="K23" i="30"/>
  <c r="J23" i="30"/>
  <c r="I23" i="30"/>
  <c r="H23" i="30"/>
  <c r="E89" i="30" s="1"/>
  <c r="G23" i="30"/>
  <c r="F23" i="30"/>
  <c r="E23" i="30"/>
  <c r="E24" i="30" s="1"/>
  <c r="D23" i="30"/>
  <c r="D24" i="30" s="1"/>
  <c r="C23" i="30"/>
  <c r="E20" i="30"/>
  <c r="D20" i="30"/>
  <c r="D18" i="30"/>
  <c r="C18" i="30"/>
  <c r="C9" i="30"/>
  <c r="E4" i="30"/>
  <c r="L92" i="29"/>
  <c r="E92" i="29"/>
  <c r="J89" i="29"/>
  <c r="F89" i="29"/>
  <c r="E89" i="29"/>
  <c r="J87" i="29"/>
  <c r="K87" i="29" s="1"/>
  <c r="L87" i="29" s="1"/>
  <c r="E87" i="29"/>
  <c r="F87" i="29" s="1"/>
  <c r="G87" i="29" s="1"/>
  <c r="H87" i="29" s="1"/>
  <c r="I87" i="29" s="1"/>
  <c r="D87" i="29"/>
  <c r="D84" i="29"/>
  <c r="D83" i="29"/>
  <c r="D79" i="29"/>
  <c r="C79" i="29"/>
  <c r="C83" i="29" s="1"/>
  <c r="C49" i="29"/>
  <c r="C50" i="29" s="1"/>
  <c r="D48" i="29"/>
  <c r="H31" i="29"/>
  <c r="G31" i="29"/>
  <c r="O30" i="29"/>
  <c r="H30" i="29"/>
  <c r="C30" i="29"/>
  <c r="O29" i="29"/>
  <c r="M29" i="29"/>
  <c r="L29" i="29"/>
  <c r="L31" i="29" s="1"/>
  <c r="K29" i="29"/>
  <c r="G29" i="29"/>
  <c r="E29" i="29"/>
  <c r="C29" i="29"/>
  <c r="O28" i="29"/>
  <c r="N28" i="29"/>
  <c r="N29" i="29" s="1"/>
  <c r="M28" i="29"/>
  <c r="L28" i="29"/>
  <c r="K28" i="29"/>
  <c r="J28" i="29"/>
  <c r="J29" i="29" s="1"/>
  <c r="J30" i="29" s="1"/>
  <c r="I28" i="29"/>
  <c r="I29" i="29" s="1"/>
  <c r="H28" i="29"/>
  <c r="H29" i="29" s="1"/>
  <c r="G28" i="29"/>
  <c r="F28" i="29"/>
  <c r="F29" i="29" s="1"/>
  <c r="E28" i="29"/>
  <c r="D28" i="29"/>
  <c r="D29" i="29" s="1"/>
  <c r="D31" i="29" s="1"/>
  <c r="C28" i="29"/>
  <c r="O24" i="29"/>
  <c r="M24" i="29"/>
  <c r="K24" i="29"/>
  <c r="I24" i="29"/>
  <c r="F24" i="29"/>
  <c r="E24" i="29"/>
  <c r="O23" i="29"/>
  <c r="L89" i="29" s="1"/>
  <c r="N23" i="29"/>
  <c r="M23" i="29"/>
  <c r="L23" i="29"/>
  <c r="L24" i="29" s="1"/>
  <c r="K23" i="29"/>
  <c r="H89" i="29" s="1"/>
  <c r="J23" i="29"/>
  <c r="I23" i="29"/>
  <c r="H23" i="29"/>
  <c r="H24" i="29" s="1"/>
  <c r="G23" i="29"/>
  <c r="D89" i="29" s="1"/>
  <c r="F23" i="29"/>
  <c r="E23" i="29"/>
  <c r="D23" i="29"/>
  <c r="D24" i="29" s="1"/>
  <c r="C23" i="29"/>
  <c r="D20" i="29"/>
  <c r="C18" i="29"/>
  <c r="C9" i="29"/>
  <c r="E4" i="29"/>
  <c r="I89" i="28"/>
  <c r="E89" i="28"/>
  <c r="D89" i="28"/>
  <c r="H87" i="28"/>
  <c r="I87" i="28" s="1"/>
  <c r="J87" i="28" s="1"/>
  <c r="K87" i="28" s="1"/>
  <c r="L87" i="28" s="1"/>
  <c r="D87" i="28"/>
  <c r="E87" i="28" s="1"/>
  <c r="F87" i="28" s="1"/>
  <c r="G87" i="28" s="1"/>
  <c r="C83" i="28"/>
  <c r="D79" i="28"/>
  <c r="C79" i="28"/>
  <c r="E49" i="28"/>
  <c r="D49" i="28"/>
  <c r="C49" i="28"/>
  <c r="C50" i="28" s="1"/>
  <c r="F48" i="28"/>
  <c r="E48" i="28"/>
  <c r="D48" i="28"/>
  <c r="D50" i="28" s="1"/>
  <c r="O28" i="28"/>
  <c r="N28" i="28"/>
  <c r="M28" i="28"/>
  <c r="L28" i="28"/>
  <c r="K28" i="28"/>
  <c r="J28" i="28"/>
  <c r="I28" i="28"/>
  <c r="H28" i="28"/>
  <c r="G28" i="28"/>
  <c r="F28" i="28"/>
  <c r="E28" i="28"/>
  <c r="D28" i="28"/>
  <c r="C28" i="28"/>
  <c r="L24" i="28"/>
  <c r="I24" i="28"/>
  <c r="H24" i="28"/>
  <c r="D24" i="28"/>
  <c r="O23" i="28"/>
  <c r="O24" i="28" s="1"/>
  <c r="N23" i="28"/>
  <c r="M23" i="28"/>
  <c r="J89" i="28" s="1"/>
  <c r="L23" i="28"/>
  <c r="K23" i="28"/>
  <c r="H89" i="28" s="1"/>
  <c r="J23" i="28"/>
  <c r="I23" i="28"/>
  <c r="F89" i="28" s="1"/>
  <c r="H23" i="28"/>
  <c r="G23" i="28"/>
  <c r="G24" i="28" s="1"/>
  <c r="F23" i="28"/>
  <c r="E23" i="28"/>
  <c r="D23" i="28"/>
  <c r="C23" i="28"/>
  <c r="G20" i="28"/>
  <c r="F20" i="28"/>
  <c r="F18" i="28" s="1"/>
  <c r="D20" i="28"/>
  <c r="E20" i="28" s="1"/>
  <c r="E18" i="28" s="1"/>
  <c r="D18" i="28"/>
  <c r="C18" i="28"/>
  <c r="C9" i="28"/>
  <c r="E4" i="28"/>
  <c r="C93" i="27"/>
  <c r="K89" i="27"/>
  <c r="F89" i="27"/>
  <c r="C89" i="27"/>
  <c r="G87" i="27"/>
  <c r="H87" i="27" s="1"/>
  <c r="I87" i="27" s="1"/>
  <c r="J87" i="27" s="1"/>
  <c r="K87" i="27" s="1"/>
  <c r="L87" i="27" s="1"/>
  <c r="F87" i="27"/>
  <c r="D87" i="27"/>
  <c r="E87" i="27" s="1"/>
  <c r="D84" i="27"/>
  <c r="D79" i="27"/>
  <c r="D83" i="27" s="1"/>
  <c r="C79" i="27"/>
  <c r="C83" i="27" s="1"/>
  <c r="F93" i="27" s="1"/>
  <c r="C49" i="27"/>
  <c r="C50" i="27" s="1"/>
  <c r="D48" i="27"/>
  <c r="O30" i="27"/>
  <c r="C30" i="27"/>
  <c r="L29" i="27"/>
  <c r="H29" i="27"/>
  <c r="D29" i="27"/>
  <c r="C29" i="27"/>
  <c r="O28" i="27"/>
  <c r="N28" i="27"/>
  <c r="N29" i="27" s="1"/>
  <c r="M28" i="27"/>
  <c r="M29" i="27" s="1"/>
  <c r="L28" i="27"/>
  <c r="K28" i="27"/>
  <c r="J28" i="27"/>
  <c r="J29" i="27" s="1"/>
  <c r="I28" i="27"/>
  <c r="I29" i="27" s="1"/>
  <c r="H28" i="27"/>
  <c r="G28" i="27"/>
  <c r="F28" i="27"/>
  <c r="F29" i="27" s="1"/>
  <c r="E28" i="27"/>
  <c r="E29" i="27" s="1"/>
  <c r="D28" i="27"/>
  <c r="C28" i="27"/>
  <c r="O29" i="27" s="1"/>
  <c r="L92" i="27" s="1"/>
  <c r="O24" i="27"/>
  <c r="N24" i="27"/>
  <c r="M24" i="27"/>
  <c r="K24" i="27"/>
  <c r="J24" i="27"/>
  <c r="I24" i="27"/>
  <c r="F24" i="27"/>
  <c r="E24" i="27"/>
  <c r="C24" i="27"/>
  <c r="O23" i="27"/>
  <c r="L89" i="27" s="1"/>
  <c r="N23" i="27"/>
  <c r="M23" i="27"/>
  <c r="J89" i="27" s="1"/>
  <c r="L23" i="27"/>
  <c r="K23" i="27"/>
  <c r="H89" i="27" s="1"/>
  <c r="J23" i="27"/>
  <c r="G89" i="27" s="1"/>
  <c r="I23" i="27"/>
  <c r="H23" i="27"/>
  <c r="G23" i="27"/>
  <c r="D89" i="27" s="1"/>
  <c r="F23" i="27"/>
  <c r="E23" i="27"/>
  <c r="D23" i="27"/>
  <c r="D24" i="27" s="1"/>
  <c r="C23" i="27"/>
  <c r="E20" i="27"/>
  <c r="F20" i="27" s="1"/>
  <c r="G20" i="27" s="1"/>
  <c r="G18" i="27" s="1"/>
  <c r="D20" i="27"/>
  <c r="D18" i="27" s="1"/>
  <c r="E19" i="27"/>
  <c r="F18" i="27"/>
  <c r="C18" i="27"/>
  <c r="C9" i="27"/>
  <c r="E6" i="27"/>
  <c r="E4" i="27"/>
  <c r="L89" i="26"/>
  <c r="I89" i="26"/>
  <c r="H89" i="26"/>
  <c r="E89" i="26"/>
  <c r="D89" i="26"/>
  <c r="E87" i="26"/>
  <c r="F87" i="26" s="1"/>
  <c r="G87" i="26" s="1"/>
  <c r="H87" i="26" s="1"/>
  <c r="I87" i="26" s="1"/>
  <c r="J87" i="26" s="1"/>
  <c r="K87" i="26" s="1"/>
  <c r="L87" i="26" s="1"/>
  <c r="D87" i="26"/>
  <c r="D83" i="26"/>
  <c r="D79" i="26"/>
  <c r="D84" i="26" s="1"/>
  <c r="C79" i="26"/>
  <c r="C50" i="26"/>
  <c r="E49" i="26"/>
  <c r="D49" i="26"/>
  <c r="C49" i="26"/>
  <c r="F48" i="26"/>
  <c r="E48" i="26"/>
  <c r="D48" i="26"/>
  <c r="D50" i="26" s="1"/>
  <c r="O28" i="26"/>
  <c r="N28" i="26"/>
  <c r="M28" i="26"/>
  <c r="L28" i="26"/>
  <c r="K28" i="26"/>
  <c r="J28" i="26"/>
  <c r="I28" i="26"/>
  <c r="H28" i="26"/>
  <c r="G28" i="26"/>
  <c r="F28" i="26"/>
  <c r="E28" i="26"/>
  <c r="D28" i="26"/>
  <c r="C28" i="26"/>
  <c r="L24" i="26"/>
  <c r="I24" i="26"/>
  <c r="H24" i="26"/>
  <c r="D24" i="26"/>
  <c r="O23" i="26"/>
  <c r="O24" i="26" s="1"/>
  <c r="N23" i="26"/>
  <c r="M23" i="26"/>
  <c r="J89" i="26" s="1"/>
  <c r="L23" i="26"/>
  <c r="K23" i="26"/>
  <c r="K24" i="26" s="1"/>
  <c r="J23" i="26"/>
  <c r="I23" i="26"/>
  <c r="F89" i="26" s="1"/>
  <c r="H23" i="26"/>
  <c r="G23" i="26"/>
  <c r="G24" i="26" s="1"/>
  <c r="F23" i="26"/>
  <c r="E23" i="26"/>
  <c r="E24" i="26" s="1"/>
  <c r="D23" i="26"/>
  <c r="C23" i="26"/>
  <c r="D20" i="26"/>
  <c r="E20" i="26" s="1"/>
  <c r="E18" i="26" s="1"/>
  <c r="D18" i="26"/>
  <c r="C18" i="26"/>
  <c r="C9" i="26"/>
  <c r="E4" i="26"/>
  <c r="E92" i="25"/>
  <c r="K89" i="25"/>
  <c r="J89" i="25"/>
  <c r="G89" i="25"/>
  <c r="F89" i="25"/>
  <c r="C89" i="25"/>
  <c r="C93" i="25" s="1"/>
  <c r="D87" i="25"/>
  <c r="E87" i="25" s="1"/>
  <c r="F87" i="25" s="1"/>
  <c r="G87" i="25" s="1"/>
  <c r="H87" i="25" s="1"/>
  <c r="I87" i="25" s="1"/>
  <c r="J87" i="25" s="1"/>
  <c r="K87" i="25" s="1"/>
  <c r="L87" i="25" s="1"/>
  <c r="D84" i="25"/>
  <c r="D79" i="25"/>
  <c r="D83" i="25" s="1"/>
  <c r="C79" i="25"/>
  <c r="C83" i="25" s="1"/>
  <c r="D50" i="25"/>
  <c r="C49" i="25"/>
  <c r="C50" i="25" s="1"/>
  <c r="D48" i="25"/>
  <c r="D49" i="25" s="1"/>
  <c r="O31" i="25"/>
  <c r="K31" i="25"/>
  <c r="G31" i="25"/>
  <c r="O30" i="25"/>
  <c r="K30" i="25"/>
  <c r="G30" i="25"/>
  <c r="C30" i="25"/>
  <c r="L29" i="25"/>
  <c r="H29" i="25"/>
  <c r="D29" i="25"/>
  <c r="O28" i="25"/>
  <c r="O29" i="25" s="1"/>
  <c r="L92" i="25" s="1"/>
  <c r="N28" i="25"/>
  <c r="N29" i="25" s="1"/>
  <c r="M28" i="25"/>
  <c r="M29" i="25" s="1"/>
  <c r="L28" i="25"/>
  <c r="K28" i="25"/>
  <c r="K29" i="25" s="1"/>
  <c r="H92" i="25" s="1"/>
  <c r="J28" i="25"/>
  <c r="J29" i="25" s="1"/>
  <c r="I28" i="25"/>
  <c r="I29" i="25" s="1"/>
  <c r="H28" i="25"/>
  <c r="G28" i="25"/>
  <c r="G29" i="25" s="1"/>
  <c r="D92" i="25" s="1"/>
  <c r="F28" i="25"/>
  <c r="F29" i="25" s="1"/>
  <c r="E28" i="25"/>
  <c r="E29" i="25" s="1"/>
  <c r="D28" i="25"/>
  <c r="C28" i="25"/>
  <c r="C29" i="25" s="1"/>
  <c r="O24" i="25"/>
  <c r="N24" i="25"/>
  <c r="K24" i="25"/>
  <c r="J24" i="25"/>
  <c r="G24" i="25"/>
  <c r="F24" i="25"/>
  <c r="C24" i="25"/>
  <c r="O23" i="25"/>
  <c r="L89" i="25" s="1"/>
  <c r="N23" i="25"/>
  <c r="M23" i="25"/>
  <c r="M24" i="25" s="1"/>
  <c r="L23" i="25"/>
  <c r="K23" i="25"/>
  <c r="H89" i="25" s="1"/>
  <c r="J23" i="25"/>
  <c r="I23" i="25"/>
  <c r="I24" i="25" s="1"/>
  <c r="H23" i="25"/>
  <c r="G23" i="25"/>
  <c r="D89" i="25" s="1"/>
  <c r="F23" i="25"/>
  <c r="E23" i="25"/>
  <c r="E24" i="25" s="1"/>
  <c r="D23" i="25"/>
  <c r="D24" i="25" s="1"/>
  <c r="C23" i="25"/>
  <c r="E20" i="25"/>
  <c r="D20" i="25"/>
  <c r="D18" i="25" s="1"/>
  <c r="E19" i="25"/>
  <c r="C18" i="25"/>
  <c r="C9" i="25"/>
  <c r="E6" i="25"/>
  <c r="D19" i="25" s="1"/>
  <c r="E4" i="25"/>
  <c r="F93" i="24"/>
  <c r="F94" i="24" s="1"/>
  <c r="F95" i="24" s="1"/>
  <c r="F89" i="24"/>
  <c r="D87" i="24"/>
  <c r="E87" i="24" s="1"/>
  <c r="F87" i="24" s="1"/>
  <c r="G87" i="24" s="1"/>
  <c r="H87" i="24" s="1"/>
  <c r="I87" i="24" s="1"/>
  <c r="J87" i="24" s="1"/>
  <c r="K87" i="24" s="1"/>
  <c r="L87" i="24" s="1"/>
  <c r="D79" i="24"/>
  <c r="D83" i="24" s="1"/>
  <c r="C79" i="24"/>
  <c r="C83" i="24" s="1"/>
  <c r="D49" i="24"/>
  <c r="D50" i="24" s="1"/>
  <c r="C49" i="24"/>
  <c r="C50" i="24" s="1"/>
  <c r="D48" i="24"/>
  <c r="E48" i="24" s="1"/>
  <c r="O29" i="24"/>
  <c r="M29" i="24"/>
  <c r="M31" i="24" s="1"/>
  <c r="K29" i="24"/>
  <c r="I29" i="24"/>
  <c r="F92" i="24" s="1"/>
  <c r="G29" i="24"/>
  <c r="D92" i="24" s="1"/>
  <c r="E29" i="24"/>
  <c r="E31" i="24" s="1"/>
  <c r="C29" i="24"/>
  <c r="C30" i="24" s="1"/>
  <c r="O28" i="24"/>
  <c r="N28" i="24"/>
  <c r="N29" i="24" s="1"/>
  <c r="M28" i="24"/>
  <c r="L28" i="24"/>
  <c r="L29" i="24" s="1"/>
  <c r="K28" i="24"/>
  <c r="J28" i="24"/>
  <c r="J29" i="24" s="1"/>
  <c r="I28" i="24"/>
  <c r="H28" i="24"/>
  <c r="H29" i="24" s="1"/>
  <c r="G28" i="24"/>
  <c r="F28" i="24"/>
  <c r="F29" i="24" s="1"/>
  <c r="E28" i="24"/>
  <c r="D28" i="24"/>
  <c r="D29" i="24" s="1"/>
  <c r="C28" i="24"/>
  <c r="O24" i="24"/>
  <c r="M24" i="24"/>
  <c r="K24" i="24"/>
  <c r="I24" i="24"/>
  <c r="G24" i="24"/>
  <c r="E24" i="24"/>
  <c r="C24" i="24"/>
  <c r="O23" i="24"/>
  <c r="L89" i="24" s="1"/>
  <c r="N23" i="24"/>
  <c r="M23" i="24"/>
  <c r="J89" i="24" s="1"/>
  <c r="L23" i="24"/>
  <c r="I89" i="24" s="1"/>
  <c r="K23" i="24"/>
  <c r="H89" i="24" s="1"/>
  <c r="J23" i="24"/>
  <c r="I23" i="24"/>
  <c r="H23" i="24"/>
  <c r="E89" i="24" s="1"/>
  <c r="G23" i="24"/>
  <c r="D89" i="24" s="1"/>
  <c r="F23" i="24"/>
  <c r="E23" i="24"/>
  <c r="D23" i="24"/>
  <c r="D24" i="24" s="1"/>
  <c r="C23" i="24"/>
  <c r="G20" i="24"/>
  <c r="E20" i="24"/>
  <c r="F20" i="24" s="1"/>
  <c r="F18" i="24" s="1"/>
  <c r="D20" i="24"/>
  <c r="D18" i="24"/>
  <c r="C18" i="24"/>
  <c r="C9" i="24"/>
  <c r="E4" i="24"/>
  <c r="I92" i="23"/>
  <c r="K89" i="23"/>
  <c r="G89" i="23"/>
  <c r="C89" i="23"/>
  <c r="E87" i="23"/>
  <c r="F87" i="23" s="1"/>
  <c r="G87" i="23" s="1"/>
  <c r="H87" i="23" s="1"/>
  <c r="I87" i="23" s="1"/>
  <c r="J87" i="23" s="1"/>
  <c r="K87" i="23" s="1"/>
  <c r="L87" i="23" s="1"/>
  <c r="D87" i="23"/>
  <c r="D84" i="23"/>
  <c r="D79" i="23"/>
  <c r="D83" i="23" s="1"/>
  <c r="C79" i="23"/>
  <c r="C49" i="23"/>
  <c r="C50" i="23" s="1"/>
  <c r="E48" i="23"/>
  <c r="D48" i="23"/>
  <c r="H31" i="23"/>
  <c r="D31" i="23"/>
  <c r="L30" i="23"/>
  <c r="D30" i="23"/>
  <c r="O29" i="23"/>
  <c r="L92" i="23" s="1"/>
  <c r="M29" i="23"/>
  <c r="K29" i="23"/>
  <c r="H92" i="23" s="1"/>
  <c r="I29" i="23"/>
  <c r="G29" i="23"/>
  <c r="D92" i="23" s="1"/>
  <c r="E29" i="23"/>
  <c r="C29" i="23"/>
  <c r="C30" i="23" s="1"/>
  <c r="O28" i="23"/>
  <c r="N28" i="23"/>
  <c r="N29" i="23" s="1"/>
  <c r="M28" i="23"/>
  <c r="L28" i="23"/>
  <c r="L29" i="23" s="1"/>
  <c r="L31" i="23" s="1"/>
  <c r="K28" i="23"/>
  <c r="J28" i="23"/>
  <c r="J29" i="23" s="1"/>
  <c r="I28" i="23"/>
  <c r="H28" i="23"/>
  <c r="H29" i="23" s="1"/>
  <c r="E92" i="23" s="1"/>
  <c r="G28" i="23"/>
  <c r="F28" i="23"/>
  <c r="F29" i="23" s="1"/>
  <c r="E28" i="23"/>
  <c r="D28" i="23"/>
  <c r="D29" i="23" s="1"/>
  <c r="C28" i="23"/>
  <c r="O24" i="23"/>
  <c r="M24" i="23"/>
  <c r="K24" i="23"/>
  <c r="I24" i="23"/>
  <c r="G24" i="23"/>
  <c r="E24" i="23"/>
  <c r="C24" i="23"/>
  <c r="O23" i="23"/>
  <c r="L89" i="23" s="1"/>
  <c r="N23" i="23"/>
  <c r="N24" i="23" s="1"/>
  <c r="M23" i="23"/>
  <c r="J89" i="23" s="1"/>
  <c r="L23" i="23"/>
  <c r="K23" i="23"/>
  <c r="H89" i="23" s="1"/>
  <c r="J23" i="23"/>
  <c r="J24" i="23" s="1"/>
  <c r="I23" i="23"/>
  <c r="F89" i="23" s="1"/>
  <c r="H23" i="23"/>
  <c r="G23" i="23"/>
  <c r="D89" i="23" s="1"/>
  <c r="F23" i="23"/>
  <c r="E23" i="23"/>
  <c r="D23" i="23"/>
  <c r="D24" i="23" s="1"/>
  <c r="C23" i="23"/>
  <c r="E20" i="23"/>
  <c r="D20" i="23"/>
  <c r="E19" i="23"/>
  <c r="D18" i="23"/>
  <c r="C18" i="23"/>
  <c r="C9" i="23"/>
  <c r="C8" i="23"/>
  <c r="E6" i="23"/>
  <c r="C19" i="23" s="1"/>
  <c r="E4" i="23"/>
  <c r="J89" i="22"/>
  <c r="J93" i="22" s="1"/>
  <c r="F89" i="22"/>
  <c r="F87" i="22"/>
  <c r="G87" i="22" s="1"/>
  <c r="H87" i="22" s="1"/>
  <c r="I87" i="22" s="1"/>
  <c r="J87" i="22" s="1"/>
  <c r="K87" i="22" s="1"/>
  <c r="L87" i="22" s="1"/>
  <c r="D87" i="22"/>
  <c r="E87" i="22" s="1"/>
  <c r="D79" i="22"/>
  <c r="D83" i="22" s="1"/>
  <c r="C79" i="22"/>
  <c r="C83" i="22" s="1"/>
  <c r="C49" i="22"/>
  <c r="C50" i="22" s="1"/>
  <c r="D48" i="22"/>
  <c r="L29" i="22"/>
  <c r="H29" i="22"/>
  <c r="D29" i="22"/>
  <c r="O28" i="22"/>
  <c r="O29" i="22" s="1"/>
  <c r="O30" i="22" s="1"/>
  <c r="N28" i="22"/>
  <c r="M28" i="22"/>
  <c r="M29" i="22" s="1"/>
  <c r="L28" i="22"/>
  <c r="K28" i="22"/>
  <c r="K29" i="22" s="1"/>
  <c r="H92" i="22" s="1"/>
  <c r="J28" i="22"/>
  <c r="I28" i="22"/>
  <c r="I29" i="22" s="1"/>
  <c r="H28" i="22"/>
  <c r="G28" i="22"/>
  <c r="G29" i="22" s="1"/>
  <c r="D92" i="22" s="1"/>
  <c r="F28" i="22"/>
  <c r="E28" i="22"/>
  <c r="E29" i="22" s="1"/>
  <c r="D28" i="22"/>
  <c r="C28" i="22"/>
  <c r="C29" i="22" s="1"/>
  <c r="C30" i="22" s="1"/>
  <c r="N24" i="22"/>
  <c r="L24" i="22"/>
  <c r="J24" i="22"/>
  <c r="H24" i="22"/>
  <c r="F24" i="22"/>
  <c r="D24" i="22"/>
  <c r="O23" i="22"/>
  <c r="N23" i="22"/>
  <c r="K89" i="22" s="1"/>
  <c r="M23" i="22"/>
  <c r="M24" i="22" s="1"/>
  <c r="L23" i="22"/>
  <c r="I89" i="22" s="1"/>
  <c r="K23" i="22"/>
  <c r="J23" i="22"/>
  <c r="G89" i="22" s="1"/>
  <c r="I23" i="22"/>
  <c r="I24" i="22" s="1"/>
  <c r="H23" i="22"/>
  <c r="E89" i="22" s="1"/>
  <c r="G23" i="22"/>
  <c r="F23" i="22"/>
  <c r="C89" i="22" s="1"/>
  <c r="E23" i="22"/>
  <c r="E24" i="22" s="1"/>
  <c r="D23" i="22"/>
  <c r="C23" i="22"/>
  <c r="D20" i="22"/>
  <c r="C18" i="22"/>
  <c r="C9" i="22"/>
  <c r="E6" i="22"/>
  <c r="E4" i="22"/>
  <c r="H89" i="21"/>
  <c r="D87" i="21"/>
  <c r="E87" i="21" s="1"/>
  <c r="F87" i="21" s="1"/>
  <c r="G87" i="21" s="1"/>
  <c r="H87" i="21" s="1"/>
  <c r="I87" i="21" s="1"/>
  <c r="J87" i="21" s="1"/>
  <c r="K87" i="21" s="1"/>
  <c r="L87" i="21" s="1"/>
  <c r="C83" i="21"/>
  <c r="D79" i="21"/>
  <c r="D84" i="21" s="1"/>
  <c r="C79" i="21"/>
  <c r="D50" i="21"/>
  <c r="D49" i="21"/>
  <c r="C49" i="21"/>
  <c r="C50" i="21" s="1"/>
  <c r="F48" i="21"/>
  <c r="G48" i="21" s="1"/>
  <c r="H48" i="21" s="1"/>
  <c r="D48" i="21"/>
  <c r="E48" i="21" s="1"/>
  <c r="O28" i="21"/>
  <c r="O29" i="21" s="1"/>
  <c r="N28" i="21"/>
  <c r="M28" i="21"/>
  <c r="M29" i="21" s="1"/>
  <c r="L28" i="21"/>
  <c r="K28" i="21"/>
  <c r="K29" i="21" s="1"/>
  <c r="J28" i="21"/>
  <c r="I28" i="21"/>
  <c r="I29" i="21" s="1"/>
  <c r="H28" i="21"/>
  <c r="G28" i="21"/>
  <c r="G29" i="21" s="1"/>
  <c r="F28" i="21"/>
  <c r="E28" i="21"/>
  <c r="E29" i="21" s="1"/>
  <c r="D28" i="21"/>
  <c r="C28" i="21"/>
  <c r="L29" i="21" s="1"/>
  <c r="N24" i="21"/>
  <c r="L24" i="21"/>
  <c r="J24" i="21"/>
  <c r="H24" i="21"/>
  <c r="F24" i="21"/>
  <c r="D24" i="21"/>
  <c r="O23" i="21"/>
  <c r="O24" i="21" s="1"/>
  <c r="N23" i="21"/>
  <c r="K89" i="21" s="1"/>
  <c r="M23" i="21"/>
  <c r="J89" i="21" s="1"/>
  <c r="L23" i="21"/>
  <c r="I89" i="21" s="1"/>
  <c r="K23" i="21"/>
  <c r="K24" i="21" s="1"/>
  <c r="J23" i="21"/>
  <c r="G89" i="21" s="1"/>
  <c r="I23" i="21"/>
  <c r="F89" i="21" s="1"/>
  <c r="H23" i="21"/>
  <c r="E89" i="21" s="1"/>
  <c r="G23" i="21"/>
  <c r="D89" i="21" s="1"/>
  <c r="F23" i="21"/>
  <c r="E23" i="21"/>
  <c r="E24" i="21" s="1"/>
  <c r="D23" i="21"/>
  <c r="C23" i="21"/>
  <c r="D20" i="21"/>
  <c r="E20" i="21" s="1"/>
  <c r="C18" i="21"/>
  <c r="C9" i="21"/>
  <c r="E6" i="21"/>
  <c r="D19" i="21" s="1"/>
  <c r="E4" i="21"/>
  <c r="G92" i="32" l="1"/>
  <c r="J31" i="32"/>
  <c r="J30" i="32"/>
  <c r="C89" i="31"/>
  <c r="F24" i="31"/>
  <c r="K89" i="31"/>
  <c r="N24" i="31"/>
  <c r="G31" i="31"/>
  <c r="G30" i="31"/>
  <c r="D49" i="31"/>
  <c r="E48" i="31"/>
  <c r="I93" i="31"/>
  <c r="E93" i="31"/>
  <c r="L93" i="31"/>
  <c r="H93" i="31"/>
  <c r="D93" i="31"/>
  <c r="K93" i="31"/>
  <c r="K94" i="31" s="1"/>
  <c r="K95" i="31" s="1"/>
  <c r="C93" i="31"/>
  <c r="C94" i="31" s="1"/>
  <c r="C95" i="31" s="1"/>
  <c r="G29" i="32"/>
  <c r="F30" i="31"/>
  <c r="J31" i="31"/>
  <c r="D92" i="31"/>
  <c r="J93" i="31"/>
  <c r="F29" i="32"/>
  <c r="F50" i="32"/>
  <c r="F49" i="32"/>
  <c r="F31" i="31"/>
  <c r="O31" i="32"/>
  <c r="O30" i="32"/>
  <c r="L92" i="32"/>
  <c r="D19" i="31"/>
  <c r="E6" i="31"/>
  <c r="C19" i="31" s="1"/>
  <c r="G18" i="31"/>
  <c r="H20" i="31"/>
  <c r="D31" i="31"/>
  <c r="D30" i="31"/>
  <c r="F51" i="31" s="1"/>
  <c r="H31" i="31"/>
  <c r="H30" i="31"/>
  <c r="E92" i="31"/>
  <c r="L31" i="31"/>
  <c r="L30" i="31"/>
  <c r="I92" i="31"/>
  <c r="C51" i="31"/>
  <c r="K31" i="31"/>
  <c r="K30" i="31"/>
  <c r="J30" i="31"/>
  <c r="N31" i="31"/>
  <c r="D50" i="31"/>
  <c r="H92" i="31"/>
  <c r="F20" i="32"/>
  <c r="E29" i="32"/>
  <c r="I29" i="32"/>
  <c r="M29" i="32"/>
  <c r="G49" i="32"/>
  <c r="G50" i="32" s="1"/>
  <c r="H48" i="32"/>
  <c r="I93" i="32"/>
  <c r="E93" i="32"/>
  <c r="K93" i="32"/>
  <c r="G93" i="32"/>
  <c r="G94" i="32" s="1"/>
  <c r="G95" i="32" s="1"/>
  <c r="F93" i="32"/>
  <c r="L93" i="32"/>
  <c r="L94" i="32" s="1"/>
  <c r="L95" i="32" s="1"/>
  <c r="G89" i="31"/>
  <c r="G93" i="31" s="1"/>
  <c r="G94" i="31" s="1"/>
  <c r="G95" i="31" s="1"/>
  <c r="J24" i="31"/>
  <c r="O31" i="31"/>
  <c r="O30" i="31"/>
  <c r="F93" i="31"/>
  <c r="L29" i="32"/>
  <c r="H29" i="32"/>
  <c r="D29" i="32"/>
  <c r="C29" i="32"/>
  <c r="C30" i="32" s="1"/>
  <c r="K29" i="32"/>
  <c r="N30" i="31"/>
  <c r="L52" i="31" s="1"/>
  <c r="L92" i="31"/>
  <c r="F89" i="32"/>
  <c r="I24" i="32"/>
  <c r="J89" i="32"/>
  <c r="J93" i="32" s="1"/>
  <c r="M24" i="32"/>
  <c r="N29" i="32"/>
  <c r="H48" i="33"/>
  <c r="G50" i="33"/>
  <c r="G49" i="33"/>
  <c r="O29" i="33"/>
  <c r="K92" i="34"/>
  <c r="N31" i="34"/>
  <c r="N30" i="34"/>
  <c r="E18" i="31"/>
  <c r="D84" i="31"/>
  <c r="D18" i="32"/>
  <c r="C19" i="32"/>
  <c r="B41" i="32" a="1"/>
  <c r="B41" i="32" s="1"/>
  <c r="D50" i="32"/>
  <c r="C89" i="32"/>
  <c r="C93" i="32" s="1"/>
  <c r="H89" i="32"/>
  <c r="H93" i="32" s="1"/>
  <c r="C24" i="33"/>
  <c r="D89" i="33"/>
  <c r="G24" i="33"/>
  <c r="H89" i="33"/>
  <c r="K24" i="33"/>
  <c r="L89" i="33"/>
  <c r="O24" i="33"/>
  <c r="D29" i="33"/>
  <c r="L29" i="33"/>
  <c r="E49" i="33"/>
  <c r="F48" i="34"/>
  <c r="E50" i="34"/>
  <c r="E49" i="34"/>
  <c r="K29" i="33"/>
  <c r="F50" i="33"/>
  <c r="F49" i="33"/>
  <c r="L93" i="33"/>
  <c r="H93" i="33"/>
  <c r="D93" i="33"/>
  <c r="K93" i="33"/>
  <c r="G93" i="33"/>
  <c r="C93" i="33"/>
  <c r="F31" i="34"/>
  <c r="F30" i="34"/>
  <c r="C92" i="34"/>
  <c r="B33" i="31" a="1"/>
  <c r="B33" i="31" s="1"/>
  <c r="F92" i="31"/>
  <c r="J92" i="31"/>
  <c r="E50" i="32"/>
  <c r="D89" i="32"/>
  <c r="D93" i="32" s="1"/>
  <c r="E29" i="33"/>
  <c r="I29" i="33"/>
  <c r="M29" i="33"/>
  <c r="F29" i="33"/>
  <c r="N29" i="33"/>
  <c r="E50" i="33"/>
  <c r="E93" i="33"/>
  <c r="B33" i="34" a="1"/>
  <c r="B33" i="34" s="1"/>
  <c r="D31" i="34"/>
  <c r="D30" i="34"/>
  <c r="D51" i="34" s="1"/>
  <c r="H31" i="34"/>
  <c r="H30" i="34"/>
  <c r="E92" i="34"/>
  <c r="I92" i="34"/>
  <c r="L31" i="34"/>
  <c r="L30" i="34"/>
  <c r="C51" i="34"/>
  <c r="G29" i="33"/>
  <c r="J29" i="33"/>
  <c r="J31" i="34"/>
  <c r="J30" i="34"/>
  <c r="G92" i="34"/>
  <c r="K93" i="34"/>
  <c r="K94" i="34" s="1"/>
  <c r="K95" i="34" s="1"/>
  <c r="C93" i="34"/>
  <c r="C94" i="34" s="1"/>
  <c r="C95" i="34" s="1"/>
  <c r="H93" i="34"/>
  <c r="H94" i="34" s="1"/>
  <c r="H95" i="34" s="1"/>
  <c r="L93" i="34"/>
  <c r="L94" i="34" s="1"/>
  <c r="L95" i="34" s="1"/>
  <c r="H24" i="31"/>
  <c r="L24" i="31"/>
  <c r="E30" i="31"/>
  <c r="L51" i="31" s="1"/>
  <c r="L53" i="31" s="1"/>
  <c r="I30" i="31"/>
  <c r="M30" i="31"/>
  <c r="K52" i="31" s="1"/>
  <c r="E19" i="32"/>
  <c r="C24" i="32"/>
  <c r="B33" i="32" a="1"/>
  <c r="B33" i="32" s="1"/>
  <c r="E20" i="33"/>
  <c r="D18" i="33"/>
  <c r="F89" i="33"/>
  <c r="F93" i="33" s="1"/>
  <c r="I24" i="33"/>
  <c r="J89" i="33"/>
  <c r="J93" i="33" s="1"/>
  <c r="M24" i="33"/>
  <c r="H29" i="33"/>
  <c r="I93" i="33"/>
  <c r="C19" i="33"/>
  <c r="D50" i="33"/>
  <c r="F20" i="34"/>
  <c r="D24" i="34"/>
  <c r="H24" i="34"/>
  <c r="L24" i="34"/>
  <c r="E30" i="34"/>
  <c r="C52" i="34" s="1"/>
  <c r="I30" i="34"/>
  <c r="M30" i="34"/>
  <c r="K52" i="34" s="1"/>
  <c r="I31" i="34"/>
  <c r="M31" i="34"/>
  <c r="D83" i="34"/>
  <c r="G93" i="34" s="1"/>
  <c r="G94" i="34" s="1"/>
  <c r="G95" i="34" s="1"/>
  <c r="C24" i="35"/>
  <c r="D89" i="35"/>
  <c r="G24" i="35"/>
  <c r="H89" i="35"/>
  <c r="H93" i="35" s="1"/>
  <c r="K24" i="35"/>
  <c r="L89" i="35"/>
  <c r="L93" i="35" s="1"/>
  <c r="O24" i="35"/>
  <c r="D29" i="35"/>
  <c r="L29" i="35"/>
  <c r="I93" i="35"/>
  <c r="E93" i="35"/>
  <c r="D93" i="35"/>
  <c r="K93" i="35"/>
  <c r="G93" i="35"/>
  <c r="C93" i="35"/>
  <c r="J93" i="35"/>
  <c r="E93" i="36"/>
  <c r="E94" i="36" s="1"/>
  <c r="E95" i="36" s="1"/>
  <c r="H93" i="36"/>
  <c r="H94" i="36" s="1"/>
  <c r="H95" i="36" s="1"/>
  <c r="J93" i="36"/>
  <c r="J94" i="36" s="1"/>
  <c r="J95" i="36" s="1"/>
  <c r="C19" i="34"/>
  <c r="D50" i="34"/>
  <c r="D92" i="34"/>
  <c r="H92" i="34"/>
  <c r="E29" i="35"/>
  <c r="I29" i="35"/>
  <c r="M29" i="35"/>
  <c r="F29" i="35"/>
  <c r="N29" i="35"/>
  <c r="C92" i="36"/>
  <c r="F31" i="36"/>
  <c r="F30" i="36"/>
  <c r="G92" i="36"/>
  <c r="J31" i="36"/>
  <c r="J30" i="36"/>
  <c r="K92" i="36"/>
  <c r="N31" i="36"/>
  <c r="N30" i="36"/>
  <c r="L52" i="36" s="1"/>
  <c r="E19" i="33"/>
  <c r="E6" i="34"/>
  <c r="E19" i="34" s="1"/>
  <c r="D19" i="34"/>
  <c r="F24" i="34"/>
  <c r="J24" i="34"/>
  <c r="N24" i="34"/>
  <c r="G30" i="34"/>
  <c r="K30" i="34"/>
  <c r="I52" i="34" s="1"/>
  <c r="O30" i="34"/>
  <c r="O31" i="34"/>
  <c r="E20" i="35"/>
  <c r="D18" i="35"/>
  <c r="F89" i="35"/>
  <c r="F93" i="35" s="1"/>
  <c r="I24" i="35"/>
  <c r="J89" i="35"/>
  <c r="M24" i="35"/>
  <c r="H29" i="35"/>
  <c r="G29" i="35"/>
  <c r="K29" i="35"/>
  <c r="O29" i="35"/>
  <c r="J29" i="35"/>
  <c r="E49" i="35"/>
  <c r="E50" i="35" s="1"/>
  <c r="F48" i="35"/>
  <c r="D31" i="36"/>
  <c r="D30" i="36"/>
  <c r="D51" i="36" s="1"/>
  <c r="E92" i="36"/>
  <c r="H31" i="36"/>
  <c r="H30" i="36"/>
  <c r="I92" i="36"/>
  <c r="L31" i="36"/>
  <c r="L30" i="36"/>
  <c r="H51" i="36"/>
  <c r="C51" i="36"/>
  <c r="E51" i="36"/>
  <c r="C19" i="35"/>
  <c r="D50" i="35"/>
  <c r="F20" i="36"/>
  <c r="F19" i="36" s="1"/>
  <c r="D24" i="36"/>
  <c r="H24" i="36"/>
  <c r="L24" i="36"/>
  <c r="E30" i="36"/>
  <c r="I30" i="36"/>
  <c r="M30" i="36"/>
  <c r="K52" i="36" s="1"/>
  <c r="I31" i="36"/>
  <c r="M31" i="36"/>
  <c r="D83" i="36"/>
  <c r="K93" i="36" s="1"/>
  <c r="K94" i="36" s="1"/>
  <c r="K95" i="36" s="1"/>
  <c r="D92" i="36"/>
  <c r="L92" i="36"/>
  <c r="G29" i="37"/>
  <c r="K29" i="37"/>
  <c r="O29" i="37"/>
  <c r="J29" i="37"/>
  <c r="F48" i="37"/>
  <c r="E50" i="37"/>
  <c r="D84" i="35"/>
  <c r="D50" i="36"/>
  <c r="C24" i="37"/>
  <c r="D89" i="37"/>
  <c r="D93" i="37" s="1"/>
  <c r="G24" i="37"/>
  <c r="H89" i="37"/>
  <c r="K24" i="37"/>
  <c r="L89" i="37"/>
  <c r="O24" i="37"/>
  <c r="D31" i="37"/>
  <c r="D30" i="37"/>
  <c r="L31" i="37"/>
  <c r="L30" i="37"/>
  <c r="I92" i="37"/>
  <c r="E19" i="35"/>
  <c r="E6" i="36"/>
  <c r="C19" i="36" s="1"/>
  <c r="F24" i="36"/>
  <c r="J24" i="36"/>
  <c r="N24" i="36"/>
  <c r="G30" i="36"/>
  <c r="K30" i="36"/>
  <c r="O30" i="36"/>
  <c r="K31" i="36"/>
  <c r="E48" i="36"/>
  <c r="E29" i="37"/>
  <c r="I29" i="37"/>
  <c r="M29" i="37"/>
  <c r="F29" i="37"/>
  <c r="N29" i="37"/>
  <c r="L93" i="37"/>
  <c r="H93" i="37"/>
  <c r="G93" i="37"/>
  <c r="K93" i="37"/>
  <c r="E93" i="37"/>
  <c r="E94" i="37" s="1"/>
  <c r="E95" i="37" s="1"/>
  <c r="I93" i="37"/>
  <c r="I94" i="37" s="1"/>
  <c r="I95" i="37" s="1"/>
  <c r="C93" i="37"/>
  <c r="E20" i="37"/>
  <c r="D18" i="37"/>
  <c r="F89" i="37"/>
  <c r="F93" i="37" s="1"/>
  <c r="I24" i="37"/>
  <c r="J89" i="37"/>
  <c r="J93" i="37" s="1"/>
  <c r="M24" i="37"/>
  <c r="H31" i="37"/>
  <c r="H30" i="37"/>
  <c r="E92" i="37"/>
  <c r="C51" i="37"/>
  <c r="C19" i="37"/>
  <c r="D50" i="37"/>
  <c r="H19" i="38"/>
  <c r="E6" i="38"/>
  <c r="G19" i="38" s="1"/>
  <c r="D31" i="38"/>
  <c r="D30" i="38"/>
  <c r="H31" i="38"/>
  <c r="H30" i="38"/>
  <c r="E92" i="38"/>
  <c r="L31" i="38"/>
  <c r="L30" i="38"/>
  <c r="I92" i="38"/>
  <c r="C51" i="38"/>
  <c r="D84" i="37"/>
  <c r="G18" i="38"/>
  <c r="H20" i="38"/>
  <c r="E19" i="37"/>
  <c r="C89" i="38"/>
  <c r="F24" i="38"/>
  <c r="G89" i="38"/>
  <c r="J24" i="38"/>
  <c r="K89" i="38"/>
  <c r="K93" i="38" s="1"/>
  <c r="K94" i="38" s="1"/>
  <c r="K95" i="38" s="1"/>
  <c r="N24" i="38"/>
  <c r="K92" i="38"/>
  <c r="N31" i="38"/>
  <c r="N30" i="38"/>
  <c r="L52" i="38" s="1"/>
  <c r="G93" i="38"/>
  <c r="C93" i="38"/>
  <c r="J93" i="38"/>
  <c r="F93" i="38"/>
  <c r="I93" i="38"/>
  <c r="E93" i="38"/>
  <c r="E94" i="38" s="1"/>
  <c r="E95" i="38" s="1"/>
  <c r="H93" i="38"/>
  <c r="H94" i="38" s="1"/>
  <c r="H95" i="38" s="1"/>
  <c r="D93" i="38"/>
  <c r="D94" i="38" s="1"/>
  <c r="D95" i="38" s="1"/>
  <c r="L93" i="38"/>
  <c r="L94" i="38" s="1"/>
  <c r="L95" i="38" s="1"/>
  <c r="D50" i="38"/>
  <c r="F31" i="39"/>
  <c r="F30" i="39"/>
  <c r="C92" i="39"/>
  <c r="J31" i="39"/>
  <c r="J30" i="39"/>
  <c r="G92" i="39"/>
  <c r="N31" i="39"/>
  <c r="N30" i="39"/>
  <c r="L52" i="39" s="1"/>
  <c r="K92" i="39"/>
  <c r="G30" i="38"/>
  <c r="K30" i="38"/>
  <c r="O30" i="38"/>
  <c r="G31" i="38"/>
  <c r="K31" i="38"/>
  <c r="O31" i="38"/>
  <c r="E48" i="38"/>
  <c r="D84" i="38"/>
  <c r="H31" i="39"/>
  <c r="H30" i="39"/>
  <c r="E92" i="39"/>
  <c r="J51" i="39"/>
  <c r="D51" i="39"/>
  <c r="C51" i="39"/>
  <c r="E29" i="38"/>
  <c r="I29" i="38"/>
  <c r="M29" i="38"/>
  <c r="B33" i="38" a="1"/>
  <c r="B33" i="38" s="1"/>
  <c r="B41" i="39" a="1"/>
  <c r="B41" i="39" s="1"/>
  <c r="B33" i="39" a="1"/>
  <c r="B33" i="39" s="1"/>
  <c r="C24" i="39"/>
  <c r="D89" i="39"/>
  <c r="G24" i="39"/>
  <c r="H89" i="39"/>
  <c r="K24" i="39"/>
  <c r="L89" i="39"/>
  <c r="O24" i="39"/>
  <c r="K31" i="39"/>
  <c r="E49" i="39"/>
  <c r="E50" i="39" s="1"/>
  <c r="F48" i="39"/>
  <c r="G51" i="39"/>
  <c r="F29" i="38"/>
  <c r="J29" i="38"/>
  <c r="D18" i="39"/>
  <c r="E20" i="39"/>
  <c r="E31" i="39"/>
  <c r="E30" i="39"/>
  <c r="I31" i="39"/>
  <c r="I30" i="39"/>
  <c r="I51" i="39" s="1"/>
  <c r="F92" i="39"/>
  <c r="M31" i="39"/>
  <c r="M30" i="39"/>
  <c r="K52" i="39" s="1"/>
  <c r="J92" i="39"/>
  <c r="D31" i="39"/>
  <c r="D30" i="39"/>
  <c r="F51" i="39" s="1"/>
  <c r="L31" i="39"/>
  <c r="L30" i="39"/>
  <c r="I52" i="39" s="1"/>
  <c r="I92" i="39"/>
  <c r="O31" i="39"/>
  <c r="K51" i="39"/>
  <c r="K53" i="39" s="1"/>
  <c r="F31" i="40"/>
  <c r="F30" i="40"/>
  <c r="C92" i="40"/>
  <c r="J31" i="40"/>
  <c r="J30" i="40"/>
  <c r="G92" i="40"/>
  <c r="N31" i="40"/>
  <c r="N30" i="40"/>
  <c r="L52" i="40" s="1"/>
  <c r="K92" i="40"/>
  <c r="E19" i="39"/>
  <c r="D49" i="39"/>
  <c r="D50" i="39" s="1"/>
  <c r="C83" i="39"/>
  <c r="D92" i="40"/>
  <c r="G31" i="40"/>
  <c r="G30" i="40"/>
  <c r="H92" i="40"/>
  <c r="K31" i="40"/>
  <c r="K30" i="40"/>
  <c r="L92" i="40"/>
  <c r="O31" i="40"/>
  <c r="O30" i="40"/>
  <c r="H24" i="39"/>
  <c r="L24" i="39"/>
  <c r="D31" i="40"/>
  <c r="D30" i="40"/>
  <c r="F51" i="40" s="1"/>
  <c r="F53" i="40" s="1"/>
  <c r="H31" i="40"/>
  <c r="H30" i="40"/>
  <c r="F52" i="40" s="1"/>
  <c r="E92" i="40"/>
  <c r="L31" i="40"/>
  <c r="L30" i="40"/>
  <c r="I92" i="40"/>
  <c r="C19" i="39"/>
  <c r="F20" i="40"/>
  <c r="E18" i="40"/>
  <c r="E31" i="40"/>
  <c r="E30" i="40"/>
  <c r="I31" i="40"/>
  <c r="I30" i="40"/>
  <c r="F92" i="40"/>
  <c r="M31" i="40"/>
  <c r="M30" i="40"/>
  <c r="J92" i="40"/>
  <c r="E6" i="40"/>
  <c r="D19" i="40" s="1"/>
  <c r="F24" i="40"/>
  <c r="J24" i="40"/>
  <c r="N24" i="40"/>
  <c r="E50" i="40"/>
  <c r="B63" i="40" a="1"/>
  <c r="B63" i="40" s="1"/>
  <c r="D84" i="40"/>
  <c r="C24" i="40"/>
  <c r="G24" i="40"/>
  <c r="K24" i="40"/>
  <c r="O24" i="40"/>
  <c r="B33" i="40" a="1"/>
  <c r="B33" i="40" s="1"/>
  <c r="F48" i="40"/>
  <c r="D49" i="40"/>
  <c r="D50" i="40" s="1"/>
  <c r="C83" i="40"/>
  <c r="H24" i="40"/>
  <c r="L24" i="40"/>
  <c r="C19" i="40"/>
  <c r="I24" i="40"/>
  <c r="M24" i="40"/>
  <c r="E18" i="21"/>
  <c r="F20" i="21"/>
  <c r="I92" i="21"/>
  <c r="L31" i="21"/>
  <c r="L30" i="21"/>
  <c r="D92" i="21"/>
  <c r="G31" i="21"/>
  <c r="G30" i="21"/>
  <c r="H92" i="21"/>
  <c r="K31" i="21"/>
  <c r="K30" i="21"/>
  <c r="L92" i="21"/>
  <c r="O31" i="21"/>
  <c r="O30" i="21"/>
  <c r="C19" i="24"/>
  <c r="E30" i="21"/>
  <c r="E31" i="21"/>
  <c r="F92" i="21"/>
  <c r="I31" i="21"/>
  <c r="I30" i="21"/>
  <c r="J92" i="21"/>
  <c r="M30" i="21"/>
  <c r="M31" i="21"/>
  <c r="I48" i="21"/>
  <c r="H49" i="21"/>
  <c r="H50" i="21"/>
  <c r="J94" i="22"/>
  <c r="J95" i="22" s="1"/>
  <c r="F29" i="21"/>
  <c r="N29" i="21"/>
  <c r="G31" i="22"/>
  <c r="E92" i="24"/>
  <c r="H31" i="24"/>
  <c r="H30" i="24"/>
  <c r="K30" i="24"/>
  <c r="K31" i="24"/>
  <c r="C94" i="25"/>
  <c r="C95" i="25" s="1"/>
  <c r="D18" i="21"/>
  <c r="C19" i="21"/>
  <c r="C89" i="21"/>
  <c r="C93" i="21" s="1"/>
  <c r="I24" i="21"/>
  <c r="M24" i="21"/>
  <c r="C29" i="21"/>
  <c r="C30" i="21" s="1"/>
  <c r="G93" i="21"/>
  <c r="I93" i="21"/>
  <c r="I94" i="21" s="1"/>
  <c r="I95" i="21" s="1"/>
  <c r="L89" i="21"/>
  <c r="B56" i="22" a="1"/>
  <c r="C24" i="22"/>
  <c r="D89" i="22"/>
  <c r="G24" i="22"/>
  <c r="H89" i="22"/>
  <c r="K24" i="22"/>
  <c r="L89" i="22"/>
  <c r="O24" i="22"/>
  <c r="D31" i="22"/>
  <c r="D30" i="22"/>
  <c r="G30" i="22"/>
  <c r="K31" i="22"/>
  <c r="D49" i="22"/>
  <c r="D50" i="22" s="1"/>
  <c r="E48" i="22"/>
  <c r="I93" i="22"/>
  <c r="E93" i="22"/>
  <c r="E94" i="22" s="1"/>
  <c r="E95" i="22" s="1"/>
  <c r="L93" i="22"/>
  <c r="H93" i="22"/>
  <c r="H94" i="22" s="1"/>
  <c r="H95" i="22" s="1"/>
  <c r="D93" i="22"/>
  <c r="D94" i="22" s="1"/>
  <c r="D95" i="22" s="1"/>
  <c r="K93" i="22"/>
  <c r="G93" i="22"/>
  <c r="C93" i="22"/>
  <c r="F93" i="22"/>
  <c r="E18" i="23"/>
  <c r="F20" i="23"/>
  <c r="E89" i="23"/>
  <c r="H24" i="23"/>
  <c r="I89" i="23"/>
  <c r="L24" i="23"/>
  <c r="H30" i="23"/>
  <c r="C51" i="23"/>
  <c r="G31" i="24"/>
  <c r="I93" i="24"/>
  <c r="E93" i="24"/>
  <c r="E94" i="24" s="1"/>
  <c r="E95" i="24" s="1"/>
  <c r="L93" i="24"/>
  <c r="L94" i="24" s="1"/>
  <c r="L95" i="24" s="1"/>
  <c r="D93" i="24"/>
  <c r="D94" i="24" s="1"/>
  <c r="D95" i="24" s="1"/>
  <c r="J93" i="24"/>
  <c r="H93" i="24"/>
  <c r="F92" i="23"/>
  <c r="I31" i="23"/>
  <c r="I30" i="23"/>
  <c r="G18" i="24"/>
  <c r="H20" i="24"/>
  <c r="D18" i="22"/>
  <c r="E20" i="22"/>
  <c r="E31" i="22"/>
  <c r="E30" i="22"/>
  <c r="F92" i="22"/>
  <c r="I31" i="22"/>
  <c r="I30" i="22"/>
  <c r="J92" i="22"/>
  <c r="M31" i="22"/>
  <c r="M30" i="22"/>
  <c r="E92" i="22"/>
  <c r="H31" i="22"/>
  <c r="H30" i="22"/>
  <c r="K30" i="22"/>
  <c r="O31" i="22"/>
  <c r="E31" i="23"/>
  <c r="E30" i="23"/>
  <c r="J92" i="23"/>
  <c r="M31" i="23"/>
  <c r="M30" i="23"/>
  <c r="B33" i="23" a="1"/>
  <c r="E49" i="23"/>
  <c r="F48" i="23"/>
  <c r="G51" i="23"/>
  <c r="C89" i="24"/>
  <c r="C93" i="24" s="1"/>
  <c r="C94" i="24" s="1"/>
  <c r="C95" i="24" s="1"/>
  <c r="F24" i="24"/>
  <c r="G89" i="24"/>
  <c r="G93" i="24" s="1"/>
  <c r="G94" i="24" s="1"/>
  <c r="G95" i="24" s="1"/>
  <c r="J24" i="24"/>
  <c r="K89" i="24"/>
  <c r="K93" i="24" s="1"/>
  <c r="K94" i="24" s="1"/>
  <c r="K95" i="24" s="1"/>
  <c r="N24" i="24"/>
  <c r="C92" i="24"/>
  <c r="F31" i="24"/>
  <c r="F30" i="24"/>
  <c r="G92" i="24"/>
  <c r="J31" i="24"/>
  <c r="J30" i="24"/>
  <c r="K92" i="24"/>
  <c r="N31" i="24"/>
  <c r="N30" i="24"/>
  <c r="L52" i="24" s="1"/>
  <c r="L92" i="24"/>
  <c r="O30" i="24"/>
  <c r="O31" i="24"/>
  <c r="N29" i="26"/>
  <c r="F29" i="26"/>
  <c r="C29" i="26"/>
  <c r="C30" i="26" s="1"/>
  <c r="J29" i="26"/>
  <c r="G29" i="26"/>
  <c r="K29" i="26"/>
  <c r="O29" i="26"/>
  <c r="J29" i="21"/>
  <c r="G49" i="21"/>
  <c r="G50" i="21"/>
  <c r="L92" i="22"/>
  <c r="F19" i="24"/>
  <c r="H19" i="24"/>
  <c r="D19" i="24"/>
  <c r="E6" i="24"/>
  <c r="E19" i="24" s="1"/>
  <c r="D31" i="24"/>
  <c r="D30" i="24"/>
  <c r="G51" i="24" s="1"/>
  <c r="I92" i="24"/>
  <c r="L31" i="24"/>
  <c r="L30" i="24"/>
  <c r="D29" i="21"/>
  <c r="H29" i="21"/>
  <c r="B41" i="21" s="1" a="1"/>
  <c r="F49" i="21"/>
  <c r="E19" i="21"/>
  <c r="C24" i="21"/>
  <c r="G24" i="21"/>
  <c r="E49" i="21"/>
  <c r="E50" i="21" s="1"/>
  <c r="F50" i="21"/>
  <c r="D19" i="22"/>
  <c r="I92" i="22"/>
  <c r="L31" i="22"/>
  <c r="L30" i="22"/>
  <c r="C92" i="23"/>
  <c r="F31" i="23"/>
  <c r="F30" i="23"/>
  <c r="B63" i="23" s="1" a="1"/>
  <c r="G92" i="23"/>
  <c r="J31" i="23"/>
  <c r="J30" i="23"/>
  <c r="K92" i="23"/>
  <c r="N31" i="23"/>
  <c r="N30" i="23"/>
  <c r="E50" i="23"/>
  <c r="G19" i="24"/>
  <c r="G30" i="24"/>
  <c r="H92" i="24"/>
  <c r="D83" i="21"/>
  <c r="E93" i="21" s="1"/>
  <c r="E19" i="22"/>
  <c r="D84" i="22"/>
  <c r="F19" i="23"/>
  <c r="D49" i="23"/>
  <c r="D50" i="23" s="1"/>
  <c r="C83" i="23"/>
  <c r="E18" i="24"/>
  <c r="B33" i="24" a="1"/>
  <c r="M30" i="24"/>
  <c r="I31" i="24"/>
  <c r="J92" i="24"/>
  <c r="F20" i="25"/>
  <c r="E18" i="25"/>
  <c r="E89" i="25"/>
  <c r="H24" i="25"/>
  <c r="I89" i="25"/>
  <c r="L24" i="25"/>
  <c r="D31" i="25"/>
  <c r="D30" i="25"/>
  <c r="I51" i="25" s="1"/>
  <c r="F49" i="26"/>
  <c r="F50" i="26" s="1"/>
  <c r="G48" i="26"/>
  <c r="F29" i="22"/>
  <c r="J29" i="22"/>
  <c r="N29" i="22"/>
  <c r="B56" i="23" a="1"/>
  <c r="I30" i="24"/>
  <c r="E49" i="24"/>
  <c r="E50" i="24"/>
  <c r="E31" i="25"/>
  <c r="E30" i="25"/>
  <c r="B56" i="25" s="1" a="1"/>
  <c r="F92" i="25"/>
  <c r="I31" i="25"/>
  <c r="I30" i="25"/>
  <c r="J92" i="25"/>
  <c r="M31" i="25"/>
  <c r="M30" i="25"/>
  <c r="K52" i="25" s="1"/>
  <c r="H30" i="25"/>
  <c r="E52" i="25" s="1"/>
  <c r="H31" i="25"/>
  <c r="I93" i="25"/>
  <c r="E93" i="25"/>
  <c r="E94" i="25" s="1"/>
  <c r="E95" i="25" s="1"/>
  <c r="L93" i="25"/>
  <c r="L94" i="25" s="1"/>
  <c r="L95" i="25" s="1"/>
  <c r="H93" i="25"/>
  <c r="H94" i="25" s="1"/>
  <c r="H95" i="25" s="1"/>
  <c r="D93" i="25"/>
  <c r="D94" i="25" s="1"/>
  <c r="D95" i="25" s="1"/>
  <c r="J93" i="25"/>
  <c r="G93" i="25"/>
  <c r="G94" i="25" s="1"/>
  <c r="G95" i="25" s="1"/>
  <c r="F93" i="25"/>
  <c r="F94" i="25" s="1"/>
  <c r="F95" i="25" s="1"/>
  <c r="K93" i="25"/>
  <c r="C89" i="26"/>
  <c r="F24" i="26"/>
  <c r="G89" i="26"/>
  <c r="J24" i="26"/>
  <c r="K89" i="26"/>
  <c r="N24" i="26"/>
  <c r="C19" i="22"/>
  <c r="D19" i="23"/>
  <c r="F24" i="23"/>
  <c r="G30" i="23"/>
  <c r="K30" i="23"/>
  <c r="O30" i="23"/>
  <c r="G31" i="23"/>
  <c r="K31" i="23"/>
  <c r="O31" i="23"/>
  <c r="B41" i="23" a="1"/>
  <c r="H24" i="24"/>
  <c r="L24" i="24"/>
  <c r="E30" i="24"/>
  <c r="C52" i="24" s="1"/>
  <c r="F48" i="24"/>
  <c r="C92" i="25"/>
  <c r="F31" i="25"/>
  <c r="F30" i="25"/>
  <c r="D52" i="25" s="1"/>
  <c r="G92" i="25"/>
  <c r="J31" i="25"/>
  <c r="J30" i="25"/>
  <c r="K92" i="25"/>
  <c r="N31" i="25"/>
  <c r="N30" i="25"/>
  <c r="L52" i="25" s="1"/>
  <c r="L31" i="25"/>
  <c r="I92" i="25"/>
  <c r="L30" i="25"/>
  <c r="I52" i="25" s="1"/>
  <c r="N29" i="28"/>
  <c r="F29" i="28"/>
  <c r="J29" i="28"/>
  <c r="C29" i="28"/>
  <c r="C30" i="28" s="1"/>
  <c r="G29" i="28"/>
  <c r="K29" i="28"/>
  <c r="O29" i="28"/>
  <c r="D84" i="24"/>
  <c r="B33" i="25" a="1"/>
  <c r="D29" i="26"/>
  <c r="H29" i="26"/>
  <c r="L29" i="26"/>
  <c r="E31" i="27"/>
  <c r="E30" i="27"/>
  <c r="F92" i="27"/>
  <c r="I31" i="27"/>
  <c r="I30" i="27"/>
  <c r="J92" i="27"/>
  <c r="M31" i="27"/>
  <c r="M30" i="27"/>
  <c r="D30" i="27"/>
  <c r="D31" i="27"/>
  <c r="D49" i="27"/>
  <c r="D50" i="27"/>
  <c r="E48" i="27"/>
  <c r="E6" i="26"/>
  <c r="D19" i="26" s="1"/>
  <c r="E29" i="26"/>
  <c r="I29" i="26"/>
  <c r="M29" i="26"/>
  <c r="E89" i="27"/>
  <c r="E93" i="27" s="1"/>
  <c r="E94" i="27" s="1"/>
  <c r="E95" i="27" s="1"/>
  <c r="H24" i="27"/>
  <c r="I89" i="27"/>
  <c r="L24" i="27"/>
  <c r="H31" i="27"/>
  <c r="F94" i="27"/>
  <c r="F95" i="27" s="1"/>
  <c r="H20" i="28"/>
  <c r="G18" i="28"/>
  <c r="E48" i="25"/>
  <c r="F20" i="26"/>
  <c r="M24" i="26"/>
  <c r="E50" i="26"/>
  <c r="I92" i="27"/>
  <c r="L30" i="27"/>
  <c r="L31" i="27"/>
  <c r="F49" i="28"/>
  <c r="G48" i="28"/>
  <c r="F50" i="28"/>
  <c r="E18" i="27"/>
  <c r="C92" i="27"/>
  <c r="C94" i="27" s="1"/>
  <c r="C95" i="27" s="1"/>
  <c r="F31" i="27"/>
  <c r="F30" i="27"/>
  <c r="G92" i="27"/>
  <c r="J31" i="27"/>
  <c r="J30" i="27"/>
  <c r="K92" i="27"/>
  <c r="N31" i="27"/>
  <c r="N30" i="27"/>
  <c r="L52" i="27" s="1"/>
  <c r="H30" i="27"/>
  <c r="D29" i="28"/>
  <c r="H29" i="28"/>
  <c r="L29" i="28"/>
  <c r="E20" i="29"/>
  <c r="D18" i="29"/>
  <c r="F92" i="29"/>
  <c r="I31" i="29"/>
  <c r="I30" i="29"/>
  <c r="E31" i="29"/>
  <c r="E30" i="29"/>
  <c r="O31" i="27"/>
  <c r="I93" i="27"/>
  <c r="I94" i="27" s="1"/>
  <c r="I95" i="27" s="1"/>
  <c r="L93" i="27"/>
  <c r="L94" i="27" s="1"/>
  <c r="L95" i="27" s="1"/>
  <c r="H93" i="27"/>
  <c r="D93" i="27"/>
  <c r="J93" i="27"/>
  <c r="G93" i="27"/>
  <c r="G94" i="27" s="1"/>
  <c r="G95" i="27" s="1"/>
  <c r="E92" i="27"/>
  <c r="K93" i="27"/>
  <c r="K94" i="27" s="1"/>
  <c r="K95" i="27" s="1"/>
  <c r="C89" i="28"/>
  <c r="F24" i="28"/>
  <c r="G89" i="28"/>
  <c r="J24" i="28"/>
  <c r="N24" i="28"/>
  <c r="K89" i="28"/>
  <c r="K93" i="28" s="1"/>
  <c r="D83" i="28"/>
  <c r="H93" i="28" s="1"/>
  <c r="D84" i="28"/>
  <c r="F31" i="29"/>
  <c r="F30" i="29"/>
  <c r="C92" i="29"/>
  <c r="G92" i="29"/>
  <c r="J31" i="29"/>
  <c r="N31" i="29"/>
  <c r="K92" i="29"/>
  <c r="N30" i="29"/>
  <c r="L52" i="29" s="1"/>
  <c r="D92" i="29"/>
  <c r="G30" i="29"/>
  <c r="C83" i="26"/>
  <c r="D19" i="27"/>
  <c r="H20" i="27"/>
  <c r="B56" i="27" a="1"/>
  <c r="G24" i="27"/>
  <c r="C51" i="27"/>
  <c r="C89" i="29"/>
  <c r="G89" i="29"/>
  <c r="G93" i="29" s="1"/>
  <c r="J24" i="29"/>
  <c r="N24" i="29"/>
  <c r="K89" i="29"/>
  <c r="K93" i="29" s="1"/>
  <c r="K94" i="29" s="1"/>
  <c r="K95" i="29" s="1"/>
  <c r="G92" i="30"/>
  <c r="J31" i="30"/>
  <c r="J30" i="30"/>
  <c r="F19" i="25"/>
  <c r="F19" i="27"/>
  <c r="D19" i="28"/>
  <c r="E6" i="28"/>
  <c r="H19" i="28" s="1"/>
  <c r="E29" i="28"/>
  <c r="I29" i="28"/>
  <c r="M29" i="28"/>
  <c r="B33" i="29" a="1"/>
  <c r="H92" i="29"/>
  <c r="K31" i="29"/>
  <c r="K30" i="29"/>
  <c r="H52" i="29" s="1"/>
  <c r="D51" i="29"/>
  <c r="E51" i="29"/>
  <c r="C19" i="25"/>
  <c r="C24" i="26"/>
  <c r="C19" i="27"/>
  <c r="G19" i="27"/>
  <c r="G29" i="27"/>
  <c r="K29" i="27"/>
  <c r="B33" i="27" s="1" a="1"/>
  <c r="E24" i="28"/>
  <c r="M24" i="28"/>
  <c r="E50" i="28"/>
  <c r="I92" i="29"/>
  <c r="L30" i="29"/>
  <c r="J52" i="29" s="1"/>
  <c r="D30" i="29"/>
  <c r="H51" i="29" s="1"/>
  <c r="H53" i="29" s="1"/>
  <c r="D49" i="29"/>
  <c r="D50" i="29" s="1"/>
  <c r="E48" i="29"/>
  <c r="C89" i="30"/>
  <c r="F24" i="30"/>
  <c r="G89" i="30"/>
  <c r="J24" i="30"/>
  <c r="K89" i="30"/>
  <c r="N24" i="30"/>
  <c r="B41" i="28" a="1"/>
  <c r="J93" i="28"/>
  <c r="F93" i="28"/>
  <c r="L89" i="28"/>
  <c r="L93" i="28" s="1"/>
  <c r="D93" i="28"/>
  <c r="I93" i="28"/>
  <c r="G24" i="29"/>
  <c r="J92" i="29"/>
  <c r="M31" i="29"/>
  <c r="M30" i="29"/>
  <c r="K52" i="29" s="1"/>
  <c r="O31" i="29"/>
  <c r="L93" i="29"/>
  <c r="L94" i="29" s="1"/>
  <c r="L95" i="29" s="1"/>
  <c r="H93" i="29"/>
  <c r="H94" i="29" s="1"/>
  <c r="H95" i="29" s="1"/>
  <c r="D93" i="29"/>
  <c r="D94" i="29" s="1"/>
  <c r="D95" i="29" s="1"/>
  <c r="J93" i="29"/>
  <c r="J94" i="29" s="1"/>
  <c r="J95" i="29" s="1"/>
  <c r="E93" i="29"/>
  <c r="E94" i="29" s="1"/>
  <c r="E95" i="29" s="1"/>
  <c r="I89" i="29"/>
  <c r="I93" i="29" s="1"/>
  <c r="I94" i="29" s="1"/>
  <c r="I95" i="29" s="1"/>
  <c r="C93" i="29"/>
  <c r="C94" i="29" s="1"/>
  <c r="C95" i="29" s="1"/>
  <c r="E18" i="30"/>
  <c r="F20" i="30"/>
  <c r="C24" i="28"/>
  <c r="K24" i="28"/>
  <c r="E93" i="28"/>
  <c r="E6" i="29"/>
  <c r="D19" i="29" s="1"/>
  <c r="C24" i="29"/>
  <c r="F93" i="29"/>
  <c r="F89" i="30"/>
  <c r="I24" i="30"/>
  <c r="J89" i="30"/>
  <c r="M24" i="30"/>
  <c r="C29" i="30"/>
  <c r="C30" i="30" s="1"/>
  <c r="F29" i="30"/>
  <c r="N29" i="30"/>
  <c r="G29" i="30"/>
  <c r="K29" i="30"/>
  <c r="O29" i="30"/>
  <c r="D19" i="30"/>
  <c r="E6" i="30"/>
  <c r="E19" i="30" s="1"/>
  <c r="C19" i="30"/>
  <c r="E29" i="30"/>
  <c r="I29" i="30"/>
  <c r="M29" i="30"/>
  <c r="F49" i="30"/>
  <c r="F50" i="30" s="1"/>
  <c r="G48" i="30"/>
  <c r="B41" i="30" a="1"/>
  <c r="C24" i="30"/>
  <c r="D89" i="30"/>
  <c r="G24" i="30"/>
  <c r="H89" i="30"/>
  <c r="K24" i="30"/>
  <c r="L89" i="30"/>
  <c r="O24" i="30"/>
  <c r="D29" i="30"/>
  <c r="H29" i="30"/>
  <c r="L29" i="30"/>
  <c r="D50" i="30"/>
  <c r="E50" i="30"/>
  <c r="D84" i="30"/>
  <c r="C83" i="30"/>
  <c r="I53" i="39" l="1"/>
  <c r="E52" i="40"/>
  <c r="G51" i="40"/>
  <c r="L51" i="40"/>
  <c r="L53" i="40" s="1"/>
  <c r="J51" i="40"/>
  <c r="F49" i="39"/>
  <c r="G48" i="39"/>
  <c r="F50" i="39"/>
  <c r="G41" i="39" a="1"/>
  <c r="G41" i="39" s="1"/>
  <c r="L51" i="39"/>
  <c r="L53" i="39" s="1"/>
  <c r="K92" i="37"/>
  <c r="N31" i="37"/>
  <c r="N30" i="37"/>
  <c r="L52" i="37" s="1"/>
  <c r="E31" i="37"/>
  <c r="E30" i="37"/>
  <c r="I51" i="37" s="1"/>
  <c r="L92" i="37"/>
  <c r="O31" i="37"/>
  <c r="O30" i="37"/>
  <c r="D92" i="35"/>
  <c r="D94" i="35" s="1"/>
  <c r="D95" i="35" s="1"/>
  <c r="G31" i="35"/>
  <c r="G30" i="35"/>
  <c r="F92" i="35"/>
  <c r="F94" i="35" s="1"/>
  <c r="F95" i="35" s="1"/>
  <c r="I31" i="35"/>
  <c r="I30" i="35"/>
  <c r="B33" i="35" a="1"/>
  <c r="B33" i="35" s="1"/>
  <c r="F18" i="34"/>
  <c r="G20" i="34"/>
  <c r="H31" i="33"/>
  <c r="H30" i="33"/>
  <c r="E92" i="33"/>
  <c r="H52" i="34"/>
  <c r="E51" i="34"/>
  <c r="C53" i="34"/>
  <c r="H51" i="34"/>
  <c r="F92" i="33"/>
  <c r="F94" i="33" s="1"/>
  <c r="F95" i="33" s="1"/>
  <c r="I30" i="33"/>
  <c r="I31" i="33"/>
  <c r="D52" i="34"/>
  <c r="D53" i="34" s="1"/>
  <c r="H92" i="33"/>
  <c r="H94" i="33" s="1"/>
  <c r="H95" i="33" s="1"/>
  <c r="K30" i="33"/>
  <c r="K31" i="33"/>
  <c r="B56" i="34" a="1"/>
  <c r="B56" i="34" s="1"/>
  <c r="D31" i="33"/>
  <c r="D30" i="33"/>
  <c r="B41" i="33" a="1"/>
  <c r="B41" i="33" s="1"/>
  <c r="H49" i="33"/>
  <c r="H50" i="33"/>
  <c r="I48" i="33"/>
  <c r="D31" i="32"/>
  <c r="D30" i="32"/>
  <c r="G41" i="32" s="1" a="1"/>
  <c r="G41" i="32" s="1"/>
  <c r="J92" i="32"/>
  <c r="J94" i="32" s="1"/>
  <c r="J95" i="32" s="1"/>
  <c r="M30" i="32"/>
  <c r="M31" i="32"/>
  <c r="H51" i="31"/>
  <c r="F52" i="31"/>
  <c r="F53" i="31" s="1"/>
  <c r="I20" i="31"/>
  <c r="H18" i="31"/>
  <c r="D52" i="31"/>
  <c r="D94" i="31"/>
  <c r="D95" i="31" s="1"/>
  <c r="I94" i="31"/>
  <c r="I95" i="31" s="1"/>
  <c r="B63" i="31" a="1"/>
  <c r="B63" i="31" s="1"/>
  <c r="B56" i="40" a="1"/>
  <c r="B56" i="40" s="1"/>
  <c r="F49" i="40"/>
  <c r="F50" i="40" s="1"/>
  <c r="G48" i="40"/>
  <c r="G52" i="40"/>
  <c r="J52" i="40"/>
  <c r="I52" i="40"/>
  <c r="K51" i="40"/>
  <c r="E51" i="40"/>
  <c r="E53" i="40" s="1"/>
  <c r="C52" i="39"/>
  <c r="C53" i="39" s="1"/>
  <c r="G92" i="38"/>
  <c r="J31" i="38"/>
  <c r="J30" i="38"/>
  <c r="H52" i="38" s="1"/>
  <c r="B56" i="39" a="1"/>
  <c r="B56" i="39" s="1"/>
  <c r="M31" i="38"/>
  <c r="M30" i="38"/>
  <c r="K52" i="38" s="1"/>
  <c r="J92" i="38"/>
  <c r="J94" i="38" s="1"/>
  <c r="J95" i="38" s="1"/>
  <c r="E51" i="39"/>
  <c r="D52" i="39"/>
  <c r="J52" i="38"/>
  <c r="F19" i="38"/>
  <c r="E19" i="36"/>
  <c r="C92" i="37"/>
  <c r="F31" i="37"/>
  <c r="F30" i="37"/>
  <c r="E51" i="37" s="1"/>
  <c r="D19" i="36"/>
  <c r="B41" i="37" a="1"/>
  <c r="B41" i="37" s="1"/>
  <c r="B56" i="37" a="1"/>
  <c r="B56" i="37" s="1"/>
  <c r="H92" i="37"/>
  <c r="K30" i="37"/>
  <c r="K31" i="37"/>
  <c r="G52" i="36"/>
  <c r="I51" i="36"/>
  <c r="G51" i="36"/>
  <c r="G53" i="36" s="1"/>
  <c r="L51" i="36"/>
  <c r="L53" i="36" s="1"/>
  <c r="F52" i="36"/>
  <c r="G92" i="35"/>
  <c r="J31" i="35"/>
  <c r="J30" i="35"/>
  <c r="B56" i="36" a="1"/>
  <c r="B56" i="36" s="1"/>
  <c r="F20" i="35"/>
  <c r="E18" i="35"/>
  <c r="K92" i="35"/>
  <c r="N31" i="35"/>
  <c r="N30" i="35"/>
  <c r="E30" i="35"/>
  <c r="E31" i="35"/>
  <c r="D93" i="36"/>
  <c r="D94" i="36" s="1"/>
  <c r="D95" i="36" s="1"/>
  <c r="C93" i="36"/>
  <c r="C94" i="36" s="1"/>
  <c r="C95" i="36" s="1"/>
  <c r="I93" i="36"/>
  <c r="I94" i="36" s="1"/>
  <c r="I95" i="36" s="1"/>
  <c r="L31" i="35"/>
  <c r="L30" i="35"/>
  <c r="I92" i="35"/>
  <c r="I94" i="35" s="1"/>
  <c r="I95" i="35" s="1"/>
  <c r="G52" i="31"/>
  <c r="D93" i="34"/>
  <c r="D94" i="34" s="1"/>
  <c r="D95" i="34" s="1"/>
  <c r="J93" i="34"/>
  <c r="J94" i="34" s="1"/>
  <c r="J95" i="34" s="1"/>
  <c r="E93" i="34"/>
  <c r="E94" i="34" s="1"/>
  <c r="E95" i="34" s="1"/>
  <c r="I51" i="34"/>
  <c r="I53" i="34" s="1"/>
  <c r="G51" i="34"/>
  <c r="L51" i="34"/>
  <c r="N31" i="33"/>
  <c r="N30" i="33"/>
  <c r="K92" i="33"/>
  <c r="E31" i="33"/>
  <c r="E30" i="33"/>
  <c r="L94" i="33"/>
  <c r="L95" i="33" s="1"/>
  <c r="L92" i="33"/>
  <c r="O31" i="33"/>
  <c r="O30" i="33"/>
  <c r="K92" i="32"/>
  <c r="N31" i="32"/>
  <c r="N30" i="32"/>
  <c r="L52" i="32" s="1"/>
  <c r="E92" i="32"/>
  <c r="E94" i="32" s="1"/>
  <c r="E95" i="32" s="1"/>
  <c r="H31" i="32"/>
  <c r="H30" i="32"/>
  <c r="F92" i="32"/>
  <c r="I31" i="32"/>
  <c r="I30" i="32"/>
  <c r="H52" i="31"/>
  <c r="G51" i="31"/>
  <c r="G53" i="31" s="1"/>
  <c r="J52" i="31"/>
  <c r="H19" i="31"/>
  <c r="J94" i="31"/>
  <c r="J95" i="31" s="1"/>
  <c r="B56" i="31" a="1"/>
  <c r="B56" i="31" s="1"/>
  <c r="H94" i="31"/>
  <c r="H95" i="31" s="1"/>
  <c r="E49" i="31"/>
  <c r="F48" i="31"/>
  <c r="E50" i="31"/>
  <c r="F19" i="40"/>
  <c r="G41" i="40" a="1"/>
  <c r="G41" i="40" s="1"/>
  <c r="E19" i="40"/>
  <c r="K52" i="40"/>
  <c r="G20" i="40"/>
  <c r="F18" i="40"/>
  <c r="D51" i="40"/>
  <c r="I51" i="40"/>
  <c r="I53" i="40" s="1"/>
  <c r="J93" i="39"/>
  <c r="J94" i="39" s="1"/>
  <c r="J95" i="39" s="1"/>
  <c r="F93" i="39"/>
  <c r="F94" i="39" s="1"/>
  <c r="F95" i="39" s="1"/>
  <c r="I93" i="39"/>
  <c r="I94" i="39" s="1"/>
  <c r="I95" i="39" s="1"/>
  <c r="E93" i="39"/>
  <c r="E94" i="39" s="1"/>
  <c r="E95" i="39" s="1"/>
  <c r="L93" i="39"/>
  <c r="L94" i="39" s="1"/>
  <c r="L95" i="39" s="1"/>
  <c r="H93" i="39"/>
  <c r="H94" i="39" s="1"/>
  <c r="H95" i="39" s="1"/>
  <c r="D93" i="39"/>
  <c r="D94" i="39" s="1"/>
  <c r="D95" i="39" s="1"/>
  <c r="K93" i="39"/>
  <c r="K94" i="39" s="1"/>
  <c r="K95" i="39" s="1"/>
  <c r="G93" i="39"/>
  <c r="G94" i="39" s="1"/>
  <c r="G95" i="39" s="1"/>
  <c r="C93" i="39"/>
  <c r="C94" i="39" s="1"/>
  <c r="C95" i="39" s="1"/>
  <c r="D52" i="40"/>
  <c r="C92" i="38"/>
  <c r="C94" i="38" s="1"/>
  <c r="C95" i="38" s="1"/>
  <c r="F31" i="38"/>
  <c r="F30" i="38"/>
  <c r="I31" i="38"/>
  <c r="I30" i="38"/>
  <c r="G52" i="38" s="1"/>
  <c r="F92" i="38"/>
  <c r="D53" i="39"/>
  <c r="F52" i="39"/>
  <c r="F53" i="39" s="1"/>
  <c r="E49" i="38"/>
  <c r="F48" i="38"/>
  <c r="E50" i="38"/>
  <c r="H52" i="39"/>
  <c r="I94" i="38"/>
  <c r="I95" i="38" s="1"/>
  <c r="G94" i="38"/>
  <c r="G95" i="38" s="1"/>
  <c r="E52" i="39"/>
  <c r="E19" i="38"/>
  <c r="E18" i="37"/>
  <c r="F20" i="37"/>
  <c r="C94" i="37"/>
  <c r="C95" i="37" s="1"/>
  <c r="H94" i="37"/>
  <c r="H95" i="37" s="1"/>
  <c r="J92" i="37"/>
  <c r="J94" i="37" s="1"/>
  <c r="J95" i="37" s="1"/>
  <c r="M31" i="37"/>
  <c r="M30" i="37"/>
  <c r="K52" i="37" s="1"/>
  <c r="B63" i="36" a="1"/>
  <c r="B63" i="36" s="1"/>
  <c r="I52" i="36"/>
  <c r="J52" i="37"/>
  <c r="F49" i="37"/>
  <c r="F50" i="37" s="1"/>
  <c r="G48" i="37"/>
  <c r="D92" i="37"/>
  <c r="D94" i="37" s="1"/>
  <c r="D95" i="37" s="1"/>
  <c r="G31" i="37"/>
  <c r="G30" i="37"/>
  <c r="F51" i="37" s="1"/>
  <c r="C52" i="36"/>
  <c r="C53" i="36" s="1"/>
  <c r="F18" i="36"/>
  <c r="G20" i="36"/>
  <c r="F51" i="36"/>
  <c r="F53" i="36" s="1"/>
  <c r="K51" i="36"/>
  <c r="K53" i="36" s="1"/>
  <c r="J52" i="36"/>
  <c r="L92" i="35"/>
  <c r="L94" i="35" s="1"/>
  <c r="L95" i="35" s="1"/>
  <c r="O31" i="35"/>
  <c r="O30" i="35"/>
  <c r="D52" i="36"/>
  <c r="D53" i="36" s="1"/>
  <c r="C92" i="35"/>
  <c r="C94" i="35" s="1"/>
  <c r="C95" i="35" s="1"/>
  <c r="F31" i="35"/>
  <c r="F30" i="35"/>
  <c r="L93" i="36"/>
  <c r="L94" i="36" s="1"/>
  <c r="L95" i="36" s="1"/>
  <c r="G93" i="36"/>
  <c r="G94" i="36" s="1"/>
  <c r="G95" i="36" s="1"/>
  <c r="G94" i="35"/>
  <c r="G95" i="35" s="1"/>
  <c r="D31" i="35"/>
  <c r="D30" i="35"/>
  <c r="B41" i="35" a="1"/>
  <c r="B41" i="35" s="1"/>
  <c r="E18" i="33"/>
  <c r="F20" i="33"/>
  <c r="C52" i="31"/>
  <c r="C53" i="31" s="1"/>
  <c r="I93" i="34"/>
  <c r="I94" i="34" s="1"/>
  <c r="I95" i="34" s="1"/>
  <c r="J31" i="33"/>
  <c r="J30" i="33"/>
  <c r="G92" i="33"/>
  <c r="G94" i="33" s="1"/>
  <c r="G95" i="33" s="1"/>
  <c r="F51" i="34"/>
  <c r="K51" i="34"/>
  <c r="K53" i="34" s="1"/>
  <c r="J52" i="34"/>
  <c r="F52" i="34"/>
  <c r="F31" i="33"/>
  <c r="F30" i="33"/>
  <c r="C92" i="33"/>
  <c r="C94" i="33" s="1"/>
  <c r="C95" i="33" s="1"/>
  <c r="K94" i="33"/>
  <c r="K95" i="33" s="1"/>
  <c r="B33" i="33" a="1"/>
  <c r="B33" i="33" s="1"/>
  <c r="L52" i="34"/>
  <c r="H92" i="32"/>
  <c r="H94" i="32" s="1"/>
  <c r="H95" i="32" s="1"/>
  <c r="K31" i="32"/>
  <c r="K30" i="32"/>
  <c r="I52" i="32" s="1"/>
  <c r="I92" i="32"/>
  <c r="I94" i="32" s="1"/>
  <c r="I95" i="32" s="1"/>
  <c r="L31" i="32"/>
  <c r="L30" i="32"/>
  <c r="J52" i="32" s="1"/>
  <c r="H49" i="32"/>
  <c r="H50" i="32" s="1"/>
  <c r="I48" i="32"/>
  <c r="E31" i="32"/>
  <c r="E30" i="32"/>
  <c r="J51" i="31"/>
  <c r="J53" i="31" s="1"/>
  <c r="I52" i="31"/>
  <c r="K51" i="31"/>
  <c r="K53" i="31" s="1"/>
  <c r="E51" i="31"/>
  <c r="F19" i="31"/>
  <c r="L94" i="31"/>
  <c r="L95" i="31" s="1"/>
  <c r="J93" i="40"/>
  <c r="J94" i="40" s="1"/>
  <c r="J95" i="40" s="1"/>
  <c r="F93" i="40"/>
  <c r="F94" i="40" s="1"/>
  <c r="F95" i="40" s="1"/>
  <c r="I93" i="40"/>
  <c r="I94" i="40" s="1"/>
  <c r="I95" i="40" s="1"/>
  <c r="E93" i="40"/>
  <c r="E94" i="40" s="1"/>
  <c r="E95" i="40" s="1"/>
  <c r="L93" i="40"/>
  <c r="L94" i="40" s="1"/>
  <c r="L95" i="40" s="1"/>
  <c r="H93" i="40"/>
  <c r="H94" i="40" s="1"/>
  <c r="H95" i="40" s="1"/>
  <c r="D93" i="40"/>
  <c r="D94" i="40" s="1"/>
  <c r="D95" i="40" s="1"/>
  <c r="K93" i="40"/>
  <c r="K94" i="40" s="1"/>
  <c r="K95" i="40" s="1"/>
  <c r="G93" i="40"/>
  <c r="G94" i="40" s="1"/>
  <c r="G95" i="40" s="1"/>
  <c r="C93" i="40"/>
  <c r="C94" i="40" s="1"/>
  <c r="C95" i="40" s="1"/>
  <c r="C52" i="40"/>
  <c r="C51" i="40"/>
  <c r="H51" i="40"/>
  <c r="H52" i="40"/>
  <c r="J52" i="39"/>
  <c r="J53" i="39" s="1"/>
  <c r="G52" i="39"/>
  <c r="F20" i="39"/>
  <c r="E18" i="39"/>
  <c r="G53" i="39"/>
  <c r="B63" i="39" a="1"/>
  <c r="B63" i="39" s="1"/>
  <c r="E31" i="38"/>
  <c r="E30" i="38"/>
  <c r="H51" i="39"/>
  <c r="H53" i="39" s="1"/>
  <c r="I52" i="38"/>
  <c r="F94" i="38"/>
  <c r="F95" i="38" s="1"/>
  <c r="C19" i="38"/>
  <c r="I20" i="38"/>
  <c r="H18" i="38"/>
  <c r="D51" i="38"/>
  <c r="D19" i="38"/>
  <c r="D51" i="37"/>
  <c r="K94" i="37"/>
  <c r="K95" i="37" s="1"/>
  <c r="L94" i="37"/>
  <c r="L95" i="37" s="1"/>
  <c r="F92" i="37"/>
  <c r="F94" i="37" s="1"/>
  <c r="F95" i="37" s="1"/>
  <c r="I30" i="37"/>
  <c r="G52" i="37" s="1"/>
  <c r="I31" i="37"/>
  <c r="F48" i="36"/>
  <c r="E49" i="36"/>
  <c r="E50" i="36" s="1"/>
  <c r="E52" i="36"/>
  <c r="E53" i="36" s="1"/>
  <c r="B33" i="37" a="1"/>
  <c r="B33" i="37" s="1"/>
  <c r="G92" i="37"/>
  <c r="G94" i="37" s="1"/>
  <c r="G95" i="37" s="1"/>
  <c r="J31" i="37"/>
  <c r="J30" i="37"/>
  <c r="H52" i="37" s="1"/>
  <c r="J51" i="36"/>
  <c r="J53" i="36" s="1"/>
  <c r="F49" i="35"/>
  <c r="F50" i="35" s="1"/>
  <c r="G48" i="35"/>
  <c r="H92" i="35"/>
  <c r="H94" i="35" s="1"/>
  <c r="H95" i="35" s="1"/>
  <c r="K30" i="35"/>
  <c r="K31" i="35"/>
  <c r="H31" i="35"/>
  <c r="H30" i="35"/>
  <c r="E92" i="35"/>
  <c r="B63" i="34" a="1"/>
  <c r="B63" i="34" s="1"/>
  <c r="E52" i="34"/>
  <c r="H52" i="36"/>
  <c r="H53" i="36" s="1"/>
  <c r="J92" i="35"/>
  <c r="J94" i="35" s="1"/>
  <c r="J95" i="35" s="1"/>
  <c r="M30" i="35"/>
  <c r="K52" i="35" s="1"/>
  <c r="M31" i="35"/>
  <c r="F93" i="36"/>
  <c r="F94" i="36" s="1"/>
  <c r="F95" i="36" s="1"/>
  <c r="K94" i="35"/>
  <c r="K95" i="35" s="1"/>
  <c r="E94" i="35"/>
  <c r="E95" i="35" s="1"/>
  <c r="G52" i="34"/>
  <c r="F19" i="34"/>
  <c r="F93" i="34"/>
  <c r="F94" i="34" s="1"/>
  <c r="F95" i="34" s="1"/>
  <c r="D92" i="33"/>
  <c r="G31" i="33"/>
  <c r="G30" i="33"/>
  <c r="J51" i="34"/>
  <c r="J53" i="34" s="1"/>
  <c r="E94" i="33"/>
  <c r="E95" i="33" s="1"/>
  <c r="J92" i="33"/>
  <c r="J94" i="33" s="1"/>
  <c r="J95" i="33" s="1"/>
  <c r="M30" i="33"/>
  <c r="K52" i="33" s="1"/>
  <c r="M31" i="33"/>
  <c r="D94" i="33"/>
  <c r="D95" i="33" s="1"/>
  <c r="F50" i="34"/>
  <c r="F49" i="34"/>
  <c r="G48" i="34"/>
  <c r="L31" i="33"/>
  <c r="L30" i="33"/>
  <c r="J52" i="33" s="1"/>
  <c r="I92" i="33"/>
  <c r="I94" i="33" s="1"/>
  <c r="I95" i="33" s="1"/>
  <c r="D51" i="32"/>
  <c r="C51" i="32"/>
  <c r="F94" i="31"/>
  <c r="F95" i="31" s="1"/>
  <c r="F94" i="32"/>
  <c r="F95" i="32" s="1"/>
  <c r="K94" i="32"/>
  <c r="K95" i="32" s="1"/>
  <c r="F18" i="32"/>
  <c r="G20" i="32"/>
  <c r="F19" i="32"/>
  <c r="D51" i="31"/>
  <c r="D53" i="31" s="1"/>
  <c r="I51" i="31"/>
  <c r="I53" i="31" s="1"/>
  <c r="E19" i="31"/>
  <c r="C92" i="32"/>
  <c r="C94" i="32" s="1"/>
  <c r="C95" i="32" s="1"/>
  <c r="F31" i="32"/>
  <c r="F30" i="32"/>
  <c r="K51" i="32" s="1"/>
  <c r="D92" i="32"/>
  <c r="D94" i="32" s="1"/>
  <c r="D95" i="32" s="1"/>
  <c r="G31" i="32"/>
  <c r="G30" i="32"/>
  <c r="E52" i="32" s="1"/>
  <c r="E94" i="31"/>
  <c r="E95" i="31" s="1"/>
  <c r="E52" i="31"/>
  <c r="H52" i="32"/>
  <c r="G19" i="31"/>
  <c r="B45" i="21"/>
  <c r="D43" i="21"/>
  <c r="C42" i="21"/>
  <c r="B41" i="21"/>
  <c r="D45" i="21"/>
  <c r="C44" i="21"/>
  <c r="B43" i="21"/>
  <c r="D41" i="21"/>
  <c r="C43" i="21"/>
  <c r="C45" i="21"/>
  <c r="D42" i="21"/>
  <c r="D44" i="21"/>
  <c r="B42" i="21"/>
  <c r="B44" i="21"/>
  <c r="C41" i="21"/>
  <c r="C37" i="27"/>
  <c r="C35" i="27"/>
  <c r="C33" i="27"/>
  <c r="B37" i="27"/>
  <c r="B35" i="27"/>
  <c r="B33" i="27"/>
  <c r="C36" i="27"/>
  <c r="B36" i="27"/>
  <c r="C34" i="27"/>
  <c r="B34" i="27"/>
  <c r="I53" i="25"/>
  <c r="E60" i="25"/>
  <c r="E59" i="25"/>
  <c r="E58" i="25"/>
  <c r="E57" i="25"/>
  <c r="E56" i="25"/>
  <c r="D60" i="25"/>
  <c r="D59" i="25"/>
  <c r="D58" i="25"/>
  <c r="D57" i="25"/>
  <c r="D56" i="25"/>
  <c r="C59" i="25"/>
  <c r="C57" i="25"/>
  <c r="B59" i="25"/>
  <c r="B57" i="25"/>
  <c r="C60" i="25"/>
  <c r="C58" i="25"/>
  <c r="C56" i="25"/>
  <c r="B58" i="25"/>
  <c r="B56" i="25"/>
  <c r="B60" i="25"/>
  <c r="E67" i="23"/>
  <c r="E66" i="23"/>
  <c r="E65" i="23"/>
  <c r="E64" i="23"/>
  <c r="E63" i="23"/>
  <c r="D67" i="23"/>
  <c r="D66" i="23"/>
  <c r="D65" i="23"/>
  <c r="D64" i="23"/>
  <c r="D63" i="23"/>
  <c r="C67" i="23"/>
  <c r="C66" i="23"/>
  <c r="C65" i="23"/>
  <c r="C64" i="23"/>
  <c r="C63" i="23"/>
  <c r="B64" i="23"/>
  <c r="B67" i="23"/>
  <c r="B63" i="23"/>
  <c r="B66" i="23"/>
  <c r="B65" i="23"/>
  <c r="D44" i="28"/>
  <c r="C43" i="28"/>
  <c r="B42" i="28"/>
  <c r="C44" i="28"/>
  <c r="D42" i="28"/>
  <c r="B41" i="28"/>
  <c r="D45" i="28"/>
  <c r="B44" i="28"/>
  <c r="C42" i="28"/>
  <c r="C45" i="28"/>
  <c r="D41" i="28"/>
  <c r="B45" i="28"/>
  <c r="C41" i="28"/>
  <c r="D43" i="28"/>
  <c r="B43" i="28"/>
  <c r="E53" i="29"/>
  <c r="D52" i="29"/>
  <c r="C52" i="29"/>
  <c r="E92" i="28"/>
  <c r="E94" i="28" s="1"/>
  <c r="E95" i="28" s="1"/>
  <c r="H30" i="28"/>
  <c r="H31" i="28"/>
  <c r="C37" i="25"/>
  <c r="C35" i="25"/>
  <c r="C33" i="25"/>
  <c r="B37" i="25"/>
  <c r="B35" i="25"/>
  <c r="B33" i="25"/>
  <c r="C34" i="25"/>
  <c r="C36" i="25"/>
  <c r="B34" i="25"/>
  <c r="B36" i="25"/>
  <c r="F31" i="28"/>
  <c r="C92" i="28"/>
  <c r="F30" i="28"/>
  <c r="B60" i="23"/>
  <c r="B59" i="23"/>
  <c r="B58" i="23"/>
  <c r="B57" i="23"/>
  <c r="B56" i="23"/>
  <c r="E60" i="23"/>
  <c r="E59" i="23"/>
  <c r="E58" i="23"/>
  <c r="E57" i="23"/>
  <c r="E56" i="23"/>
  <c r="D60" i="23"/>
  <c r="D59" i="23"/>
  <c r="D58" i="23"/>
  <c r="D57" i="23"/>
  <c r="D56" i="23"/>
  <c r="C58" i="23"/>
  <c r="C59" i="23"/>
  <c r="C57" i="23"/>
  <c r="C60" i="23"/>
  <c r="C56" i="23"/>
  <c r="L52" i="23"/>
  <c r="H92" i="26"/>
  <c r="K31" i="26"/>
  <c r="K30" i="26"/>
  <c r="C92" i="26"/>
  <c r="F31" i="26"/>
  <c r="F30" i="26"/>
  <c r="C52" i="23"/>
  <c r="K51" i="24"/>
  <c r="K53" i="24" s="1"/>
  <c r="E60" i="22"/>
  <c r="E59" i="22"/>
  <c r="E58" i="22"/>
  <c r="E57" i="22"/>
  <c r="E56" i="22"/>
  <c r="D60" i="22"/>
  <c r="D59" i="22"/>
  <c r="D58" i="22"/>
  <c r="D57" i="22"/>
  <c r="D56" i="22"/>
  <c r="C60" i="22"/>
  <c r="C59" i="22"/>
  <c r="C58" i="22"/>
  <c r="C57" i="22"/>
  <c r="C56" i="22"/>
  <c r="B58" i="22"/>
  <c r="B59" i="22"/>
  <c r="B57" i="22"/>
  <c r="B60" i="22"/>
  <c r="B56" i="22"/>
  <c r="I49" i="21"/>
  <c r="I50" i="21" s="1"/>
  <c r="J48" i="21"/>
  <c r="E92" i="30"/>
  <c r="H31" i="30"/>
  <c r="H30" i="30"/>
  <c r="J92" i="30"/>
  <c r="M31" i="30"/>
  <c r="M30" i="30"/>
  <c r="D92" i="30"/>
  <c r="G31" i="30"/>
  <c r="G30" i="30"/>
  <c r="F94" i="29"/>
  <c r="F95" i="29" s="1"/>
  <c r="C19" i="29"/>
  <c r="F48" i="29"/>
  <c r="E49" i="29"/>
  <c r="E50" i="29" s="1"/>
  <c r="K51" i="29"/>
  <c r="K53" i="29" s="1"/>
  <c r="E31" i="28"/>
  <c r="E30" i="28"/>
  <c r="G94" i="29"/>
  <c r="G95" i="29" s="1"/>
  <c r="H18" i="27"/>
  <c r="H19" i="27"/>
  <c r="I20" i="27"/>
  <c r="C93" i="28"/>
  <c r="C94" i="28" s="1"/>
  <c r="C95" i="28" s="1"/>
  <c r="D30" i="28"/>
  <c r="D31" i="28"/>
  <c r="H48" i="28"/>
  <c r="G49" i="28"/>
  <c r="G50" i="28" s="1"/>
  <c r="J52" i="27"/>
  <c r="F18" i="26"/>
  <c r="F19" i="26"/>
  <c r="G20" i="26"/>
  <c r="I20" i="28"/>
  <c r="H18" i="28"/>
  <c r="E49" i="27"/>
  <c r="F48" i="27"/>
  <c r="E50" i="27"/>
  <c r="D31" i="26"/>
  <c r="D30" i="26"/>
  <c r="C51" i="26" s="1"/>
  <c r="D92" i="28"/>
  <c r="G31" i="28"/>
  <c r="G30" i="28"/>
  <c r="N30" i="28"/>
  <c r="L52" i="28" s="1"/>
  <c r="K92" i="28"/>
  <c r="K94" i="28" s="1"/>
  <c r="K95" i="28" s="1"/>
  <c r="N31" i="28"/>
  <c r="H52" i="25"/>
  <c r="I52" i="23"/>
  <c r="K92" i="22"/>
  <c r="N31" i="22"/>
  <c r="N30" i="22"/>
  <c r="L52" i="22" s="1"/>
  <c r="G51" i="27"/>
  <c r="E52" i="24"/>
  <c r="D31" i="21"/>
  <c r="D30" i="21"/>
  <c r="D92" i="26"/>
  <c r="G31" i="26"/>
  <c r="G30" i="26"/>
  <c r="N31" i="26"/>
  <c r="K92" i="26"/>
  <c r="N30" i="26"/>
  <c r="F51" i="25"/>
  <c r="L51" i="25"/>
  <c r="L53" i="25" s="1"/>
  <c r="F49" i="23"/>
  <c r="F50" i="23" s="1"/>
  <c r="G48" i="23"/>
  <c r="K52" i="23"/>
  <c r="F51" i="24"/>
  <c r="E51" i="24"/>
  <c r="E53" i="24" s="1"/>
  <c r="G52" i="23"/>
  <c r="H94" i="24"/>
  <c r="H95" i="24" s="1"/>
  <c r="I94" i="24"/>
  <c r="I95" i="24" s="1"/>
  <c r="C53" i="23"/>
  <c r="H51" i="23"/>
  <c r="F51" i="23"/>
  <c r="F53" i="23" s="1"/>
  <c r="F94" i="22"/>
  <c r="F95" i="22" s="1"/>
  <c r="I94" i="22"/>
  <c r="I95" i="22" s="1"/>
  <c r="D93" i="21"/>
  <c r="D94" i="21" s="1"/>
  <c r="D95" i="21" s="1"/>
  <c r="F93" i="21"/>
  <c r="F94" i="21" s="1"/>
  <c r="F95" i="21" s="1"/>
  <c r="K93" i="21"/>
  <c r="K92" i="21"/>
  <c r="N31" i="21"/>
  <c r="N30" i="21"/>
  <c r="L52" i="21" s="1"/>
  <c r="H93" i="21"/>
  <c r="H94" i="21" s="1"/>
  <c r="H95" i="21" s="1"/>
  <c r="K51" i="23"/>
  <c r="K53" i="23" s="1"/>
  <c r="I52" i="21"/>
  <c r="D44" i="30"/>
  <c r="C43" i="30"/>
  <c r="B42" i="30"/>
  <c r="D45" i="30"/>
  <c r="C44" i="30"/>
  <c r="B43" i="30"/>
  <c r="D41" i="30"/>
  <c r="B45" i="30"/>
  <c r="D43" i="30"/>
  <c r="C42" i="30"/>
  <c r="B41" i="30"/>
  <c r="C41" i="30"/>
  <c r="D42" i="30"/>
  <c r="B44" i="30"/>
  <c r="C45" i="30"/>
  <c r="H92" i="30"/>
  <c r="K31" i="30"/>
  <c r="K30" i="30"/>
  <c r="F18" i="30"/>
  <c r="G20" i="30"/>
  <c r="F19" i="30"/>
  <c r="E60" i="27"/>
  <c r="E59" i="27"/>
  <c r="E58" i="27"/>
  <c r="E57" i="27"/>
  <c r="E56" i="27"/>
  <c r="D60" i="27"/>
  <c r="D59" i="27"/>
  <c r="D58" i="27"/>
  <c r="D57" i="27"/>
  <c r="D56" i="27"/>
  <c r="C60" i="27"/>
  <c r="C58" i="27"/>
  <c r="C56" i="27"/>
  <c r="B60" i="27"/>
  <c r="B58" i="27"/>
  <c r="B56" i="27"/>
  <c r="C59" i="27"/>
  <c r="C57" i="27"/>
  <c r="B59" i="27"/>
  <c r="B57" i="27"/>
  <c r="E49" i="25"/>
  <c r="E50" i="25" s="1"/>
  <c r="F48" i="25"/>
  <c r="E31" i="26"/>
  <c r="E30" i="26"/>
  <c r="E92" i="26"/>
  <c r="H31" i="26"/>
  <c r="H30" i="26"/>
  <c r="H92" i="28"/>
  <c r="H94" i="28" s="1"/>
  <c r="H95" i="28" s="1"/>
  <c r="K31" i="28"/>
  <c r="K30" i="28"/>
  <c r="I52" i="28" s="1"/>
  <c r="K94" i="25"/>
  <c r="K95" i="25" s="1"/>
  <c r="I94" i="25"/>
  <c r="I95" i="25" s="1"/>
  <c r="F52" i="29"/>
  <c r="B56" i="24" a="1"/>
  <c r="E92" i="21"/>
  <c r="E94" i="21" s="1"/>
  <c r="E95" i="21" s="1"/>
  <c r="H31" i="21"/>
  <c r="H30" i="21"/>
  <c r="H51" i="25"/>
  <c r="H53" i="25" s="1"/>
  <c r="G53" i="23"/>
  <c r="G41" i="23" a="1"/>
  <c r="I51" i="23"/>
  <c r="F51" i="29"/>
  <c r="F53" i="29" s="1"/>
  <c r="L51" i="29"/>
  <c r="L53" i="29" s="1"/>
  <c r="B37" i="29"/>
  <c r="B35" i="29"/>
  <c r="B33" i="29"/>
  <c r="C35" i="29"/>
  <c r="C37" i="29"/>
  <c r="C34" i="29"/>
  <c r="C36" i="29"/>
  <c r="B36" i="29"/>
  <c r="B34" i="29"/>
  <c r="C33" i="29"/>
  <c r="B41" i="26" a="1"/>
  <c r="B63" i="29" a="1"/>
  <c r="E51" i="27"/>
  <c r="G52" i="29"/>
  <c r="F20" i="29"/>
  <c r="E18" i="29"/>
  <c r="E19" i="29"/>
  <c r="B63" i="27" a="1"/>
  <c r="J92" i="26"/>
  <c r="M31" i="26"/>
  <c r="M30" i="26"/>
  <c r="E19" i="26"/>
  <c r="K52" i="27"/>
  <c r="B33" i="26" a="1"/>
  <c r="F51" i="28"/>
  <c r="E51" i="28"/>
  <c r="D51" i="28"/>
  <c r="C51" i="28"/>
  <c r="G51" i="28"/>
  <c r="E52" i="23"/>
  <c r="C52" i="25"/>
  <c r="G41" i="24" a="1"/>
  <c r="G92" i="22"/>
  <c r="G94" i="22" s="1"/>
  <c r="G95" i="22" s="1"/>
  <c r="J31" i="22"/>
  <c r="J30" i="22"/>
  <c r="H52" i="22" s="1"/>
  <c r="G49" i="26"/>
  <c r="G50" i="26" s="1"/>
  <c r="H48" i="26"/>
  <c r="K52" i="24"/>
  <c r="J93" i="23"/>
  <c r="J94" i="23" s="1"/>
  <c r="J95" i="23" s="1"/>
  <c r="F93" i="23"/>
  <c r="F94" i="23" s="1"/>
  <c r="F95" i="23" s="1"/>
  <c r="I93" i="23"/>
  <c r="I94" i="23" s="1"/>
  <c r="I95" i="23" s="1"/>
  <c r="E93" i="23"/>
  <c r="E94" i="23" s="1"/>
  <c r="E95" i="23" s="1"/>
  <c r="L93" i="23"/>
  <c r="L94" i="23" s="1"/>
  <c r="L95" i="23" s="1"/>
  <c r="H93" i="23"/>
  <c r="H94" i="23" s="1"/>
  <c r="H95" i="23" s="1"/>
  <c r="D93" i="23"/>
  <c r="D94" i="23" s="1"/>
  <c r="D95" i="23" s="1"/>
  <c r="K93" i="23"/>
  <c r="K94" i="23" s="1"/>
  <c r="K95" i="23" s="1"/>
  <c r="G93" i="23"/>
  <c r="G94" i="23" s="1"/>
  <c r="G95" i="23" s="1"/>
  <c r="C93" i="23"/>
  <c r="C94" i="23" s="1"/>
  <c r="C95" i="23" s="1"/>
  <c r="D52" i="23"/>
  <c r="J52" i="22"/>
  <c r="B33" i="21" a="1"/>
  <c r="G92" i="21"/>
  <c r="G94" i="21" s="1"/>
  <c r="G95" i="21" s="1"/>
  <c r="J31" i="21"/>
  <c r="J30" i="21"/>
  <c r="H52" i="21" s="1"/>
  <c r="J30" i="26"/>
  <c r="J31" i="26"/>
  <c r="G92" i="26"/>
  <c r="J51" i="25"/>
  <c r="G51" i="25"/>
  <c r="E51" i="25"/>
  <c r="E53" i="25" s="1"/>
  <c r="D52" i="24"/>
  <c r="B63" i="24" a="1"/>
  <c r="G52" i="22"/>
  <c r="J51" i="24"/>
  <c r="C51" i="24"/>
  <c r="C53" i="24" s="1"/>
  <c r="I51" i="24"/>
  <c r="I53" i="24" s="1"/>
  <c r="J94" i="24"/>
  <c r="J95" i="24" s="1"/>
  <c r="L51" i="23"/>
  <c r="L53" i="23" s="1"/>
  <c r="J51" i="23"/>
  <c r="E49" i="22"/>
  <c r="E50" i="22" s="1"/>
  <c r="F48" i="22"/>
  <c r="J93" i="21"/>
  <c r="J94" i="21" s="1"/>
  <c r="J95" i="21" s="1"/>
  <c r="C51" i="21"/>
  <c r="L51" i="21"/>
  <c r="L53" i="21" s="1"/>
  <c r="D51" i="21"/>
  <c r="I52" i="24"/>
  <c r="C92" i="21"/>
  <c r="C94" i="21" s="1"/>
  <c r="C95" i="21" s="1"/>
  <c r="F31" i="21"/>
  <c r="F30" i="21"/>
  <c r="C52" i="21" s="1"/>
  <c r="K52" i="21"/>
  <c r="D51" i="22"/>
  <c r="F18" i="21"/>
  <c r="F19" i="21"/>
  <c r="G20" i="21"/>
  <c r="J93" i="30"/>
  <c r="J94" i="30" s="1"/>
  <c r="J95" i="30" s="1"/>
  <c r="F93" i="30"/>
  <c r="I93" i="30"/>
  <c r="E93" i="30"/>
  <c r="L93" i="30"/>
  <c r="L94" i="30" s="1"/>
  <c r="L95" i="30" s="1"/>
  <c r="H93" i="30"/>
  <c r="H94" i="30" s="1"/>
  <c r="H95" i="30" s="1"/>
  <c r="D93" i="30"/>
  <c r="D94" i="30" s="1"/>
  <c r="D95" i="30" s="1"/>
  <c r="K93" i="30"/>
  <c r="G93" i="30"/>
  <c r="G94" i="30" s="1"/>
  <c r="G95" i="30" s="1"/>
  <c r="C93" i="30"/>
  <c r="I92" i="30"/>
  <c r="L31" i="30"/>
  <c r="L30" i="30"/>
  <c r="J52" i="30" s="1"/>
  <c r="D53" i="29"/>
  <c r="F92" i="28"/>
  <c r="F94" i="28" s="1"/>
  <c r="F95" i="28" s="1"/>
  <c r="I31" i="28"/>
  <c r="I30" i="28"/>
  <c r="E52" i="29"/>
  <c r="D44" i="23"/>
  <c r="C43" i="23"/>
  <c r="B42" i="23"/>
  <c r="D45" i="23"/>
  <c r="C44" i="23"/>
  <c r="B43" i="23"/>
  <c r="D41" i="23"/>
  <c r="C45" i="23"/>
  <c r="B44" i="23"/>
  <c r="D42" i="23"/>
  <c r="C41" i="23"/>
  <c r="D43" i="23"/>
  <c r="C42" i="23"/>
  <c r="B45" i="23"/>
  <c r="B41" i="23"/>
  <c r="K51" i="25"/>
  <c r="K53" i="25" s="1"/>
  <c r="H51" i="24"/>
  <c r="J52" i="23"/>
  <c r="F52" i="22"/>
  <c r="L51" i="24"/>
  <c r="L53" i="24" s="1"/>
  <c r="D51" i="23"/>
  <c r="D53" i="23" s="1"/>
  <c r="K94" i="22"/>
  <c r="K95" i="22" s="1"/>
  <c r="D31" i="30"/>
  <c r="D30" i="30"/>
  <c r="J51" i="30" s="1"/>
  <c r="J53" i="30" s="1"/>
  <c r="B33" i="30" a="1"/>
  <c r="F92" i="30"/>
  <c r="I30" i="30"/>
  <c r="I31" i="30"/>
  <c r="K92" i="30"/>
  <c r="N31" i="30"/>
  <c r="N30" i="30"/>
  <c r="H92" i="27"/>
  <c r="H94" i="27" s="1"/>
  <c r="H95" i="27" s="1"/>
  <c r="K30" i="27"/>
  <c r="I52" i="27" s="1"/>
  <c r="K31" i="27"/>
  <c r="H48" i="30"/>
  <c r="G49" i="30"/>
  <c r="G50" i="30" s="1"/>
  <c r="E31" i="30"/>
  <c r="E30" i="30"/>
  <c r="C52" i="30" s="1"/>
  <c r="L92" i="30"/>
  <c r="O31" i="30"/>
  <c r="O30" i="30"/>
  <c r="C92" i="30"/>
  <c r="F31" i="30"/>
  <c r="F30" i="30"/>
  <c r="B56" i="29" a="1"/>
  <c r="D94" i="28"/>
  <c r="D95" i="28" s="1"/>
  <c r="B33" i="28" a="1"/>
  <c r="C51" i="29"/>
  <c r="C53" i="29" s="1"/>
  <c r="I51" i="29"/>
  <c r="I53" i="29" s="1"/>
  <c r="D92" i="27"/>
  <c r="D94" i="27" s="1"/>
  <c r="D95" i="27" s="1"/>
  <c r="G31" i="27"/>
  <c r="G30" i="27"/>
  <c r="D52" i="27" s="1"/>
  <c r="J51" i="29"/>
  <c r="J53" i="29" s="1"/>
  <c r="G51" i="29"/>
  <c r="G53" i="29" s="1"/>
  <c r="I52" i="29"/>
  <c r="J92" i="28"/>
  <c r="J94" i="28" s="1"/>
  <c r="J95" i="28" s="1"/>
  <c r="M30" i="28"/>
  <c r="M31" i="28"/>
  <c r="C19" i="28"/>
  <c r="F19" i="28"/>
  <c r="E19" i="28"/>
  <c r="H52" i="30"/>
  <c r="K93" i="26"/>
  <c r="G93" i="26"/>
  <c r="G94" i="26" s="1"/>
  <c r="G95" i="26" s="1"/>
  <c r="C93" i="26"/>
  <c r="J93" i="26"/>
  <c r="J94" i="26" s="1"/>
  <c r="J95" i="26" s="1"/>
  <c r="F93" i="26"/>
  <c r="L93" i="26"/>
  <c r="D93" i="26"/>
  <c r="H93" i="26"/>
  <c r="H94" i="26" s="1"/>
  <c r="H95" i="26" s="1"/>
  <c r="I93" i="26"/>
  <c r="E93" i="26"/>
  <c r="E94" i="26" s="1"/>
  <c r="E95" i="26" s="1"/>
  <c r="G93" i="28"/>
  <c r="G94" i="28" s="1"/>
  <c r="G95" i="28" s="1"/>
  <c r="J94" i="27"/>
  <c r="J95" i="27" s="1"/>
  <c r="D51" i="27"/>
  <c r="I51" i="27"/>
  <c r="I53" i="27" s="1"/>
  <c r="L31" i="28"/>
  <c r="I92" i="28"/>
  <c r="I94" i="28" s="1"/>
  <c r="I95" i="28" s="1"/>
  <c r="L30" i="28"/>
  <c r="F52" i="27"/>
  <c r="H52" i="27"/>
  <c r="C19" i="26"/>
  <c r="G19" i="28"/>
  <c r="F92" i="26"/>
  <c r="I30" i="26"/>
  <c r="I31" i="26"/>
  <c r="I92" i="26"/>
  <c r="L31" i="26"/>
  <c r="L30" i="26"/>
  <c r="L92" i="28"/>
  <c r="L94" i="28" s="1"/>
  <c r="L95" i="28" s="1"/>
  <c r="O31" i="28"/>
  <c r="O30" i="28"/>
  <c r="J31" i="28"/>
  <c r="J30" i="28"/>
  <c r="H52" i="28" s="1"/>
  <c r="G92" i="28"/>
  <c r="J52" i="25"/>
  <c r="G48" i="24"/>
  <c r="F50" i="24"/>
  <c r="F49" i="24"/>
  <c r="J94" i="25"/>
  <c r="J95" i="25" s="1"/>
  <c r="F52" i="25"/>
  <c r="G52" i="25"/>
  <c r="G52" i="24"/>
  <c r="G53" i="24" s="1"/>
  <c r="C92" i="22"/>
  <c r="C94" i="22" s="1"/>
  <c r="C95" i="22" s="1"/>
  <c r="F31" i="22"/>
  <c r="F30" i="22"/>
  <c r="B63" i="25" a="1"/>
  <c r="G20" i="25"/>
  <c r="F18" i="25"/>
  <c r="C37" i="24"/>
  <c r="C35" i="24"/>
  <c r="C33" i="24"/>
  <c r="C36" i="24"/>
  <c r="C34" i="24"/>
  <c r="B35" i="24"/>
  <c r="B34" i="24"/>
  <c r="B37" i="24"/>
  <c r="B33" i="24"/>
  <c r="B36" i="24"/>
  <c r="H52" i="23"/>
  <c r="L93" i="21"/>
  <c r="L94" i="21" s="1"/>
  <c r="L95" i="21" s="1"/>
  <c r="J52" i="24"/>
  <c r="L92" i="26"/>
  <c r="O31" i="26"/>
  <c r="O30" i="26"/>
  <c r="K51" i="26"/>
  <c r="F51" i="26"/>
  <c r="H51" i="26"/>
  <c r="C51" i="25"/>
  <c r="C53" i="25" s="1"/>
  <c r="D51" i="25"/>
  <c r="D53" i="25" s="1"/>
  <c r="H52" i="24"/>
  <c r="B36" i="23"/>
  <c r="B34" i="23"/>
  <c r="C37" i="23"/>
  <c r="C35" i="23"/>
  <c r="C33" i="23"/>
  <c r="B37" i="23"/>
  <c r="B35" i="23"/>
  <c r="B33" i="23"/>
  <c r="C34" i="23"/>
  <c r="C36" i="23"/>
  <c r="I52" i="22"/>
  <c r="K52" i="22"/>
  <c r="F20" i="22"/>
  <c r="E18" i="22"/>
  <c r="D51" i="24"/>
  <c r="D53" i="24" s="1"/>
  <c r="I20" i="24"/>
  <c r="H18" i="24"/>
  <c r="F52" i="23"/>
  <c r="E51" i="23"/>
  <c r="E53" i="23" s="1"/>
  <c r="G20" i="23"/>
  <c r="F18" i="23"/>
  <c r="L94" i="22"/>
  <c r="L95" i="22" s="1"/>
  <c r="B33" i="22" a="1"/>
  <c r="F52" i="24"/>
  <c r="C51" i="22"/>
  <c r="J52" i="21"/>
  <c r="O782" i="41"/>
  <c r="U781" i="41"/>
  <c r="E781" i="41"/>
  <c r="K780" i="41"/>
  <c r="Q779" i="41"/>
  <c r="X778" i="41"/>
  <c r="G778" i="41"/>
  <c r="M777" i="41"/>
  <c r="S776" i="41"/>
  <c r="C776" i="41"/>
  <c r="I775" i="41"/>
  <c r="O774" i="41"/>
  <c r="U773" i="41"/>
  <c r="E773" i="41"/>
  <c r="K772" i="41"/>
  <c r="Q771" i="41"/>
  <c r="X770" i="41"/>
  <c r="G770" i="41"/>
  <c r="M769" i="41"/>
  <c r="S768" i="41"/>
  <c r="C768" i="41"/>
  <c r="I767" i="41"/>
  <c r="O766" i="41"/>
  <c r="U765" i="41"/>
  <c r="E765" i="41"/>
  <c r="K764" i="41"/>
  <c r="Q763" i="41"/>
  <c r="X762" i="41"/>
  <c r="G762" i="41"/>
  <c r="M761" i="41"/>
  <c r="S760" i="41"/>
  <c r="C760" i="41"/>
  <c r="J782" i="41"/>
  <c r="P781" i="41"/>
  <c r="W780" i="41"/>
  <c r="F780" i="41"/>
  <c r="L779" i="41"/>
  <c r="R778" i="41"/>
  <c r="B778" i="41"/>
  <c r="H777" i="41"/>
  <c r="N776" i="41"/>
  <c r="T775" i="41"/>
  <c r="D775" i="41"/>
  <c r="J774" i="41"/>
  <c r="P773" i="41"/>
  <c r="W772" i="41"/>
  <c r="F772" i="41"/>
  <c r="L771" i="41"/>
  <c r="R770" i="41"/>
  <c r="B770" i="41"/>
  <c r="H769" i="41"/>
  <c r="N768" i="41"/>
  <c r="T767" i="41"/>
  <c r="D767" i="41"/>
  <c r="J766" i="41"/>
  <c r="P765" i="41"/>
  <c r="W764" i="41"/>
  <c r="F764" i="41"/>
  <c r="L763" i="41"/>
  <c r="R762" i="41"/>
  <c r="B762" i="41"/>
  <c r="H761" i="41"/>
  <c r="U782" i="41"/>
  <c r="E782" i="41"/>
  <c r="K781" i="41"/>
  <c r="Q780" i="41"/>
  <c r="X779" i="41"/>
  <c r="G779" i="41"/>
  <c r="M778" i="41"/>
  <c r="S777" i="41"/>
  <c r="C777" i="41"/>
  <c r="I776" i="41"/>
  <c r="O775" i="41"/>
  <c r="U774" i="41"/>
  <c r="E774" i="41"/>
  <c r="K773" i="41"/>
  <c r="Q772" i="41"/>
  <c r="X771" i="41"/>
  <c r="G771" i="41"/>
  <c r="M770" i="41"/>
  <c r="S769" i="41"/>
  <c r="C769" i="41"/>
  <c r="I768" i="41"/>
  <c r="O767" i="41"/>
  <c r="U766" i="41"/>
  <c r="E766" i="41"/>
  <c r="K765" i="41"/>
  <c r="Q764" i="41"/>
  <c r="X763" i="41"/>
  <c r="G763" i="41"/>
  <c r="M762" i="41"/>
  <c r="S761" i="41"/>
  <c r="C761" i="41"/>
  <c r="D782" i="41"/>
  <c r="F779" i="41"/>
  <c r="H776" i="41"/>
  <c r="J773" i="41"/>
  <c r="L770" i="41"/>
  <c r="N767" i="41"/>
  <c r="P764" i="41"/>
  <c r="R761" i="41"/>
  <c r="B760" i="41"/>
  <c r="H759" i="41"/>
  <c r="N758" i="41"/>
  <c r="T757" i="41"/>
  <c r="D757" i="41"/>
  <c r="J756" i="41"/>
  <c r="P755" i="41"/>
  <c r="W754" i="41"/>
  <c r="F754" i="41"/>
  <c r="L753" i="41"/>
  <c r="R752" i="41"/>
  <c r="B752" i="41"/>
  <c r="H751" i="41"/>
  <c r="N750" i="41"/>
  <c r="T749" i="41"/>
  <c r="D749" i="41"/>
  <c r="J748" i="41"/>
  <c r="P747" i="41"/>
  <c r="W746" i="41"/>
  <c r="F746" i="41"/>
  <c r="L745" i="41"/>
  <c r="R744" i="41"/>
  <c r="B744" i="41"/>
  <c r="W781" i="41"/>
  <c r="B779" i="41"/>
  <c r="K782" i="41"/>
  <c r="Q781" i="41"/>
  <c r="X780" i="41"/>
  <c r="G780" i="41"/>
  <c r="M779" i="41"/>
  <c r="S778" i="41"/>
  <c r="C778" i="41"/>
  <c r="I777" i="41"/>
  <c r="O776" i="41"/>
  <c r="U775" i="41"/>
  <c r="E775" i="41"/>
  <c r="K774" i="41"/>
  <c r="Q773" i="41"/>
  <c r="X772" i="41"/>
  <c r="G772" i="41"/>
  <c r="M771" i="41"/>
  <c r="S770" i="41"/>
  <c r="C770" i="41"/>
  <c r="I769" i="41"/>
  <c r="O768" i="41"/>
  <c r="U767" i="41"/>
  <c r="E767" i="41"/>
  <c r="K766" i="41"/>
  <c r="Q765" i="41"/>
  <c r="X764" i="41"/>
  <c r="G764" i="41"/>
  <c r="M763" i="41"/>
  <c r="S762" i="41"/>
  <c r="C762" i="41"/>
  <c r="I761" i="41"/>
  <c r="O760" i="41"/>
  <c r="W782" i="41"/>
  <c r="F782" i="41"/>
  <c r="L781" i="41"/>
  <c r="R780" i="41"/>
  <c r="B780" i="41"/>
  <c r="H779" i="41"/>
  <c r="N778" i="41"/>
  <c r="T777" i="41"/>
  <c r="D777" i="41"/>
  <c r="J776" i="41"/>
  <c r="P775" i="41"/>
  <c r="W774" i="41"/>
  <c r="F774" i="41"/>
  <c r="L773" i="41"/>
  <c r="R772" i="41"/>
  <c r="B772" i="41"/>
  <c r="H771" i="41"/>
  <c r="N770" i="41"/>
  <c r="T769" i="41"/>
  <c r="D769" i="41"/>
  <c r="J768" i="41"/>
  <c r="P767" i="41"/>
  <c r="W766" i="41"/>
  <c r="F766" i="41"/>
  <c r="L765" i="41"/>
  <c r="R764" i="41"/>
  <c r="B764" i="41"/>
  <c r="H763" i="41"/>
  <c r="N762" i="41"/>
  <c r="T761" i="41"/>
  <c r="D761" i="41"/>
  <c r="Q782" i="41"/>
  <c r="X781" i="41"/>
  <c r="G781" i="41"/>
  <c r="M780" i="41"/>
  <c r="S779" i="41"/>
  <c r="C779" i="41"/>
  <c r="I778" i="41"/>
  <c r="O777" i="41"/>
  <c r="U776" i="41"/>
  <c r="E776" i="41"/>
  <c r="K775" i="41"/>
  <c r="Q774" i="41"/>
  <c r="X773" i="41"/>
  <c r="G773" i="41"/>
  <c r="M772" i="41"/>
  <c r="S771" i="41"/>
  <c r="C771" i="41"/>
  <c r="I770" i="41"/>
  <c r="O769" i="41"/>
  <c r="U768" i="41"/>
  <c r="E768" i="41"/>
  <c r="K767" i="41"/>
  <c r="Q766" i="41"/>
  <c r="X765" i="41"/>
  <c r="G765" i="41"/>
  <c r="M764" i="41"/>
  <c r="S763" i="41"/>
  <c r="C763" i="41"/>
  <c r="I762" i="41"/>
  <c r="O761" i="41"/>
  <c r="U760" i="41"/>
  <c r="J781" i="41"/>
  <c r="L778" i="41"/>
  <c r="N775" i="41"/>
  <c r="P772" i="41"/>
  <c r="R769" i="41"/>
  <c r="T766" i="41"/>
  <c r="W763" i="41"/>
  <c r="B761" i="41"/>
  <c r="T759" i="41"/>
  <c r="D759" i="41"/>
  <c r="J758" i="41"/>
  <c r="P757" i="41"/>
  <c r="W756" i="41"/>
  <c r="F756" i="41"/>
  <c r="L755" i="41"/>
  <c r="R754" i="41"/>
  <c r="B754" i="41"/>
  <c r="H753" i="41"/>
  <c r="N752" i="41"/>
  <c r="T751" i="41"/>
  <c r="D751" i="41"/>
  <c r="J750" i="41"/>
  <c r="P749" i="41"/>
  <c r="W748" i="41"/>
  <c r="F748" i="41"/>
  <c r="L747" i="41"/>
  <c r="R746" i="41"/>
  <c r="B746" i="41"/>
  <c r="H745" i="41"/>
  <c r="N744" i="41"/>
  <c r="T743" i="41"/>
  <c r="F781" i="41"/>
  <c r="H778" i="41"/>
  <c r="J775" i="41"/>
  <c r="X782" i="41"/>
  <c r="G782" i="41"/>
  <c r="M781" i="41"/>
  <c r="S780" i="41"/>
  <c r="C780" i="41"/>
  <c r="I779" i="41"/>
  <c r="O778" i="41"/>
  <c r="U777" i="41"/>
  <c r="E777" i="41"/>
  <c r="K776" i="41"/>
  <c r="Q775" i="41"/>
  <c r="X774" i="41"/>
  <c r="G774" i="41"/>
  <c r="M773" i="41"/>
  <c r="S772" i="41"/>
  <c r="C772" i="41"/>
  <c r="I771" i="41"/>
  <c r="O770" i="41"/>
  <c r="U769" i="41"/>
  <c r="E769" i="41"/>
  <c r="K768" i="41"/>
  <c r="Q767" i="41"/>
  <c r="X766" i="41"/>
  <c r="G766" i="41"/>
  <c r="M765" i="41"/>
  <c r="S764" i="41"/>
  <c r="C764" i="41"/>
  <c r="I763" i="41"/>
  <c r="O762" i="41"/>
  <c r="U761" i="41"/>
  <c r="E761" i="41"/>
  <c r="K760" i="41"/>
  <c r="R782" i="41"/>
  <c r="B782" i="41"/>
  <c r="H781" i="41"/>
  <c r="N780" i="41"/>
  <c r="T779" i="41"/>
  <c r="D779" i="41"/>
  <c r="J778" i="41"/>
  <c r="P777" i="41"/>
  <c r="W776" i="41"/>
  <c r="F776" i="41"/>
  <c r="L775" i="41"/>
  <c r="R774" i="41"/>
  <c r="B774" i="41"/>
  <c r="H773" i="41"/>
  <c r="N772" i="41"/>
  <c r="T771" i="41"/>
  <c r="D771" i="41"/>
  <c r="J770" i="41"/>
  <c r="P769" i="41"/>
  <c r="W768" i="41"/>
  <c r="F768" i="41"/>
  <c r="L767" i="41"/>
  <c r="R766" i="41"/>
  <c r="B766" i="41"/>
  <c r="H765" i="41"/>
  <c r="N764" i="41"/>
  <c r="T763" i="41"/>
  <c r="D763" i="41"/>
  <c r="J762" i="41"/>
  <c r="P761" i="41"/>
  <c r="W760" i="41"/>
  <c r="M782" i="41"/>
  <c r="S781" i="41"/>
  <c r="C781" i="41"/>
  <c r="I780" i="41"/>
  <c r="O779" i="41"/>
  <c r="U778" i="41"/>
  <c r="E778" i="41"/>
  <c r="K777" i="41"/>
  <c r="Q776" i="41"/>
  <c r="X775" i="41"/>
  <c r="G775" i="41"/>
  <c r="M774" i="41"/>
  <c r="S773" i="41"/>
  <c r="C773" i="41"/>
  <c r="I772" i="41"/>
  <c r="O771" i="41"/>
  <c r="U770" i="41"/>
  <c r="E770" i="41"/>
  <c r="K769" i="41"/>
  <c r="Q768" i="41"/>
  <c r="X767" i="41"/>
  <c r="G767" i="41"/>
  <c r="M766" i="41"/>
  <c r="S765" i="41"/>
  <c r="C765" i="41"/>
  <c r="I764" i="41"/>
  <c r="O763" i="41"/>
  <c r="U762" i="41"/>
  <c r="E762" i="41"/>
  <c r="K761" i="41"/>
  <c r="Q760" i="41"/>
  <c r="P780" i="41"/>
  <c r="R777" i="41"/>
  <c r="T774" i="41"/>
  <c r="W771" i="41"/>
  <c r="B769" i="41"/>
  <c r="D766" i="41"/>
  <c r="F763" i="41"/>
  <c r="M760" i="41"/>
  <c r="P759" i="41"/>
  <c r="W758" i="41"/>
  <c r="F758" i="41"/>
  <c r="L757" i="41"/>
  <c r="R756" i="41"/>
  <c r="B756" i="41"/>
  <c r="H755" i="41"/>
  <c r="N754" i="41"/>
  <c r="T753" i="41"/>
  <c r="D753" i="41"/>
  <c r="J752" i="41"/>
  <c r="P751" i="41"/>
  <c r="W750" i="41"/>
  <c r="F750" i="41"/>
  <c r="L749" i="41"/>
  <c r="R748" i="41"/>
  <c r="B748" i="41"/>
  <c r="H747" i="41"/>
  <c r="N746" i="41"/>
  <c r="T745" i="41"/>
  <c r="D745" i="41"/>
  <c r="J744" i="41"/>
  <c r="P743" i="41"/>
  <c r="L780" i="41"/>
  <c r="N777" i="41"/>
  <c r="C782" i="41"/>
  <c r="E779" i="41"/>
  <c r="G776" i="41"/>
  <c r="I773" i="41"/>
  <c r="K770" i="41"/>
  <c r="M767" i="41"/>
  <c r="O764" i="41"/>
  <c r="Q761" i="41"/>
  <c r="T781" i="41"/>
  <c r="W778" i="41"/>
  <c r="B776" i="41"/>
  <c r="D773" i="41"/>
  <c r="F770" i="41"/>
  <c r="H767" i="41"/>
  <c r="J764" i="41"/>
  <c r="L761" i="41"/>
  <c r="U780" i="41"/>
  <c r="X777" i="41"/>
  <c r="C775" i="41"/>
  <c r="E772" i="41"/>
  <c r="G769" i="41"/>
  <c r="I766" i="41"/>
  <c r="K763" i="41"/>
  <c r="T782" i="41"/>
  <c r="F771" i="41"/>
  <c r="H760" i="41"/>
  <c r="H757" i="41"/>
  <c r="J754" i="41"/>
  <c r="L751" i="41"/>
  <c r="N748" i="41"/>
  <c r="P745" i="41"/>
  <c r="R779" i="41"/>
  <c r="W773" i="41"/>
  <c r="B771" i="41"/>
  <c r="D768" i="41"/>
  <c r="F765" i="41"/>
  <c r="H762" i="41"/>
  <c r="F760" i="41"/>
  <c r="K759" i="41"/>
  <c r="Q758" i="41"/>
  <c r="X757" i="41"/>
  <c r="G757" i="41"/>
  <c r="M756" i="41"/>
  <c r="S755" i="41"/>
  <c r="C755" i="41"/>
  <c r="I754" i="41"/>
  <c r="O753" i="41"/>
  <c r="U752" i="41"/>
  <c r="E752" i="41"/>
  <c r="K751" i="41"/>
  <c r="Q750" i="41"/>
  <c r="X749" i="41"/>
  <c r="G749" i="41"/>
  <c r="M748" i="41"/>
  <c r="S747" i="41"/>
  <c r="C747" i="41"/>
  <c r="I746" i="41"/>
  <c r="O745" i="41"/>
  <c r="U744" i="41"/>
  <c r="E744" i="41"/>
  <c r="L782" i="41"/>
  <c r="N779" i="41"/>
  <c r="P776" i="41"/>
  <c r="R773" i="41"/>
  <c r="T770" i="41"/>
  <c r="W767" i="41"/>
  <c r="B765" i="41"/>
  <c r="D762" i="41"/>
  <c r="E760" i="41"/>
  <c r="J759" i="41"/>
  <c r="P758" i="41"/>
  <c r="W757" i="41"/>
  <c r="F757" i="41"/>
  <c r="L756" i="41"/>
  <c r="R755" i="41"/>
  <c r="B755" i="41"/>
  <c r="H754" i="41"/>
  <c r="N753" i="41"/>
  <c r="T752" i="41"/>
  <c r="D752" i="41"/>
  <c r="J751" i="41"/>
  <c r="P750" i="41"/>
  <c r="W749" i="41"/>
  <c r="F749" i="41"/>
  <c r="L748" i="41"/>
  <c r="R747" i="41"/>
  <c r="B747" i="41"/>
  <c r="H746" i="41"/>
  <c r="N745" i="41"/>
  <c r="T744" i="41"/>
  <c r="D744" i="41"/>
  <c r="J743" i="41"/>
  <c r="J779" i="41"/>
  <c r="R767" i="41"/>
  <c r="I759" i="41"/>
  <c r="K756" i="41"/>
  <c r="M753" i="41"/>
  <c r="O750" i="41"/>
  <c r="Q747" i="41"/>
  <c r="S744" i="41"/>
  <c r="X742" i="41"/>
  <c r="G742" i="41"/>
  <c r="M741" i="41"/>
  <c r="S740" i="41"/>
  <c r="C740" i="41"/>
  <c r="I739" i="41"/>
  <c r="O738" i="41"/>
  <c r="U737" i="41"/>
  <c r="E737" i="41"/>
  <c r="K736" i="41"/>
  <c r="Q735" i="41"/>
  <c r="P778" i="41"/>
  <c r="B767" i="41"/>
  <c r="E759" i="41"/>
  <c r="G756" i="41"/>
  <c r="I753" i="41"/>
  <c r="K750" i="41"/>
  <c r="M747" i="41"/>
  <c r="O744" i="41"/>
  <c r="W742" i="41"/>
  <c r="F742" i="41"/>
  <c r="L741" i="41"/>
  <c r="R740" i="41"/>
  <c r="B740" i="41"/>
  <c r="H739" i="41"/>
  <c r="N738" i="41"/>
  <c r="T737" i="41"/>
  <c r="I781" i="41"/>
  <c r="K778" i="41"/>
  <c r="M775" i="41"/>
  <c r="O772" i="41"/>
  <c r="Q769" i="41"/>
  <c r="S766" i="41"/>
  <c r="U763" i="41"/>
  <c r="X760" i="41"/>
  <c r="D781" i="41"/>
  <c r="F778" i="41"/>
  <c r="H775" i="41"/>
  <c r="J772" i="41"/>
  <c r="L769" i="41"/>
  <c r="N766" i="41"/>
  <c r="P763" i="41"/>
  <c r="R760" i="41"/>
  <c r="E780" i="41"/>
  <c r="G777" i="41"/>
  <c r="I774" i="41"/>
  <c r="K771" i="41"/>
  <c r="M768" i="41"/>
  <c r="O765" i="41"/>
  <c r="Q762" i="41"/>
  <c r="W779" i="41"/>
  <c r="H768" i="41"/>
  <c r="L759" i="41"/>
  <c r="N756" i="41"/>
  <c r="P753" i="41"/>
  <c r="R750" i="41"/>
  <c r="T747" i="41"/>
  <c r="W744" i="41"/>
  <c r="T776" i="41"/>
  <c r="F773" i="41"/>
  <c r="H770" i="41"/>
  <c r="J767" i="41"/>
  <c r="L764" i="41"/>
  <c r="N761" i="41"/>
  <c r="X759" i="41"/>
  <c r="G759" i="41"/>
  <c r="M758" i="41"/>
  <c r="S757" i="41"/>
  <c r="C757" i="41"/>
  <c r="I756" i="41"/>
  <c r="O755" i="41"/>
  <c r="U754" i="41"/>
  <c r="E754" i="41"/>
  <c r="K753" i="41"/>
  <c r="Q752" i="41"/>
  <c r="X751" i="41"/>
  <c r="G751" i="41"/>
  <c r="M750" i="41"/>
  <c r="S749" i="41"/>
  <c r="C749" i="41"/>
  <c r="I748" i="41"/>
  <c r="O747" i="41"/>
  <c r="U746" i="41"/>
  <c r="E746" i="41"/>
  <c r="K745" i="41"/>
  <c r="Q744" i="41"/>
  <c r="X743" i="41"/>
  <c r="R781" i="41"/>
  <c r="T778" i="41"/>
  <c r="W775" i="41"/>
  <c r="B773" i="41"/>
  <c r="D770" i="41"/>
  <c r="F767" i="41"/>
  <c r="H764" i="41"/>
  <c r="J761" i="41"/>
  <c r="W759" i="41"/>
  <c r="F759" i="41"/>
  <c r="L758" i="41"/>
  <c r="R757" i="41"/>
  <c r="B757" i="41"/>
  <c r="H756" i="41"/>
  <c r="N755" i="41"/>
  <c r="T754" i="41"/>
  <c r="D754" i="41"/>
  <c r="J753" i="41"/>
  <c r="P752" i="41"/>
  <c r="W751" i="41"/>
  <c r="F751" i="41"/>
  <c r="L750" i="41"/>
  <c r="R749" i="41"/>
  <c r="B749" i="41"/>
  <c r="H748" i="41"/>
  <c r="N747" i="41"/>
  <c r="T746" i="41"/>
  <c r="D746" i="41"/>
  <c r="J745" i="41"/>
  <c r="P744" i="41"/>
  <c r="W743" i="41"/>
  <c r="F743" i="41"/>
  <c r="L776" i="41"/>
  <c r="T764" i="41"/>
  <c r="O758" i="41"/>
  <c r="Q755" i="41"/>
  <c r="S752" i="41"/>
  <c r="U749" i="41"/>
  <c r="X746" i="41"/>
  <c r="C744" i="41"/>
  <c r="S742" i="41"/>
  <c r="C742" i="41"/>
  <c r="I741" i="41"/>
  <c r="O740" i="41"/>
  <c r="U739" i="41"/>
  <c r="E739" i="41"/>
  <c r="K738" i="41"/>
  <c r="Q737" i="41"/>
  <c r="X736" i="41"/>
  <c r="G736" i="41"/>
  <c r="M735" i="41"/>
  <c r="R775" i="41"/>
  <c r="D764" i="41"/>
  <c r="K758" i="41"/>
  <c r="M755" i="41"/>
  <c r="O752" i="41"/>
  <c r="Q749" i="41"/>
  <c r="S746" i="41"/>
  <c r="U743" i="41"/>
  <c r="R742" i="41"/>
  <c r="B742" i="41"/>
  <c r="H741" i="41"/>
  <c r="N740" i="41"/>
  <c r="T739" i="41"/>
  <c r="D739" i="41"/>
  <c r="J738" i="41"/>
  <c r="P737" i="41"/>
  <c r="Q777" i="41"/>
  <c r="U771" i="41"/>
  <c r="C766" i="41"/>
  <c r="G760" i="41"/>
  <c r="L777" i="41"/>
  <c r="P771" i="41"/>
  <c r="T765" i="41"/>
  <c r="I782" i="41"/>
  <c r="M776" i="41"/>
  <c r="Q770" i="41"/>
  <c r="U764" i="41"/>
  <c r="B777" i="41"/>
  <c r="R758" i="41"/>
  <c r="W752" i="41"/>
  <c r="D747" i="41"/>
  <c r="D776" i="41"/>
  <c r="N769" i="41"/>
  <c r="R763" i="41"/>
  <c r="S759" i="41"/>
  <c r="I758" i="41"/>
  <c r="U756" i="41"/>
  <c r="K755" i="41"/>
  <c r="X753" i="41"/>
  <c r="M752" i="41"/>
  <c r="C751" i="41"/>
  <c r="O749" i="41"/>
  <c r="E748" i="41"/>
  <c r="Q746" i="41"/>
  <c r="G745" i="41"/>
  <c r="S743" i="41"/>
  <c r="D778" i="41"/>
  <c r="H772" i="41"/>
  <c r="L766" i="41"/>
  <c r="P760" i="41"/>
  <c r="B759" i="41"/>
  <c r="N757" i="41"/>
  <c r="D756" i="41"/>
  <c r="P754" i="41"/>
  <c r="F753" i="41"/>
  <c r="R751" i="41"/>
  <c r="H750" i="41"/>
  <c r="T748" i="41"/>
  <c r="J747" i="41"/>
  <c r="W745" i="41"/>
  <c r="L744" i="41"/>
  <c r="B743" i="41"/>
  <c r="W761" i="41"/>
  <c r="X754" i="41"/>
  <c r="E749" i="41"/>
  <c r="L743" i="41"/>
  <c r="U741" i="41"/>
  <c r="K740" i="41"/>
  <c r="X738" i="41"/>
  <c r="M737" i="41"/>
  <c r="C736" i="41"/>
  <c r="T772" i="41"/>
  <c r="Q757" i="41"/>
  <c r="U751" i="41"/>
  <c r="C746" i="41"/>
  <c r="N742" i="41"/>
  <c r="D741" i="41"/>
  <c r="P739" i="41"/>
  <c r="F738" i="41"/>
  <c r="D737" i="41"/>
  <c r="J736" i="41"/>
  <c r="P735" i="41"/>
  <c r="W734" i="41"/>
  <c r="F734" i="41"/>
  <c r="L733" i="41"/>
  <c r="R732" i="41"/>
  <c r="B732" i="41"/>
  <c r="H731" i="41"/>
  <c r="N730" i="41"/>
  <c r="T729" i="41"/>
  <c r="D729" i="41"/>
  <c r="J728" i="41"/>
  <c r="P727" i="41"/>
  <c r="W726" i="41"/>
  <c r="F726" i="41"/>
  <c r="B775" i="41"/>
  <c r="J763" i="41"/>
  <c r="G758" i="41"/>
  <c r="I755" i="41"/>
  <c r="K752" i="41"/>
  <c r="M749" i="41"/>
  <c r="O746" i="41"/>
  <c r="Q743" i="41"/>
  <c r="Q742" i="41"/>
  <c r="X741" i="41"/>
  <c r="G741" i="41"/>
  <c r="M740" i="41"/>
  <c r="S739" i="41"/>
  <c r="C739" i="41"/>
  <c r="I738" i="41"/>
  <c r="O737" i="41"/>
  <c r="U736" i="41"/>
  <c r="E736" i="41"/>
  <c r="K735" i="41"/>
  <c r="Q734" i="41"/>
  <c r="X733" i="41"/>
  <c r="G733" i="41"/>
  <c r="M732" i="41"/>
  <c r="S731" i="41"/>
  <c r="C731" i="41"/>
  <c r="I730" i="41"/>
  <c r="O729" i="41"/>
  <c r="U728" i="41"/>
  <c r="E728" i="41"/>
  <c r="K727" i="41"/>
  <c r="Q726" i="41"/>
  <c r="X725" i="41"/>
  <c r="O756" i="41"/>
  <c r="X744" i="41"/>
  <c r="T740" i="41"/>
  <c r="W737" i="41"/>
  <c r="E735" i="41"/>
  <c r="Q733" i="41"/>
  <c r="G732" i="41"/>
  <c r="S730" i="41"/>
  <c r="I729" i="41"/>
  <c r="U727" i="41"/>
  <c r="K726" i="41"/>
  <c r="K725" i="41"/>
  <c r="Q724" i="41"/>
  <c r="X723" i="41"/>
  <c r="G723" i="41"/>
  <c r="M722" i="41"/>
  <c r="S782" i="41"/>
  <c r="X776" i="41"/>
  <c r="E771" i="41"/>
  <c r="I765" i="41"/>
  <c r="N782" i="41"/>
  <c r="R776" i="41"/>
  <c r="W770" i="41"/>
  <c r="D765" i="41"/>
  <c r="O781" i="41"/>
  <c r="S775" i="41"/>
  <c r="X769" i="41"/>
  <c r="E764" i="41"/>
  <c r="D774" i="41"/>
  <c r="B758" i="41"/>
  <c r="F752" i="41"/>
  <c r="J746" i="41"/>
  <c r="P774" i="41"/>
  <c r="T768" i="41"/>
  <c r="B763" i="41"/>
  <c r="O759" i="41"/>
  <c r="E758" i="41"/>
  <c r="Q756" i="41"/>
  <c r="G755" i="41"/>
  <c r="S753" i="41"/>
  <c r="I752" i="41"/>
  <c r="U750" i="41"/>
  <c r="K749" i="41"/>
  <c r="X747" i="41"/>
  <c r="M746" i="41"/>
  <c r="C745" i="41"/>
  <c r="O743" i="41"/>
  <c r="J777" i="41"/>
  <c r="N771" i="41"/>
  <c r="R765" i="41"/>
  <c r="J760" i="41"/>
  <c r="T758" i="41"/>
  <c r="J757" i="41"/>
  <c r="W755" i="41"/>
  <c r="L754" i="41"/>
  <c r="B753" i="41"/>
  <c r="N751" i="41"/>
  <c r="D750" i="41"/>
  <c r="P748" i="41"/>
  <c r="F747" i="41"/>
  <c r="R745" i="41"/>
  <c r="H744" i="41"/>
  <c r="H782" i="41"/>
  <c r="D760" i="41"/>
  <c r="G754" i="41"/>
  <c r="K748" i="41"/>
  <c r="G743" i="41"/>
  <c r="Q741" i="41"/>
  <c r="G740" i="41"/>
  <c r="S738" i="41"/>
  <c r="I737" i="41"/>
  <c r="U735" i="41"/>
  <c r="W769" i="41"/>
  <c r="X756" i="41"/>
  <c r="E751" i="41"/>
  <c r="I745" i="41"/>
  <c r="J742" i="41"/>
  <c r="W740" i="41"/>
  <c r="L739" i="41"/>
  <c r="B738" i="41"/>
  <c r="W736" i="41"/>
  <c r="F736" i="41"/>
  <c r="L735" i="41"/>
  <c r="R734" i="41"/>
  <c r="B734" i="41"/>
  <c r="H733" i="41"/>
  <c r="N732" i="41"/>
  <c r="T731" i="41"/>
  <c r="D731" i="41"/>
  <c r="J730" i="41"/>
  <c r="P729" i="41"/>
  <c r="W728" i="41"/>
  <c r="F728" i="41"/>
  <c r="L727" i="41"/>
  <c r="R726" i="41"/>
  <c r="B726" i="41"/>
  <c r="D772" i="41"/>
  <c r="N760" i="41"/>
  <c r="M757" i="41"/>
  <c r="O754" i="41"/>
  <c r="Q751" i="41"/>
  <c r="S748" i="41"/>
  <c r="U745" i="41"/>
  <c r="I743" i="41"/>
  <c r="M742" i="41"/>
  <c r="S741" i="41"/>
  <c r="C741" i="41"/>
  <c r="I740" i="41"/>
  <c r="O739" i="41"/>
  <c r="U738" i="41"/>
  <c r="E738" i="41"/>
  <c r="K737" i="41"/>
  <c r="Q736" i="41"/>
  <c r="X735" i="41"/>
  <c r="G735" i="41"/>
  <c r="M734" i="41"/>
  <c r="S733" i="41"/>
  <c r="C733" i="41"/>
  <c r="I732" i="41"/>
  <c r="O731" i="41"/>
  <c r="U730" i="41"/>
  <c r="E730" i="41"/>
  <c r="K729" i="41"/>
  <c r="Q728" i="41"/>
  <c r="X727" i="41"/>
  <c r="G727" i="41"/>
  <c r="M726" i="41"/>
  <c r="D780" i="41"/>
  <c r="Q753" i="41"/>
  <c r="C743" i="41"/>
  <c r="D740" i="41"/>
  <c r="F737" i="41"/>
  <c r="S734" i="41"/>
  <c r="I733" i="41"/>
  <c r="U731" i="41"/>
  <c r="K730" i="41"/>
  <c r="X728" i="41"/>
  <c r="M727" i="41"/>
  <c r="C726" i="41"/>
  <c r="G725" i="41"/>
  <c r="M724" i="41"/>
  <c r="S723" i="41"/>
  <c r="C723" i="41"/>
  <c r="U779" i="41"/>
  <c r="G768" i="41"/>
  <c r="P779" i="41"/>
  <c r="B768" i="41"/>
  <c r="Q778" i="41"/>
  <c r="C767" i="41"/>
  <c r="L762" i="41"/>
  <c r="H749" i="41"/>
  <c r="R771" i="41"/>
  <c r="L760" i="41"/>
  <c r="K757" i="41"/>
  <c r="M754" i="41"/>
  <c r="O751" i="41"/>
  <c r="Q748" i="41"/>
  <c r="S745" i="41"/>
  <c r="H780" i="41"/>
  <c r="P768" i="41"/>
  <c r="N759" i="41"/>
  <c r="P756" i="41"/>
  <c r="R753" i="41"/>
  <c r="T750" i="41"/>
  <c r="W747" i="41"/>
  <c r="B745" i="41"/>
  <c r="P770" i="41"/>
  <c r="I751" i="41"/>
  <c r="K742" i="41"/>
  <c r="M739" i="41"/>
  <c r="O736" i="41"/>
  <c r="U759" i="41"/>
  <c r="G748" i="41"/>
  <c r="P741" i="41"/>
  <c r="R738" i="41"/>
  <c r="N736" i="41"/>
  <c r="D735" i="41"/>
  <c r="P733" i="41"/>
  <c r="F732" i="41"/>
  <c r="R730" i="41"/>
  <c r="H729" i="41"/>
  <c r="T727" i="41"/>
  <c r="J726" i="41"/>
  <c r="H766" i="41"/>
  <c r="C756" i="41"/>
  <c r="G750" i="41"/>
  <c r="K744" i="41"/>
  <c r="E742" i="41"/>
  <c r="Q740" i="41"/>
  <c r="G739" i="41"/>
  <c r="S737" i="41"/>
  <c r="I736" i="41"/>
  <c r="U734" i="41"/>
  <c r="K733" i="41"/>
  <c r="X731" i="41"/>
  <c r="M730" i="41"/>
  <c r="C729" i="41"/>
  <c r="O727" i="41"/>
  <c r="E726" i="41"/>
  <c r="U747" i="41"/>
  <c r="P738" i="41"/>
  <c r="C734" i="41"/>
  <c r="E731" i="41"/>
  <c r="G728" i="41"/>
  <c r="O725" i="41"/>
  <c r="E724" i="41"/>
  <c r="Q722" i="41"/>
  <c r="S721" i="41"/>
  <c r="C721" i="41"/>
  <c r="I720" i="41"/>
  <c r="O719" i="41"/>
  <c r="U718" i="41"/>
  <c r="E718" i="41"/>
  <c r="K717" i="41"/>
  <c r="Q716" i="41"/>
  <c r="X715" i="41"/>
  <c r="G715" i="41"/>
  <c r="M714" i="41"/>
  <c r="S713" i="41"/>
  <c r="C713" i="41"/>
  <c r="I712" i="41"/>
  <c r="O711" i="41"/>
  <c r="U710" i="41"/>
  <c r="E710" i="41"/>
  <c r="K709" i="41"/>
  <c r="Q708" i="41"/>
  <c r="X707" i="41"/>
  <c r="G707" i="41"/>
  <c r="M706" i="41"/>
  <c r="S705" i="41"/>
  <c r="C705" i="41"/>
  <c r="I704" i="41"/>
  <c r="O703" i="41"/>
  <c r="U702" i="41"/>
  <c r="E702" i="41"/>
  <c r="K701" i="41"/>
  <c r="Q700" i="41"/>
  <c r="X699" i="41"/>
  <c r="G699" i="41"/>
  <c r="M698" i="41"/>
  <c r="S697" i="41"/>
  <c r="C697" i="41"/>
  <c r="I696" i="41"/>
  <c r="O695" i="41"/>
  <c r="U694" i="41"/>
  <c r="E694" i="41"/>
  <c r="K693" i="41"/>
  <c r="Q692" i="41"/>
  <c r="X691" i="41"/>
  <c r="G691" i="41"/>
  <c r="M690" i="41"/>
  <c r="S689" i="41"/>
  <c r="C689" i="41"/>
  <c r="N765" i="41"/>
  <c r="C750" i="41"/>
  <c r="D742" i="41"/>
  <c r="F739" i="41"/>
  <c r="H736" i="41"/>
  <c r="H734" i="41"/>
  <c r="T732" i="41"/>
  <c r="J731" i="41"/>
  <c r="W729" i="41"/>
  <c r="L728" i="41"/>
  <c r="B727" i="41"/>
  <c r="R725" i="41"/>
  <c r="B725" i="41"/>
  <c r="H724" i="41"/>
  <c r="N723" i="41"/>
  <c r="T722" i="41"/>
  <c r="D722" i="41"/>
  <c r="J721" i="41"/>
  <c r="P720" i="41"/>
  <c r="W719" i="41"/>
  <c r="F719" i="41"/>
  <c r="L718" i="41"/>
  <c r="R717" i="41"/>
  <c r="B717" i="41"/>
  <c r="H716" i="41"/>
  <c r="N715" i="41"/>
  <c r="T714" i="41"/>
  <c r="D714" i="41"/>
  <c r="J713" i="41"/>
  <c r="P712" i="41"/>
  <c r="W711" i="41"/>
  <c r="F711" i="41"/>
  <c r="L710" i="41"/>
  <c r="R709" i="41"/>
  <c r="B709" i="41"/>
  <c r="H708" i="41"/>
  <c r="N707" i="41"/>
  <c r="T706" i="41"/>
  <c r="D706" i="41"/>
  <c r="J705" i="41"/>
  <c r="P704" i="41"/>
  <c r="W703" i="41"/>
  <c r="F703" i="41"/>
  <c r="L702" i="41"/>
  <c r="R701" i="41"/>
  <c r="B701" i="41"/>
  <c r="H700" i="41"/>
  <c r="N699" i="41"/>
  <c r="T698" i="41"/>
  <c r="D698" i="41"/>
  <c r="J697" i="41"/>
  <c r="P696" i="41"/>
  <c r="W695" i="41"/>
  <c r="F695" i="41"/>
  <c r="L694" i="41"/>
  <c r="R693" i="41"/>
  <c r="B693" i="41"/>
  <c r="H692" i="41"/>
  <c r="N691" i="41"/>
  <c r="T690" i="41"/>
  <c r="D690" i="41"/>
  <c r="J689" i="41"/>
  <c r="P688" i="41"/>
  <c r="E755" i="41"/>
  <c r="M743" i="41"/>
  <c r="L740" i="41"/>
  <c r="N737" i="41"/>
  <c r="X734" i="41"/>
  <c r="M733" i="41"/>
  <c r="C732" i="41"/>
  <c r="O730" i="41"/>
  <c r="E729" i="41"/>
  <c r="Q727" i="41"/>
  <c r="G726" i="41"/>
  <c r="I725" i="41"/>
  <c r="O724" i="41"/>
  <c r="U723" i="41"/>
  <c r="E723" i="41"/>
  <c r="K722" i="41"/>
  <c r="Q721" i="41"/>
  <c r="X720" i="41"/>
  <c r="G720" i="41"/>
  <c r="M719" i="41"/>
  <c r="S718" i="41"/>
  <c r="C718" i="41"/>
  <c r="I717" i="41"/>
  <c r="O716" i="41"/>
  <c r="U715" i="41"/>
  <c r="E715" i="41"/>
  <c r="K714" i="41"/>
  <c r="Q713" i="41"/>
  <c r="X712" i="41"/>
  <c r="G712" i="41"/>
  <c r="M711" i="41"/>
  <c r="S710" i="41"/>
  <c r="C710" i="41"/>
  <c r="I709" i="41"/>
  <c r="O708" i="41"/>
  <c r="U707" i="41"/>
  <c r="E707" i="41"/>
  <c r="K706" i="41"/>
  <c r="Q705" i="41"/>
  <c r="X704" i="41"/>
  <c r="G704" i="41"/>
  <c r="M703" i="41"/>
  <c r="S702" i="41"/>
  <c r="C702" i="41"/>
  <c r="I701" i="41"/>
  <c r="O700" i="41"/>
  <c r="U699" i="41"/>
  <c r="E699" i="41"/>
  <c r="K698" i="41"/>
  <c r="Q697" i="41"/>
  <c r="X696" i="41"/>
  <c r="G696" i="41"/>
  <c r="M695" i="41"/>
  <c r="S694" i="41"/>
  <c r="C694" i="41"/>
  <c r="I693" i="41"/>
  <c r="O692" i="41"/>
  <c r="U691" i="41"/>
  <c r="E691" i="41"/>
  <c r="K690" i="41"/>
  <c r="Q689" i="41"/>
  <c r="X688" i="41"/>
  <c r="G688" i="41"/>
  <c r="J771" i="41"/>
  <c r="P736" i="41"/>
  <c r="D730" i="41"/>
  <c r="D725" i="41"/>
  <c r="F722" i="41"/>
  <c r="H719" i="41"/>
  <c r="J716" i="41"/>
  <c r="L713" i="41"/>
  <c r="N710" i="41"/>
  <c r="P707" i="41"/>
  <c r="R704" i="41"/>
  <c r="T701" i="41"/>
  <c r="W698" i="41"/>
  <c r="B696" i="41"/>
  <c r="D693" i="41"/>
  <c r="F690" i="41"/>
  <c r="E688" i="41"/>
  <c r="H687" i="41"/>
  <c r="N686" i="41"/>
  <c r="S774" i="41"/>
  <c r="E763" i="41"/>
  <c r="N774" i="41"/>
  <c r="W762" i="41"/>
  <c r="O773" i="41"/>
  <c r="X761" i="41"/>
  <c r="T755" i="41"/>
  <c r="F744" i="41"/>
  <c r="P766" i="41"/>
  <c r="C759" i="41"/>
  <c r="E756" i="41"/>
  <c r="G753" i="41"/>
  <c r="I750" i="41"/>
  <c r="K747" i="41"/>
  <c r="M744" i="41"/>
  <c r="F775" i="41"/>
  <c r="N763" i="41"/>
  <c r="H758" i="41"/>
  <c r="J755" i="41"/>
  <c r="L752" i="41"/>
  <c r="N749" i="41"/>
  <c r="P746" i="41"/>
  <c r="R743" i="41"/>
  <c r="U757" i="41"/>
  <c r="G746" i="41"/>
  <c r="E741" i="41"/>
  <c r="G738" i="41"/>
  <c r="I735" i="41"/>
  <c r="S754" i="41"/>
  <c r="K743" i="41"/>
  <c r="J740" i="41"/>
  <c r="L737" i="41"/>
  <c r="B736" i="41"/>
  <c r="N734" i="41"/>
  <c r="D733" i="41"/>
  <c r="P731" i="41"/>
  <c r="F730" i="41"/>
  <c r="R728" i="41"/>
  <c r="H727" i="41"/>
  <c r="T780" i="41"/>
  <c r="Q759" i="41"/>
  <c r="U753" i="41"/>
  <c r="C748" i="41"/>
  <c r="D743" i="41"/>
  <c r="O741" i="41"/>
  <c r="E740" i="41"/>
  <c r="Q738" i="41"/>
  <c r="G737" i="41"/>
  <c r="S735" i="41"/>
  <c r="I734" i="41"/>
  <c r="U732" i="41"/>
  <c r="K731" i="41"/>
  <c r="X729" i="41"/>
  <c r="M728" i="41"/>
  <c r="C727" i="41"/>
  <c r="L768" i="41"/>
  <c r="H742" i="41"/>
  <c r="L736" i="41"/>
  <c r="X732" i="41"/>
  <c r="C730" i="41"/>
  <c r="E727" i="41"/>
  <c r="C725" i="41"/>
  <c r="O723" i="41"/>
  <c r="I722" i="41"/>
  <c r="O721" i="41"/>
  <c r="U720" i="41"/>
  <c r="E720" i="41"/>
  <c r="K719" i="41"/>
  <c r="Q718" i="41"/>
  <c r="X717" i="41"/>
  <c r="G717" i="41"/>
  <c r="M716" i="41"/>
  <c r="S715" i="41"/>
  <c r="C715" i="41"/>
  <c r="I714" i="41"/>
  <c r="O713" i="41"/>
  <c r="U712" i="41"/>
  <c r="E712" i="41"/>
  <c r="K711" i="41"/>
  <c r="Q710" i="41"/>
  <c r="X709" i="41"/>
  <c r="G709" i="41"/>
  <c r="M708" i="41"/>
  <c r="S707" i="41"/>
  <c r="C707" i="41"/>
  <c r="I706" i="41"/>
  <c r="O705" i="41"/>
  <c r="U704" i="41"/>
  <c r="E704" i="41"/>
  <c r="K703" i="41"/>
  <c r="Q702" i="41"/>
  <c r="X701" i="41"/>
  <c r="G701" i="41"/>
  <c r="M700" i="41"/>
  <c r="S699" i="41"/>
  <c r="C699" i="41"/>
  <c r="I698" i="41"/>
  <c r="O697" i="41"/>
  <c r="U696" i="41"/>
  <c r="E696" i="41"/>
  <c r="K695" i="41"/>
  <c r="Q694" i="41"/>
  <c r="X693" i="41"/>
  <c r="G693" i="41"/>
  <c r="M692" i="41"/>
  <c r="S691" i="41"/>
  <c r="C691" i="41"/>
  <c r="I690" i="41"/>
  <c r="O689" i="41"/>
  <c r="U688" i="41"/>
  <c r="S758" i="41"/>
  <c r="E747" i="41"/>
  <c r="J741" i="41"/>
  <c r="L738" i="41"/>
  <c r="N735" i="41"/>
  <c r="W733" i="41"/>
  <c r="L732" i="41"/>
  <c r="B731" i="41"/>
  <c r="N729" i="41"/>
  <c r="D728" i="41"/>
  <c r="P726" i="41"/>
  <c r="N725" i="41"/>
  <c r="T724" i="41"/>
  <c r="D724" i="41"/>
  <c r="J723" i="41"/>
  <c r="P722" i="41"/>
  <c r="W721" i="41"/>
  <c r="F721" i="41"/>
  <c r="L720" i="41"/>
  <c r="R719" i="41"/>
  <c r="B719" i="41"/>
  <c r="H718" i="41"/>
  <c r="N717" i="41"/>
  <c r="T716" i="41"/>
  <c r="D716" i="41"/>
  <c r="J715" i="41"/>
  <c r="P714" i="41"/>
  <c r="W713" i="41"/>
  <c r="F713" i="41"/>
  <c r="L712" i="41"/>
  <c r="R711" i="41"/>
  <c r="B711" i="41"/>
  <c r="H710" i="41"/>
  <c r="N709" i="41"/>
  <c r="T708" i="41"/>
  <c r="D708" i="41"/>
  <c r="J707" i="41"/>
  <c r="P706" i="41"/>
  <c r="W705" i="41"/>
  <c r="F705" i="41"/>
  <c r="L704" i="41"/>
  <c r="R703" i="41"/>
  <c r="B703" i="41"/>
  <c r="H702" i="41"/>
  <c r="N701" i="41"/>
  <c r="T700" i="41"/>
  <c r="D700" i="41"/>
  <c r="J699" i="41"/>
  <c r="P698" i="41"/>
  <c r="W697" i="41"/>
  <c r="F697" i="41"/>
  <c r="L696" i="41"/>
  <c r="R695" i="41"/>
  <c r="B695" i="41"/>
  <c r="H694" i="41"/>
  <c r="N693" i="41"/>
  <c r="T692" i="41"/>
  <c r="D692" i="41"/>
  <c r="J691" i="41"/>
  <c r="P690" i="41"/>
  <c r="W689" i="41"/>
  <c r="F689" i="41"/>
  <c r="H774" i="41"/>
  <c r="G752" i="41"/>
  <c r="P742" i="41"/>
  <c r="R739" i="41"/>
  <c r="T736" i="41"/>
  <c r="O734" i="41"/>
  <c r="E733" i="41"/>
  <c r="Q731" i="41"/>
  <c r="G730" i="41"/>
  <c r="S728" i="41"/>
  <c r="I727" i="41"/>
  <c r="U725" i="41"/>
  <c r="E725" i="41"/>
  <c r="K724" i="41"/>
  <c r="Q723" i="41"/>
  <c r="X722" i="41"/>
  <c r="G722" i="41"/>
  <c r="M721" i="41"/>
  <c r="S720" i="41"/>
  <c r="C720" i="41"/>
  <c r="I719" i="41"/>
  <c r="O718" i="41"/>
  <c r="U717" i="41"/>
  <c r="E717" i="41"/>
  <c r="K716" i="41"/>
  <c r="Q715" i="41"/>
  <c r="X714" i="41"/>
  <c r="G714" i="41"/>
  <c r="M713" i="41"/>
  <c r="S712" i="41"/>
  <c r="C712" i="41"/>
  <c r="I711" i="41"/>
  <c r="O710" i="41"/>
  <c r="U709" i="41"/>
  <c r="E709" i="41"/>
  <c r="K708" i="41"/>
  <c r="Q707" i="41"/>
  <c r="X706" i="41"/>
  <c r="G706" i="41"/>
  <c r="M705" i="41"/>
  <c r="S704" i="41"/>
  <c r="C704" i="41"/>
  <c r="I703" i="41"/>
  <c r="O702" i="41"/>
  <c r="U701" i="41"/>
  <c r="E701" i="41"/>
  <c r="K700" i="41"/>
  <c r="Q699" i="41"/>
  <c r="X698" i="41"/>
  <c r="G698" i="41"/>
  <c r="M697" i="41"/>
  <c r="S696" i="41"/>
  <c r="C696" i="41"/>
  <c r="I695" i="41"/>
  <c r="O694" i="41"/>
  <c r="U693" i="41"/>
  <c r="E693" i="41"/>
  <c r="K692" i="41"/>
  <c r="Q691" i="41"/>
  <c r="X690" i="41"/>
  <c r="G690" i="41"/>
  <c r="M689" i="41"/>
  <c r="S688" i="41"/>
  <c r="C688" i="41"/>
  <c r="M751" i="41"/>
  <c r="L734" i="41"/>
  <c r="P728" i="41"/>
  <c r="J724" i="41"/>
  <c r="L721" i="41"/>
  <c r="N718" i="41"/>
  <c r="P715" i="41"/>
  <c r="R712" i="41"/>
  <c r="T709" i="41"/>
  <c r="W706" i="41"/>
  <c r="B704" i="41"/>
  <c r="D701" i="41"/>
  <c r="F698" i="41"/>
  <c r="H695" i="41"/>
  <c r="J692" i="41"/>
  <c r="L689" i="41"/>
  <c r="W687" i="41"/>
  <c r="D687" i="41"/>
  <c r="J686" i="41"/>
  <c r="C774" i="41"/>
  <c r="K762" i="41"/>
  <c r="T773" i="41"/>
  <c r="F762" i="41"/>
  <c r="U772" i="41"/>
  <c r="G761" i="41"/>
  <c r="D755" i="41"/>
  <c r="P782" i="41"/>
  <c r="W765" i="41"/>
  <c r="U758" i="41"/>
  <c r="X755" i="41"/>
  <c r="C753" i="41"/>
  <c r="E750" i="41"/>
  <c r="G747" i="41"/>
  <c r="I744" i="41"/>
  <c r="L774" i="41"/>
  <c r="T762" i="41"/>
  <c r="D758" i="41"/>
  <c r="F755" i="41"/>
  <c r="H752" i="41"/>
  <c r="J749" i="41"/>
  <c r="L746" i="41"/>
  <c r="N743" i="41"/>
  <c r="E757" i="41"/>
  <c r="M745" i="41"/>
  <c r="X740" i="41"/>
  <c r="C738" i="41"/>
  <c r="N781" i="41"/>
  <c r="C754" i="41"/>
  <c r="E743" i="41"/>
  <c r="F740" i="41"/>
  <c r="H737" i="41"/>
  <c r="T735" i="41"/>
  <c r="J734" i="41"/>
  <c r="W732" i="41"/>
  <c r="L731" i="41"/>
  <c r="B730" i="41"/>
  <c r="N728" i="41"/>
  <c r="D727" i="41"/>
  <c r="W777" i="41"/>
  <c r="X758" i="41"/>
  <c r="E753" i="41"/>
  <c r="I747" i="41"/>
  <c r="U742" i="41"/>
  <c r="K741" i="41"/>
  <c r="X739" i="41"/>
  <c r="M738" i="41"/>
  <c r="C737" i="41"/>
  <c r="O735" i="41"/>
  <c r="E734" i="41"/>
  <c r="Q732" i="41"/>
  <c r="G731" i="41"/>
  <c r="S729" i="41"/>
  <c r="I728" i="41"/>
  <c r="U726" i="41"/>
  <c r="M759" i="41"/>
  <c r="N741" i="41"/>
  <c r="R735" i="41"/>
  <c r="O732" i="41"/>
  <c r="Q729" i="41"/>
  <c r="S726" i="41"/>
  <c r="U724" i="41"/>
  <c r="K723" i="41"/>
  <c r="E722" i="41"/>
  <c r="K721" i="41"/>
  <c r="Q720" i="41"/>
  <c r="X719" i="41"/>
  <c r="G719" i="41"/>
  <c r="M718" i="41"/>
  <c r="S717" i="41"/>
  <c r="C717" i="41"/>
  <c r="I716" i="41"/>
  <c r="O715" i="41"/>
  <c r="U714" i="41"/>
  <c r="E714" i="41"/>
  <c r="K713" i="41"/>
  <c r="Q712" i="41"/>
  <c r="X711" i="41"/>
  <c r="G711" i="41"/>
  <c r="M710" i="41"/>
  <c r="S709" i="41"/>
  <c r="C709" i="41"/>
  <c r="I708" i="41"/>
  <c r="O707" i="41"/>
  <c r="U706" i="41"/>
  <c r="E706" i="41"/>
  <c r="K705" i="41"/>
  <c r="Q704" i="41"/>
  <c r="X703" i="41"/>
  <c r="G703" i="41"/>
  <c r="M702" i="41"/>
  <c r="S701" i="41"/>
  <c r="C701" i="41"/>
  <c r="I700" i="41"/>
  <c r="O699" i="41"/>
  <c r="U698" i="41"/>
  <c r="E698" i="41"/>
  <c r="K697" i="41"/>
  <c r="Q696" i="41"/>
  <c r="X695" i="41"/>
  <c r="G695" i="41"/>
  <c r="M694" i="41"/>
  <c r="S693" i="41"/>
  <c r="C693" i="41"/>
  <c r="I692" i="41"/>
  <c r="O691" i="41"/>
  <c r="U690" i="41"/>
  <c r="E690" i="41"/>
  <c r="K689" i="41"/>
  <c r="Q688" i="41"/>
  <c r="U755" i="41"/>
  <c r="G744" i="41"/>
  <c r="P740" i="41"/>
  <c r="R737" i="41"/>
  <c r="B735" i="41"/>
  <c r="N733" i="41"/>
  <c r="D732" i="41"/>
  <c r="P730" i="41"/>
  <c r="F729" i="41"/>
  <c r="R727" i="41"/>
  <c r="H726" i="41"/>
  <c r="J725" i="41"/>
  <c r="P724" i="41"/>
  <c r="W723" i="41"/>
  <c r="F723" i="41"/>
  <c r="L722" i="41"/>
  <c r="R721" i="41"/>
  <c r="B721" i="41"/>
  <c r="H720" i="41"/>
  <c r="O780" i="41"/>
  <c r="K779" i="41"/>
  <c r="L772" i="41"/>
  <c r="S751" i="41"/>
  <c r="J769" i="41"/>
  <c r="B751" i="41"/>
  <c r="C752" i="41"/>
  <c r="F761" i="41"/>
  <c r="R736" i="41"/>
  <c r="W730" i="41"/>
  <c r="F769" i="41"/>
  <c r="I742" i="41"/>
  <c r="M736" i="41"/>
  <c r="Q730" i="41"/>
  <c r="S750" i="41"/>
  <c r="O728" i="41"/>
  <c r="X721" i="41"/>
  <c r="C719" i="41"/>
  <c r="E716" i="41"/>
  <c r="G713" i="41"/>
  <c r="I710" i="41"/>
  <c r="K707" i="41"/>
  <c r="M704" i="41"/>
  <c r="O701" i="41"/>
  <c r="Q698" i="41"/>
  <c r="S695" i="41"/>
  <c r="U692" i="41"/>
  <c r="X689" i="41"/>
  <c r="T742" i="41"/>
  <c r="F733" i="41"/>
  <c r="J727" i="41"/>
  <c r="R723" i="41"/>
  <c r="T720" i="41"/>
  <c r="T718" i="41"/>
  <c r="J717" i="41"/>
  <c r="W715" i="41"/>
  <c r="L714" i="41"/>
  <c r="B713" i="41"/>
  <c r="N711" i="41"/>
  <c r="D710" i="41"/>
  <c r="P708" i="41"/>
  <c r="F707" i="41"/>
  <c r="R705" i="41"/>
  <c r="H704" i="41"/>
  <c r="T702" i="41"/>
  <c r="J701" i="41"/>
  <c r="W699" i="41"/>
  <c r="L698" i="41"/>
  <c r="B697" i="41"/>
  <c r="N695" i="41"/>
  <c r="D694" i="41"/>
  <c r="P692" i="41"/>
  <c r="F691" i="41"/>
  <c r="R689" i="41"/>
  <c r="P762" i="41"/>
  <c r="W741" i="41"/>
  <c r="D736" i="41"/>
  <c r="S732" i="41"/>
  <c r="U729" i="41"/>
  <c r="X726" i="41"/>
  <c r="X724" i="41"/>
  <c r="M723" i="41"/>
  <c r="C722" i="41"/>
  <c r="O720" i="41"/>
  <c r="E719" i="41"/>
  <c r="Q717" i="41"/>
  <c r="G716" i="41"/>
  <c r="S714" i="41"/>
  <c r="I713" i="41"/>
  <c r="U711" i="41"/>
  <c r="K710" i="41"/>
  <c r="X708" i="41"/>
  <c r="M707" i="41"/>
  <c r="C706" i="41"/>
  <c r="O704" i="41"/>
  <c r="E703" i="41"/>
  <c r="Q701" i="41"/>
  <c r="G700" i="41"/>
  <c r="S698" i="41"/>
  <c r="I697" i="41"/>
  <c r="U695" i="41"/>
  <c r="K694" i="41"/>
  <c r="X692" i="41"/>
  <c r="M691" i="41"/>
  <c r="C690" i="41"/>
  <c r="O688" i="41"/>
  <c r="L742" i="41"/>
  <c r="F727" i="41"/>
  <c r="R720" i="41"/>
  <c r="W714" i="41"/>
  <c r="D709" i="41"/>
  <c r="H703" i="41"/>
  <c r="L697" i="41"/>
  <c r="P691" i="41"/>
  <c r="P687" i="41"/>
  <c r="F686" i="41"/>
  <c r="L685" i="41"/>
  <c r="R684" i="41"/>
  <c r="B684" i="41"/>
  <c r="H683" i="41"/>
  <c r="N682" i="41"/>
  <c r="T681" i="41"/>
  <c r="D681" i="41"/>
  <c r="J680" i="41"/>
  <c r="P679" i="41"/>
  <c r="W678" i="41"/>
  <c r="F678" i="41"/>
  <c r="L677" i="41"/>
  <c r="R676" i="41"/>
  <c r="B676" i="41"/>
  <c r="H675" i="41"/>
  <c r="N674" i="41"/>
  <c r="T673" i="41"/>
  <c r="D673" i="41"/>
  <c r="J672" i="41"/>
  <c r="P671" i="41"/>
  <c r="W670" i="41"/>
  <c r="F670" i="41"/>
  <c r="L669" i="41"/>
  <c r="R668" i="41"/>
  <c r="B668" i="41"/>
  <c r="H667" i="41"/>
  <c r="N666" i="41"/>
  <c r="T665" i="41"/>
  <c r="D665" i="41"/>
  <c r="J664" i="41"/>
  <c r="P663" i="41"/>
  <c r="W662" i="41"/>
  <c r="F662" i="41"/>
  <c r="L661" i="41"/>
  <c r="R660" i="41"/>
  <c r="B660" i="41"/>
  <c r="H659" i="41"/>
  <c r="N658" i="41"/>
  <c r="T657" i="41"/>
  <c r="D657" i="41"/>
  <c r="J656" i="41"/>
  <c r="P655" i="41"/>
  <c r="W654" i="41"/>
  <c r="F654" i="41"/>
  <c r="L653" i="41"/>
  <c r="T738" i="41"/>
  <c r="F731" i="41"/>
  <c r="P725" i="41"/>
  <c r="R722" i="41"/>
  <c r="T719" i="41"/>
  <c r="W716" i="41"/>
  <c r="B714" i="41"/>
  <c r="D711" i="41"/>
  <c r="F708" i="41"/>
  <c r="H705" i="41"/>
  <c r="J702" i="41"/>
  <c r="L699" i="41"/>
  <c r="N696" i="41"/>
  <c r="P693" i="41"/>
  <c r="R690" i="41"/>
  <c r="I688" i="41"/>
  <c r="K687" i="41"/>
  <c r="Q686" i="41"/>
  <c r="X685" i="41"/>
  <c r="G685" i="41"/>
  <c r="M684" i="41"/>
  <c r="S683" i="41"/>
  <c r="C683" i="41"/>
  <c r="I682" i="41"/>
  <c r="O681" i="41"/>
  <c r="U680" i="41"/>
  <c r="E680" i="41"/>
  <c r="K679" i="41"/>
  <c r="Q678" i="41"/>
  <c r="X677" i="41"/>
  <c r="G677" i="41"/>
  <c r="M676" i="41"/>
  <c r="S675" i="41"/>
  <c r="C675" i="41"/>
  <c r="I674" i="41"/>
  <c r="O673" i="41"/>
  <c r="U672" i="41"/>
  <c r="E672" i="41"/>
  <c r="K671" i="41"/>
  <c r="Q670" i="41"/>
  <c r="X669" i="41"/>
  <c r="G669" i="41"/>
  <c r="M668" i="41"/>
  <c r="S667" i="41"/>
  <c r="C667" i="41"/>
  <c r="I666" i="41"/>
  <c r="O665" i="41"/>
  <c r="U664" i="41"/>
  <c r="E664" i="41"/>
  <c r="K663" i="41"/>
  <c r="Q662" i="41"/>
  <c r="X661" i="41"/>
  <c r="G661" i="41"/>
  <c r="M660" i="41"/>
  <c r="S659" i="41"/>
  <c r="C659" i="41"/>
  <c r="I658" i="41"/>
  <c r="O657" i="41"/>
  <c r="U656" i="41"/>
  <c r="E656" i="41"/>
  <c r="K655" i="41"/>
  <c r="D738" i="41"/>
  <c r="T730" i="41"/>
  <c r="L725" i="41"/>
  <c r="N722" i="41"/>
  <c r="P719" i="41"/>
  <c r="R716" i="41"/>
  <c r="T713" i="41"/>
  <c r="W710" i="41"/>
  <c r="B708" i="41"/>
  <c r="D705" i="41"/>
  <c r="F702" i="41"/>
  <c r="H699" i="41"/>
  <c r="J696" i="41"/>
  <c r="L693" i="41"/>
  <c r="N690" i="41"/>
  <c r="H688" i="41"/>
  <c r="J687" i="41"/>
  <c r="P686" i="41"/>
  <c r="W685" i="41"/>
  <c r="F685" i="41"/>
  <c r="L684" i="41"/>
  <c r="R683" i="41"/>
  <c r="B683" i="41"/>
  <c r="H682" i="41"/>
  <c r="N681" i="41"/>
  <c r="T680" i="41"/>
  <c r="D680" i="41"/>
  <c r="J679" i="41"/>
  <c r="P678" i="41"/>
  <c r="W677" i="41"/>
  <c r="F677" i="41"/>
  <c r="L676" i="41"/>
  <c r="R675" i="41"/>
  <c r="B675" i="41"/>
  <c r="H674" i="41"/>
  <c r="N673" i="41"/>
  <c r="T672" i="41"/>
  <c r="D672" i="41"/>
  <c r="J671" i="41"/>
  <c r="P670" i="41"/>
  <c r="W669" i="41"/>
  <c r="F669" i="41"/>
  <c r="L668" i="41"/>
  <c r="R667" i="41"/>
  <c r="B667" i="41"/>
  <c r="H666" i="41"/>
  <c r="N665" i="41"/>
  <c r="T664" i="41"/>
  <c r="D664" i="41"/>
  <c r="J663" i="41"/>
  <c r="P662" i="41"/>
  <c r="W661" i="41"/>
  <c r="F661" i="41"/>
  <c r="L660" i="41"/>
  <c r="R659" i="41"/>
  <c r="B659" i="41"/>
  <c r="H658" i="41"/>
  <c r="N657" i="41"/>
  <c r="T656" i="41"/>
  <c r="D656" i="41"/>
  <c r="J655" i="41"/>
  <c r="N724" i="41"/>
  <c r="W712" i="41"/>
  <c r="H701" i="41"/>
  <c r="P689" i="41"/>
  <c r="Q685" i="41"/>
  <c r="S682" i="41"/>
  <c r="X768" i="41"/>
  <c r="S767" i="41"/>
  <c r="T760" i="41"/>
  <c r="U748" i="41"/>
  <c r="R759" i="41"/>
  <c r="D748" i="41"/>
  <c r="O742" i="41"/>
  <c r="X748" i="41"/>
  <c r="H735" i="41"/>
  <c r="L729" i="41"/>
  <c r="S756" i="41"/>
  <c r="U740" i="41"/>
  <c r="C735" i="41"/>
  <c r="G729" i="41"/>
  <c r="J739" i="41"/>
  <c r="S725" i="41"/>
  <c r="G721" i="41"/>
  <c r="I718" i="41"/>
  <c r="K715" i="41"/>
  <c r="M712" i="41"/>
  <c r="O709" i="41"/>
  <c r="Q706" i="41"/>
  <c r="S703" i="41"/>
  <c r="U700" i="41"/>
  <c r="X697" i="41"/>
  <c r="C695" i="41"/>
  <c r="E692" i="41"/>
  <c r="G689" i="41"/>
  <c r="W739" i="41"/>
  <c r="R731" i="41"/>
  <c r="W725" i="41"/>
  <c r="B723" i="41"/>
  <c r="D720" i="41"/>
  <c r="P718" i="41"/>
  <c r="F717" i="41"/>
  <c r="R715" i="41"/>
  <c r="H714" i="41"/>
  <c r="T712" i="41"/>
  <c r="J711" i="41"/>
  <c r="W709" i="41"/>
  <c r="L708" i="41"/>
  <c r="B707" i="41"/>
  <c r="N705" i="41"/>
  <c r="D704" i="41"/>
  <c r="P702" i="41"/>
  <c r="F701" i="41"/>
  <c r="R699" i="41"/>
  <c r="H698" i="41"/>
  <c r="T696" i="41"/>
  <c r="J695" i="41"/>
  <c r="W693" i="41"/>
  <c r="L692" i="41"/>
  <c r="B691" i="41"/>
  <c r="N689" i="41"/>
  <c r="C758" i="41"/>
  <c r="F741" i="41"/>
  <c r="J735" i="41"/>
  <c r="K732" i="41"/>
  <c r="M729" i="41"/>
  <c r="O726" i="41"/>
  <c r="S724" i="41"/>
  <c r="I723" i="41"/>
  <c r="U721" i="41"/>
  <c r="K720" i="41"/>
  <c r="X718" i="41"/>
  <c r="M717" i="41"/>
  <c r="C716" i="41"/>
  <c r="O714" i="41"/>
  <c r="E713" i="41"/>
  <c r="Q711" i="41"/>
  <c r="G710" i="41"/>
  <c r="S708" i="41"/>
  <c r="I707" i="41"/>
  <c r="U705" i="41"/>
  <c r="K704" i="41"/>
  <c r="X702" i="41"/>
  <c r="M701" i="41"/>
  <c r="C700" i="41"/>
  <c r="O698" i="41"/>
  <c r="E697" i="41"/>
  <c r="Q695" i="41"/>
  <c r="G694" i="41"/>
  <c r="S692" i="41"/>
  <c r="I691" i="41"/>
  <c r="U689" i="41"/>
  <c r="K688" i="41"/>
  <c r="N739" i="41"/>
  <c r="T725" i="41"/>
  <c r="B720" i="41"/>
  <c r="F714" i="41"/>
  <c r="J708" i="41"/>
  <c r="N702" i="41"/>
  <c r="R696" i="41"/>
  <c r="W690" i="41"/>
  <c r="L687" i="41"/>
  <c r="B686" i="41"/>
  <c r="H685" i="41"/>
  <c r="N684" i="41"/>
  <c r="T683" i="41"/>
  <c r="D683" i="41"/>
  <c r="J682" i="41"/>
  <c r="P681" i="41"/>
  <c r="W680" i="41"/>
  <c r="F680" i="41"/>
  <c r="L679" i="41"/>
  <c r="R678" i="41"/>
  <c r="B678" i="41"/>
  <c r="H677" i="41"/>
  <c r="N676" i="41"/>
  <c r="T675" i="41"/>
  <c r="D675" i="41"/>
  <c r="J674" i="41"/>
  <c r="P673" i="41"/>
  <c r="W672" i="41"/>
  <c r="F672" i="41"/>
  <c r="L671" i="41"/>
  <c r="R670" i="41"/>
  <c r="B670" i="41"/>
  <c r="H669" i="41"/>
  <c r="N668" i="41"/>
  <c r="T667" i="41"/>
  <c r="D667" i="41"/>
  <c r="J666" i="41"/>
  <c r="P665" i="41"/>
  <c r="W664" i="41"/>
  <c r="F664" i="41"/>
  <c r="L663" i="41"/>
  <c r="R662" i="41"/>
  <c r="B662" i="41"/>
  <c r="H661" i="41"/>
  <c r="N660" i="41"/>
  <c r="T659" i="41"/>
  <c r="D659" i="41"/>
  <c r="J658" i="41"/>
  <c r="P657" i="41"/>
  <c r="W656" i="41"/>
  <c r="F656" i="41"/>
  <c r="L655" i="41"/>
  <c r="R654" i="41"/>
  <c r="B654" i="41"/>
  <c r="I760" i="41"/>
  <c r="W735" i="41"/>
  <c r="R729" i="41"/>
  <c r="W724" i="41"/>
  <c r="B722" i="41"/>
  <c r="D719" i="41"/>
  <c r="F716" i="41"/>
  <c r="H713" i="41"/>
  <c r="J710" i="41"/>
  <c r="L707" i="41"/>
  <c r="N704" i="41"/>
  <c r="P701" i="41"/>
  <c r="R698" i="41"/>
  <c r="T695" i="41"/>
  <c r="W692" i="41"/>
  <c r="B690" i="41"/>
  <c r="D688" i="41"/>
  <c r="G687" i="41"/>
  <c r="M686" i="41"/>
  <c r="S685" i="41"/>
  <c r="C685" i="41"/>
  <c r="I684" i="41"/>
  <c r="O683" i="41"/>
  <c r="U682" i="41"/>
  <c r="E682" i="41"/>
  <c r="K681" i="41"/>
  <c r="Q680" i="41"/>
  <c r="X679" i="41"/>
  <c r="G679" i="41"/>
  <c r="M678" i="41"/>
  <c r="S677" i="41"/>
  <c r="C677" i="41"/>
  <c r="I676" i="41"/>
  <c r="O675" i="41"/>
  <c r="U674" i="41"/>
  <c r="E674" i="41"/>
  <c r="K673" i="41"/>
  <c r="Q672" i="41"/>
  <c r="X671" i="41"/>
  <c r="G671" i="41"/>
  <c r="M670" i="41"/>
  <c r="S669" i="41"/>
  <c r="C669" i="41"/>
  <c r="I668" i="41"/>
  <c r="O667" i="41"/>
  <c r="U666" i="41"/>
  <c r="E666" i="41"/>
  <c r="K665" i="41"/>
  <c r="Q664" i="41"/>
  <c r="X663" i="41"/>
  <c r="G663" i="41"/>
  <c r="M662" i="41"/>
  <c r="S661" i="41"/>
  <c r="C661" i="41"/>
  <c r="I660" i="41"/>
  <c r="O659" i="41"/>
  <c r="U658" i="41"/>
  <c r="E658" i="41"/>
  <c r="K657" i="41"/>
  <c r="Q656" i="41"/>
  <c r="X655" i="41"/>
  <c r="I757" i="41"/>
  <c r="F735" i="41"/>
  <c r="J729" i="41"/>
  <c r="R724" i="41"/>
  <c r="T721" i="41"/>
  <c r="W718" i="41"/>
  <c r="B716" i="41"/>
  <c r="D713" i="41"/>
  <c r="F710" i="41"/>
  <c r="H707" i="41"/>
  <c r="J704" i="41"/>
  <c r="L701" i="41"/>
  <c r="N698" i="41"/>
  <c r="P695" i="41"/>
  <c r="R692" i="41"/>
  <c r="T689" i="41"/>
  <c r="B688" i="41"/>
  <c r="F687" i="41"/>
  <c r="L686" i="41"/>
  <c r="R685" i="41"/>
  <c r="B685" i="41"/>
  <c r="H684" i="41"/>
  <c r="N683" i="41"/>
  <c r="T682" i="41"/>
  <c r="D682" i="41"/>
  <c r="J681" i="41"/>
  <c r="P680" i="41"/>
  <c r="W679" i="41"/>
  <c r="F679" i="41"/>
  <c r="L678" i="41"/>
  <c r="R677" i="41"/>
  <c r="B677" i="41"/>
  <c r="H676" i="41"/>
  <c r="N675" i="41"/>
  <c r="T674" i="41"/>
  <c r="D674" i="41"/>
  <c r="J673" i="41"/>
  <c r="P672" i="41"/>
  <c r="W671" i="41"/>
  <c r="F671" i="41"/>
  <c r="L670" i="41"/>
  <c r="R669" i="41"/>
  <c r="B669" i="41"/>
  <c r="H668" i="41"/>
  <c r="N667" i="41"/>
  <c r="T666" i="41"/>
  <c r="D666" i="41"/>
  <c r="J665" i="41"/>
  <c r="P664" i="41"/>
  <c r="W663" i="41"/>
  <c r="F663" i="41"/>
  <c r="L662" i="41"/>
  <c r="R661" i="41"/>
  <c r="B661" i="41"/>
  <c r="J780" i="41"/>
  <c r="J765" i="41"/>
  <c r="O757" i="41"/>
  <c r="X745" i="41"/>
  <c r="T756" i="41"/>
  <c r="F745" i="41"/>
  <c r="Q739" i="41"/>
  <c r="T741" i="41"/>
  <c r="T733" i="41"/>
  <c r="B728" i="41"/>
  <c r="X750" i="41"/>
  <c r="K739" i="41"/>
  <c r="O733" i="41"/>
  <c r="S727" i="41"/>
  <c r="K734" i="41"/>
  <c r="I724" i="41"/>
  <c r="M720" i="41"/>
  <c r="O717" i="41"/>
  <c r="Q714" i="41"/>
  <c r="S711" i="41"/>
  <c r="U708" i="41"/>
  <c r="X705" i="41"/>
  <c r="C703" i="41"/>
  <c r="E700" i="41"/>
  <c r="G697" i="41"/>
  <c r="I694" i="41"/>
  <c r="K691" i="41"/>
  <c r="F777" i="41"/>
  <c r="B737" i="41"/>
  <c r="H730" i="41"/>
  <c r="F725" i="41"/>
  <c r="H722" i="41"/>
  <c r="N719" i="41"/>
  <c r="D718" i="41"/>
  <c r="P716" i="41"/>
  <c r="F715" i="41"/>
  <c r="R713" i="41"/>
  <c r="H712" i="41"/>
  <c r="T710" i="41"/>
  <c r="J709" i="41"/>
  <c r="W707" i="41"/>
  <c r="L706" i="41"/>
  <c r="B705" i="41"/>
  <c r="N703" i="41"/>
  <c r="D702" i="41"/>
  <c r="P700" i="41"/>
  <c r="F699" i="41"/>
  <c r="R697" i="41"/>
  <c r="H696" i="41"/>
  <c r="T694" i="41"/>
  <c r="J693" i="41"/>
  <c r="W691" i="41"/>
  <c r="L690" i="41"/>
  <c r="B689" i="41"/>
  <c r="I749" i="41"/>
  <c r="B739" i="41"/>
  <c r="G734" i="41"/>
  <c r="I731" i="41"/>
  <c r="K728" i="41"/>
  <c r="Q725" i="41"/>
  <c r="G724" i="41"/>
  <c r="S722" i="41"/>
  <c r="I721" i="41"/>
  <c r="U719" i="41"/>
  <c r="K718" i="41"/>
  <c r="X716" i="41"/>
  <c r="M715" i="41"/>
  <c r="C714" i="41"/>
  <c r="O712" i="41"/>
  <c r="E711" i="41"/>
  <c r="Q709" i="41"/>
  <c r="G708" i="41"/>
  <c r="S706" i="41"/>
  <c r="I705" i="41"/>
  <c r="U703" i="41"/>
  <c r="K702" i="41"/>
  <c r="X700" i="41"/>
  <c r="M699" i="41"/>
  <c r="C698" i="41"/>
  <c r="O696" i="41"/>
  <c r="E695" i="41"/>
  <c r="Q693" i="41"/>
  <c r="G692" i="41"/>
  <c r="S690" i="41"/>
  <c r="I689" i="41"/>
  <c r="U687" i="41"/>
  <c r="B733" i="41"/>
  <c r="P723" i="41"/>
  <c r="T717" i="41"/>
  <c r="B712" i="41"/>
  <c r="F706" i="41"/>
  <c r="J700" i="41"/>
  <c r="N694" i="41"/>
  <c r="R688" i="41"/>
  <c r="W686" i="41"/>
  <c r="T685" i="41"/>
  <c r="D685" i="41"/>
  <c r="J684" i="41"/>
  <c r="P683" i="41"/>
  <c r="W682" i="41"/>
  <c r="F682" i="41"/>
  <c r="L681" i="41"/>
  <c r="R680" i="41"/>
  <c r="B680" i="41"/>
  <c r="H679" i="41"/>
  <c r="N678" i="41"/>
  <c r="T677" i="41"/>
  <c r="D677" i="41"/>
  <c r="J676" i="41"/>
  <c r="P675" i="41"/>
  <c r="W674" i="41"/>
  <c r="F674" i="41"/>
  <c r="L673" i="41"/>
  <c r="R672" i="41"/>
  <c r="B672" i="41"/>
  <c r="H671" i="41"/>
  <c r="N670" i="41"/>
  <c r="T669" i="41"/>
  <c r="D669" i="41"/>
  <c r="J668" i="41"/>
  <c r="P667" i="41"/>
  <c r="W666" i="41"/>
  <c r="F666" i="41"/>
  <c r="L665" i="41"/>
  <c r="R664" i="41"/>
  <c r="B664" i="41"/>
  <c r="H663" i="41"/>
  <c r="N662" i="41"/>
  <c r="T661" i="41"/>
  <c r="D661" i="41"/>
  <c r="J660" i="41"/>
  <c r="P659" i="41"/>
  <c r="W658" i="41"/>
  <c r="F658" i="41"/>
  <c r="L657" i="41"/>
  <c r="R656" i="41"/>
  <c r="B656" i="41"/>
  <c r="H655" i="41"/>
  <c r="N654" i="41"/>
  <c r="T653" i="41"/>
  <c r="O748" i="41"/>
  <c r="D734" i="41"/>
  <c r="H728" i="41"/>
  <c r="F724" i="41"/>
  <c r="H721" i="41"/>
  <c r="J718" i="41"/>
  <c r="L715" i="41"/>
  <c r="N712" i="41"/>
  <c r="P709" i="41"/>
  <c r="R706" i="41"/>
  <c r="T703" i="41"/>
  <c r="W700" i="41"/>
  <c r="B698" i="41"/>
  <c r="D695" i="41"/>
  <c r="F692" i="41"/>
  <c r="H689" i="41"/>
  <c r="T687" i="41"/>
  <c r="C687" i="41"/>
  <c r="I686" i="41"/>
  <c r="O685" i="41"/>
  <c r="U684" i="41"/>
  <c r="E684" i="41"/>
  <c r="K683" i="41"/>
  <c r="Q682" i="41"/>
  <c r="X681" i="41"/>
  <c r="G681" i="41"/>
  <c r="M680" i="41"/>
  <c r="S679" i="41"/>
  <c r="C679" i="41"/>
  <c r="I678" i="41"/>
  <c r="O677" i="41"/>
  <c r="U676" i="41"/>
  <c r="E676" i="41"/>
  <c r="K675" i="41"/>
  <c r="Q674" i="41"/>
  <c r="X673" i="41"/>
  <c r="G673" i="41"/>
  <c r="M672" i="41"/>
  <c r="S671" i="41"/>
  <c r="C671" i="41"/>
  <c r="I670" i="41"/>
  <c r="O669" i="41"/>
  <c r="U668" i="41"/>
  <c r="E668" i="41"/>
  <c r="K667" i="41"/>
  <c r="Q666" i="41"/>
  <c r="X665" i="41"/>
  <c r="G665" i="41"/>
  <c r="M664" i="41"/>
  <c r="S663" i="41"/>
  <c r="C663" i="41"/>
  <c r="I662" i="41"/>
  <c r="O661" i="41"/>
  <c r="U660" i="41"/>
  <c r="E660" i="41"/>
  <c r="K659" i="41"/>
  <c r="Q658" i="41"/>
  <c r="X657" i="41"/>
  <c r="G657" i="41"/>
  <c r="M656" i="41"/>
  <c r="S655" i="41"/>
  <c r="Q745" i="41"/>
  <c r="R733" i="41"/>
  <c r="W727" i="41"/>
  <c r="B724" i="41"/>
  <c r="D721" i="41"/>
  <c r="F718" i="41"/>
  <c r="H715" i="41"/>
  <c r="J712" i="41"/>
  <c r="L709" i="41"/>
  <c r="N706" i="41"/>
  <c r="P703" i="41"/>
  <c r="R700" i="41"/>
  <c r="T697" i="41"/>
  <c r="W694" i="41"/>
  <c r="B692" i="41"/>
  <c r="D689" i="41"/>
  <c r="S687" i="41"/>
  <c r="B687" i="41"/>
  <c r="H686" i="41"/>
  <c r="N685" i="41"/>
  <c r="T684" i="41"/>
  <c r="D684" i="41"/>
  <c r="J683" i="41"/>
  <c r="P682" i="41"/>
  <c r="W681" i="41"/>
  <c r="F681" i="41"/>
  <c r="L680" i="41"/>
  <c r="R679" i="41"/>
  <c r="B679" i="41"/>
  <c r="H678" i="41"/>
  <c r="N677" i="41"/>
  <c r="T676" i="41"/>
  <c r="D676" i="41"/>
  <c r="J675" i="41"/>
  <c r="P674" i="41"/>
  <c r="W673" i="41"/>
  <c r="F673" i="41"/>
  <c r="L672" i="41"/>
  <c r="R671" i="41"/>
  <c r="B671" i="41"/>
  <c r="H670" i="41"/>
  <c r="N669" i="41"/>
  <c r="T668" i="41"/>
  <c r="D668" i="41"/>
  <c r="J667" i="41"/>
  <c r="P666" i="41"/>
  <c r="W665" i="41"/>
  <c r="F665" i="41"/>
  <c r="L664" i="41"/>
  <c r="R663" i="41"/>
  <c r="B663" i="41"/>
  <c r="H662" i="41"/>
  <c r="N661" i="41"/>
  <c r="T660" i="41"/>
  <c r="B781" i="41"/>
  <c r="W738" i="41"/>
  <c r="X737" i="41"/>
  <c r="U722" i="41"/>
  <c r="C711" i="41"/>
  <c r="K699" i="41"/>
  <c r="X752" i="41"/>
  <c r="N721" i="41"/>
  <c r="B715" i="41"/>
  <c r="F709" i="41"/>
  <c r="J703" i="41"/>
  <c r="N697" i="41"/>
  <c r="R691" i="41"/>
  <c r="H738" i="41"/>
  <c r="M725" i="41"/>
  <c r="Q719" i="41"/>
  <c r="U713" i="41"/>
  <c r="C708" i="41"/>
  <c r="G702" i="41"/>
  <c r="K696" i="41"/>
  <c r="O690" i="41"/>
  <c r="W722" i="41"/>
  <c r="P699" i="41"/>
  <c r="P685" i="41"/>
  <c r="R682" i="41"/>
  <c r="T679" i="41"/>
  <c r="W676" i="41"/>
  <c r="B674" i="41"/>
  <c r="D671" i="41"/>
  <c r="F668" i="41"/>
  <c r="H665" i="41"/>
  <c r="J662" i="41"/>
  <c r="L659" i="41"/>
  <c r="N656" i="41"/>
  <c r="P653" i="41"/>
  <c r="L723" i="41"/>
  <c r="T711" i="41"/>
  <c r="F700" i="41"/>
  <c r="N688" i="41"/>
  <c r="K685" i="41"/>
  <c r="M682" i="41"/>
  <c r="O679" i="41"/>
  <c r="Q676" i="41"/>
  <c r="S673" i="41"/>
  <c r="U670" i="41"/>
  <c r="X667" i="41"/>
  <c r="C665" i="41"/>
  <c r="E662" i="41"/>
  <c r="G659" i="41"/>
  <c r="I656" i="41"/>
  <c r="L726" i="41"/>
  <c r="N714" i="41"/>
  <c r="W702" i="41"/>
  <c r="H691" i="41"/>
  <c r="D686" i="41"/>
  <c r="F683" i="41"/>
  <c r="H680" i="41"/>
  <c r="J677" i="41"/>
  <c r="L674" i="41"/>
  <c r="N671" i="41"/>
  <c r="P668" i="41"/>
  <c r="R665" i="41"/>
  <c r="T662" i="41"/>
  <c r="H660" i="41"/>
  <c r="J659" i="41"/>
  <c r="L658" i="41"/>
  <c r="J657" i="41"/>
  <c r="L656" i="41"/>
  <c r="N655" i="41"/>
  <c r="P721" i="41"/>
  <c r="D707" i="41"/>
  <c r="N692" i="41"/>
  <c r="X684" i="41"/>
  <c r="I681" i="41"/>
  <c r="K678" i="41"/>
  <c r="M675" i="41"/>
  <c r="O672" i="41"/>
  <c r="Q669" i="41"/>
  <c r="S666" i="41"/>
  <c r="U663" i="41"/>
  <c r="X660" i="41"/>
  <c r="C658" i="41"/>
  <c r="G655" i="41"/>
  <c r="H654" i="41"/>
  <c r="I653" i="41"/>
  <c r="O652" i="41"/>
  <c r="U651" i="41"/>
  <c r="E651" i="41"/>
  <c r="K650" i="41"/>
  <c r="Q649" i="41"/>
  <c r="X648" i="41"/>
  <c r="G648" i="41"/>
  <c r="M647" i="41"/>
  <c r="S646" i="41"/>
  <c r="C646" i="41"/>
  <c r="I645" i="41"/>
  <c r="O644" i="41"/>
  <c r="U643" i="41"/>
  <c r="E643" i="41"/>
  <c r="K642" i="41"/>
  <c r="Q641" i="41"/>
  <c r="X640" i="41"/>
  <c r="G640" i="41"/>
  <c r="M639" i="41"/>
  <c r="S638" i="41"/>
  <c r="C638" i="41"/>
  <c r="I637" i="41"/>
  <c r="O636" i="41"/>
  <c r="U635" i="41"/>
  <c r="E635" i="41"/>
  <c r="K634" i="41"/>
  <c r="Q633" i="41"/>
  <c r="X632" i="41"/>
  <c r="G632" i="41"/>
  <c r="M631" i="41"/>
  <c r="S630" i="41"/>
  <c r="C630" i="41"/>
  <c r="I629" i="41"/>
  <c r="O628" i="41"/>
  <c r="U627" i="41"/>
  <c r="E627" i="41"/>
  <c r="K626" i="41"/>
  <c r="R768" i="41"/>
  <c r="W753" i="41"/>
  <c r="J732" i="41"/>
  <c r="E732" i="41"/>
  <c r="S719" i="41"/>
  <c r="E708" i="41"/>
  <c r="M696" i="41"/>
  <c r="P734" i="41"/>
  <c r="J719" i="41"/>
  <c r="N713" i="41"/>
  <c r="R707" i="41"/>
  <c r="W701" i="41"/>
  <c r="D696" i="41"/>
  <c r="H690" i="41"/>
  <c r="U733" i="41"/>
  <c r="C724" i="41"/>
  <c r="G718" i="41"/>
  <c r="K712" i="41"/>
  <c r="O706" i="41"/>
  <c r="S700" i="41"/>
  <c r="X694" i="41"/>
  <c r="E689" i="41"/>
  <c r="D717" i="41"/>
  <c r="T693" i="41"/>
  <c r="W684" i="41"/>
  <c r="B682" i="41"/>
  <c r="D679" i="41"/>
  <c r="F676" i="41"/>
  <c r="H673" i="41"/>
  <c r="J670" i="41"/>
  <c r="L667" i="41"/>
  <c r="N664" i="41"/>
  <c r="P661" i="41"/>
  <c r="R658" i="41"/>
  <c r="T655" i="41"/>
  <c r="R741" i="41"/>
  <c r="N720" i="41"/>
  <c r="W708" i="41"/>
  <c r="H697" i="41"/>
  <c r="O687" i="41"/>
  <c r="Q684" i="41"/>
  <c r="S681" i="41"/>
  <c r="U678" i="41"/>
  <c r="X675" i="41"/>
  <c r="C673" i="41"/>
  <c r="E670" i="41"/>
  <c r="G667" i="41"/>
  <c r="I664" i="41"/>
  <c r="K661" i="41"/>
  <c r="M658" i="41"/>
  <c r="O655" i="41"/>
  <c r="H723" i="41"/>
  <c r="P711" i="41"/>
  <c r="B700" i="41"/>
  <c r="M688" i="41"/>
  <c r="J685" i="41"/>
  <c r="L682" i="41"/>
  <c r="N679" i="41"/>
  <c r="P676" i="41"/>
  <c r="R673" i="41"/>
  <c r="T670" i="41"/>
  <c r="W667" i="41"/>
  <c r="B665" i="41"/>
  <c r="D662" i="41"/>
  <c r="D660" i="41"/>
  <c r="F659" i="41"/>
  <c r="D658" i="41"/>
  <c r="F657" i="41"/>
  <c r="H656" i="41"/>
  <c r="K754" i="41"/>
  <c r="R718" i="41"/>
  <c r="F704" i="41"/>
  <c r="X687" i="41"/>
  <c r="G684" i="41"/>
  <c r="O680" i="41"/>
  <c r="Q677" i="41"/>
  <c r="S674" i="41"/>
  <c r="U671" i="41"/>
  <c r="X668" i="41"/>
  <c r="C666" i="41"/>
  <c r="E663" i="41"/>
  <c r="G660" i="41"/>
  <c r="I657" i="41"/>
  <c r="B655" i="41"/>
  <c r="C654" i="41"/>
  <c r="E653" i="41"/>
  <c r="K652" i="41"/>
  <c r="Q651" i="41"/>
  <c r="X650" i="41"/>
  <c r="G650" i="41"/>
  <c r="M649" i="41"/>
  <c r="S648" i="41"/>
  <c r="C648" i="41"/>
  <c r="I647" i="41"/>
  <c r="O646" i="41"/>
  <c r="U645" i="41"/>
  <c r="E645" i="41"/>
  <c r="K644" i="41"/>
  <c r="Q643" i="41"/>
  <c r="X642" i="41"/>
  <c r="G642" i="41"/>
  <c r="M641" i="41"/>
  <c r="S640" i="41"/>
  <c r="C640" i="41"/>
  <c r="I639" i="41"/>
  <c r="O638" i="41"/>
  <c r="U637" i="41"/>
  <c r="E637" i="41"/>
  <c r="K636" i="41"/>
  <c r="Q635" i="41"/>
  <c r="X634" i="41"/>
  <c r="G634" i="41"/>
  <c r="M633" i="41"/>
  <c r="S632" i="41"/>
  <c r="C632" i="41"/>
  <c r="I631" i="41"/>
  <c r="O630" i="41"/>
  <c r="U629" i="41"/>
  <c r="E629" i="41"/>
  <c r="K628" i="41"/>
  <c r="Q627" i="41"/>
  <c r="X626" i="41"/>
  <c r="G626" i="41"/>
  <c r="M625" i="41"/>
  <c r="T723" i="41"/>
  <c r="F712" i="41"/>
  <c r="N700" i="41"/>
  <c r="W688" i="41"/>
  <c r="M685" i="41"/>
  <c r="O682" i="41"/>
  <c r="Q679" i="41"/>
  <c r="S676" i="41"/>
  <c r="U673" i="41"/>
  <c r="X670" i="41"/>
  <c r="C668" i="41"/>
  <c r="E665" i="41"/>
  <c r="G662" i="41"/>
  <c r="I659" i="41"/>
  <c r="K656" i="41"/>
  <c r="Q654" i="41"/>
  <c r="R653" i="41"/>
  <c r="W652" i="41"/>
  <c r="F652" i="41"/>
  <c r="L651" i="41"/>
  <c r="R650" i="41"/>
  <c r="B650" i="41"/>
  <c r="H649" i="41"/>
  <c r="N648" i="41"/>
  <c r="T647" i="41"/>
  <c r="D647" i="41"/>
  <c r="J646" i="41"/>
  <c r="P645" i="41"/>
  <c r="W644" i="41"/>
  <c r="F644" i="41"/>
  <c r="L643" i="41"/>
  <c r="R642" i="41"/>
  <c r="B642" i="41"/>
  <c r="H641" i="41"/>
  <c r="N640" i="41"/>
  <c r="T639" i="41"/>
  <c r="D639" i="41"/>
  <c r="J638" i="41"/>
  <c r="P637" i="41"/>
  <c r="W636" i="41"/>
  <c r="F636" i="41"/>
  <c r="L635" i="41"/>
  <c r="R634" i="41"/>
  <c r="B634" i="41"/>
  <c r="H633" i="41"/>
  <c r="N632" i="41"/>
  <c r="T631" i="41"/>
  <c r="D631" i="41"/>
  <c r="J630" i="41"/>
  <c r="P629" i="41"/>
  <c r="W628" i="41"/>
  <c r="F628" i="41"/>
  <c r="L627" i="41"/>
  <c r="R626" i="41"/>
  <c r="B626" i="41"/>
  <c r="H625" i="41"/>
  <c r="N624" i="41"/>
  <c r="T623" i="41"/>
  <c r="D623" i="41"/>
  <c r="J622" i="41"/>
  <c r="P621" i="41"/>
  <c r="W620" i="41"/>
  <c r="F620" i="41"/>
  <c r="H740" i="41"/>
  <c r="F720" i="41"/>
  <c r="N708" i="41"/>
  <c r="W696" i="41"/>
  <c r="M687" i="41"/>
  <c r="O684" i="41"/>
  <c r="Q681" i="41"/>
  <c r="S678" i="41"/>
  <c r="U675" i="41"/>
  <c r="X672" i="41"/>
  <c r="C670" i="41"/>
  <c r="E667" i="41"/>
  <c r="G664" i="41"/>
  <c r="I661" i="41"/>
  <c r="K658" i="41"/>
  <c r="M655" i="41"/>
  <c r="K654" i="41"/>
  <c r="K653" i="41"/>
  <c r="Q652" i="41"/>
  <c r="X651" i="41"/>
  <c r="G651" i="41"/>
  <c r="M650" i="41"/>
  <c r="S649" i="41"/>
  <c r="C649" i="41"/>
  <c r="I648" i="41"/>
  <c r="O647" i="41"/>
  <c r="U646" i="41"/>
  <c r="E646" i="41"/>
  <c r="K645" i="41"/>
  <c r="Q644" i="41"/>
  <c r="X643" i="41"/>
  <c r="G643" i="41"/>
  <c r="M642" i="41"/>
  <c r="S641" i="41"/>
  <c r="C641" i="41"/>
  <c r="I640" i="41"/>
  <c r="O639" i="41"/>
  <c r="U638" i="41"/>
  <c r="E638" i="41"/>
  <c r="K637" i="41"/>
  <c r="Q636" i="41"/>
  <c r="X635" i="41"/>
  <c r="G635" i="41"/>
  <c r="M634" i="41"/>
  <c r="S633" i="41"/>
  <c r="C633" i="41"/>
  <c r="I632" i="41"/>
  <c r="O631" i="41"/>
  <c r="U630" i="41"/>
  <c r="E630" i="41"/>
  <c r="K629" i="41"/>
  <c r="Q628" i="41"/>
  <c r="X627" i="41"/>
  <c r="G627" i="41"/>
  <c r="M626" i="41"/>
  <c r="F696" i="41"/>
  <c r="O678" i="41"/>
  <c r="X666" i="41"/>
  <c r="I655" i="41"/>
  <c r="W651" i="41"/>
  <c r="B649" i="41"/>
  <c r="D646" i="41"/>
  <c r="F643" i="41"/>
  <c r="H640" i="41"/>
  <c r="J637" i="41"/>
  <c r="L634" i="41"/>
  <c r="N631" i="41"/>
  <c r="P628" i="41"/>
  <c r="D626" i="41"/>
  <c r="U624" i="41"/>
  <c r="W623" i="41"/>
  <c r="X622" i="41"/>
  <c r="X621" i="41"/>
  <c r="B621" i="41"/>
  <c r="C620" i="41"/>
  <c r="F619" i="41"/>
  <c r="L618" i="41"/>
  <c r="R617" i="41"/>
  <c r="B617" i="41"/>
  <c r="B750" i="41"/>
  <c r="N773" i="41"/>
  <c r="N726" i="41"/>
  <c r="I726" i="41"/>
  <c r="U716" i="41"/>
  <c r="G705" i="41"/>
  <c r="O693" i="41"/>
  <c r="T728" i="41"/>
  <c r="W717" i="41"/>
  <c r="D712" i="41"/>
  <c r="H706" i="41"/>
  <c r="L700" i="41"/>
  <c r="P694" i="41"/>
  <c r="T688" i="41"/>
  <c r="X730" i="41"/>
  <c r="O722" i="41"/>
  <c r="S716" i="41"/>
  <c r="X710" i="41"/>
  <c r="E705" i="41"/>
  <c r="I699" i="41"/>
  <c r="M693" i="41"/>
  <c r="Q687" i="41"/>
  <c r="H711" i="41"/>
  <c r="J688" i="41"/>
  <c r="F684" i="41"/>
  <c r="H681" i="41"/>
  <c r="J678" i="41"/>
  <c r="L675" i="41"/>
  <c r="N672" i="41"/>
  <c r="P669" i="41"/>
  <c r="R666" i="41"/>
  <c r="T663" i="41"/>
  <c r="W660" i="41"/>
  <c r="B658" i="41"/>
  <c r="D655" i="41"/>
  <c r="P732" i="41"/>
  <c r="P717" i="41"/>
  <c r="B706" i="41"/>
  <c r="J694" i="41"/>
  <c r="U686" i="41"/>
  <c r="X683" i="41"/>
  <c r="C681" i="41"/>
  <c r="E678" i="41"/>
  <c r="G675" i="41"/>
  <c r="I672" i="41"/>
  <c r="K669" i="41"/>
  <c r="M666" i="41"/>
  <c r="O663" i="41"/>
  <c r="Q660" i="41"/>
  <c r="S657" i="41"/>
  <c r="B741" i="41"/>
  <c r="J720" i="41"/>
  <c r="R708" i="41"/>
  <c r="D697" i="41"/>
  <c r="N687" i="41"/>
  <c r="P684" i="41"/>
  <c r="R681" i="41"/>
  <c r="T678" i="41"/>
  <c r="W675" i="41"/>
  <c r="B673" i="41"/>
  <c r="D670" i="41"/>
  <c r="F667" i="41"/>
  <c r="H664" i="41"/>
  <c r="J661" i="41"/>
  <c r="W659" i="41"/>
  <c r="T658" i="41"/>
  <c r="W657" i="41"/>
  <c r="B657" i="41"/>
  <c r="W655" i="41"/>
  <c r="T734" i="41"/>
  <c r="T715" i="41"/>
  <c r="J698" i="41"/>
  <c r="E687" i="41"/>
  <c r="M683" i="41"/>
  <c r="U679" i="41"/>
  <c r="X676" i="41"/>
  <c r="C674" i="41"/>
  <c r="E671" i="41"/>
  <c r="G668" i="41"/>
  <c r="I665" i="41"/>
  <c r="K662" i="41"/>
  <c r="M659" i="41"/>
  <c r="O656" i="41"/>
  <c r="S654" i="41"/>
  <c r="S653" i="41"/>
  <c r="X652" i="41"/>
  <c r="G652" i="41"/>
  <c r="M651" i="41"/>
  <c r="S650" i="41"/>
  <c r="C650" i="41"/>
  <c r="I649" i="41"/>
  <c r="O648" i="41"/>
  <c r="U647" i="41"/>
  <c r="E647" i="41"/>
  <c r="K646" i="41"/>
  <c r="Q645" i="41"/>
  <c r="X644" i="41"/>
  <c r="G644" i="41"/>
  <c r="M643" i="41"/>
  <c r="S642" i="41"/>
  <c r="C642" i="41"/>
  <c r="I641" i="41"/>
  <c r="O640" i="41"/>
  <c r="U639" i="41"/>
  <c r="E639" i="41"/>
  <c r="K638" i="41"/>
  <c r="Q637" i="41"/>
  <c r="X636" i="41"/>
  <c r="G636" i="41"/>
  <c r="M635" i="41"/>
  <c r="S634" i="41"/>
  <c r="C634" i="41"/>
  <c r="I633" i="41"/>
  <c r="O632" i="41"/>
  <c r="U631" i="41"/>
  <c r="E631" i="41"/>
  <c r="K630" i="41"/>
  <c r="Q629" i="41"/>
  <c r="X628" i="41"/>
  <c r="G628" i="41"/>
  <c r="M627" i="41"/>
  <c r="S626" i="41"/>
  <c r="C626" i="41"/>
  <c r="H743" i="41"/>
  <c r="W720" i="41"/>
  <c r="H709" i="41"/>
  <c r="P697" i="41"/>
  <c r="R687" i="41"/>
  <c r="S684" i="41"/>
  <c r="U681" i="41"/>
  <c r="X678" i="41"/>
  <c r="C676" i="41"/>
  <c r="E673" i="41"/>
  <c r="G670" i="41"/>
  <c r="I667" i="41"/>
  <c r="K664" i="41"/>
  <c r="M661" i="41"/>
  <c r="O658" i="41"/>
  <c r="Q655" i="41"/>
  <c r="L654" i="41"/>
  <c r="M653" i="41"/>
  <c r="R652" i="41"/>
  <c r="B652" i="41"/>
  <c r="H651" i="41"/>
  <c r="N650" i="41"/>
  <c r="T649" i="41"/>
  <c r="D649" i="41"/>
  <c r="J648" i="41"/>
  <c r="P647" i="41"/>
  <c r="W646" i="41"/>
  <c r="F646" i="41"/>
  <c r="L645" i="41"/>
  <c r="R644" i="41"/>
  <c r="B644" i="41"/>
  <c r="H643" i="41"/>
  <c r="N642" i="41"/>
  <c r="T641" i="41"/>
  <c r="D641" i="41"/>
  <c r="J640" i="41"/>
  <c r="P639" i="41"/>
  <c r="W638" i="41"/>
  <c r="F638" i="41"/>
  <c r="L637" i="41"/>
  <c r="R636" i="41"/>
  <c r="B636" i="41"/>
  <c r="H635" i="41"/>
  <c r="N634" i="41"/>
  <c r="T633" i="41"/>
  <c r="D633" i="41"/>
  <c r="J632" i="41"/>
  <c r="P631" i="41"/>
  <c r="W630" i="41"/>
  <c r="F630" i="41"/>
  <c r="L629" i="41"/>
  <c r="R628" i="41"/>
  <c r="B628" i="41"/>
  <c r="H627" i="41"/>
  <c r="N626" i="41"/>
  <c r="T625" i="41"/>
  <c r="D625" i="41"/>
  <c r="J624" i="41"/>
  <c r="P623" i="41"/>
  <c r="W622" i="41"/>
  <c r="F622" i="41"/>
  <c r="L621" i="41"/>
  <c r="R620" i="41"/>
  <c r="B620" i="41"/>
  <c r="W731" i="41"/>
  <c r="H717" i="41"/>
  <c r="P705" i="41"/>
  <c r="B694" i="41"/>
  <c r="S686" i="41"/>
  <c r="U683" i="41"/>
  <c r="X680" i="41"/>
  <c r="C678" i="41"/>
  <c r="E675" i="41"/>
  <c r="G672" i="41"/>
  <c r="I669" i="41"/>
  <c r="K666" i="41"/>
  <c r="M663" i="41"/>
  <c r="O660" i="41"/>
  <c r="Q657" i="41"/>
  <c r="E655" i="41"/>
  <c r="E654" i="41"/>
  <c r="G653" i="41"/>
  <c r="M652" i="41"/>
  <c r="S651" i="41"/>
  <c r="C651" i="41"/>
  <c r="I650" i="41"/>
  <c r="O649" i="41"/>
  <c r="U648" i="41"/>
  <c r="E648" i="41"/>
  <c r="K647" i="41"/>
  <c r="Q646" i="41"/>
  <c r="X645" i="41"/>
  <c r="G645" i="41"/>
  <c r="M644" i="41"/>
  <c r="S643" i="41"/>
  <c r="C643" i="41"/>
  <c r="I642" i="41"/>
  <c r="O641" i="41"/>
  <c r="U640" i="41"/>
  <c r="E640" i="41"/>
  <c r="K639" i="41"/>
  <c r="Q638" i="41"/>
  <c r="X637" i="41"/>
  <c r="G637" i="41"/>
  <c r="M636" i="41"/>
  <c r="S635" i="41"/>
  <c r="C635" i="41"/>
  <c r="I634" i="41"/>
  <c r="O633" i="41"/>
  <c r="U632" i="41"/>
  <c r="E632" i="41"/>
  <c r="K631" i="41"/>
  <c r="Q630" i="41"/>
  <c r="X629" i="41"/>
  <c r="G629" i="41"/>
  <c r="M628" i="41"/>
  <c r="S627" i="41"/>
  <c r="C627" i="41"/>
  <c r="J737" i="41"/>
  <c r="I687" i="41"/>
  <c r="Q675" i="41"/>
  <c r="C664" i="41"/>
  <c r="I654" i="41"/>
  <c r="F651" i="41"/>
  <c r="H648" i="41"/>
  <c r="J645" i="41"/>
  <c r="L642" i="41"/>
  <c r="N639" i="41"/>
  <c r="P636" i="41"/>
  <c r="R633" i="41"/>
  <c r="T630" i="41"/>
  <c r="W627" i="41"/>
  <c r="E745" i="41"/>
  <c r="Q690" i="41"/>
  <c r="T704" i="41"/>
  <c r="C728" i="41"/>
  <c r="Q703" i="41"/>
  <c r="L705" i="41"/>
  <c r="P677" i="41"/>
  <c r="B666" i="41"/>
  <c r="J654" i="41"/>
  <c r="L691" i="41"/>
  <c r="K677" i="41"/>
  <c r="S665" i="41"/>
  <c r="H732" i="41"/>
  <c r="T686" i="41"/>
  <c r="F675" i="41"/>
  <c r="N663" i="41"/>
  <c r="R657" i="41"/>
  <c r="B710" i="41"/>
  <c r="E679" i="41"/>
  <c r="M667" i="41"/>
  <c r="U655" i="41"/>
  <c r="C652" i="41"/>
  <c r="E649" i="41"/>
  <c r="G646" i="41"/>
  <c r="I643" i="41"/>
  <c r="K640" i="41"/>
  <c r="M637" i="41"/>
  <c r="O634" i="41"/>
  <c r="Q631" i="41"/>
  <c r="S628" i="41"/>
  <c r="U625" i="41"/>
  <c r="B718" i="41"/>
  <c r="R694" i="41"/>
  <c r="C684" i="41"/>
  <c r="G678" i="41"/>
  <c r="K672" i="41"/>
  <c r="O666" i="41"/>
  <c r="S660" i="41"/>
  <c r="F655" i="41"/>
  <c r="H653" i="41"/>
  <c r="T651" i="41"/>
  <c r="J650" i="41"/>
  <c r="W648" i="41"/>
  <c r="L647" i="41"/>
  <c r="B646" i="41"/>
  <c r="N644" i="41"/>
  <c r="D643" i="41"/>
  <c r="P641" i="41"/>
  <c r="F640" i="41"/>
  <c r="R638" i="41"/>
  <c r="H637" i="41"/>
  <c r="T635" i="41"/>
  <c r="J634" i="41"/>
  <c r="W632" i="41"/>
  <c r="L631" i="41"/>
  <c r="B630" i="41"/>
  <c r="N628" i="41"/>
  <c r="D627" i="41"/>
  <c r="P625" i="41"/>
  <c r="F624" i="41"/>
  <c r="R622" i="41"/>
  <c r="H621" i="41"/>
  <c r="T619" i="41"/>
  <c r="J714" i="41"/>
  <c r="D691" i="41"/>
  <c r="E683" i="41"/>
  <c r="I677" i="41"/>
  <c r="M671" i="41"/>
  <c r="Q665" i="41"/>
  <c r="U659" i="41"/>
  <c r="U654" i="41"/>
  <c r="C653" i="41"/>
  <c r="O651" i="41"/>
  <c r="E650" i="41"/>
  <c r="Q648" i="41"/>
  <c r="G647" i="41"/>
  <c r="S645" i="41"/>
  <c r="I644" i="41"/>
  <c r="U642" i="41"/>
  <c r="K641" i="41"/>
  <c r="X639" i="41"/>
  <c r="M638" i="41"/>
  <c r="C637" i="41"/>
  <c r="O635" i="41"/>
  <c r="E634" i="41"/>
  <c r="Q632" i="41"/>
  <c r="G631" i="41"/>
  <c r="S629" i="41"/>
  <c r="I628" i="41"/>
  <c r="U626" i="41"/>
  <c r="K684" i="41"/>
  <c r="E661" i="41"/>
  <c r="L650" i="41"/>
  <c r="P644" i="41"/>
  <c r="T638" i="41"/>
  <c r="B633" i="41"/>
  <c r="F627" i="41"/>
  <c r="E625" i="41"/>
  <c r="Q623" i="41"/>
  <c r="L622" i="41"/>
  <c r="G621" i="41"/>
  <c r="S619" i="41"/>
  <c r="T618" i="41"/>
  <c r="W617" i="41"/>
  <c r="T616" i="41"/>
  <c r="D616" i="41"/>
  <c r="J615" i="41"/>
  <c r="P614" i="41"/>
  <c r="W613" i="41"/>
  <c r="F613" i="41"/>
  <c r="L612" i="41"/>
  <c r="R611" i="41"/>
  <c r="B611" i="41"/>
  <c r="H610" i="41"/>
  <c r="N609" i="41"/>
  <c r="T608" i="41"/>
  <c r="D608" i="41"/>
  <c r="J607" i="41"/>
  <c r="P606" i="41"/>
  <c r="W605" i="41"/>
  <c r="F605" i="41"/>
  <c r="L604" i="41"/>
  <c r="R603" i="41"/>
  <c r="B603" i="41"/>
  <c r="H602" i="41"/>
  <c r="N601" i="41"/>
  <c r="T600" i="41"/>
  <c r="D600" i="41"/>
  <c r="J599" i="41"/>
  <c r="P598" i="41"/>
  <c r="W597" i="41"/>
  <c r="F597" i="41"/>
  <c r="L596" i="41"/>
  <c r="R595" i="41"/>
  <c r="B595" i="41"/>
  <c r="H594" i="41"/>
  <c r="N593" i="41"/>
  <c r="T592" i="41"/>
  <c r="D592" i="41"/>
  <c r="J591" i="41"/>
  <c r="P590" i="41"/>
  <c r="W589" i="41"/>
  <c r="F589" i="41"/>
  <c r="L588" i="41"/>
  <c r="B623" i="41"/>
  <c r="O619" i="41"/>
  <c r="K617" i="41"/>
  <c r="G615" i="41"/>
  <c r="C613" i="41"/>
  <c r="U610" i="41"/>
  <c r="Q608" i="41"/>
  <c r="M606" i="41"/>
  <c r="I604" i="41"/>
  <c r="E602" i="41"/>
  <c r="X599" i="41"/>
  <c r="S597" i="41"/>
  <c r="O595" i="41"/>
  <c r="O593" i="41"/>
  <c r="O591" i="41"/>
  <c r="G589" i="41"/>
  <c r="W704" i="41"/>
  <c r="S680" i="41"/>
  <c r="E669" i="41"/>
  <c r="M657" i="41"/>
  <c r="L652" i="41"/>
  <c r="N649" i="41"/>
  <c r="P646" i="41"/>
  <c r="R643" i="41"/>
  <c r="T640" i="41"/>
  <c r="W637" i="41"/>
  <c r="B635" i="41"/>
  <c r="D632" i="41"/>
  <c r="F629" i="41"/>
  <c r="I626" i="41"/>
  <c r="C625" i="41"/>
  <c r="D624" i="41"/>
  <c r="E623" i="41"/>
  <c r="E622" i="41"/>
  <c r="F621" i="41"/>
  <c r="G620" i="41"/>
  <c r="I619" i="41"/>
  <c r="O618" i="41"/>
  <c r="U617" i="41"/>
  <c r="E617" i="41"/>
  <c r="K616" i="41"/>
  <c r="Q615" i="41"/>
  <c r="X614" i="41"/>
  <c r="G614" i="41"/>
  <c r="M613" i="41"/>
  <c r="S612" i="41"/>
  <c r="C612" i="41"/>
  <c r="I611" i="41"/>
  <c r="O610" i="41"/>
  <c r="U609" i="41"/>
  <c r="E609" i="41"/>
  <c r="K608" i="41"/>
  <c r="Q607" i="41"/>
  <c r="X606" i="41"/>
  <c r="G606" i="41"/>
  <c r="M605" i="41"/>
  <c r="S604" i="41"/>
  <c r="C604" i="41"/>
  <c r="I603" i="41"/>
  <c r="O602" i="41"/>
  <c r="U601" i="41"/>
  <c r="E601" i="41"/>
  <c r="K600" i="41"/>
  <c r="Q599" i="41"/>
  <c r="X598" i="41"/>
  <c r="G598" i="41"/>
  <c r="M597" i="41"/>
  <c r="S596" i="41"/>
  <c r="C596" i="41"/>
  <c r="I595" i="41"/>
  <c r="O594" i="41"/>
  <c r="U593" i="41"/>
  <c r="E593" i="41"/>
  <c r="K592" i="41"/>
  <c r="Q591" i="41"/>
  <c r="X590" i="41"/>
  <c r="G590" i="41"/>
  <c r="M589" i="41"/>
  <c r="S588" i="41"/>
  <c r="C588" i="41"/>
  <c r="I679" i="41"/>
  <c r="C656" i="41"/>
  <c r="F649" i="41"/>
  <c r="J643" i="41"/>
  <c r="N637" i="41"/>
  <c r="R631" i="41"/>
  <c r="S625" i="41"/>
  <c r="R623" i="41"/>
  <c r="I621" i="41"/>
  <c r="Q618" i="41"/>
  <c r="M616" i="41"/>
  <c r="I614" i="41"/>
  <c r="I612" i="41"/>
  <c r="E610" i="41"/>
  <c r="S607" i="41"/>
  <c r="O605" i="41"/>
  <c r="K603" i="41"/>
  <c r="G601" i="41"/>
  <c r="G599" i="41"/>
  <c r="U596" i="41"/>
  <c r="Q594" i="41"/>
  <c r="I592" i="41"/>
  <c r="I590" i="41"/>
  <c r="I588" i="41"/>
  <c r="J690" i="41"/>
  <c r="E677" i="41"/>
  <c r="M665" i="41"/>
  <c r="T654" i="41"/>
  <c r="N651" i="41"/>
  <c r="P648" i="41"/>
  <c r="R645" i="41"/>
  <c r="T642" i="41"/>
  <c r="W639" i="41"/>
  <c r="B637" i="41"/>
  <c r="D634" i="41"/>
  <c r="F631" i="41"/>
  <c r="H628" i="41"/>
  <c r="W625" i="41"/>
  <c r="S624" i="41"/>
  <c r="S623" i="41"/>
  <c r="T622" i="41"/>
  <c r="U621" i="41"/>
  <c r="U620" i="41"/>
  <c r="W619" i="41"/>
  <c r="D619" i="41"/>
  <c r="J618" i="41"/>
  <c r="P617" i="41"/>
  <c r="W616" i="41"/>
  <c r="F616" i="41"/>
  <c r="L615" i="41"/>
  <c r="R614" i="41"/>
  <c r="B614" i="41"/>
  <c r="H613" i="41"/>
  <c r="N612" i="41"/>
  <c r="T611" i="41"/>
  <c r="D611" i="41"/>
  <c r="J610" i="41"/>
  <c r="P609" i="41"/>
  <c r="W608" i="41"/>
  <c r="F608" i="41"/>
  <c r="L607" i="41"/>
  <c r="R606" i="41"/>
  <c r="B606" i="41"/>
  <c r="H605" i="41"/>
  <c r="N604" i="41"/>
  <c r="T603" i="41"/>
  <c r="D603" i="41"/>
  <c r="J602" i="41"/>
  <c r="P601" i="41"/>
  <c r="W600" i="41"/>
  <c r="F600" i="41"/>
  <c r="L599" i="41"/>
  <c r="R598" i="41"/>
  <c r="B598" i="41"/>
  <c r="H597" i="41"/>
  <c r="N596" i="41"/>
  <c r="T595" i="41"/>
  <c r="D595" i="41"/>
  <c r="J594" i="41"/>
  <c r="P593" i="41"/>
  <c r="W592" i="41"/>
  <c r="F592" i="41"/>
  <c r="L591" i="41"/>
  <c r="R590" i="41"/>
  <c r="B590" i="41"/>
  <c r="H589" i="41"/>
  <c r="N588" i="41"/>
  <c r="J722" i="41"/>
  <c r="O670" i="41"/>
  <c r="T652" i="41"/>
  <c r="B647" i="41"/>
  <c r="F641" i="41"/>
  <c r="J635" i="41"/>
  <c r="N629" i="41"/>
  <c r="X624" i="41"/>
  <c r="S622" i="41"/>
  <c r="D620" i="41"/>
  <c r="S617" i="41"/>
  <c r="O615" i="41"/>
  <c r="G613" i="41"/>
  <c r="C611" i="41"/>
  <c r="C609" i="41"/>
  <c r="Q606" i="41"/>
  <c r="M604" i="41"/>
  <c r="M602" i="41"/>
  <c r="I600" i="41"/>
  <c r="E598" i="41"/>
  <c r="X595" i="41"/>
  <c r="S593" i="41"/>
  <c r="K591" i="41"/>
  <c r="C589" i="41"/>
  <c r="S587" i="41"/>
  <c r="C587" i="41"/>
  <c r="I586" i="41"/>
  <c r="O585" i="41"/>
  <c r="U584" i="41"/>
  <c r="E584" i="41"/>
  <c r="K583" i="41"/>
  <c r="Q582" i="41"/>
  <c r="X581" i="41"/>
  <c r="G581" i="41"/>
  <c r="M580" i="41"/>
  <c r="S579" i="41"/>
  <c r="C579" i="41"/>
  <c r="I578" i="41"/>
  <c r="O577" i="41"/>
  <c r="U576" i="41"/>
  <c r="E576" i="41"/>
  <c r="K575" i="41"/>
  <c r="Q574" i="41"/>
  <c r="X573" i="41"/>
  <c r="G573" i="41"/>
  <c r="M572" i="41"/>
  <c r="S571" i="41"/>
  <c r="C571" i="41"/>
  <c r="I570" i="41"/>
  <c r="O569" i="41"/>
  <c r="U568" i="41"/>
  <c r="E568" i="41"/>
  <c r="K567" i="41"/>
  <c r="Q566" i="41"/>
  <c r="X565" i="41"/>
  <c r="R587" i="41"/>
  <c r="B587" i="41"/>
  <c r="H586" i="41"/>
  <c r="N585" i="41"/>
  <c r="T584" i="41"/>
  <c r="D584" i="41"/>
  <c r="J583" i="41"/>
  <c r="P582" i="41"/>
  <c r="W581" i="41"/>
  <c r="F581" i="41"/>
  <c r="L580" i="41"/>
  <c r="R579" i="41"/>
  <c r="B579" i="41"/>
  <c r="H578" i="41"/>
  <c r="N577" i="41"/>
  <c r="T576" i="41"/>
  <c r="D576" i="41"/>
  <c r="J575" i="41"/>
  <c r="P574" i="41"/>
  <c r="W573" i="41"/>
  <c r="F573" i="41"/>
  <c r="L572" i="41"/>
  <c r="R571" i="41"/>
  <c r="B571" i="41"/>
  <c r="H570" i="41"/>
  <c r="N569" i="41"/>
  <c r="T568" i="41"/>
  <c r="D568" i="41"/>
  <c r="J567" i="41"/>
  <c r="P566" i="41"/>
  <c r="W565" i="41"/>
  <c r="Q587" i="41"/>
  <c r="X586" i="41"/>
  <c r="G586" i="41"/>
  <c r="M585" i="41"/>
  <c r="S584" i="41"/>
  <c r="C584" i="41"/>
  <c r="I583" i="41"/>
  <c r="O582" i="41"/>
  <c r="U581" i="41"/>
  <c r="E581" i="41"/>
  <c r="K580" i="41"/>
  <c r="Q579" i="41"/>
  <c r="X578" i="41"/>
  <c r="G578" i="41"/>
  <c r="M577" i="41"/>
  <c r="S576" i="41"/>
  <c r="C576" i="41"/>
  <c r="I575" i="41"/>
  <c r="O574" i="41"/>
  <c r="U573" i="41"/>
  <c r="E573" i="41"/>
  <c r="K572" i="41"/>
  <c r="Q571" i="41"/>
  <c r="X570" i="41"/>
  <c r="G570" i="41"/>
  <c r="M569" i="41"/>
  <c r="S568" i="41"/>
  <c r="C568" i="41"/>
  <c r="I567" i="41"/>
  <c r="O566" i="41"/>
  <c r="U565" i="41"/>
  <c r="E565" i="41"/>
  <c r="J586" i="41"/>
  <c r="L583" i="41"/>
  <c r="N580" i="41"/>
  <c r="P577" i="41"/>
  <c r="R574" i="41"/>
  <c r="T571" i="41"/>
  <c r="W568" i="41"/>
  <c r="B566" i="41"/>
  <c r="R564" i="41"/>
  <c r="B564" i="41"/>
  <c r="H563" i="41"/>
  <c r="N562" i="41"/>
  <c r="T561" i="41"/>
  <c r="D561" i="41"/>
  <c r="J560" i="41"/>
  <c r="P559" i="41"/>
  <c r="W558" i="41"/>
  <c r="F558" i="41"/>
  <c r="L557" i="41"/>
  <c r="R556" i="41"/>
  <c r="B556" i="41"/>
  <c r="H555" i="41"/>
  <c r="N554" i="41"/>
  <c r="T553" i="41"/>
  <c r="D553" i="41"/>
  <c r="J552" i="41"/>
  <c r="P551" i="41"/>
  <c r="W550" i="41"/>
  <c r="F550" i="41"/>
  <c r="L549" i="41"/>
  <c r="R548" i="41"/>
  <c r="B548" i="41"/>
  <c r="L585" i="41"/>
  <c r="N582" i="41"/>
  <c r="P579" i="41"/>
  <c r="R576" i="41"/>
  <c r="T573" i="41"/>
  <c r="W570" i="41"/>
  <c r="B568" i="41"/>
  <c r="J565" i="41"/>
  <c r="M564" i="41"/>
  <c r="S563" i="41"/>
  <c r="C563" i="41"/>
  <c r="I562" i="41"/>
  <c r="O561" i="41"/>
  <c r="U560" i="41"/>
  <c r="E560" i="41"/>
  <c r="K559" i="41"/>
  <c r="Q558" i="41"/>
  <c r="X557" i="41"/>
  <c r="G557" i="41"/>
  <c r="M556" i="41"/>
  <c r="S555" i="41"/>
  <c r="C555" i="41"/>
  <c r="I554" i="41"/>
  <c r="O553" i="41"/>
  <c r="U552" i="41"/>
  <c r="E552" i="41"/>
  <c r="K551" i="41"/>
  <c r="Q550" i="41"/>
  <c r="X549" i="41"/>
  <c r="G549" i="41"/>
  <c r="M548" i="41"/>
  <c r="L587" i="41"/>
  <c r="N584" i="41"/>
  <c r="P581" i="41"/>
  <c r="R578" i="41"/>
  <c r="T575" i="41"/>
  <c r="W572" i="41"/>
  <c r="B570" i="41"/>
  <c r="D567" i="41"/>
  <c r="C565" i="41"/>
  <c r="H564" i="41"/>
  <c r="N563" i="41"/>
  <c r="T562" i="41"/>
  <c r="D562" i="41"/>
  <c r="J561" i="41"/>
  <c r="P560" i="41"/>
  <c r="W559" i="41"/>
  <c r="F559" i="41"/>
  <c r="L558" i="41"/>
  <c r="R557" i="41"/>
  <c r="M731" i="41"/>
  <c r="L724" i="41"/>
  <c r="B699" i="41"/>
  <c r="E721" i="41"/>
  <c r="U697" i="41"/>
  <c r="R686" i="41"/>
  <c r="R674" i="41"/>
  <c r="D663" i="41"/>
  <c r="T726" i="41"/>
  <c r="E686" i="41"/>
  <c r="M674" i="41"/>
  <c r="U662" i="41"/>
  <c r="L717" i="41"/>
  <c r="W683" i="41"/>
  <c r="H672" i="41"/>
  <c r="P660" i="41"/>
  <c r="P656" i="41"/>
  <c r="L695" i="41"/>
  <c r="G676" i="41"/>
  <c r="O664" i="41"/>
  <c r="M654" i="41"/>
  <c r="I651" i="41"/>
  <c r="K648" i="41"/>
  <c r="M645" i="41"/>
  <c r="O642" i="41"/>
  <c r="Q639" i="41"/>
  <c r="S636" i="41"/>
  <c r="U633" i="41"/>
  <c r="X630" i="41"/>
  <c r="C628" i="41"/>
  <c r="Q625" i="41"/>
  <c r="D715" i="41"/>
  <c r="T691" i="41"/>
  <c r="I683" i="41"/>
  <c r="M677" i="41"/>
  <c r="Q671" i="41"/>
  <c r="U665" i="41"/>
  <c r="C660" i="41"/>
  <c r="X654" i="41"/>
  <c r="D653" i="41"/>
  <c r="P651" i="41"/>
  <c r="F650" i="41"/>
  <c r="R648" i="41"/>
  <c r="H647" i="41"/>
  <c r="T645" i="41"/>
  <c r="J644" i="41"/>
  <c r="W642" i="41"/>
  <c r="L641" i="41"/>
  <c r="B640" i="41"/>
  <c r="N638" i="41"/>
  <c r="D637" i="41"/>
  <c r="P635" i="41"/>
  <c r="F634" i="41"/>
  <c r="R632" i="41"/>
  <c r="H631" i="41"/>
  <c r="T629" i="41"/>
  <c r="J628" i="41"/>
  <c r="W626" i="41"/>
  <c r="L625" i="41"/>
  <c r="B624" i="41"/>
  <c r="N622" i="41"/>
  <c r="D621" i="41"/>
  <c r="P619" i="41"/>
  <c r="L711" i="41"/>
  <c r="L688" i="41"/>
  <c r="K682" i="41"/>
  <c r="O676" i="41"/>
  <c r="S670" i="41"/>
  <c r="X664" i="41"/>
  <c r="E659" i="41"/>
  <c r="P654" i="41"/>
  <c r="U652" i="41"/>
  <c r="K651" i="41"/>
  <c r="X649" i="41"/>
  <c r="M648" i="41"/>
  <c r="C647" i="41"/>
  <c r="O645" i="41"/>
  <c r="E644" i="41"/>
  <c r="Q642" i="41"/>
  <c r="G641" i="41"/>
  <c r="S639" i="41"/>
  <c r="I638" i="41"/>
  <c r="U636" i="41"/>
  <c r="K635" i="41"/>
  <c r="X633" i="41"/>
  <c r="M632" i="41"/>
  <c r="C631" i="41"/>
  <c r="O629" i="41"/>
  <c r="E628" i="41"/>
  <c r="Q626" i="41"/>
  <c r="M681" i="41"/>
  <c r="G658" i="41"/>
  <c r="R649" i="41"/>
  <c r="W643" i="41"/>
  <c r="D638" i="41"/>
  <c r="H632" i="41"/>
  <c r="L626" i="41"/>
  <c r="P624" i="41"/>
  <c r="K623" i="41"/>
  <c r="G622" i="41"/>
  <c r="S620" i="41"/>
  <c r="N619" i="41"/>
  <c r="P618" i="41"/>
  <c r="N617" i="41"/>
  <c r="P616" i="41"/>
  <c r="W615" i="41"/>
  <c r="F615" i="41"/>
  <c r="L614" i="41"/>
  <c r="R613" i="41"/>
  <c r="B613" i="41"/>
  <c r="H612" i="41"/>
  <c r="N611" i="41"/>
  <c r="T610" i="41"/>
  <c r="D610" i="41"/>
  <c r="J609" i="41"/>
  <c r="P608" i="41"/>
  <c r="W607" i="41"/>
  <c r="F607" i="41"/>
  <c r="L606" i="41"/>
  <c r="R605" i="41"/>
  <c r="B605" i="41"/>
  <c r="H604" i="41"/>
  <c r="N603" i="41"/>
  <c r="T602" i="41"/>
  <c r="D602" i="41"/>
  <c r="J601" i="41"/>
  <c r="P600" i="41"/>
  <c r="W599" i="41"/>
  <c r="F599" i="41"/>
  <c r="L598" i="41"/>
  <c r="R597" i="41"/>
  <c r="B597" i="41"/>
  <c r="H596" i="41"/>
  <c r="N595" i="41"/>
  <c r="T594" i="41"/>
  <c r="D594" i="41"/>
  <c r="J593" i="41"/>
  <c r="P592" i="41"/>
  <c r="W591" i="41"/>
  <c r="F591" i="41"/>
  <c r="L590" i="41"/>
  <c r="R589" i="41"/>
  <c r="B589" i="41"/>
  <c r="H588" i="41"/>
  <c r="C622" i="41"/>
  <c r="C619" i="41"/>
  <c r="U616" i="41"/>
  <c r="Q614" i="41"/>
  <c r="M612" i="41"/>
  <c r="I610" i="41"/>
  <c r="E608" i="41"/>
  <c r="X605" i="41"/>
  <c r="S603" i="41"/>
  <c r="O601" i="41"/>
  <c r="K599" i="41"/>
  <c r="G597" i="41"/>
  <c r="C595" i="41"/>
  <c r="C593" i="41"/>
  <c r="C591" i="41"/>
  <c r="M588" i="41"/>
  <c r="H693" i="41"/>
  <c r="U677" i="41"/>
  <c r="G666" i="41"/>
  <c r="C655" i="41"/>
  <c r="R651" i="41"/>
  <c r="T648" i="41"/>
  <c r="W645" i="41"/>
  <c r="B643" i="41"/>
  <c r="D640" i="41"/>
  <c r="F637" i="41"/>
  <c r="H634" i="41"/>
  <c r="J631" i="41"/>
  <c r="L628" i="41"/>
  <c r="X625" i="41"/>
  <c r="T624" i="41"/>
  <c r="U623" i="41"/>
  <c r="U622" i="41"/>
  <c r="W621" i="41"/>
  <c r="X620" i="41"/>
  <c r="X619" i="41"/>
  <c r="E619" i="41"/>
  <c r="K618" i="41"/>
  <c r="Q617" i="41"/>
  <c r="X616" i="41"/>
  <c r="G616" i="41"/>
  <c r="M615" i="41"/>
  <c r="S614" i="41"/>
  <c r="C614" i="41"/>
  <c r="I613" i="41"/>
  <c r="O612" i="41"/>
  <c r="U611" i="41"/>
  <c r="E611" i="41"/>
  <c r="K610" i="41"/>
  <c r="Q609" i="41"/>
  <c r="X608" i="41"/>
  <c r="G608" i="41"/>
  <c r="M607" i="41"/>
  <c r="S606" i="41"/>
  <c r="C606" i="41"/>
  <c r="I605" i="41"/>
  <c r="O604" i="41"/>
  <c r="U603" i="41"/>
  <c r="E603" i="41"/>
  <c r="K602" i="41"/>
  <c r="Q601" i="41"/>
  <c r="X600" i="41"/>
  <c r="G600" i="41"/>
  <c r="M599" i="41"/>
  <c r="S598" i="41"/>
  <c r="C598" i="41"/>
  <c r="I597" i="41"/>
  <c r="O596" i="41"/>
  <c r="U595" i="41"/>
  <c r="E595" i="41"/>
  <c r="K594" i="41"/>
  <c r="Q593" i="41"/>
  <c r="X592" i="41"/>
  <c r="G592" i="41"/>
  <c r="M591" i="41"/>
  <c r="S590" i="41"/>
  <c r="C590" i="41"/>
  <c r="I589" i="41"/>
  <c r="O588" i="41"/>
  <c r="R710" i="41"/>
  <c r="M673" i="41"/>
  <c r="O653" i="41"/>
  <c r="R647" i="41"/>
  <c r="W641" i="41"/>
  <c r="D636" i="41"/>
  <c r="H630" i="41"/>
  <c r="F625" i="41"/>
  <c r="G623" i="41"/>
  <c r="O620" i="41"/>
  <c r="E618" i="41"/>
  <c r="X615" i="41"/>
  <c r="S613" i="41"/>
  <c r="S611" i="41"/>
  <c r="O609" i="41"/>
  <c r="K607" i="41"/>
  <c r="C605" i="41"/>
  <c r="U602" i="41"/>
  <c r="Q600" i="41"/>
  <c r="Q598" i="41"/>
  <c r="I596" i="41"/>
  <c r="X593" i="41"/>
  <c r="S591" i="41"/>
  <c r="S589" i="41"/>
  <c r="H725" i="41"/>
  <c r="U685" i="41"/>
  <c r="G674" i="41"/>
  <c r="O662" i="41"/>
  <c r="U653" i="41"/>
  <c r="T650" i="41"/>
  <c r="W647" i="41"/>
  <c r="B645" i="41"/>
  <c r="D642" i="41"/>
  <c r="F639" i="41"/>
  <c r="H636" i="41"/>
  <c r="J633" i="41"/>
  <c r="L630" i="41"/>
  <c r="N627" i="41"/>
  <c r="N625" i="41"/>
  <c r="M624" i="41"/>
  <c r="N623" i="41"/>
  <c r="O622" i="41"/>
  <c r="O621" i="41"/>
  <c r="P620" i="41"/>
  <c r="Q619" i="41"/>
  <c r="W618" i="41"/>
  <c r="F618" i="41"/>
  <c r="L617" i="41"/>
  <c r="R616" i="41"/>
  <c r="B616" i="41"/>
  <c r="H615" i="41"/>
  <c r="N614" i="41"/>
  <c r="T613" i="41"/>
  <c r="D613" i="41"/>
  <c r="J612" i="41"/>
  <c r="P611" i="41"/>
  <c r="W610" i="41"/>
  <c r="F610" i="41"/>
  <c r="L609" i="41"/>
  <c r="R608" i="41"/>
  <c r="B608" i="41"/>
  <c r="H607" i="41"/>
  <c r="N606" i="41"/>
  <c r="T605" i="41"/>
  <c r="D605" i="41"/>
  <c r="J604" i="41"/>
  <c r="P603" i="41"/>
  <c r="W602" i="41"/>
  <c r="F602" i="41"/>
  <c r="L601" i="41"/>
  <c r="R600" i="41"/>
  <c r="B600" i="41"/>
  <c r="H599" i="41"/>
  <c r="N598" i="41"/>
  <c r="T597" i="41"/>
  <c r="D597" i="41"/>
  <c r="J596" i="41"/>
  <c r="P595" i="41"/>
  <c r="W594" i="41"/>
  <c r="F594" i="41"/>
  <c r="L593" i="41"/>
  <c r="R592" i="41"/>
  <c r="B592" i="41"/>
  <c r="H591" i="41"/>
  <c r="N590" i="41"/>
  <c r="T589" i="41"/>
  <c r="D589" i="41"/>
  <c r="J588" i="41"/>
  <c r="F688" i="41"/>
  <c r="S664" i="41"/>
  <c r="J651" i="41"/>
  <c r="N645" i="41"/>
  <c r="R639" i="41"/>
  <c r="W633" i="41"/>
  <c r="D628" i="41"/>
  <c r="L624" i="41"/>
  <c r="H622" i="41"/>
  <c r="K619" i="41"/>
  <c r="G617" i="41"/>
  <c r="C615" i="41"/>
  <c r="Q612" i="41"/>
  <c r="M610" i="41"/>
  <c r="M608" i="41"/>
  <c r="I606" i="41"/>
  <c r="E604" i="41"/>
  <c r="X601" i="41"/>
  <c r="S599" i="41"/>
  <c r="O597" i="41"/>
  <c r="K595" i="41"/>
  <c r="G593" i="41"/>
  <c r="Q590" i="41"/>
  <c r="Q588" i="41"/>
  <c r="O587" i="41"/>
  <c r="U586" i="41"/>
  <c r="E586" i="41"/>
  <c r="K585" i="41"/>
  <c r="Q584" i="41"/>
  <c r="X583" i="41"/>
  <c r="G583" i="41"/>
  <c r="M582" i="41"/>
  <c r="S581" i="41"/>
  <c r="C581" i="41"/>
  <c r="I580" i="41"/>
  <c r="O579" i="41"/>
  <c r="U578" i="41"/>
  <c r="E578" i="41"/>
  <c r="K577" i="41"/>
  <c r="Q576" i="41"/>
  <c r="X575" i="41"/>
  <c r="G575" i="41"/>
  <c r="M574" i="41"/>
  <c r="S573" i="41"/>
  <c r="C573" i="41"/>
  <c r="I572" i="41"/>
  <c r="O571" i="41"/>
  <c r="U570" i="41"/>
  <c r="E570" i="41"/>
  <c r="K569" i="41"/>
  <c r="Q568" i="41"/>
  <c r="X567" i="41"/>
  <c r="G567" i="41"/>
  <c r="M566" i="41"/>
  <c r="S565" i="41"/>
  <c r="N587" i="41"/>
  <c r="T586" i="41"/>
  <c r="D586" i="41"/>
  <c r="J585" i="41"/>
  <c r="P584" i="41"/>
  <c r="W583" i="41"/>
  <c r="F583" i="41"/>
  <c r="L582" i="41"/>
  <c r="R581" i="41"/>
  <c r="B581" i="41"/>
  <c r="H580" i="41"/>
  <c r="N579" i="41"/>
  <c r="T578" i="41"/>
  <c r="D578" i="41"/>
  <c r="J577" i="41"/>
  <c r="P576" i="41"/>
  <c r="W575" i="41"/>
  <c r="F575" i="41"/>
  <c r="L574" i="41"/>
  <c r="R573" i="41"/>
  <c r="B573" i="41"/>
  <c r="H572" i="41"/>
  <c r="N571" i="41"/>
  <c r="T570" i="41"/>
  <c r="D570" i="41"/>
  <c r="J569" i="41"/>
  <c r="P568" i="41"/>
  <c r="W567" i="41"/>
  <c r="F567" i="41"/>
  <c r="L566" i="41"/>
  <c r="R565" i="41"/>
  <c r="M587" i="41"/>
  <c r="S586" i="41"/>
  <c r="C586" i="41"/>
  <c r="I585" i="41"/>
  <c r="O584" i="41"/>
  <c r="U583" i="41"/>
  <c r="E583" i="41"/>
  <c r="K582" i="41"/>
  <c r="Q581" i="41"/>
  <c r="X580" i="41"/>
  <c r="G580" i="41"/>
  <c r="M579" i="41"/>
  <c r="S578" i="41"/>
  <c r="C578" i="41"/>
  <c r="I577" i="41"/>
  <c r="O576" i="41"/>
  <c r="U575" i="41"/>
  <c r="E575" i="41"/>
  <c r="K574" i="41"/>
  <c r="Q573" i="41"/>
  <c r="X572" i="41"/>
  <c r="G572" i="41"/>
  <c r="M571" i="41"/>
  <c r="S570" i="41"/>
  <c r="C570" i="41"/>
  <c r="I569" i="41"/>
  <c r="O568" i="41"/>
  <c r="U567" i="41"/>
  <c r="E567" i="41"/>
  <c r="K566" i="41"/>
  <c r="Q565" i="41"/>
  <c r="X564" i="41"/>
  <c r="P585" i="41"/>
  <c r="R582" i="41"/>
  <c r="T579" i="41"/>
  <c r="W576" i="41"/>
  <c r="B574" i="41"/>
  <c r="D571" i="41"/>
  <c r="F568" i="41"/>
  <c r="K565" i="41"/>
  <c r="N564" i="41"/>
  <c r="T563" i="41"/>
  <c r="D563" i="41"/>
  <c r="J562" i="41"/>
  <c r="P561" i="41"/>
  <c r="W560" i="41"/>
  <c r="F560" i="41"/>
  <c r="L559" i="41"/>
  <c r="R558" i="41"/>
  <c r="B558" i="41"/>
  <c r="H557" i="41"/>
  <c r="N556" i="41"/>
  <c r="T555" i="41"/>
  <c r="D555" i="41"/>
  <c r="J554" i="41"/>
  <c r="P553" i="41"/>
  <c r="W552" i="41"/>
  <c r="F552" i="41"/>
  <c r="L551" i="41"/>
  <c r="R550" i="41"/>
  <c r="B550" i="41"/>
  <c r="H549" i="41"/>
  <c r="N548" i="41"/>
  <c r="P587" i="41"/>
  <c r="R584" i="41"/>
  <c r="T581" i="41"/>
  <c r="W578" i="41"/>
  <c r="B576" i="41"/>
  <c r="D573" i="41"/>
  <c r="F570" i="41"/>
  <c r="H567" i="41"/>
  <c r="D565" i="41"/>
  <c r="I564" i="41"/>
  <c r="O563" i="41"/>
  <c r="U562" i="41"/>
  <c r="E562" i="41"/>
  <c r="K561" i="41"/>
  <c r="Q560" i="41"/>
  <c r="X559" i="41"/>
  <c r="G559" i="41"/>
  <c r="M558" i="41"/>
  <c r="S557" i="41"/>
  <c r="C557" i="41"/>
  <c r="I556" i="41"/>
  <c r="O555" i="41"/>
  <c r="U554" i="41"/>
  <c r="E554" i="41"/>
  <c r="K553" i="41"/>
  <c r="Q552" i="41"/>
  <c r="X551" i="41"/>
  <c r="G551" i="41"/>
  <c r="M550" i="41"/>
  <c r="S549" i="41"/>
  <c r="C549" i="41"/>
  <c r="I548" i="41"/>
  <c r="R586" i="41"/>
  <c r="T583" i="41"/>
  <c r="W580" i="41"/>
  <c r="B578" i="41"/>
  <c r="D575" i="41"/>
  <c r="F572" i="41"/>
  <c r="H569" i="41"/>
  <c r="J566" i="41"/>
  <c r="T564" i="41"/>
  <c r="D564" i="41"/>
  <c r="J563" i="41"/>
  <c r="P562" i="41"/>
  <c r="W561" i="41"/>
  <c r="F561" i="41"/>
  <c r="L560" i="41"/>
  <c r="R559" i="41"/>
  <c r="B559" i="41"/>
  <c r="H558" i="41"/>
  <c r="N557" i="41"/>
  <c r="Q754" i="41"/>
  <c r="X713" i="41"/>
  <c r="L716" i="41"/>
  <c r="F693" i="41"/>
  <c r="I715" i="41"/>
  <c r="C692" i="41"/>
  <c r="L683" i="41"/>
  <c r="T671" i="41"/>
  <c r="F660" i="41"/>
  <c r="R714" i="41"/>
  <c r="G683" i="41"/>
  <c r="O671" i="41"/>
  <c r="X659" i="41"/>
  <c r="T705" i="41"/>
  <c r="B681" i="41"/>
  <c r="J669" i="41"/>
  <c r="N659" i="41"/>
  <c r="R655" i="41"/>
  <c r="K686" i="41"/>
  <c r="I673" i="41"/>
  <c r="Q661" i="41"/>
  <c r="N653" i="41"/>
  <c r="O650" i="41"/>
  <c r="Q647" i="41"/>
  <c r="S644" i="41"/>
  <c r="U641" i="41"/>
  <c r="X638" i="41"/>
  <c r="C636" i="41"/>
  <c r="E633" i="41"/>
  <c r="G630" i="41"/>
  <c r="I627" i="41"/>
  <c r="J733" i="41"/>
  <c r="J706" i="41"/>
  <c r="X686" i="41"/>
  <c r="E681" i="41"/>
  <c r="I675" i="41"/>
  <c r="M669" i="41"/>
  <c r="Q663" i="41"/>
  <c r="U657" i="41"/>
  <c r="G654" i="41"/>
  <c r="N652" i="41"/>
  <c r="D651" i="41"/>
  <c r="P649" i="41"/>
  <c r="F648" i="41"/>
  <c r="R646" i="41"/>
  <c r="H645" i="41"/>
  <c r="T643" i="41"/>
  <c r="J642" i="41"/>
  <c r="W640" i="41"/>
  <c r="L639" i="41"/>
  <c r="B638" i="41"/>
  <c r="N636" i="41"/>
  <c r="D635" i="41"/>
  <c r="P633" i="41"/>
  <c r="F632" i="41"/>
  <c r="R630" i="41"/>
  <c r="H629" i="41"/>
  <c r="T627" i="41"/>
  <c r="J626" i="41"/>
  <c r="W624" i="41"/>
  <c r="L623" i="41"/>
  <c r="B622" i="41"/>
  <c r="N620" i="41"/>
  <c r="D726" i="41"/>
  <c r="R702" i="41"/>
  <c r="C686" i="41"/>
  <c r="G680" i="41"/>
  <c r="K674" i="41"/>
  <c r="O668" i="41"/>
  <c r="S662" i="41"/>
  <c r="X656" i="41"/>
  <c r="W653" i="41"/>
  <c r="I652" i="41"/>
  <c r="U650" i="41"/>
  <c r="K649" i="41"/>
  <c r="X647" i="41"/>
  <c r="M646" i="41"/>
  <c r="C645" i="41"/>
  <c r="O643" i="41"/>
  <c r="E642" i="41"/>
  <c r="Q640" i="41"/>
  <c r="G639" i="41"/>
  <c r="S637" i="41"/>
  <c r="I636" i="41"/>
  <c r="U634" i="41"/>
  <c r="K633" i="41"/>
  <c r="X631" i="41"/>
  <c r="M630" i="41"/>
  <c r="C629" i="41"/>
  <c r="O627" i="41"/>
  <c r="L719" i="41"/>
  <c r="S672" i="41"/>
  <c r="J653" i="41"/>
  <c r="N647" i="41"/>
  <c r="R641" i="41"/>
  <c r="W635" i="41"/>
  <c r="D630" i="41"/>
  <c r="R625" i="41"/>
  <c r="K624" i="41"/>
  <c r="F623" i="41"/>
  <c r="R621" i="41"/>
  <c r="M620" i="41"/>
  <c r="J619" i="41"/>
  <c r="H618" i="41"/>
  <c r="J617" i="41"/>
  <c r="L616" i="41"/>
  <c r="R615" i="41"/>
  <c r="B615" i="41"/>
  <c r="H614" i="41"/>
  <c r="N613" i="41"/>
  <c r="T612" i="41"/>
  <c r="D612" i="41"/>
  <c r="J611" i="41"/>
  <c r="P610" i="41"/>
  <c r="W609" i="41"/>
  <c r="F609" i="41"/>
  <c r="L608" i="41"/>
  <c r="R607" i="41"/>
  <c r="B607" i="41"/>
  <c r="H606" i="41"/>
  <c r="N605" i="41"/>
  <c r="T604" i="41"/>
  <c r="D604" i="41"/>
  <c r="J603" i="41"/>
  <c r="P602" i="41"/>
  <c r="W601" i="41"/>
  <c r="F601" i="41"/>
  <c r="L600" i="41"/>
  <c r="R599" i="41"/>
  <c r="B599" i="41"/>
  <c r="H598" i="41"/>
  <c r="N597" i="41"/>
  <c r="T596" i="41"/>
  <c r="D596" i="41"/>
  <c r="J595" i="41"/>
  <c r="P594" i="41"/>
  <c r="W593" i="41"/>
  <c r="F593" i="41"/>
  <c r="L592" i="41"/>
  <c r="R591" i="41"/>
  <c r="B591" i="41"/>
  <c r="H590" i="41"/>
  <c r="N589" i="41"/>
  <c r="T588" i="41"/>
  <c r="D588" i="41"/>
  <c r="C621" i="41"/>
  <c r="M618" i="41"/>
  <c r="I616" i="41"/>
  <c r="E614" i="41"/>
  <c r="X611" i="41"/>
  <c r="S609" i="41"/>
  <c r="O607" i="41"/>
  <c r="K605" i="41"/>
  <c r="G603" i="41"/>
  <c r="C601" i="41"/>
  <c r="U598" i="41"/>
  <c r="Q596" i="41"/>
  <c r="M594" i="41"/>
  <c r="Q592" i="41"/>
  <c r="M590" i="41"/>
  <c r="L730" i="41"/>
  <c r="O686" i="41"/>
  <c r="X674" i="41"/>
  <c r="I663" i="41"/>
  <c r="D654" i="41"/>
  <c r="B651" i="41"/>
  <c r="D648" i="41"/>
  <c r="F645" i="41"/>
  <c r="H642" i="41"/>
  <c r="J639" i="41"/>
  <c r="L636" i="41"/>
  <c r="N633" i="41"/>
  <c r="P630" i="41"/>
  <c r="R627" i="41"/>
  <c r="O625" i="41"/>
  <c r="O624" i="41"/>
  <c r="O623" i="41"/>
  <c r="P622" i="41"/>
  <c r="Q621" i="41"/>
  <c r="Q620" i="41"/>
  <c r="R619" i="41"/>
  <c r="X618" i="41"/>
  <c r="G618" i="41"/>
  <c r="M617" i="41"/>
  <c r="S616" i="41"/>
  <c r="C616" i="41"/>
  <c r="I615" i="41"/>
  <c r="O614" i="41"/>
  <c r="U613" i="41"/>
  <c r="E613" i="41"/>
  <c r="K612" i="41"/>
  <c r="Q611" i="41"/>
  <c r="X610" i="41"/>
  <c r="G610" i="41"/>
  <c r="M609" i="41"/>
  <c r="S608" i="41"/>
  <c r="C608" i="41"/>
  <c r="I607" i="41"/>
  <c r="O606" i="41"/>
  <c r="U605" i="41"/>
  <c r="E605" i="41"/>
  <c r="K604" i="41"/>
  <c r="Q603" i="41"/>
  <c r="X602" i="41"/>
  <c r="G602" i="41"/>
  <c r="M601" i="41"/>
  <c r="S600" i="41"/>
  <c r="C600" i="41"/>
  <c r="I599" i="41"/>
  <c r="O598" i="41"/>
  <c r="U597" i="41"/>
  <c r="E597" i="41"/>
  <c r="K596" i="41"/>
  <c r="Q595" i="41"/>
  <c r="X594" i="41"/>
  <c r="G594" i="41"/>
  <c r="M593" i="41"/>
  <c r="S592" i="41"/>
  <c r="C592" i="41"/>
  <c r="I591" i="41"/>
  <c r="O590" i="41"/>
  <c r="U589" i="41"/>
  <c r="E589" i="41"/>
  <c r="K588" i="41"/>
  <c r="D699" i="41"/>
  <c r="Q667" i="41"/>
  <c r="D652" i="41"/>
  <c r="H646" i="41"/>
  <c r="L640" i="41"/>
  <c r="P634" i="41"/>
  <c r="T628" i="41"/>
  <c r="Q624" i="41"/>
  <c r="M622" i="41"/>
  <c r="U619" i="41"/>
  <c r="O617" i="41"/>
  <c r="K615" i="41"/>
  <c r="K613" i="41"/>
  <c r="G611" i="41"/>
  <c r="U608" i="41"/>
  <c r="U606" i="41"/>
  <c r="Q604" i="41"/>
  <c r="I602" i="41"/>
  <c r="E600" i="41"/>
  <c r="X597" i="41"/>
  <c r="S595" i="41"/>
  <c r="K593" i="41"/>
  <c r="G591" i="41"/>
  <c r="K589" i="41"/>
  <c r="P713" i="41"/>
  <c r="X682" i="41"/>
  <c r="I671" i="41"/>
  <c r="Q659" i="41"/>
  <c r="B653" i="41"/>
  <c r="D650" i="41"/>
  <c r="F647" i="41"/>
  <c r="H644" i="41"/>
  <c r="J641" i="41"/>
  <c r="L638" i="41"/>
  <c r="N635" i="41"/>
  <c r="P632" i="41"/>
  <c r="R629" i="41"/>
  <c r="T626" i="41"/>
  <c r="G625" i="41"/>
  <c r="H624" i="41"/>
  <c r="I623" i="41"/>
  <c r="I622" i="41"/>
  <c r="J621" i="41"/>
  <c r="K620" i="41"/>
  <c r="L619" i="41"/>
  <c r="R618" i="41"/>
  <c r="B618" i="41"/>
  <c r="H617" i="41"/>
  <c r="N616" i="41"/>
  <c r="T615" i="41"/>
  <c r="D615" i="41"/>
  <c r="J614" i="41"/>
  <c r="P613" i="41"/>
  <c r="W612" i="41"/>
  <c r="F612" i="41"/>
  <c r="L611" i="41"/>
  <c r="R610" i="41"/>
  <c r="B610" i="41"/>
  <c r="H609" i="41"/>
  <c r="N608" i="41"/>
  <c r="T607" i="41"/>
  <c r="D607" i="41"/>
  <c r="J606" i="41"/>
  <c r="P605" i="41"/>
  <c r="W604" i="41"/>
  <c r="F604" i="41"/>
  <c r="L603" i="41"/>
  <c r="R602" i="41"/>
  <c r="B602" i="41"/>
  <c r="H601" i="41"/>
  <c r="N600" i="41"/>
  <c r="T599" i="41"/>
  <c r="D599" i="41"/>
  <c r="J598" i="41"/>
  <c r="P597" i="41"/>
  <c r="W596" i="41"/>
  <c r="F596" i="41"/>
  <c r="L595" i="41"/>
  <c r="R594" i="41"/>
  <c r="B594" i="41"/>
  <c r="H593" i="41"/>
  <c r="N592" i="41"/>
  <c r="T591" i="41"/>
  <c r="D591" i="41"/>
  <c r="J590" i="41"/>
  <c r="P589" i="41"/>
  <c r="W588" i="41"/>
  <c r="F588" i="41"/>
  <c r="G682" i="41"/>
  <c r="X658" i="41"/>
  <c r="W649" i="41"/>
  <c r="D644" i="41"/>
  <c r="H638" i="41"/>
  <c r="L632" i="41"/>
  <c r="E626" i="41"/>
  <c r="X623" i="41"/>
  <c r="N621" i="41"/>
  <c r="U618" i="41"/>
  <c r="Q616" i="41"/>
  <c r="M614" i="41"/>
  <c r="E612" i="41"/>
  <c r="X609" i="41"/>
  <c r="X607" i="41"/>
  <c r="S605" i="41"/>
  <c r="O603" i="41"/>
  <c r="K601" i="41"/>
  <c r="C599" i="41"/>
  <c r="C597" i="41"/>
  <c r="U594" i="41"/>
  <c r="M592" i="41"/>
  <c r="E590" i="41"/>
  <c r="E588" i="41"/>
  <c r="K587" i="41"/>
  <c r="Q586" i="41"/>
  <c r="X585" i="41"/>
  <c r="G585" i="41"/>
  <c r="M584" i="41"/>
  <c r="S583" i="41"/>
  <c r="C583" i="41"/>
  <c r="I582" i="41"/>
  <c r="O581" i="41"/>
  <c r="U580" i="41"/>
  <c r="E580" i="41"/>
  <c r="K579" i="41"/>
  <c r="Q578" i="41"/>
  <c r="X577" i="41"/>
  <c r="G577" i="41"/>
  <c r="M576" i="41"/>
  <c r="S575" i="41"/>
  <c r="C575" i="41"/>
  <c r="I574" i="41"/>
  <c r="O573" i="41"/>
  <c r="U572" i="41"/>
  <c r="E572" i="41"/>
  <c r="K571" i="41"/>
  <c r="Q570" i="41"/>
  <c r="X569" i="41"/>
  <c r="G569" i="41"/>
  <c r="M568" i="41"/>
  <c r="S567" i="41"/>
  <c r="C567" i="41"/>
  <c r="I566" i="41"/>
  <c r="O565" i="41"/>
  <c r="J587" i="41"/>
  <c r="P586" i="41"/>
  <c r="W585" i="41"/>
  <c r="F585" i="41"/>
  <c r="L584" i="41"/>
  <c r="R583" i="41"/>
  <c r="B583" i="41"/>
  <c r="H582" i="41"/>
  <c r="N581" i="41"/>
  <c r="T580" i="41"/>
  <c r="D580" i="41"/>
  <c r="J579" i="41"/>
  <c r="P578" i="41"/>
  <c r="W577" i="41"/>
  <c r="F577" i="41"/>
  <c r="L576" i="41"/>
  <c r="R575" i="41"/>
  <c r="B575" i="41"/>
  <c r="H574" i="41"/>
  <c r="N573" i="41"/>
  <c r="T572" i="41"/>
  <c r="D572" i="41"/>
  <c r="J571" i="41"/>
  <c r="P570" i="41"/>
  <c r="W569" i="41"/>
  <c r="F569" i="41"/>
  <c r="L568" i="41"/>
  <c r="R567" i="41"/>
  <c r="B567" i="41"/>
  <c r="H566" i="41"/>
  <c r="N565" i="41"/>
  <c r="I587" i="41"/>
  <c r="O586" i="41"/>
  <c r="U585" i="41"/>
  <c r="E585" i="41"/>
  <c r="K584" i="41"/>
  <c r="Q583" i="41"/>
  <c r="X582" i="41"/>
  <c r="G582" i="41"/>
  <c r="M581" i="41"/>
  <c r="S580" i="41"/>
  <c r="C580" i="41"/>
  <c r="I579" i="41"/>
  <c r="O578" i="41"/>
  <c r="U577" i="41"/>
  <c r="E577" i="41"/>
  <c r="K576" i="41"/>
  <c r="Q575" i="41"/>
  <c r="X574" i="41"/>
  <c r="G574" i="41"/>
  <c r="M573" i="41"/>
  <c r="S572" i="41"/>
  <c r="C572" i="41"/>
  <c r="I571" i="41"/>
  <c r="O570" i="41"/>
  <c r="U569" i="41"/>
  <c r="E569" i="41"/>
  <c r="K568" i="41"/>
  <c r="Q567" i="41"/>
  <c r="X566" i="41"/>
  <c r="G566" i="41"/>
  <c r="M565" i="41"/>
  <c r="T587" i="41"/>
  <c r="W584" i="41"/>
  <c r="B582" i="41"/>
  <c r="D579" i="41"/>
  <c r="F576" i="41"/>
  <c r="H573" i="41"/>
  <c r="J570" i="41"/>
  <c r="L567" i="41"/>
  <c r="F565" i="41"/>
  <c r="J564" i="41"/>
  <c r="P563" i="41"/>
  <c r="W562" i="41"/>
  <c r="F562" i="41"/>
  <c r="L561" i="41"/>
  <c r="R560" i="41"/>
  <c r="B560" i="41"/>
  <c r="H559" i="41"/>
  <c r="N558" i="41"/>
  <c r="T557" i="41"/>
  <c r="D557" i="41"/>
  <c r="J556" i="41"/>
  <c r="P555" i="41"/>
  <c r="W554" i="41"/>
  <c r="F554" i="41"/>
  <c r="L553" i="41"/>
  <c r="R552" i="41"/>
  <c r="B552" i="41"/>
  <c r="H551" i="41"/>
  <c r="N550" i="41"/>
  <c r="T549" i="41"/>
  <c r="D549" i="41"/>
  <c r="J548" i="41"/>
  <c r="W586" i="41"/>
  <c r="B584" i="41"/>
  <c r="D581" i="41"/>
  <c r="F578" i="41"/>
  <c r="H575" i="41"/>
  <c r="J572" i="41"/>
  <c r="L569" i="41"/>
  <c r="N566" i="41"/>
  <c r="U564" i="41"/>
  <c r="E564" i="41"/>
  <c r="K563" i="41"/>
  <c r="Q562" i="41"/>
  <c r="X561" i="41"/>
  <c r="G561" i="41"/>
  <c r="M560" i="41"/>
  <c r="S559" i="41"/>
  <c r="C559" i="41"/>
  <c r="I558" i="41"/>
  <c r="I702" i="41"/>
  <c r="N731" i="41"/>
  <c r="D703" i="41"/>
  <c r="F694" i="41"/>
  <c r="B729" i="41"/>
  <c r="S652" i="41"/>
  <c r="E641" i="41"/>
  <c r="M629" i="41"/>
  <c r="G686" i="41"/>
  <c r="X662" i="41"/>
  <c r="W650" i="41"/>
  <c r="D645" i="41"/>
  <c r="H639" i="41"/>
  <c r="L633" i="41"/>
  <c r="P627" i="41"/>
  <c r="T621" i="41"/>
  <c r="I685" i="41"/>
  <c r="C662" i="41"/>
  <c r="Q650" i="41"/>
  <c r="U644" i="41"/>
  <c r="C639" i="41"/>
  <c r="G633" i="41"/>
  <c r="K627" i="41"/>
  <c r="T646" i="41"/>
  <c r="J625" i="41"/>
  <c r="H620" i="41"/>
  <c r="H616" i="41"/>
  <c r="J613" i="41"/>
  <c r="L610" i="41"/>
  <c r="N607" i="41"/>
  <c r="P604" i="41"/>
  <c r="R601" i="41"/>
  <c r="T598" i="41"/>
  <c r="W595" i="41"/>
  <c r="B593" i="41"/>
  <c r="D590" i="41"/>
  <c r="I620" i="41"/>
  <c r="K611" i="41"/>
  <c r="Q602" i="41"/>
  <c r="E594" i="41"/>
  <c r="Q683" i="41"/>
  <c r="H650" i="41"/>
  <c r="P638" i="41"/>
  <c r="B627" i="41"/>
  <c r="K622" i="41"/>
  <c r="S618" i="41"/>
  <c r="U615" i="41"/>
  <c r="X612" i="41"/>
  <c r="C610" i="41"/>
  <c r="E607" i="41"/>
  <c r="G604" i="41"/>
  <c r="I601" i="41"/>
  <c r="K598" i="41"/>
  <c r="M595" i="41"/>
  <c r="O592" i="41"/>
  <c r="Q589" i="41"/>
  <c r="U661" i="41"/>
  <c r="F633" i="41"/>
  <c r="G619" i="41"/>
  <c r="Q610" i="41"/>
  <c r="S601" i="41"/>
  <c r="U592" i="41"/>
  <c r="C680" i="41"/>
  <c r="J649" i="41"/>
  <c r="R637" i="41"/>
  <c r="H626" i="41"/>
  <c r="D622" i="41"/>
  <c r="N618" i="41"/>
  <c r="P615" i="41"/>
  <c r="R612" i="41"/>
  <c r="T609" i="41"/>
  <c r="W606" i="41"/>
  <c r="B604" i="41"/>
  <c r="D601" i="41"/>
  <c r="F598" i="41"/>
  <c r="H595" i="41"/>
  <c r="J592" i="41"/>
  <c r="L589" i="41"/>
  <c r="O654" i="41"/>
  <c r="B631" i="41"/>
  <c r="I618" i="41"/>
  <c r="K609" i="41"/>
  <c r="U600" i="41"/>
  <c r="X591" i="41"/>
  <c r="M586" i="41"/>
  <c r="O583" i="41"/>
  <c r="Q580" i="41"/>
  <c r="S577" i="41"/>
  <c r="U574" i="41"/>
  <c r="X571" i="41"/>
  <c r="C569" i="41"/>
  <c r="E566" i="41"/>
  <c r="R585" i="41"/>
  <c r="T582" i="41"/>
  <c r="W579" i="41"/>
  <c r="B577" i="41"/>
  <c r="D574" i="41"/>
  <c r="F571" i="41"/>
  <c r="H568" i="41"/>
  <c r="U587" i="41"/>
  <c r="X584" i="41"/>
  <c r="C582" i="41"/>
  <c r="E579" i="41"/>
  <c r="G576" i="41"/>
  <c r="I573" i="41"/>
  <c r="K570" i="41"/>
  <c r="M567" i="41"/>
  <c r="D587" i="41"/>
  <c r="L575" i="41"/>
  <c r="W564" i="41"/>
  <c r="B562" i="41"/>
  <c r="D559" i="41"/>
  <c r="F556" i="41"/>
  <c r="H553" i="41"/>
  <c r="J550" i="41"/>
  <c r="F586" i="41"/>
  <c r="N574" i="41"/>
  <c r="Q564" i="41"/>
  <c r="S561" i="41"/>
  <c r="U558" i="41"/>
  <c r="U556" i="41"/>
  <c r="K555" i="41"/>
  <c r="X553" i="41"/>
  <c r="M552" i="41"/>
  <c r="C551" i="41"/>
  <c r="O549" i="41"/>
  <c r="E548" i="41"/>
  <c r="D583" i="41"/>
  <c r="H577" i="41"/>
  <c r="L571" i="41"/>
  <c r="P565" i="41"/>
  <c r="W563" i="41"/>
  <c r="L562" i="41"/>
  <c r="B561" i="41"/>
  <c r="N559" i="41"/>
  <c r="D558" i="41"/>
  <c r="B557" i="41"/>
  <c r="H556" i="41"/>
  <c r="N555" i="41"/>
  <c r="T554" i="41"/>
  <c r="D554" i="41"/>
  <c r="J553" i="41"/>
  <c r="P552" i="41"/>
  <c r="W551" i="41"/>
  <c r="F551" i="41"/>
  <c r="L550" i="41"/>
  <c r="R549" i="41"/>
  <c r="B549" i="41"/>
  <c r="H548" i="41"/>
  <c r="L581" i="41"/>
  <c r="T569" i="41"/>
  <c r="M563" i="41"/>
  <c r="O560" i="41"/>
  <c r="Q557" i="41"/>
  <c r="S554" i="41"/>
  <c r="U551" i="41"/>
  <c r="X548" i="41"/>
  <c r="L547" i="41"/>
  <c r="R546" i="41"/>
  <c r="B546" i="41"/>
  <c r="H545" i="41"/>
  <c r="N544" i="41"/>
  <c r="T543" i="41"/>
  <c r="D543" i="41"/>
  <c r="J542" i="41"/>
  <c r="P541" i="41"/>
  <c r="W540" i="41"/>
  <c r="F540" i="41"/>
  <c r="L539" i="41"/>
  <c r="R538" i="41"/>
  <c r="B538" i="41"/>
  <c r="H537" i="41"/>
  <c r="N536" i="41"/>
  <c r="T535" i="41"/>
  <c r="D535" i="41"/>
  <c r="J534" i="41"/>
  <c r="P533" i="41"/>
  <c r="W532" i="41"/>
  <c r="F532" i="41"/>
  <c r="L531" i="41"/>
  <c r="R530" i="41"/>
  <c r="B530" i="41"/>
  <c r="T577" i="41"/>
  <c r="F566" i="41"/>
  <c r="O562" i="41"/>
  <c r="Q559" i="41"/>
  <c r="S556" i="41"/>
  <c r="U553" i="41"/>
  <c r="X550" i="41"/>
  <c r="C548" i="41"/>
  <c r="G547" i="41"/>
  <c r="M546" i="41"/>
  <c r="S545" i="41"/>
  <c r="C545" i="41"/>
  <c r="I544" i="41"/>
  <c r="O543" i="41"/>
  <c r="U542" i="41"/>
  <c r="E542" i="41"/>
  <c r="K541" i="41"/>
  <c r="Q540" i="41"/>
  <c r="X539" i="41"/>
  <c r="G539" i="41"/>
  <c r="M538" i="41"/>
  <c r="S537" i="41"/>
  <c r="C537" i="41"/>
  <c r="I536" i="41"/>
  <c r="O535" i="41"/>
  <c r="U534" i="41"/>
  <c r="E534" i="41"/>
  <c r="K533" i="41"/>
  <c r="Q532" i="41"/>
  <c r="X531" i="41"/>
  <c r="G531" i="41"/>
  <c r="T585" i="41"/>
  <c r="F574" i="41"/>
  <c r="O564" i="41"/>
  <c r="Q561" i="41"/>
  <c r="S558" i="41"/>
  <c r="U555" i="41"/>
  <c r="X552" i="41"/>
  <c r="C550" i="41"/>
  <c r="R547" i="41"/>
  <c r="B547" i="41"/>
  <c r="H546" i="41"/>
  <c r="N545" i="41"/>
  <c r="T544" i="41"/>
  <c r="D544" i="41"/>
  <c r="J543" i="41"/>
  <c r="P542" i="41"/>
  <c r="W541" i="41"/>
  <c r="F541" i="41"/>
  <c r="L540" i="41"/>
  <c r="R539" i="41"/>
  <c r="B539" i="41"/>
  <c r="H538" i="41"/>
  <c r="N537" i="41"/>
  <c r="T536" i="41"/>
  <c r="D536" i="41"/>
  <c r="J535" i="41"/>
  <c r="P534" i="41"/>
  <c r="W533" i="41"/>
  <c r="F533" i="41"/>
  <c r="L532" i="41"/>
  <c r="R531" i="41"/>
  <c r="B531" i="41"/>
  <c r="L573" i="41"/>
  <c r="Q555" i="41"/>
  <c r="X546" i="41"/>
  <c r="C544" i="41"/>
  <c r="E541" i="41"/>
  <c r="G538" i="41"/>
  <c r="I535" i="41"/>
  <c r="K532" i="41"/>
  <c r="G530" i="41"/>
  <c r="K529" i="41"/>
  <c r="Q528" i="41"/>
  <c r="X527" i="41"/>
  <c r="G527" i="41"/>
  <c r="M526" i="41"/>
  <c r="S525" i="41"/>
  <c r="C525" i="41"/>
  <c r="I524" i="41"/>
  <c r="O523" i="41"/>
  <c r="U522" i="41"/>
  <c r="E522" i="41"/>
  <c r="K521" i="41"/>
  <c r="Q520" i="41"/>
  <c r="X519" i="41"/>
  <c r="G519" i="41"/>
  <c r="M518" i="41"/>
  <c r="S517" i="41"/>
  <c r="C517" i="41"/>
  <c r="I516" i="41"/>
  <c r="O515" i="41"/>
  <c r="U514" i="41"/>
  <c r="E514" i="41"/>
  <c r="K513" i="41"/>
  <c r="Q512" i="41"/>
  <c r="X511" i="41"/>
  <c r="G511" i="41"/>
  <c r="M510" i="41"/>
  <c r="S509" i="41"/>
  <c r="C509" i="41"/>
  <c r="I508" i="41"/>
  <c r="O507" i="41"/>
  <c r="U506" i="41"/>
  <c r="E506" i="41"/>
  <c r="K505" i="41"/>
  <c r="Q504" i="41"/>
  <c r="X503" i="41"/>
  <c r="G503" i="41"/>
  <c r="M502" i="41"/>
  <c r="S501" i="41"/>
  <c r="C501" i="41"/>
  <c r="I500" i="41"/>
  <c r="O499" i="41"/>
  <c r="U498" i="41"/>
  <c r="E498" i="41"/>
  <c r="K497" i="41"/>
  <c r="Q496" i="41"/>
  <c r="X495" i="41"/>
  <c r="G495" i="41"/>
  <c r="M494" i="41"/>
  <c r="S493" i="41"/>
  <c r="C493" i="41"/>
  <c r="I492" i="41"/>
  <c r="O491" i="41"/>
  <c r="U490" i="41"/>
  <c r="E490" i="41"/>
  <c r="S560" i="41"/>
  <c r="E549" i="41"/>
  <c r="I545" i="41"/>
  <c r="K542" i="41"/>
  <c r="M539" i="41"/>
  <c r="O536" i="41"/>
  <c r="Q533" i="41"/>
  <c r="S530" i="41"/>
  <c r="R529" i="41"/>
  <c r="B529" i="41"/>
  <c r="H528" i="41"/>
  <c r="N527" i="41"/>
  <c r="T526" i="41"/>
  <c r="D526" i="41"/>
  <c r="J525" i="41"/>
  <c r="P524" i="41"/>
  <c r="W523" i="41"/>
  <c r="F523" i="41"/>
  <c r="L522" i="41"/>
  <c r="R521" i="41"/>
  <c r="B521" i="41"/>
  <c r="H520" i="41"/>
  <c r="N519" i="41"/>
  <c r="T518" i="41"/>
  <c r="D518" i="41"/>
  <c r="J517" i="41"/>
  <c r="P516" i="41"/>
  <c r="W515" i="41"/>
  <c r="F515" i="41"/>
  <c r="L514" i="41"/>
  <c r="R513" i="41"/>
  <c r="B513" i="41"/>
  <c r="H512" i="41"/>
  <c r="N511" i="41"/>
  <c r="T510" i="41"/>
  <c r="D510" i="41"/>
  <c r="J509" i="41"/>
  <c r="P508" i="41"/>
  <c r="W507" i="41"/>
  <c r="F507" i="41"/>
  <c r="L506" i="41"/>
  <c r="R505" i="41"/>
  <c r="B505" i="41"/>
  <c r="H504" i="41"/>
  <c r="N503" i="41"/>
  <c r="T502" i="41"/>
  <c r="D502" i="41"/>
  <c r="J501" i="41"/>
  <c r="P500" i="41"/>
  <c r="W499" i="41"/>
  <c r="F499" i="41"/>
  <c r="L498" i="41"/>
  <c r="R497" i="41"/>
  <c r="B497" i="41"/>
  <c r="H496" i="41"/>
  <c r="N495" i="41"/>
  <c r="T494" i="41"/>
  <c r="D494" i="41"/>
  <c r="J493" i="41"/>
  <c r="P492" i="41"/>
  <c r="W491" i="41"/>
  <c r="F491" i="41"/>
  <c r="L490" i="41"/>
  <c r="H579" i="41"/>
  <c r="E557" i="41"/>
  <c r="I547" i="41"/>
  <c r="K544" i="41"/>
  <c r="M541" i="41"/>
  <c r="O538" i="41"/>
  <c r="Q535" i="41"/>
  <c r="S532" i="41"/>
  <c r="I530" i="41"/>
  <c r="M529" i="41"/>
  <c r="S528" i="41"/>
  <c r="C528" i="41"/>
  <c r="I527" i="41"/>
  <c r="O526" i="41"/>
  <c r="U525" i="41"/>
  <c r="E525" i="41"/>
  <c r="K524" i="41"/>
  <c r="Q523" i="41"/>
  <c r="X522" i="41"/>
  <c r="G522" i="41"/>
  <c r="M521" i="41"/>
  <c r="S520" i="41"/>
  <c r="C520" i="41"/>
  <c r="I519" i="41"/>
  <c r="O518" i="41"/>
  <c r="U517" i="41"/>
  <c r="E517" i="41"/>
  <c r="K516" i="41"/>
  <c r="Q515" i="41"/>
  <c r="X514" i="41"/>
  <c r="G514" i="41"/>
  <c r="M513" i="41"/>
  <c r="S512" i="41"/>
  <c r="C512" i="41"/>
  <c r="I511" i="41"/>
  <c r="O510" i="41"/>
  <c r="U509" i="41"/>
  <c r="E509" i="41"/>
  <c r="K508" i="41"/>
  <c r="Q507" i="41"/>
  <c r="X506" i="41"/>
  <c r="G506" i="41"/>
  <c r="M505" i="41"/>
  <c r="S504" i="41"/>
  <c r="C504" i="41"/>
  <c r="I503" i="41"/>
  <c r="O502" i="41"/>
  <c r="U501" i="41"/>
  <c r="E501" i="41"/>
  <c r="K500" i="41"/>
  <c r="Q499" i="41"/>
  <c r="X498" i="41"/>
  <c r="G498" i="41"/>
  <c r="M497" i="41"/>
  <c r="S496" i="41"/>
  <c r="C496" i="41"/>
  <c r="I495" i="41"/>
  <c r="O494" i="41"/>
  <c r="U493" i="41"/>
  <c r="E493" i="41"/>
  <c r="K492" i="41"/>
  <c r="Q491" i="41"/>
  <c r="X490" i="41"/>
  <c r="G490" i="41"/>
  <c r="E547" i="41"/>
  <c r="M535" i="41"/>
  <c r="R528" i="41"/>
  <c r="T525" i="41"/>
  <c r="W522" i="41"/>
  <c r="B520" i="41"/>
  <c r="D517" i="41"/>
  <c r="F514" i="41"/>
  <c r="H511" i="41"/>
  <c r="J508" i="41"/>
  <c r="L505" i="41"/>
  <c r="N502" i="41"/>
  <c r="P499" i="41"/>
  <c r="R496" i="41"/>
  <c r="T493" i="41"/>
  <c r="W490" i="41"/>
  <c r="L489" i="41"/>
  <c r="R488" i="41"/>
  <c r="B488" i="41"/>
  <c r="H487" i="41"/>
  <c r="N486" i="41"/>
  <c r="T485" i="41"/>
  <c r="D485" i="41"/>
  <c r="J484" i="41"/>
  <c r="P483" i="41"/>
  <c r="W482" i="41"/>
  <c r="F482" i="41"/>
  <c r="L481" i="41"/>
  <c r="R480" i="41"/>
  <c r="B480" i="41"/>
  <c r="H479" i="41"/>
  <c r="N478" i="41"/>
  <c r="T477" i="41"/>
  <c r="D477" i="41"/>
  <c r="J476" i="41"/>
  <c r="P475" i="41"/>
  <c r="W474" i="41"/>
  <c r="P710" i="41"/>
  <c r="N680" i="41"/>
  <c r="I680" i="41"/>
  <c r="D678" i="41"/>
  <c r="C682" i="41"/>
  <c r="U649" i="41"/>
  <c r="G638" i="41"/>
  <c r="O626" i="41"/>
  <c r="K680" i="41"/>
  <c r="E657" i="41"/>
  <c r="L649" i="41"/>
  <c r="P643" i="41"/>
  <c r="T637" i="41"/>
  <c r="B632" i="41"/>
  <c r="F626" i="41"/>
  <c r="J620" i="41"/>
  <c r="M679" i="41"/>
  <c r="G656" i="41"/>
  <c r="G649" i="41"/>
  <c r="K643" i="41"/>
  <c r="O637" i="41"/>
  <c r="S631" i="41"/>
  <c r="T707" i="41"/>
  <c r="B641" i="41"/>
  <c r="E624" i="41"/>
  <c r="B619" i="41"/>
  <c r="N615" i="41"/>
  <c r="P612" i="41"/>
  <c r="R609" i="41"/>
  <c r="T606" i="41"/>
  <c r="W603" i="41"/>
  <c r="B601" i="41"/>
  <c r="D598" i="41"/>
  <c r="F595" i="41"/>
  <c r="H592" i="41"/>
  <c r="J589" i="41"/>
  <c r="X617" i="41"/>
  <c r="G609" i="41"/>
  <c r="M600" i="41"/>
  <c r="E592" i="41"/>
  <c r="C672" i="41"/>
  <c r="J647" i="41"/>
  <c r="R635" i="41"/>
  <c r="I625" i="41"/>
  <c r="K621" i="41"/>
  <c r="C618" i="41"/>
  <c r="E615" i="41"/>
  <c r="G612" i="41"/>
  <c r="I609" i="41"/>
  <c r="K606" i="41"/>
  <c r="M603" i="41"/>
  <c r="O600" i="41"/>
  <c r="Q597" i="41"/>
  <c r="S594" i="41"/>
  <c r="U591" i="41"/>
  <c r="X588" i="41"/>
  <c r="P650" i="41"/>
  <c r="P626" i="41"/>
  <c r="C617" i="41"/>
  <c r="I608" i="41"/>
  <c r="O599" i="41"/>
  <c r="U590" i="41"/>
  <c r="K668" i="41"/>
  <c r="L646" i="41"/>
  <c r="T634" i="41"/>
  <c r="B625" i="41"/>
  <c r="E621" i="41"/>
  <c r="T617" i="41"/>
  <c r="W614" i="41"/>
  <c r="B612" i="41"/>
  <c r="D609" i="41"/>
  <c r="F606" i="41"/>
  <c r="H603" i="41"/>
  <c r="J600" i="41"/>
  <c r="L597" i="41"/>
  <c r="N594" i="41"/>
  <c r="P591" i="41"/>
  <c r="R588" i="41"/>
  <c r="L648" i="41"/>
  <c r="K625" i="41"/>
  <c r="E616" i="41"/>
  <c r="G607" i="41"/>
  <c r="M598" i="41"/>
  <c r="O589" i="41"/>
  <c r="S585" i="41"/>
  <c r="U582" i="41"/>
  <c r="X579" i="41"/>
  <c r="C577" i="41"/>
  <c r="E574" i="41"/>
  <c r="G571" i="41"/>
  <c r="I568" i="41"/>
  <c r="W587" i="41"/>
  <c r="B585" i="41"/>
  <c r="D582" i="41"/>
  <c r="F579" i="41"/>
  <c r="H576" i="41"/>
  <c r="J573" i="41"/>
  <c r="L570" i="41"/>
  <c r="N567" i="41"/>
  <c r="E587" i="41"/>
  <c r="G584" i="41"/>
  <c r="I581" i="41"/>
  <c r="K578" i="41"/>
  <c r="M575" i="41"/>
  <c r="O572" i="41"/>
  <c r="Q569" i="41"/>
  <c r="S566" i="41"/>
  <c r="F584" i="41"/>
  <c r="N572" i="41"/>
  <c r="F564" i="41"/>
  <c r="H561" i="41"/>
  <c r="J558" i="41"/>
  <c r="L555" i="41"/>
  <c r="N552" i="41"/>
  <c r="P549" i="41"/>
  <c r="H583" i="41"/>
  <c r="P571" i="41"/>
  <c r="X563" i="41"/>
  <c r="C561" i="41"/>
  <c r="E558" i="41"/>
  <c r="Q556" i="41"/>
  <c r="G555" i="41"/>
  <c r="S553" i="41"/>
  <c r="I552" i="41"/>
  <c r="U550" i="41"/>
  <c r="K549" i="41"/>
  <c r="X547" i="41"/>
  <c r="J582" i="41"/>
  <c r="N576" i="41"/>
  <c r="R570" i="41"/>
  <c r="H565" i="41"/>
  <c r="R563" i="41"/>
  <c r="H562" i="41"/>
  <c r="T560" i="41"/>
  <c r="J559" i="41"/>
  <c r="W557" i="41"/>
  <c r="T556" i="41"/>
  <c r="D556" i="41"/>
  <c r="J555" i="41"/>
  <c r="P554" i="41"/>
  <c r="W553" i="41"/>
  <c r="F553" i="41"/>
  <c r="L552" i="41"/>
  <c r="R551" i="41"/>
  <c r="B551" i="41"/>
  <c r="H550" i="41"/>
  <c r="N549" i="41"/>
  <c r="T548" i="41"/>
  <c r="D548" i="41"/>
  <c r="N578" i="41"/>
  <c r="W566" i="41"/>
  <c r="S562" i="41"/>
  <c r="U559" i="41"/>
  <c r="X556" i="41"/>
  <c r="C554" i="41"/>
  <c r="E551" i="41"/>
  <c r="G548" i="41"/>
  <c r="H547" i="41"/>
  <c r="N546" i="41"/>
  <c r="T545" i="41"/>
  <c r="D545" i="41"/>
  <c r="J544" i="41"/>
  <c r="P543" i="41"/>
  <c r="W542" i="41"/>
  <c r="F542" i="41"/>
  <c r="L541" i="41"/>
  <c r="R540" i="41"/>
  <c r="B540" i="41"/>
  <c r="H539" i="41"/>
  <c r="N538" i="41"/>
  <c r="T537" i="41"/>
  <c r="D537" i="41"/>
  <c r="J536" i="41"/>
  <c r="P535" i="41"/>
  <c r="W534" i="41"/>
  <c r="F534" i="41"/>
  <c r="L533" i="41"/>
  <c r="R532" i="41"/>
  <c r="B532" i="41"/>
  <c r="H531" i="41"/>
  <c r="N530" i="41"/>
  <c r="N586" i="41"/>
  <c r="W574" i="41"/>
  <c r="S564" i="41"/>
  <c r="U561" i="41"/>
  <c r="X558" i="41"/>
  <c r="C556" i="41"/>
  <c r="E553" i="41"/>
  <c r="G550" i="41"/>
  <c r="S547" i="41"/>
  <c r="C547" i="41"/>
  <c r="I546" i="41"/>
  <c r="O545" i="41"/>
  <c r="U544" i="41"/>
  <c r="E544" i="41"/>
  <c r="K543" i="41"/>
  <c r="Q542" i="41"/>
  <c r="X541" i="41"/>
  <c r="G541" i="41"/>
  <c r="M540" i="41"/>
  <c r="S539" i="41"/>
  <c r="C539" i="41"/>
  <c r="I538" i="41"/>
  <c r="O537" i="41"/>
  <c r="U536" i="41"/>
  <c r="E536" i="41"/>
  <c r="K535" i="41"/>
  <c r="Q534" i="41"/>
  <c r="X533" i="41"/>
  <c r="G533" i="41"/>
  <c r="M532" i="41"/>
  <c r="S531" i="41"/>
  <c r="C531" i="41"/>
  <c r="W582" i="41"/>
  <c r="H571" i="41"/>
  <c r="U563" i="41"/>
  <c r="X560" i="41"/>
  <c r="C558" i="41"/>
  <c r="E555" i="41"/>
  <c r="G552" i="41"/>
  <c r="I549" i="41"/>
  <c r="N547" i="41"/>
  <c r="T546" i="41"/>
  <c r="D546" i="41"/>
  <c r="J545" i="41"/>
  <c r="P544" i="41"/>
  <c r="W543" i="41"/>
  <c r="F543" i="41"/>
  <c r="L542" i="41"/>
  <c r="R541" i="41"/>
  <c r="B541" i="41"/>
  <c r="H540" i="41"/>
  <c r="N539" i="41"/>
  <c r="T538" i="41"/>
  <c r="D538" i="41"/>
  <c r="J537" i="41"/>
  <c r="P536" i="41"/>
  <c r="W535" i="41"/>
  <c r="F535" i="41"/>
  <c r="L534" i="41"/>
  <c r="R533" i="41"/>
  <c r="B533" i="41"/>
  <c r="H532" i="41"/>
  <c r="N531" i="41"/>
  <c r="T530" i="41"/>
  <c r="K564" i="41"/>
  <c r="S552" i="41"/>
  <c r="G546" i="41"/>
  <c r="I543" i="41"/>
  <c r="K540" i="41"/>
  <c r="M537" i="41"/>
  <c r="O534" i="41"/>
  <c r="Q531" i="41"/>
  <c r="X529" i="41"/>
  <c r="G529" i="41"/>
  <c r="M528" i="41"/>
  <c r="S527" i="41"/>
  <c r="C527" i="41"/>
  <c r="I526" i="41"/>
  <c r="O525" i="41"/>
  <c r="U524" i="41"/>
  <c r="E524" i="41"/>
  <c r="K523" i="41"/>
  <c r="Q522" i="41"/>
  <c r="X521" i="41"/>
  <c r="G521" i="41"/>
  <c r="M520" i="41"/>
  <c r="S519" i="41"/>
  <c r="C519" i="41"/>
  <c r="I518" i="41"/>
  <c r="O517" i="41"/>
  <c r="U516" i="41"/>
  <c r="E516" i="41"/>
  <c r="K515" i="41"/>
  <c r="Q514" i="41"/>
  <c r="X513" i="41"/>
  <c r="G513" i="41"/>
  <c r="M512" i="41"/>
  <c r="S511" i="41"/>
  <c r="C511" i="41"/>
  <c r="I510" i="41"/>
  <c r="O509" i="41"/>
  <c r="U508" i="41"/>
  <c r="E508" i="41"/>
  <c r="K507" i="41"/>
  <c r="Q506" i="41"/>
  <c r="X505" i="41"/>
  <c r="G505" i="41"/>
  <c r="M504" i="41"/>
  <c r="S503" i="41"/>
  <c r="C503" i="41"/>
  <c r="I502" i="41"/>
  <c r="O501" i="41"/>
  <c r="U500" i="41"/>
  <c r="E500" i="41"/>
  <c r="K499" i="41"/>
  <c r="Q498" i="41"/>
  <c r="X497" i="41"/>
  <c r="G497" i="41"/>
  <c r="M496" i="41"/>
  <c r="S495" i="41"/>
  <c r="C495" i="41"/>
  <c r="I494" i="41"/>
  <c r="O493" i="41"/>
  <c r="U492" i="41"/>
  <c r="E492" i="41"/>
  <c r="K491" i="41"/>
  <c r="Q490" i="41"/>
  <c r="F582" i="41"/>
  <c r="U557" i="41"/>
  <c r="M547" i="41"/>
  <c r="O544" i="41"/>
  <c r="Q541" i="41"/>
  <c r="S538" i="41"/>
  <c r="U535" i="41"/>
  <c r="X532" i="41"/>
  <c r="K530" i="41"/>
  <c r="N529" i="41"/>
  <c r="T528" i="41"/>
  <c r="D528" i="41"/>
  <c r="J527" i="41"/>
  <c r="P526" i="41"/>
  <c r="W525" i="41"/>
  <c r="F525" i="41"/>
  <c r="L524" i="41"/>
  <c r="R523" i="41"/>
  <c r="B523" i="41"/>
  <c r="H522" i="41"/>
  <c r="N521" i="41"/>
  <c r="T520" i="41"/>
  <c r="D520" i="41"/>
  <c r="J519" i="41"/>
  <c r="P518" i="41"/>
  <c r="W517" i="41"/>
  <c r="F517" i="41"/>
  <c r="L516" i="41"/>
  <c r="R515" i="41"/>
  <c r="B515" i="41"/>
  <c r="H514" i="41"/>
  <c r="N513" i="41"/>
  <c r="T512" i="41"/>
  <c r="D512" i="41"/>
  <c r="J511" i="41"/>
  <c r="P510" i="41"/>
  <c r="W509" i="41"/>
  <c r="F509" i="41"/>
  <c r="L508" i="41"/>
  <c r="R507" i="41"/>
  <c r="B507" i="41"/>
  <c r="H506" i="41"/>
  <c r="N505" i="41"/>
  <c r="T504" i="41"/>
  <c r="D504" i="41"/>
  <c r="J503" i="41"/>
  <c r="P502" i="41"/>
  <c r="W501" i="41"/>
  <c r="F501" i="41"/>
  <c r="L500" i="41"/>
  <c r="R499" i="41"/>
  <c r="B499" i="41"/>
  <c r="H498" i="41"/>
  <c r="N497" i="41"/>
  <c r="T496" i="41"/>
  <c r="D496" i="41"/>
  <c r="J495" i="41"/>
  <c r="P494" i="41"/>
  <c r="W493" i="41"/>
  <c r="F493" i="41"/>
  <c r="L492" i="41"/>
  <c r="R491" i="41"/>
  <c r="B491" i="41"/>
  <c r="H490" i="41"/>
  <c r="P567" i="41"/>
  <c r="G554" i="41"/>
  <c r="O546" i="41"/>
  <c r="Q543" i="41"/>
  <c r="S540" i="41"/>
  <c r="U537" i="41"/>
  <c r="X534" i="41"/>
  <c r="C532" i="41"/>
  <c r="D530" i="41"/>
  <c r="I529" i="41"/>
  <c r="O528" i="41"/>
  <c r="U527" i="41"/>
  <c r="E527" i="41"/>
  <c r="K526" i="41"/>
  <c r="Q525" i="41"/>
  <c r="X524" i="41"/>
  <c r="G524" i="41"/>
  <c r="M523" i="41"/>
  <c r="S522" i="41"/>
  <c r="C522" i="41"/>
  <c r="I521" i="41"/>
  <c r="O520" i="41"/>
  <c r="U519" i="41"/>
  <c r="E519" i="41"/>
  <c r="K518" i="41"/>
  <c r="Q517" i="41"/>
  <c r="X516" i="41"/>
  <c r="G516" i="41"/>
  <c r="M515" i="41"/>
  <c r="S514" i="41"/>
  <c r="C514" i="41"/>
  <c r="I513" i="41"/>
  <c r="O512" i="41"/>
  <c r="U511" i="41"/>
  <c r="E511" i="41"/>
  <c r="K510" i="41"/>
  <c r="Q509" i="41"/>
  <c r="X508" i="41"/>
  <c r="G508" i="41"/>
  <c r="M507" i="41"/>
  <c r="S506" i="41"/>
  <c r="C506" i="41"/>
  <c r="I505" i="41"/>
  <c r="O504" i="41"/>
  <c r="U503" i="41"/>
  <c r="E503" i="41"/>
  <c r="K502" i="41"/>
  <c r="Q501" i="41"/>
  <c r="X500" i="41"/>
  <c r="G500" i="41"/>
  <c r="M499" i="41"/>
  <c r="S498" i="41"/>
  <c r="C498" i="41"/>
  <c r="I497" i="41"/>
  <c r="O496" i="41"/>
  <c r="U495" i="41"/>
  <c r="E495" i="41"/>
  <c r="K494" i="41"/>
  <c r="Q493" i="41"/>
  <c r="X492" i="41"/>
  <c r="G492" i="41"/>
  <c r="M491" i="41"/>
  <c r="S490" i="41"/>
  <c r="C490" i="41"/>
  <c r="G544" i="41"/>
  <c r="O532" i="41"/>
  <c r="B528" i="41"/>
  <c r="D525" i="41"/>
  <c r="F522" i="41"/>
  <c r="H519" i="41"/>
  <c r="J516" i="41"/>
  <c r="L513" i="41"/>
  <c r="N510" i="41"/>
  <c r="P507" i="41"/>
  <c r="R504" i="41"/>
  <c r="T501" i="41"/>
  <c r="W498" i="41"/>
  <c r="B496" i="41"/>
  <c r="D493" i="41"/>
  <c r="F490" i="41"/>
  <c r="H489" i="41"/>
  <c r="N488" i="41"/>
  <c r="T487" i="41"/>
  <c r="D487" i="41"/>
  <c r="J486" i="41"/>
  <c r="P485" i="41"/>
  <c r="W484" i="41"/>
  <c r="F484" i="41"/>
  <c r="L483" i="41"/>
  <c r="R482" i="41"/>
  <c r="B482" i="41"/>
  <c r="H481" i="41"/>
  <c r="N480" i="41"/>
  <c r="T479" i="41"/>
  <c r="D479" i="41"/>
  <c r="J478" i="41"/>
  <c r="P477" i="41"/>
  <c r="W476" i="41"/>
  <c r="F476" i="41"/>
  <c r="L475" i="41"/>
  <c r="R474" i="41"/>
  <c r="B474" i="41"/>
  <c r="H473" i="41"/>
  <c r="N472" i="41"/>
  <c r="T471" i="41"/>
  <c r="D471" i="41"/>
  <c r="J470" i="41"/>
  <c r="P469" i="41"/>
  <c r="W468" i="41"/>
  <c r="F468" i="41"/>
  <c r="L467" i="41"/>
  <c r="R466" i="41"/>
  <c r="B466" i="41"/>
  <c r="H465" i="41"/>
  <c r="N464" i="41"/>
  <c r="T463" i="41"/>
  <c r="D463" i="41"/>
  <c r="J462" i="41"/>
  <c r="P461" i="41"/>
  <c r="W460" i="41"/>
  <c r="F460" i="41"/>
  <c r="L459" i="41"/>
  <c r="R458" i="41"/>
  <c r="B458" i="41"/>
  <c r="H457" i="41"/>
  <c r="N456" i="41"/>
  <c r="T455" i="41"/>
  <c r="G565" i="41"/>
  <c r="O540" i="41"/>
  <c r="C530" i="41"/>
  <c r="D527" i="41"/>
  <c r="F524" i="41"/>
  <c r="H521" i="41"/>
  <c r="J518" i="41"/>
  <c r="L515" i="41"/>
  <c r="N512" i="41"/>
  <c r="P509" i="41"/>
  <c r="R506" i="41"/>
  <c r="T503" i="41"/>
  <c r="K746" i="41"/>
  <c r="W668" i="41"/>
  <c r="Q668" i="41"/>
  <c r="L666" i="41"/>
  <c r="K670" i="41"/>
  <c r="X646" i="41"/>
  <c r="I635" i="41"/>
  <c r="N727" i="41"/>
  <c r="O674" i="41"/>
  <c r="X653" i="41"/>
  <c r="B648" i="41"/>
  <c r="F642" i="41"/>
  <c r="J636" i="41"/>
  <c r="N630" i="41"/>
  <c r="R624" i="41"/>
  <c r="D723" i="41"/>
  <c r="Q673" i="41"/>
  <c r="Q653" i="41"/>
  <c r="S647" i="41"/>
  <c r="X641" i="41"/>
  <c r="E636" i="41"/>
  <c r="I630" i="41"/>
  <c r="U669" i="41"/>
  <c r="F635" i="41"/>
  <c r="Q622" i="41"/>
  <c r="D618" i="41"/>
  <c r="T614" i="41"/>
  <c r="W611" i="41"/>
  <c r="B609" i="41"/>
  <c r="D606" i="41"/>
  <c r="F603" i="41"/>
  <c r="H600" i="41"/>
  <c r="J597" i="41"/>
  <c r="L594" i="41"/>
  <c r="N591" i="41"/>
  <c r="P588" i="41"/>
  <c r="S615" i="41"/>
  <c r="C607" i="41"/>
  <c r="I598" i="41"/>
  <c r="X589" i="41"/>
  <c r="K660" i="41"/>
  <c r="L644" i="41"/>
  <c r="T632" i="41"/>
  <c r="I624" i="41"/>
  <c r="L620" i="41"/>
  <c r="I617" i="41"/>
  <c r="K614" i="41"/>
  <c r="M611" i="41"/>
  <c r="O608" i="41"/>
  <c r="Q605" i="41"/>
  <c r="S602" i="41"/>
  <c r="U599" i="41"/>
  <c r="X596" i="41"/>
  <c r="C594" i="41"/>
  <c r="E591" i="41"/>
  <c r="G588" i="41"/>
  <c r="T644" i="41"/>
  <c r="G624" i="41"/>
  <c r="U614" i="41"/>
  <c r="E606" i="41"/>
  <c r="K597" i="41"/>
  <c r="U588" i="41"/>
  <c r="S656" i="41"/>
  <c r="N643" i="41"/>
  <c r="W631" i="41"/>
  <c r="C624" i="41"/>
  <c r="E620" i="41"/>
  <c r="D617" i="41"/>
  <c r="F614" i="41"/>
  <c r="H611" i="41"/>
  <c r="J608" i="41"/>
  <c r="L605" i="41"/>
  <c r="N602" i="41"/>
  <c r="P599" i="41"/>
  <c r="R596" i="41"/>
  <c r="T593" i="41"/>
  <c r="W590" i="41"/>
  <c r="B588" i="41"/>
  <c r="P642" i="41"/>
  <c r="M623" i="41"/>
  <c r="X613" i="41"/>
  <c r="G605" i="41"/>
  <c r="M596" i="41"/>
  <c r="X587" i="41"/>
  <c r="C585" i="41"/>
  <c r="E582" i="41"/>
  <c r="G579" i="41"/>
  <c r="I576" i="41"/>
  <c r="K573" i="41"/>
  <c r="M570" i="41"/>
  <c r="O567" i="41"/>
  <c r="F587" i="41"/>
  <c r="H584" i="41"/>
  <c r="J581" i="41"/>
  <c r="L578" i="41"/>
  <c r="N575" i="41"/>
  <c r="P572" i="41"/>
  <c r="R569" i="41"/>
  <c r="T566" i="41"/>
  <c r="K586" i="41"/>
  <c r="M583" i="41"/>
  <c r="O580" i="41"/>
  <c r="Q577" i="41"/>
  <c r="S574" i="41"/>
  <c r="U571" i="41"/>
  <c r="X568" i="41"/>
  <c r="C566" i="41"/>
  <c r="H581" i="41"/>
  <c r="P569" i="41"/>
  <c r="L563" i="41"/>
  <c r="N560" i="41"/>
  <c r="P557" i="41"/>
  <c r="R554" i="41"/>
  <c r="T551" i="41"/>
  <c r="W548" i="41"/>
  <c r="J580" i="41"/>
  <c r="R568" i="41"/>
  <c r="G563" i="41"/>
  <c r="I560" i="41"/>
  <c r="O557" i="41"/>
  <c r="E556" i="41"/>
  <c r="Q554" i="41"/>
  <c r="G553" i="41"/>
  <c r="S551" i="41"/>
  <c r="I550" i="41"/>
  <c r="U548" i="41"/>
  <c r="B586" i="41"/>
  <c r="F580" i="41"/>
  <c r="J574" i="41"/>
  <c r="N568" i="41"/>
  <c r="P564" i="41"/>
  <c r="F563" i="41"/>
  <c r="R561" i="41"/>
  <c r="H560" i="41"/>
  <c r="T558" i="41"/>
  <c r="J557" i="41"/>
  <c r="P556" i="41"/>
  <c r="W555" i="41"/>
  <c r="F555" i="41"/>
  <c r="L554" i="41"/>
  <c r="R553" i="41"/>
  <c r="B553" i="41"/>
  <c r="H552" i="41"/>
  <c r="N551" i="41"/>
  <c r="T550" i="41"/>
  <c r="D550" i="41"/>
  <c r="J549" i="41"/>
  <c r="P548" i="41"/>
  <c r="H587" i="41"/>
  <c r="P575" i="41"/>
  <c r="B565" i="41"/>
  <c r="C562" i="41"/>
  <c r="E559" i="41"/>
  <c r="G556" i="41"/>
  <c r="I553" i="41"/>
  <c r="K550" i="41"/>
  <c r="T547" i="41"/>
  <c r="D547" i="41"/>
  <c r="J546" i="41"/>
  <c r="P545" i="41"/>
  <c r="W544" i="41"/>
  <c r="F544" i="41"/>
  <c r="L543" i="41"/>
  <c r="R542" i="41"/>
  <c r="B542" i="41"/>
  <c r="H541" i="41"/>
  <c r="N540" i="41"/>
  <c r="T539" i="41"/>
  <c r="D539" i="41"/>
  <c r="J538" i="41"/>
  <c r="P537" i="41"/>
  <c r="W536" i="41"/>
  <c r="F536" i="41"/>
  <c r="L535" i="41"/>
  <c r="R534" i="41"/>
  <c r="B534" i="41"/>
  <c r="H533" i="41"/>
  <c r="N532" i="41"/>
  <c r="T531" i="41"/>
  <c r="D531" i="41"/>
  <c r="J530" i="41"/>
  <c r="P583" i="41"/>
  <c r="B572" i="41"/>
  <c r="C564" i="41"/>
  <c r="E561" i="41"/>
  <c r="G558" i="41"/>
  <c r="I555" i="41"/>
  <c r="K552" i="41"/>
  <c r="M549" i="41"/>
  <c r="O547" i="41"/>
  <c r="U546" i="41"/>
  <c r="E546" i="41"/>
  <c r="K545" i="41"/>
  <c r="Q544" i="41"/>
  <c r="X543" i="41"/>
  <c r="G543" i="41"/>
  <c r="M542" i="41"/>
  <c r="S541" i="41"/>
  <c r="C541" i="41"/>
  <c r="I540" i="41"/>
  <c r="O539" i="41"/>
  <c r="U538" i="41"/>
  <c r="E538" i="41"/>
  <c r="K537" i="41"/>
  <c r="Q536" i="41"/>
  <c r="X535" i="41"/>
  <c r="G535" i="41"/>
  <c r="M534" i="41"/>
  <c r="S533" i="41"/>
  <c r="C533" i="41"/>
  <c r="I532" i="41"/>
  <c r="O531" i="41"/>
  <c r="U530" i="41"/>
  <c r="B580" i="41"/>
  <c r="J568" i="41"/>
  <c r="E563" i="41"/>
  <c r="G560" i="41"/>
  <c r="I557" i="41"/>
  <c r="K554" i="41"/>
  <c r="M551" i="41"/>
  <c r="O548" i="41"/>
  <c r="J547" i="41"/>
  <c r="P546" i="41"/>
  <c r="W545" i="41"/>
  <c r="F545" i="41"/>
  <c r="L544" i="41"/>
  <c r="R543" i="41"/>
  <c r="B543" i="41"/>
  <c r="H542" i="41"/>
  <c r="N541" i="41"/>
  <c r="T540" i="41"/>
  <c r="D540" i="41"/>
  <c r="J539" i="41"/>
  <c r="P538" i="41"/>
  <c r="W537" i="41"/>
  <c r="F537" i="41"/>
  <c r="L536" i="41"/>
  <c r="R535" i="41"/>
  <c r="B535" i="41"/>
  <c r="H534" i="41"/>
  <c r="N533" i="41"/>
  <c r="T532" i="41"/>
  <c r="D532" i="41"/>
  <c r="J531" i="41"/>
  <c r="P530" i="41"/>
  <c r="M561" i="41"/>
  <c r="U549" i="41"/>
  <c r="M545" i="41"/>
  <c r="O542" i="41"/>
  <c r="Q539" i="41"/>
  <c r="S536" i="41"/>
  <c r="U533" i="41"/>
  <c r="X530" i="41"/>
  <c r="S529" i="41"/>
  <c r="C529" i="41"/>
  <c r="I528" i="41"/>
  <c r="O527" i="41"/>
  <c r="U526" i="41"/>
  <c r="E526" i="41"/>
  <c r="K525" i="41"/>
  <c r="Q524" i="41"/>
  <c r="X523" i="41"/>
  <c r="G523" i="41"/>
  <c r="M522" i="41"/>
  <c r="S521" i="41"/>
  <c r="C521" i="41"/>
  <c r="I520" i="41"/>
  <c r="O519" i="41"/>
  <c r="U518" i="41"/>
  <c r="E518" i="41"/>
  <c r="K517" i="41"/>
  <c r="S736" i="41"/>
  <c r="P658" i="41"/>
  <c r="L703" i="41"/>
  <c r="R640" i="41"/>
  <c r="T699" i="41"/>
  <c r="M640" i="41"/>
  <c r="J629" i="41"/>
  <c r="F611" i="41"/>
  <c r="N599" i="41"/>
  <c r="J627" i="41"/>
  <c r="N716" i="41"/>
  <c r="J623" i="41"/>
  <c r="S610" i="41"/>
  <c r="E599" i="41"/>
  <c r="E685" i="41"/>
  <c r="X603" i="41"/>
  <c r="P640" i="41"/>
  <c r="J616" i="41"/>
  <c r="R604" i="41"/>
  <c r="D593" i="41"/>
  <c r="T620" i="41"/>
  <c r="G587" i="41"/>
  <c r="O575" i="41"/>
  <c r="L586" i="41"/>
  <c r="T574" i="41"/>
  <c r="Q585" i="41"/>
  <c r="C574" i="41"/>
  <c r="J578" i="41"/>
  <c r="W556" i="41"/>
  <c r="L577" i="41"/>
  <c r="K557" i="41"/>
  <c r="O551" i="41"/>
  <c r="L579" i="41"/>
  <c r="B563" i="41"/>
  <c r="F557" i="41"/>
  <c r="H554" i="41"/>
  <c r="J551" i="41"/>
  <c r="L548" i="41"/>
  <c r="I561" i="41"/>
  <c r="Q549" i="41"/>
  <c r="L545" i="41"/>
  <c r="N542" i="41"/>
  <c r="P539" i="41"/>
  <c r="R536" i="41"/>
  <c r="T533" i="41"/>
  <c r="W530" i="41"/>
  <c r="I563" i="41"/>
  <c r="Q551" i="41"/>
  <c r="X545" i="41"/>
  <c r="C543" i="41"/>
  <c r="E540" i="41"/>
  <c r="G537" i="41"/>
  <c r="I534" i="41"/>
  <c r="K531" i="41"/>
  <c r="K562" i="41"/>
  <c r="S550" i="41"/>
  <c r="R545" i="41"/>
  <c r="T542" i="41"/>
  <c r="W539" i="41"/>
  <c r="B537" i="41"/>
  <c r="D534" i="41"/>
  <c r="F531" i="41"/>
  <c r="S544" i="41"/>
  <c r="E533" i="41"/>
  <c r="E528" i="41"/>
  <c r="G525" i="41"/>
  <c r="I522" i="41"/>
  <c r="K519" i="41"/>
  <c r="Q516" i="41"/>
  <c r="G515" i="41"/>
  <c r="S513" i="41"/>
  <c r="I512" i="41"/>
  <c r="U510" i="41"/>
  <c r="K509" i="41"/>
  <c r="X507" i="41"/>
  <c r="M506" i="41"/>
  <c r="C505" i="41"/>
  <c r="O503" i="41"/>
  <c r="E502" i="41"/>
  <c r="Q500" i="41"/>
  <c r="G499" i="41"/>
  <c r="S497" i="41"/>
  <c r="I496" i="41"/>
  <c r="U494" i="41"/>
  <c r="K493" i="41"/>
  <c r="X491" i="41"/>
  <c r="M490" i="41"/>
  <c r="X554" i="41"/>
  <c r="U543" i="41"/>
  <c r="C538" i="41"/>
  <c r="G532" i="41"/>
  <c r="J529" i="41"/>
  <c r="W527" i="41"/>
  <c r="L526" i="41"/>
  <c r="B525" i="41"/>
  <c r="N523" i="41"/>
  <c r="D522" i="41"/>
  <c r="P520" i="41"/>
  <c r="F519" i="41"/>
  <c r="R517" i="41"/>
  <c r="H516" i="41"/>
  <c r="T514" i="41"/>
  <c r="J513" i="41"/>
  <c r="W511" i="41"/>
  <c r="L510" i="41"/>
  <c r="B509" i="41"/>
  <c r="N507" i="41"/>
  <c r="D506" i="41"/>
  <c r="P504" i="41"/>
  <c r="F503" i="41"/>
  <c r="R501" i="41"/>
  <c r="H500" i="41"/>
  <c r="T498" i="41"/>
  <c r="J497" i="41"/>
  <c r="W495" i="41"/>
  <c r="L494" i="41"/>
  <c r="B493" i="41"/>
  <c r="N491" i="41"/>
  <c r="D490" i="41"/>
  <c r="I551" i="41"/>
  <c r="X542" i="41"/>
  <c r="E537" i="41"/>
  <c r="I531" i="41"/>
  <c r="E529" i="41"/>
  <c r="Q527" i="41"/>
  <c r="G526" i="41"/>
  <c r="S524" i="41"/>
  <c r="I523" i="41"/>
  <c r="U521" i="41"/>
  <c r="K520" i="41"/>
  <c r="X518" i="41"/>
  <c r="M517" i="41"/>
  <c r="C516" i="41"/>
  <c r="O514" i="41"/>
  <c r="E513" i="41"/>
  <c r="Q511" i="41"/>
  <c r="G510" i="41"/>
  <c r="S508" i="41"/>
  <c r="I507" i="41"/>
  <c r="U505" i="41"/>
  <c r="K504" i="41"/>
  <c r="X502" i="41"/>
  <c r="M501" i="41"/>
  <c r="C500" i="41"/>
  <c r="O498" i="41"/>
  <c r="E497" i="41"/>
  <c r="Q495" i="41"/>
  <c r="G494" i="41"/>
  <c r="S492" i="41"/>
  <c r="I491" i="41"/>
  <c r="J576" i="41"/>
  <c r="H530" i="41"/>
  <c r="J524" i="41"/>
  <c r="N518" i="41"/>
  <c r="R512" i="41"/>
  <c r="W506" i="41"/>
  <c r="D501" i="41"/>
  <c r="H495" i="41"/>
  <c r="T489" i="41"/>
  <c r="J488" i="41"/>
  <c r="W486" i="41"/>
  <c r="L485" i="41"/>
  <c r="B484" i="41"/>
  <c r="N482" i="41"/>
  <c r="D481" i="41"/>
  <c r="P479" i="41"/>
  <c r="F478" i="41"/>
  <c r="R476" i="41"/>
  <c r="H475" i="41"/>
  <c r="F474" i="41"/>
  <c r="D473" i="41"/>
  <c r="F472" i="41"/>
  <c r="H471" i="41"/>
  <c r="F470" i="41"/>
  <c r="H469" i="41"/>
  <c r="J468" i="41"/>
  <c r="H467" i="41"/>
  <c r="J466" i="41"/>
  <c r="L465" i="41"/>
  <c r="J464" i="41"/>
  <c r="L463" i="41"/>
  <c r="N462" i="41"/>
  <c r="L461" i="41"/>
  <c r="N460" i="41"/>
  <c r="P459" i="41"/>
  <c r="N458" i="41"/>
  <c r="P457" i="41"/>
  <c r="R456" i="41"/>
  <c r="P455" i="41"/>
  <c r="K546" i="41"/>
  <c r="U531" i="41"/>
  <c r="J526" i="41"/>
  <c r="R522" i="41"/>
  <c r="D519" i="41"/>
  <c r="R514" i="41"/>
  <c r="D511" i="41"/>
  <c r="L507" i="41"/>
  <c r="D503" i="41"/>
  <c r="F500" i="41"/>
  <c r="H497" i="41"/>
  <c r="J494" i="41"/>
  <c r="L491" i="41"/>
  <c r="O489" i="41"/>
  <c r="U488" i="41"/>
  <c r="E488" i="41"/>
  <c r="K487" i="41"/>
  <c r="Q486" i="41"/>
  <c r="X485" i="41"/>
  <c r="G485" i="41"/>
  <c r="M484" i="41"/>
  <c r="S483" i="41"/>
  <c r="C483" i="41"/>
  <c r="I482" i="41"/>
  <c r="O481" i="41"/>
  <c r="U480" i="41"/>
  <c r="E480" i="41"/>
  <c r="K479" i="41"/>
  <c r="Q478" i="41"/>
  <c r="X477" i="41"/>
  <c r="G477" i="41"/>
  <c r="M476" i="41"/>
  <c r="S475" i="41"/>
  <c r="C475" i="41"/>
  <c r="I474" i="41"/>
  <c r="O473" i="41"/>
  <c r="U472" i="41"/>
  <c r="E472" i="41"/>
  <c r="K471" i="41"/>
  <c r="Q470" i="41"/>
  <c r="X469" i="41"/>
  <c r="G469" i="41"/>
  <c r="M468" i="41"/>
  <c r="S467" i="41"/>
  <c r="C467" i="41"/>
  <c r="I466" i="41"/>
  <c r="O465" i="41"/>
  <c r="U464" i="41"/>
  <c r="E464" i="41"/>
  <c r="K463" i="41"/>
  <c r="Q462" i="41"/>
  <c r="X461" i="41"/>
  <c r="G461" i="41"/>
  <c r="M460" i="41"/>
  <c r="S459" i="41"/>
  <c r="C459" i="41"/>
  <c r="I458" i="41"/>
  <c r="O457" i="41"/>
  <c r="U456" i="41"/>
  <c r="E456" i="41"/>
  <c r="K455" i="41"/>
  <c r="O550" i="41"/>
  <c r="X536" i="41"/>
  <c r="D529" i="41"/>
  <c r="F526" i="41"/>
  <c r="H523" i="41"/>
  <c r="J520" i="41"/>
  <c r="L517" i="41"/>
  <c r="N514" i="41"/>
  <c r="P511" i="41"/>
  <c r="R508" i="41"/>
  <c r="T505" i="41"/>
  <c r="W502" i="41"/>
  <c r="B500" i="41"/>
  <c r="D497" i="41"/>
  <c r="F494" i="41"/>
  <c r="H491" i="41"/>
  <c r="N489" i="41"/>
  <c r="T488" i="41"/>
  <c r="D488" i="41"/>
  <c r="J487" i="41"/>
  <c r="P486" i="41"/>
  <c r="W485" i="41"/>
  <c r="F485" i="41"/>
  <c r="L484" i="41"/>
  <c r="R483" i="41"/>
  <c r="B483" i="41"/>
  <c r="H482" i="41"/>
  <c r="N481" i="41"/>
  <c r="T480" i="41"/>
  <c r="D480" i="41"/>
  <c r="J479" i="41"/>
  <c r="P478" i="41"/>
  <c r="W477" i="41"/>
  <c r="F477" i="41"/>
  <c r="L476" i="41"/>
  <c r="R475" i="41"/>
  <c r="B475" i="41"/>
  <c r="H474" i="41"/>
  <c r="N473" i="41"/>
  <c r="T472" i="41"/>
  <c r="D472" i="41"/>
  <c r="J471" i="41"/>
  <c r="P470" i="41"/>
  <c r="W469" i="41"/>
  <c r="F469" i="41"/>
  <c r="L468" i="41"/>
  <c r="R467" i="41"/>
  <c r="B467" i="41"/>
  <c r="H466" i="41"/>
  <c r="N465" i="41"/>
  <c r="T464" i="41"/>
  <c r="D464" i="41"/>
  <c r="J463" i="41"/>
  <c r="P462" i="41"/>
  <c r="W461" i="41"/>
  <c r="F461" i="41"/>
  <c r="L460" i="41"/>
  <c r="R459" i="41"/>
  <c r="B459" i="41"/>
  <c r="H458" i="41"/>
  <c r="N457" i="41"/>
  <c r="T456" i="41"/>
  <c r="D456" i="41"/>
  <c r="J455" i="41"/>
  <c r="R526" i="41"/>
  <c r="D515" i="41"/>
  <c r="L503" i="41"/>
  <c r="T491" i="41"/>
  <c r="M487" i="41"/>
  <c r="O484" i="41"/>
  <c r="Q481" i="41"/>
  <c r="S478" i="41"/>
  <c r="U475" i="41"/>
  <c r="X472" i="41"/>
  <c r="C470" i="41"/>
  <c r="E467" i="41"/>
  <c r="G464" i="41"/>
  <c r="I461" i="41"/>
  <c r="K458" i="41"/>
  <c r="M455" i="41"/>
  <c r="M454" i="41"/>
  <c r="S453" i="41"/>
  <c r="C453" i="41"/>
  <c r="I452" i="41"/>
  <c r="O451" i="41"/>
  <c r="U450" i="41"/>
  <c r="E450" i="41"/>
  <c r="K449" i="41"/>
  <c r="Q448" i="41"/>
  <c r="X447" i="41"/>
  <c r="G447" i="41"/>
  <c r="M446" i="41"/>
  <c r="S445" i="41"/>
  <c r="C445" i="41"/>
  <c r="I444" i="41"/>
  <c r="O443" i="41"/>
  <c r="U442" i="41"/>
  <c r="E442" i="41"/>
  <c r="K441" i="41"/>
  <c r="Q440" i="41"/>
  <c r="X439" i="41"/>
  <c r="G439" i="41"/>
  <c r="M438" i="41"/>
  <c r="S437" i="41"/>
  <c r="C437" i="41"/>
  <c r="I436" i="41"/>
  <c r="O435" i="41"/>
  <c r="U434" i="41"/>
  <c r="E434" i="41"/>
  <c r="K433" i="41"/>
  <c r="Q432" i="41"/>
  <c r="X431" i="41"/>
  <c r="G431" i="41"/>
  <c r="M430" i="41"/>
  <c r="S429" i="41"/>
  <c r="C429" i="41"/>
  <c r="I428" i="41"/>
  <c r="O427" i="41"/>
  <c r="U426" i="41"/>
  <c r="E426" i="41"/>
  <c r="K425" i="41"/>
  <c r="Q424" i="41"/>
  <c r="X423" i="41"/>
  <c r="G423" i="41"/>
  <c r="M422" i="41"/>
  <c r="S421" i="41"/>
  <c r="C421" i="41"/>
  <c r="I420" i="41"/>
  <c r="B526" i="41"/>
  <c r="J514" i="41"/>
  <c r="R502" i="41"/>
  <c r="D491" i="41"/>
  <c r="I487" i="41"/>
  <c r="K484" i="41"/>
  <c r="M481" i="41"/>
  <c r="O478" i="41"/>
  <c r="Q475" i="41"/>
  <c r="S472" i="41"/>
  <c r="U469" i="41"/>
  <c r="X466" i="41"/>
  <c r="C464" i="41"/>
  <c r="E461" i="41"/>
  <c r="G458" i="41"/>
  <c r="I455" i="41"/>
  <c r="L454" i="41"/>
  <c r="R453" i="41"/>
  <c r="B453" i="41"/>
  <c r="H452" i="41"/>
  <c r="N451" i="41"/>
  <c r="M709" i="41"/>
  <c r="S658" i="41"/>
  <c r="S668" i="41"/>
  <c r="W634" i="41"/>
  <c r="U667" i="41"/>
  <c r="Q634" i="41"/>
  <c r="M621" i="41"/>
  <c r="H608" i="41"/>
  <c r="P596" i="41"/>
  <c r="O613" i="41"/>
  <c r="F653" i="41"/>
  <c r="M619" i="41"/>
  <c r="U607" i="41"/>
  <c r="G596" i="41"/>
  <c r="B639" i="41"/>
  <c r="G595" i="41"/>
  <c r="B629" i="41"/>
  <c r="L613" i="41"/>
  <c r="T601" i="41"/>
  <c r="F590" i="41"/>
  <c r="O611" i="41"/>
  <c r="I584" i="41"/>
  <c r="Q572" i="41"/>
  <c r="N583" i="41"/>
  <c r="W571" i="41"/>
  <c r="S582" i="41"/>
  <c r="E571" i="41"/>
  <c r="R566" i="41"/>
  <c r="B554" i="41"/>
  <c r="T565" i="41"/>
  <c r="X555" i="41"/>
  <c r="E550" i="41"/>
  <c r="P573" i="41"/>
  <c r="N561" i="41"/>
  <c r="L556" i="41"/>
  <c r="N553" i="41"/>
  <c r="P550" i="41"/>
  <c r="J584" i="41"/>
  <c r="K558" i="41"/>
  <c r="P547" i="41"/>
  <c r="R544" i="41"/>
  <c r="T541" i="41"/>
  <c r="W538" i="41"/>
  <c r="B536" i="41"/>
  <c r="D533" i="41"/>
  <c r="F530" i="41"/>
  <c r="K560" i="41"/>
  <c r="S548" i="41"/>
  <c r="G545" i="41"/>
  <c r="I542" i="41"/>
  <c r="K539" i="41"/>
  <c r="M536" i="41"/>
  <c r="O533" i="41"/>
  <c r="Q530" i="41"/>
  <c r="M559" i="41"/>
  <c r="W547" i="41"/>
  <c r="B545" i="41"/>
  <c r="D542" i="41"/>
  <c r="F539" i="41"/>
  <c r="H536" i="41"/>
  <c r="J533" i="41"/>
  <c r="D585" i="41"/>
  <c r="U541" i="41"/>
  <c r="L530" i="41"/>
  <c r="K527" i="41"/>
  <c r="M524" i="41"/>
  <c r="O521" i="41"/>
  <c r="Q518" i="41"/>
  <c r="M516" i="41"/>
  <c r="C515" i="41"/>
  <c r="O513" i="41"/>
  <c r="E512" i="41"/>
  <c r="Q510" i="41"/>
  <c r="G509" i="41"/>
  <c r="S507" i="41"/>
  <c r="I506" i="41"/>
  <c r="U504" i="41"/>
  <c r="K503" i="41"/>
  <c r="X501" i="41"/>
  <c r="M500" i="41"/>
  <c r="C499" i="41"/>
  <c r="O497" i="41"/>
  <c r="E496" i="41"/>
  <c r="Q494" i="41"/>
  <c r="G493" i="41"/>
  <c r="S491" i="41"/>
  <c r="I490" i="41"/>
  <c r="C552" i="41"/>
  <c r="E543" i="41"/>
  <c r="I537" i="41"/>
  <c r="M531" i="41"/>
  <c r="F529" i="41"/>
  <c r="R527" i="41"/>
  <c r="H526" i="41"/>
  <c r="T524" i="41"/>
  <c r="J523" i="41"/>
  <c r="W521" i="41"/>
  <c r="L520" i="41"/>
  <c r="B519" i="41"/>
  <c r="N517" i="41"/>
  <c r="D516" i="41"/>
  <c r="P514" i="41"/>
  <c r="F513" i="41"/>
  <c r="R511" i="41"/>
  <c r="H510" i="41"/>
  <c r="T508" i="41"/>
  <c r="J507" i="41"/>
  <c r="W505" i="41"/>
  <c r="L504" i="41"/>
  <c r="B503" i="41"/>
  <c r="N501" i="41"/>
  <c r="D500" i="41"/>
  <c r="P498" i="41"/>
  <c r="F497" i="41"/>
  <c r="R495" i="41"/>
  <c r="H494" i="41"/>
  <c r="T492" i="41"/>
  <c r="J491" i="41"/>
  <c r="W489" i="41"/>
  <c r="K548" i="41"/>
  <c r="G542" i="41"/>
  <c r="K536" i="41"/>
  <c r="O530" i="41"/>
  <c r="X528" i="41"/>
  <c r="M527" i="41"/>
  <c r="C526" i="41"/>
  <c r="O524" i="41"/>
  <c r="E523" i="41"/>
  <c r="Q521" i="41"/>
  <c r="G520" i="41"/>
  <c r="S518" i="41"/>
  <c r="I517" i="41"/>
  <c r="U515" i="41"/>
  <c r="K514" i="41"/>
  <c r="X512" i="41"/>
  <c r="M511" i="41"/>
  <c r="C510" i="41"/>
  <c r="O508" i="41"/>
  <c r="E507" i="41"/>
  <c r="Q505" i="41"/>
  <c r="G504" i="41"/>
  <c r="S502" i="41"/>
  <c r="I501" i="41"/>
  <c r="U499" i="41"/>
  <c r="K498" i="41"/>
  <c r="X496" i="41"/>
  <c r="M495" i="41"/>
  <c r="C494" i="41"/>
  <c r="O492" i="41"/>
  <c r="E491" i="41"/>
  <c r="K556" i="41"/>
  <c r="L529" i="41"/>
  <c r="P523" i="41"/>
  <c r="T517" i="41"/>
  <c r="B512" i="41"/>
  <c r="F506" i="41"/>
  <c r="J500" i="41"/>
  <c r="N494" i="41"/>
  <c r="P489" i="41"/>
  <c r="F488" i="41"/>
  <c r="R486" i="41"/>
  <c r="H485" i="41"/>
  <c r="T483" i="41"/>
  <c r="J482" i="41"/>
  <c r="W480" i="41"/>
  <c r="L479" i="41"/>
  <c r="B478" i="41"/>
  <c r="N476" i="41"/>
  <c r="D475" i="41"/>
  <c r="T473" i="41"/>
  <c r="W472" i="41"/>
  <c r="B472" i="41"/>
  <c r="W470" i="41"/>
  <c r="B470" i="41"/>
  <c r="D469" i="41"/>
  <c r="B468" i="41"/>
  <c r="D467" i="41"/>
  <c r="F466" i="41"/>
  <c r="D465" i="41"/>
  <c r="F464" i="41"/>
  <c r="H657" i="41"/>
  <c r="C644" i="41"/>
  <c r="J652" i="41"/>
  <c r="D629" i="41"/>
  <c r="E652" i="41"/>
  <c r="U628" i="41"/>
  <c r="F617" i="41"/>
  <c r="J605" i="41"/>
  <c r="R593" i="41"/>
  <c r="U604" i="41"/>
  <c r="N641" i="41"/>
  <c r="O616" i="41"/>
  <c r="X604" i="41"/>
  <c r="I593" i="41"/>
  <c r="S621" i="41"/>
  <c r="B702" i="41"/>
  <c r="C623" i="41"/>
  <c r="N610" i="41"/>
  <c r="W598" i="41"/>
  <c r="K676" i="41"/>
  <c r="C603" i="41"/>
  <c r="K581" i="41"/>
  <c r="S569" i="41"/>
  <c r="P580" i="41"/>
  <c r="B569" i="41"/>
  <c r="U579" i="41"/>
  <c r="G568" i="41"/>
  <c r="R562" i="41"/>
  <c r="D551" i="41"/>
  <c r="M562" i="41"/>
  <c r="M554" i="41"/>
  <c r="Q548" i="41"/>
  <c r="T567" i="41"/>
  <c r="D560" i="41"/>
  <c r="R555" i="41"/>
  <c r="T552" i="41"/>
  <c r="W549" i="41"/>
  <c r="R572" i="41"/>
  <c r="M555" i="41"/>
  <c r="W546" i="41"/>
  <c r="B544" i="41"/>
  <c r="D541" i="41"/>
  <c r="F538" i="41"/>
  <c r="H535" i="41"/>
  <c r="J532" i="41"/>
  <c r="R580" i="41"/>
  <c r="M557" i="41"/>
  <c r="K547" i="41"/>
  <c r="M544" i="41"/>
  <c r="O541" i="41"/>
  <c r="Q538" i="41"/>
  <c r="S535" i="41"/>
  <c r="U532" i="41"/>
  <c r="D577" i="41"/>
  <c r="O556" i="41"/>
  <c r="F547" i="41"/>
  <c r="H544" i="41"/>
  <c r="J541" i="41"/>
  <c r="L538" i="41"/>
  <c r="N535" i="41"/>
  <c r="P532" i="41"/>
  <c r="O558" i="41"/>
  <c r="X538" i="41"/>
  <c r="O529" i="41"/>
  <c r="Q526" i="41"/>
  <c r="S523" i="41"/>
  <c r="U520" i="41"/>
  <c r="X517" i="41"/>
  <c r="X515" i="41"/>
  <c r="M514" i="41"/>
  <c r="C513" i="41"/>
  <c r="O511" i="41"/>
  <c r="E510" i="41"/>
  <c r="Q508" i="41"/>
  <c r="G507" i="41"/>
  <c r="S505" i="41"/>
  <c r="I504" i="41"/>
  <c r="U502" i="41"/>
  <c r="K501" i="41"/>
  <c r="X499" i="41"/>
  <c r="M498" i="41"/>
  <c r="C497" i="41"/>
  <c r="O495" i="41"/>
  <c r="E494" i="41"/>
  <c r="Q492" i="41"/>
  <c r="G491" i="41"/>
  <c r="N570" i="41"/>
  <c r="S546" i="41"/>
  <c r="X540" i="41"/>
  <c r="E535" i="41"/>
  <c r="E530" i="41"/>
  <c r="P528" i="41"/>
  <c r="F527" i="41"/>
  <c r="R525" i="41"/>
  <c r="H524" i="41"/>
  <c r="T522" i="41"/>
  <c r="J521" i="41"/>
  <c r="W519" i="41"/>
  <c r="L518" i="41"/>
  <c r="B517" i="41"/>
  <c r="N515" i="41"/>
  <c r="D514" i="41"/>
  <c r="P512" i="41"/>
  <c r="F511" i="41"/>
  <c r="R509" i="41"/>
  <c r="H508" i="41"/>
  <c r="T506" i="41"/>
  <c r="J505" i="41"/>
  <c r="W503" i="41"/>
  <c r="L502" i="41"/>
  <c r="B501" i="41"/>
  <c r="N499" i="41"/>
  <c r="D498" i="41"/>
  <c r="P496" i="41"/>
  <c r="F495" i="41"/>
  <c r="R493" i="41"/>
  <c r="H492" i="41"/>
  <c r="T490" i="41"/>
  <c r="X562" i="41"/>
  <c r="U545" i="41"/>
  <c r="C540" i="41"/>
  <c r="G534" i="41"/>
  <c r="U529" i="41"/>
  <c r="K528" i="41"/>
  <c r="X526" i="41"/>
  <c r="M525" i="41"/>
  <c r="C524" i="41"/>
  <c r="O522" i="41"/>
  <c r="E521" i="41"/>
  <c r="Q519" i="41"/>
  <c r="G518" i="41"/>
  <c r="S516" i="41"/>
  <c r="I515" i="41"/>
  <c r="U513" i="41"/>
  <c r="K512" i="41"/>
  <c r="X510" i="41"/>
  <c r="M509" i="41"/>
  <c r="C508" i="41"/>
  <c r="O506" i="41"/>
  <c r="E505" i="41"/>
  <c r="Q503" i="41"/>
  <c r="G502" i="41"/>
  <c r="S500" i="41"/>
  <c r="I499" i="41"/>
  <c r="U497" i="41"/>
  <c r="K496" i="41"/>
  <c r="X494" i="41"/>
  <c r="M493" i="41"/>
  <c r="C492" i="41"/>
  <c r="O490" i="41"/>
  <c r="I541" i="41"/>
  <c r="H527" i="41"/>
  <c r="L521" i="41"/>
  <c r="P515" i="41"/>
  <c r="T509" i="41"/>
  <c r="B504" i="41"/>
  <c r="F498" i="41"/>
  <c r="J492" i="41"/>
  <c r="D489" i="41"/>
  <c r="P487" i="41"/>
  <c r="F486" i="41"/>
  <c r="R484" i="41"/>
  <c r="H483" i="41"/>
  <c r="T481" i="41"/>
  <c r="J480" i="41"/>
  <c r="W478" i="41"/>
  <c r="L477" i="41"/>
  <c r="B476" i="41"/>
  <c r="N474" i="41"/>
  <c r="P473" i="41"/>
  <c r="R472" i="41"/>
  <c r="P471" i="41"/>
  <c r="R470" i="41"/>
  <c r="T469" i="41"/>
  <c r="R468" i="41"/>
  <c r="T467" i="41"/>
  <c r="W466" i="41"/>
  <c r="T465" i="41"/>
  <c r="W464" i="41"/>
  <c r="B464" i="41"/>
  <c r="W462" i="41"/>
  <c r="B462" i="41"/>
  <c r="D461" i="41"/>
  <c r="B460" i="41"/>
  <c r="D459" i="41"/>
  <c r="F458" i="41"/>
  <c r="D457" i="41"/>
  <c r="F456" i="41"/>
  <c r="H455" i="41"/>
  <c r="Q537" i="41"/>
  <c r="N528" i="41"/>
  <c r="W524" i="41"/>
  <c r="N520" i="41"/>
  <c r="W516" i="41"/>
  <c r="H513" i="41"/>
  <c r="W508" i="41"/>
  <c r="H505" i="41"/>
  <c r="P501" i="41"/>
  <c r="R498" i="41"/>
  <c r="T495" i="41"/>
  <c r="W492" i="41"/>
  <c r="B490" i="41"/>
  <c r="G489" i="41"/>
  <c r="M488" i="41"/>
  <c r="S487" i="41"/>
  <c r="C487" i="41"/>
  <c r="I486" i="41"/>
  <c r="O485" i="41"/>
  <c r="U484" i="41"/>
  <c r="E484" i="41"/>
  <c r="K483" i="41"/>
  <c r="Q482" i="41"/>
  <c r="X481" i="41"/>
  <c r="G481" i="41"/>
  <c r="M480" i="41"/>
  <c r="S479" i="41"/>
  <c r="C479" i="41"/>
  <c r="I478" i="41"/>
  <c r="O477" i="41"/>
  <c r="U476" i="41"/>
  <c r="E476" i="41"/>
  <c r="K475" i="41"/>
  <c r="Q474" i="41"/>
  <c r="X473" i="41"/>
  <c r="G473" i="41"/>
  <c r="M472" i="41"/>
  <c r="S471" i="41"/>
  <c r="C471" i="41"/>
  <c r="I470" i="41"/>
  <c r="O469" i="41"/>
  <c r="U468" i="41"/>
  <c r="E468" i="41"/>
  <c r="K467" i="41"/>
  <c r="Q466" i="41"/>
  <c r="X465" i="41"/>
  <c r="G465" i="41"/>
  <c r="M464" i="41"/>
  <c r="S463" i="41"/>
  <c r="C463" i="41"/>
  <c r="I462" i="41"/>
  <c r="O461" i="41"/>
  <c r="U460" i="41"/>
  <c r="E460" i="41"/>
  <c r="K459" i="41"/>
  <c r="Q458" i="41"/>
  <c r="X457" i="41"/>
  <c r="G457" i="41"/>
  <c r="M456" i="41"/>
  <c r="S455" i="41"/>
  <c r="C455" i="41"/>
  <c r="S542" i="41"/>
  <c r="E531" i="41"/>
  <c r="P527" i="41"/>
  <c r="R524" i="41"/>
  <c r="T521" i="41"/>
  <c r="W518" i="41"/>
  <c r="B516" i="41"/>
  <c r="D513" i="41"/>
  <c r="F510" i="41"/>
  <c r="H507" i="41"/>
  <c r="J504" i="41"/>
  <c r="L501" i="41"/>
  <c r="N498" i="41"/>
  <c r="P495" i="41"/>
  <c r="R492" i="41"/>
  <c r="X489" i="41"/>
  <c r="F489" i="41"/>
  <c r="L488" i="41"/>
  <c r="R487" i="41"/>
  <c r="B487" i="41"/>
  <c r="H486" i="41"/>
  <c r="N485" i="41"/>
  <c r="T484" i="41"/>
  <c r="D484" i="41"/>
  <c r="J483" i="41"/>
  <c r="P482" i="41"/>
  <c r="W481" i="41"/>
  <c r="F481" i="41"/>
  <c r="L480" i="41"/>
  <c r="R479" i="41"/>
  <c r="B479" i="41"/>
  <c r="H478" i="41"/>
  <c r="N477" i="41"/>
  <c r="T476" i="41"/>
  <c r="D476" i="41"/>
  <c r="J475" i="41"/>
  <c r="P474" i="41"/>
  <c r="W473" i="41"/>
  <c r="F473" i="41"/>
  <c r="L472" i="41"/>
  <c r="R471" i="41"/>
  <c r="B471" i="41"/>
  <c r="H470" i="41"/>
  <c r="N469" i="41"/>
  <c r="T468" i="41"/>
  <c r="D468" i="41"/>
  <c r="J467" i="41"/>
  <c r="P466" i="41"/>
  <c r="W465" i="41"/>
  <c r="F465" i="41"/>
  <c r="L464" i="41"/>
  <c r="R463" i="41"/>
  <c r="B463" i="41"/>
  <c r="H462" i="41"/>
  <c r="N461" i="41"/>
  <c r="T460" i="41"/>
  <c r="D460" i="41"/>
  <c r="J459" i="41"/>
  <c r="P458" i="41"/>
  <c r="W457" i="41"/>
  <c r="F457" i="41"/>
  <c r="L456" i="41"/>
  <c r="R455" i="41"/>
  <c r="E539" i="41"/>
  <c r="W520" i="41"/>
  <c r="H509" i="41"/>
  <c r="P497" i="41"/>
  <c r="X488" i="41"/>
  <c r="C486" i="41"/>
  <c r="E483" i="41"/>
  <c r="G480" i="41"/>
  <c r="I477" i="41"/>
  <c r="K474" i="41"/>
  <c r="M471" i="41"/>
  <c r="O468" i="41"/>
  <c r="Q465" i="41"/>
  <c r="S462" i="41"/>
  <c r="U459" i="41"/>
  <c r="X456" i="41"/>
  <c r="U454" i="41"/>
  <c r="E454" i="41"/>
  <c r="K453" i="41"/>
  <c r="Q452" i="41"/>
  <c r="X451" i="41"/>
  <c r="G451" i="41"/>
  <c r="M450" i="41"/>
  <c r="S449" i="41"/>
  <c r="C449" i="41"/>
  <c r="I448" i="41"/>
  <c r="O447" i="41"/>
  <c r="U446" i="41"/>
  <c r="E446" i="41"/>
  <c r="K445" i="41"/>
  <c r="Q444" i="41"/>
  <c r="X443" i="41"/>
  <c r="G443" i="41"/>
  <c r="M442" i="41"/>
  <c r="S441" i="41"/>
  <c r="C441" i="41"/>
  <c r="I440" i="41"/>
  <c r="O439" i="41"/>
  <c r="U438" i="41"/>
  <c r="E438" i="41"/>
  <c r="K437" i="41"/>
  <c r="Q436" i="41"/>
  <c r="X435" i="41"/>
  <c r="G435" i="41"/>
  <c r="M434" i="41"/>
  <c r="S433" i="41"/>
  <c r="C433" i="41"/>
  <c r="I432" i="41"/>
  <c r="O431" i="41"/>
  <c r="U430" i="41"/>
  <c r="E430" i="41"/>
  <c r="K429" i="41"/>
  <c r="Q428" i="41"/>
  <c r="X427" i="41"/>
  <c r="G427" i="41"/>
  <c r="M426" i="41"/>
  <c r="S425" i="41"/>
  <c r="C425" i="41"/>
  <c r="I424" i="41"/>
  <c r="O423" i="41"/>
  <c r="U422" i="41"/>
  <c r="E422" i="41"/>
  <c r="K421" i="41"/>
  <c r="Q420" i="41"/>
  <c r="G536" i="41"/>
  <c r="F520" i="41"/>
  <c r="N508" i="41"/>
  <c r="W496" i="41"/>
  <c r="S488" i="41"/>
  <c r="U485" i="41"/>
  <c r="X482" i="41"/>
  <c r="C480" i="41"/>
  <c r="E477" i="41"/>
  <c r="G474" i="41"/>
  <c r="I471" i="41"/>
  <c r="K468" i="41"/>
  <c r="M465" i="41"/>
  <c r="O462" i="41"/>
  <c r="Q459" i="41"/>
  <c r="S456" i="41"/>
  <c r="T454" i="41"/>
  <c r="D454" i="41"/>
  <c r="J453" i="41"/>
  <c r="P452" i="41"/>
  <c r="W451" i="41"/>
  <c r="F451" i="41"/>
  <c r="L450" i="41"/>
  <c r="R449" i="41"/>
  <c r="B449" i="41"/>
  <c r="H448" i="41"/>
  <c r="N447" i="41"/>
  <c r="T446" i="41"/>
  <c r="D446" i="41"/>
  <c r="J445" i="41"/>
  <c r="P444" i="41"/>
  <c r="W443" i="41"/>
  <c r="F443" i="41"/>
  <c r="L442" i="41"/>
  <c r="R441" i="41"/>
  <c r="B441" i="41"/>
  <c r="H440" i="41"/>
  <c r="N439" i="41"/>
  <c r="T438" i="41"/>
  <c r="D438" i="41"/>
  <c r="J437" i="41"/>
  <c r="P436" i="41"/>
  <c r="W435" i="41"/>
  <c r="F435" i="41"/>
  <c r="L434" i="41"/>
  <c r="R433" i="41"/>
  <c r="B433" i="41"/>
  <c r="H432" i="41"/>
  <c r="N431" i="41"/>
  <c r="T430" i="41"/>
  <c r="D430" i="41"/>
  <c r="J429" i="41"/>
  <c r="P428" i="41"/>
  <c r="W427" i="41"/>
  <c r="F427" i="41"/>
  <c r="L426" i="41"/>
  <c r="R425" i="41"/>
  <c r="B425" i="41"/>
  <c r="H424" i="41"/>
  <c r="N423" i="41"/>
  <c r="T422" i="41"/>
  <c r="D422" i="41"/>
  <c r="J421" i="41"/>
  <c r="P420" i="41"/>
  <c r="W419" i="41"/>
  <c r="H525" i="41"/>
  <c r="P513" i="41"/>
  <c r="B502" i="41"/>
  <c r="J490" i="41"/>
  <c r="E487" i="41"/>
  <c r="G484" i="41"/>
  <c r="I481" i="41"/>
  <c r="K478" i="41"/>
  <c r="M475" i="41"/>
  <c r="O472" i="41"/>
  <c r="Q469" i="41"/>
  <c r="S466" i="41"/>
  <c r="U463" i="41"/>
  <c r="X460" i="41"/>
  <c r="C458" i="41"/>
  <c r="F455" i="41"/>
  <c r="K454" i="41"/>
  <c r="Q453" i="41"/>
  <c r="X452" i="41"/>
  <c r="G452" i="41"/>
  <c r="M451" i="41"/>
  <c r="S450" i="41"/>
  <c r="C450" i="41"/>
  <c r="I449" i="41"/>
  <c r="O448" i="41"/>
  <c r="U447" i="41"/>
  <c r="E447" i="41"/>
  <c r="K446" i="41"/>
  <c r="Q445" i="41"/>
  <c r="X444" i="41"/>
  <c r="G444" i="41"/>
  <c r="M443" i="41"/>
  <c r="S442" i="41"/>
  <c r="C442" i="41"/>
  <c r="I441" i="41"/>
  <c r="O440" i="41"/>
  <c r="U439" i="41"/>
  <c r="E439" i="41"/>
  <c r="K438" i="41"/>
  <c r="Q437" i="41"/>
  <c r="X436" i="41"/>
  <c r="G436" i="41"/>
  <c r="M435" i="41"/>
  <c r="S434" i="41"/>
  <c r="C434" i="41"/>
  <c r="I433" i="41"/>
  <c r="O432" i="41"/>
  <c r="U431" i="41"/>
  <c r="E431" i="41"/>
  <c r="K430" i="41"/>
  <c r="Q429" i="41"/>
  <c r="X428" i="41"/>
  <c r="G428" i="41"/>
  <c r="M427" i="41"/>
  <c r="S426" i="41"/>
  <c r="C426" i="41"/>
  <c r="I425" i="41"/>
  <c r="O424" i="41"/>
  <c r="U423" i="41"/>
  <c r="E423" i="41"/>
  <c r="K422" i="41"/>
  <c r="Q421" i="41"/>
  <c r="X420" i="41"/>
  <c r="C542" i="41"/>
  <c r="E489" i="41"/>
  <c r="M477" i="41"/>
  <c r="U465" i="41"/>
  <c r="W454" i="41"/>
  <c r="B452" i="41"/>
  <c r="H623" i="41"/>
  <c r="L602" i="41"/>
  <c r="Q613" i="41"/>
  <c r="H652" i="41"/>
  <c r="T636" i="41"/>
  <c r="R577" i="41"/>
  <c r="T559" i="41"/>
  <c r="H585" i="41"/>
  <c r="D552" i="41"/>
  <c r="F546" i="41"/>
  <c r="N534" i="41"/>
  <c r="Q546" i="41"/>
  <c r="C535" i="41"/>
  <c r="L546" i="41"/>
  <c r="T534" i="41"/>
  <c r="U528" i="41"/>
  <c r="G517" i="41"/>
  <c r="K511" i="41"/>
  <c r="O505" i="41"/>
  <c r="S499" i="41"/>
  <c r="X493" i="41"/>
  <c r="C546" i="41"/>
  <c r="L528" i="41"/>
  <c r="P522" i="41"/>
  <c r="T516" i="41"/>
  <c r="B511" i="41"/>
  <c r="F505" i="41"/>
  <c r="J499" i="41"/>
  <c r="N493" i="41"/>
  <c r="E545" i="41"/>
  <c r="G528" i="41"/>
  <c r="K522" i="41"/>
  <c r="O516" i="41"/>
  <c r="S510" i="41"/>
  <c r="X504" i="41"/>
  <c r="E499" i="41"/>
  <c r="I493" i="41"/>
  <c r="N526" i="41"/>
  <c r="H503" i="41"/>
  <c r="L487" i="41"/>
  <c r="P481" i="41"/>
  <c r="T475" i="41"/>
  <c r="L471" i="41"/>
  <c r="P467" i="41"/>
  <c r="P463" i="41"/>
  <c r="T461" i="41"/>
  <c r="T459" i="41"/>
  <c r="T457" i="41"/>
  <c r="B456" i="41"/>
  <c r="S534" i="41"/>
  <c r="L523" i="41"/>
  <c r="F516" i="41"/>
  <c r="F508" i="41"/>
  <c r="W500" i="41"/>
  <c r="D495" i="41"/>
  <c r="S489" i="41"/>
  <c r="I488" i="41"/>
  <c r="U486" i="41"/>
  <c r="K485" i="41"/>
  <c r="X483" i="41"/>
  <c r="M482" i="41"/>
  <c r="C481" i="41"/>
  <c r="O479" i="41"/>
  <c r="E478" i="41"/>
  <c r="Q476" i="41"/>
  <c r="G475" i="41"/>
  <c r="S473" i="41"/>
  <c r="I472" i="41"/>
  <c r="U470" i="41"/>
  <c r="K469" i="41"/>
  <c r="X467" i="41"/>
  <c r="M466" i="41"/>
  <c r="C465" i="41"/>
  <c r="O463" i="41"/>
  <c r="E462" i="41"/>
  <c r="Q460" i="41"/>
  <c r="G459" i="41"/>
  <c r="S457" i="41"/>
  <c r="I456" i="41"/>
  <c r="G562" i="41"/>
  <c r="T529" i="41"/>
  <c r="B524" i="41"/>
  <c r="F518" i="41"/>
  <c r="J512" i="41"/>
  <c r="N506" i="41"/>
  <c r="R500" i="41"/>
  <c r="W494" i="41"/>
  <c r="R489" i="41"/>
  <c r="H488" i="41"/>
  <c r="T486" i="41"/>
  <c r="J485" i="41"/>
  <c r="W483" i="41"/>
  <c r="L482" i="41"/>
  <c r="B481" i="41"/>
  <c r="N479" i="41"/>
  <c r="D478" i="41"/>
  <c r="P476" i="41"/>
  <c r="F475" i="41"/>
  <c r="R473" i="41"/>
  <c r="H472" i="41"/>
  <c r="T470" i="41"/>
  <c r="J469" i="41"/>
  <c r="W467" i="41"/>
  <c r="L466" i="41"/>
  <c r="B465" i="41"/>
  <c r="N463" i="41"/>
  <c r="D462" i="41"/>
  <c r="P460" i="41"/>
  <c r="F459" i="41"/>
  <c r="R457" i="41"/>
  <c r="H456" i="41"/>
  <c r="P529" i="41"/>
  <c r="J506" i="41"/>
  <c r="G488" i="41"/>
  <c r="K482" i="41"/>
  <c r="O476" i="41"/>
  <c r="S470" i="41"/>
  <c r="X464" i="41"/>
  <c r="E459" i="41"/>
  <c r="Q454" i="41"/>
  <c r="G453" i="41"/>
  <c r="S451" i="41"/>
  <c r="I450" i="41"/>
  <c r="U448" i="41"/>
  <c r="K447" i="41"/>
  <c r="X445" i="41"/>
  <c r="M444" i="41"/>
  <c r="C443" i="41"/>
  <c r="O441" i="41"/>
  <c r="E440" i="41"/>
  <c r="Q438" i="41"/>
  <c r="G437" i="41"/>
  <c r="S435" i="41"/>
  <c r="I434" i="41"/>
  <c r="U432" i="41"/>
  <c r="K431" i="41"/>
  <c r="X429" i="41"/>
  <c r="M428" i="41"/>
  <c r="C427" i="41"/>
  <c r="O425" i="41"/>
  <c r="E424" i="41"/>
  <c r="Q422" i="41"/>
  <c r="G421" i="41"/>
  <c r="W528" i="41"/>
  <c r="P505" i="41"/>
  <c r="C488" i="41"/>
  <c r="G482" i="41"/>
  <c r="K476" i="41"/>
  <c r="O470" i="41"/>
  <c r="S464" i="41"/>
  <c r="X458" i="41"/>
  <c r="P454" i="41"/>
  <c r="F453" i="41"/>
  <c r="R451" i="41"/>
  <c r="P450" i="41"/>
  <c r="N449" i="41"/>
  <c r="P448" i="41"/>
  <c r="R447" i="41"/>
  <c r="P446" i="41"/>
  <c r="R445" i="41"/>
  <c r="T444" i="41"/>
  <c r="R443" i="41"/>
  <c r="T442" i="41"/>
  <c r="W441" i="41"/>
  <c r="T440" i="41"/>
  <c r="W439" i="41"/>
  <c r="B439" i="41"/>
  <c r="W437" i="41"/>
  <c r="B437" i="41"/>
  <c r="D436" i="41"/>
  <c r="B435" i="41"/>
  <c r="D434" i="41"/>
  <c r="F433" i="41"/>
  <c r="D432" i="41"/>
  <c r="F431" i="41"/>
  <c r="H430" i="41"/>
  <c r="F429" i="41"/>
  <c r="H428" i="41"/>
  <c r="J427" i="41"/>
  <c r="H426" i="41"/>
  <c r="J425" i="41"/>
  <c r="L424" i="41"/>
  <c r="J423" i="41"/>
  <c r="L422" i="41"/>
  <c r="N421" i="41"/>
  <c r="L420" i="41"/>
  <c r="I533" i="41"/>
  <c r="N516" i="41"/>
  <c r="D499" i="41"/>
  <c r="O488" i="41"/>
  <c r="X484" i="41"/>
  <c r="O480" i="41"/>
  <c r="X476" i="41"/>
  <c r="I473" i="41"/>
  <c r="X468" i="41"/>
  <c r="I465" i="41"/>
  <c r="Q461" i="41"/>
  <c r="I457" i="41"/>
  <c r="S454" i="41"/>
  <c r="U453" i="41"/>
  <c r="S452" i="41"/>
  <c r="U451" i="41"/>
  <c r="X450" i="41"/>
  <c r="U449" i="41"/>
  <c r="X448" i="41"/>
  <c r="C448" i="41"/>
  <c r="X446" i="41"/>
  <c r="C446" i="41"/>
  <c r="E445" i="41"/>
  <c r="C444" i="41"/>
  <c r="E443" i="41"/>
  <c r="G442" i="41"/>
  <c r="E441" i="41"/>
  <c r="G440" i="41"/>
  <c r="I439" i="41"/>
  <c r="G438" i="41"/>
  <c r="I437" i="41"/>
  <c r="K436" i="41"/>
  <c r="I435" i="41"/>
  <c r="K434" i="41"/>
  <c r="M433" i="41"/>
  <c r="K432" i="41"/>
  <c r="M431" i="41"/>
  <c r="O430" i="41"/>
  <c r="M429" i="41"/>
  <c r="O428" i="41"/>
  <c r="Q427" i="41"/>
  <c r="O426" i="41"/>
  <c r="Q425" i="41"/>
  <c r="S424" i="41"/>
  <c r="Q423" i="41"/>
  <c r="S422" i="41"/>
  <c r="U421" i="41"/>
  <c r="S420" i="41"/>
  <c r="B510" i="41"/>
  <c r="K480" i="41"/>
  <c r="X462" i="41"/>
  <c r="L453" i="41"/>
  <c r="T449" i="41"/>
  <c r="W446" i="41"/>
  <c r="B444" i="41"/>
  <c r="D441" i="41"/>
  <c r="F438" i="41"/>
  <c r="H435" i="41"/>
  <c r="J432" i="41"/>
  <c r="L429" i="41"/>
  <c r="N426" i="41"/>
  <c r="P423" i="41"/>
  <c r="R420" i="41"/>
  <c r="N419" i="41"/>
  <c r="T418" i="41"/>
  <c r="D418" i="41"/>
  <c r="J417" i="41"/>
  <c r="P416" i="41"/>
  <c r="W415" i="41"/>
  <c r="F415" i="41"/>
  <c r="L414" i="41"/>
  <c r="R413" i="41"/>
  <c r="B413" i="41"/>
  <c r="H412" i="41"/>
  <c r="N411" i="41"/>
  <c r="T410" i="41"/>
  <c r="D410" i="41"/>
  <c r="J409" i="41"/>
  <c r="P408" i="41"/>
  <c r="W407" i="41"/>
  <c r="F407" i="41"/>
  <c r="L406" i="41"/>
  <c r="R405" i="41"/>
  <c r="B405" i="41"/>
  <c r="H404" i="41"/>
  <c r="N403" i="41"/>
  <c r="T402" i="41"/>
  <c r="D402" i="41"/>
  <c r="J401" i="41"/>
  <c r="P400" i="41"/>
  <c r="W399" i="41"/>
  <c r="F399" i="41"/>
  <c r="L398" i="41"/>
  <c r="R397" i="41"/>
  <c r="B397" i="41"/>
  <c r="H396" i="41"/>
  <c r="N395" i="41"/>
  <c r="T394" i="41"/>
  <c r="D394" i="41"/>
  <c r="J393" i="41"/>
  <c r="C484" i="41"/>
  <c r="P453" i="41"/>
  <c r="F444" i="41"/>
  <c r="F436" i="41"/>
  <c r="F428" i="41"/>
  <c r="O419" i="41"/>
  <c r="O417" i="41"/>
  <c r="O415" i="41"/>
  <c r="G413" i="41"/>
  <c r="C411" i="41"/>
  <c r="C409" i="41"/>
  <c r="U406" i="41"/>
  <c r="Q404" i="41"/>
  <c r="I402" i="41"/>
  <c r="E400" i="41"/>
  <c r="X397" i="41"/>
  <c r="X395" i="41"/>
  <c r="K393" i="41"/>
  <c r="L495" i="41"/>
  <c r="Q479" i="41"/>
  <c r="C468" i="41"/>
  <c r="K456" i="41"/>
  <c r="N452" i="41"/>
  <c r="P449" i="41"/>
  <c r="R446" i="41"/>
  <c r="T443" i="41"/>
  <c r="W440" i="41"/>
  <c r="B438" i="41"/>
  <c r="D435" i="41"/>
  <c r="F432" i="41"/>
  <c r="H429" i="41"/>
  <c r="J426" i="41"/>
  <c r="L423" i="41"/>
  <c r="N420" i="41"/>
  <c r="M419" i="41"/>
  <c r="S418" i="41"/>
  <c r="C418" i="41"/>
  <c r="I417" i="41"/>
  <c r="O416" i="41"/>
  <c r="U415" i="41"/>
  <c r="E415" i="41"/>
  <c r="K414" i="41"/>
  <c r="Q413" i="41"/>
  <c r="X412" i="41"/>
  <c r="G412" i="41"/>
  <c r="M411" i="41"/>
  <c r="S410" i="41"/>
  <c r="C410" i="41"/>
  <c r="I409" i="41"/>
  <c r="O408" i="41"/>
  <c r="U407" i="41"/>
  <c r="E407" i="41"/>
  <c r="K406" i="41"/>
  <c r="Q405" i="41"/>
  <c r="X404" i="41"/>
  <c r="G404" i="41"/>
  <c r="M403" i="41"/>
  <c r="S402" i="41"/>
  <c r="C402" i="41"/>
  <c r="I401" i="41"/>
  <c r="O400" i="41"/>
  <c r="U399" i="41"/>
  <c r="E399" i="41"/>
  <c r="K398" i="41"/>
  <c r="Q397" i="41"/>
  <c r="X396" i="41"/>
  <c r="G396" i="41"/>
  <c r="M395" i="41"/>
  <c r="S394" i="41"/>
  <c r="C394" i="41"/>
  <c r="I393" i="41"/>
  <c r="X486" i="41"/>
  <c r="J454" i="41"/>
  <c r="P445" i="41"/>
  <c r="W436" i="41"/>
  <c r="R426" i="41"/>
  <c r="S419" i="41"/>
  <c r="K417" i="41"/>
  <c r="G415" i="41"/>
  <c r="C413" i="41"/>
  <c r="U410" i="41"/>
  <c r="Q408" i="41"/>
  <c r="M406" i="41"/>
  <c r="I404" i="41"/>
  <c r="E402" i="41"/>
  <c r="X399" i="41"/>
  <c r="E398" i="41"/>
  <c r="O395" i="41"/>
  <c r="O393" i="41"/>
  <c r="F504" i="41"/>
  <c r="U481" i="41"/>
  <c r="G470" i="41"/>
  <c r="O458" i="41"/>
  <c r="D453" i="41"/>
  <c r="F450" i="41"/>
  <c r="H447" i="41"/>
  <c r="J444" i="41"/>
  <c r="L441" i="41"/>
  <c r="N438" i="41"/>
  <c r="P435" i="41"/>
  <c r="R432" i="41"/>
  <c r="T429" i="41"/>
  <c r="W426" i="41"/>
  <c r="B424" i="41"/>
  <c r="D421" i="41"/>
  <c r="P419" i="41"/>
  <c r="W418" i="41"/>
  <c r="F418" i="41"/>
  <c r="L417" i="41"/>
  <c r="R416" i="41"/>
  <c r="B416" i="41"/>
  <c r="H415" i="41"/>
  <c r="N414" i="41"/>
  <c r="T413" i="41"/>
  <c r="D413" i="41"/>
  <c r="J412" i="41"/>
  <c r="P411" i="41"/>
  <c r="W410" i="41"/>
  <c r="F410" i="41"/>
  <c r="L409" i="41"/>
  <c r="R408" i="41"/>
  <c r="B408" i="41"/>
  <c r="H407" i="41"/>
  <c r="N406" i="41"/>
  <c r="T405" i="41"/>
  <c r="D405" i="41"/>
  <c r="J404" i="41"/>
  <c r="P403" i="41"/>
  <c r="W402" i="41"/>
  <c r="F402" i="41"/>
  <c r="L401" i="41"/>
  <c r="R400" i="41"/>
  <c r="B400" i="41"/>
  <c r="H399" i="41"/>
  <c r="N398" i="41"/>
  <c r="T397" i="41"/>
  <c r="D397" i="41"/>
  <c r="J396" i="41"/>
  <c r="P395" i="41"/>
  <c r="W394" i="41"/>
  <c r="F394" i="41"/>
  <c r="L393" i="41"/>
  <c r="E481" i="41"/>
  <c r="W452" i="41"/>
  <c r="W444" i="41"/>
  <c r="L435" i="41"/>
  <c r="L427" i="41"/>
  <c r="B420" i="41"/>
  <c r="S417" i="41"/>
  <c r="K415" i="41"/>
  <c r="K413" i="41"/>
  <c r="G411" i="41"/>
  <c r="U408" i="41"/>
  <c r="Q406" i="41"/>
  <c r="M404" i="41"/>
  <c r="M402" i="41"/>
  <c r="I400" i="41"/>
  <c r="S397" i="41"/>
  <c r="S395" i="41"/>
  <c r="S393" i="41"/>
  <c r="O392" i="41"/>
  <c r="U391" i="41"/>
  <c r="E391" i="41"/>
  <c r="K390" i="41"/>
  <c r="Q389" i="41"/>
  <c r="X388" i="41"/>
  <c r="G388" i="41"/>
  <c r="M387" i="41"/>
  <c r="S386" i="41"/>
  <c r="C386" i="41"/>
  <c r="I385" i="41"/>
  <c r="O384" i="41"/>
  <c r="U383" i="41"/>
  <c r="E383" i="41"/>
  <c r="K382" i="41"/>
  <c r="Q381" i="41"/>
  <c r="X380" i="41"/>
  <c r="G380" i="41"/>
  <c r="M379" i="41"/>
  <c r="S378" i="41"/>
  <c r="C378" i="41"/>
  <c r="I377" i="41"/>
  <c r="O376" i="41"/>
  <c r="U375" i="41"/>
  <c r="E375" i="41"/>
  <c r="K374" i="41"/>
  <c r="Q373" i="41"/>
  <c r="X372" i="41"/>
  <c r="G372" i="41"/>
  <c r="M371" i="41"/>
  <c r="S370" i="41"/>
  <c r="C370" i="41"/>
  <c r="J392" i="41"/>
  <c r="P391" i="41"/>
  <c r="W390" i="41"/>
  <c r="F390" i="41"/>
  <c r="L389" i="41"/>
  <c r="R388" i="41"/>
  <c r="B388" i="41"/>
  <c r="H387" i="41"/>
  <c r="N386" i="41"/>
  <c r="T385" i="41"/>
  <c r="D385" i="41"/>
  <c r="J384" i="41"/>
  <c r="P383" i="41"/>
  <c r="W382" i="41"/>
  <c r="F382" i="41"/>
  <c r="L381" i="41"/>
  <c r="R380" i="41"/>
  <c r="B380" i="41"/>
  <c r="H379" i="41"/>
  <c r="N378" i="41"/>
  <c r="T377" i="41"/>
  <c r="D377" i="41"/>
  <c r="J376" i="41"/>
  <c r="P375" i="41"/>
  <c r="W374" i="41"/>
  <c r="F374" i="41"/>
  <c r="L373" i="41"/>
  <c r="R372" i="41"/>
  <c r="B372" i="41"/>
  <c r="H371" i="41"/>
  <c r="N370" i="41"/>
  <c r="U392" i="41"/>
  <c r="E392" i="41"/>
  <c r="K391" i="41"/>
  <c r="Q390" i="41"/>
  <c r="X389" i="41"/>
  <c r="G389" i="41"/>
  <c r="M388" i="41"/>
  <c r="S387" i="41"/>
  <c r="C387" i="41"/>
  <c r="I386" i="41"/>
  <c r="O385" i="41"/>
  <c r="U384" i="41"/>
  <c r="E384" i="41"/>
  <c r="K383" i="41"/>
  <c r="Q382" i="41"/>
  <c r="X381" i="41"/>
  <c r="G381" i="41"/>
  <c r="M380" i="41"/>
  <c r="S379" i="41"/>
  <c r="C379" i="41"/>
  <c r="I378" i="41"/>
  <c r="O377" i="41"/>
  <c r="U376" i="41"/>
  <c r="E376" i="41"/>
  <c r="K375" i="41"/>
  <c r="Q374" i="41"/>
  <c r="X373" i="41"/>
  <c r="G373" i="41"/>
  <c r="M372" i="41"/>
  <c r="S371" i="41"/>
  <c r="C371" i="41"/>
  <c r="I370" i="41"/>
  <c r="P392" i="41"/>
  <c r="W391" i="41"/>
  <c r="F391" i="41"/>
  <c r="L390" i="41"/>
  <c r="R389" i="41"/>
  <c r="B389" i="41"/>
  <c r="H388" i="41"/>
  <c r="N387" i="41"/>
  <c r="T386" i="41"/>
  <c r="D386" i="41"/>
  <c r="J385" i="41"/>
  <c r="P384" i="41"/>
  <c r="W383" i="41"/>
  <c r="F383" i="41"/>
  <c r="L382" i="41"/>
  <c r="R381" i="41"/>
  <c r="B381" i="41"/>
  <c r="H380" i="41"/>
  <c r="N379" i="41"/>
  <c r="T378" i="41"/>
  <c r="D378" i="41"/>
  <c r="J377" i="41"/>
  <c r="P376" i="41"/>
  <c r="W375" i="41"/>
  <c r="F375" i="41"/>
  <c r="L374" i="41"/>
  <c r="R373" i="41"/>
  <c r="B373" i="41"/>
  <c r="H372" i="41"/>
  <c r="N371" i="41"/>
  <c r="T370" i="41"/>
  <c r="D370" i="41"/>
  <c r="M369" i="41"/>
  <c r="S368" i="41"/>
  <c r="C368" i="41"/>
  <c r="I367" i="41"/>
  <c r="O366" i="41"/>
  <c r="U365" i="41"/>
  <c r="E365" i="41"/>
  <c r="K364" i="41"/>
  <c r="Q363" i="41"/>
  <c r="X362" i="41"/>
  <c r="G362" i="41"/>
  <c r="M361" i="41"/>
  <c r="S360" i="41"/>
  <c r="C360" i="41"/>
  <c r="I359" i="41"/>
  <c r="O358" i="41"/>
  <c r="U357" i="41"/>
  <c r="E357" i="41"/>
  <c r="K356" i="41"/>
  <c r="Q355" i="41"/>
  <c r="X354" i="41"/>
  <c r="G354" i="41"/>
  <c r="M353" i="41"/>
  <c r="S352" i="41"/>
  <c r="C352" i="41"/>
  <c r="I351" i="41"/>
  <c r="O350" i="41"/>
  <c r="U349" i="41"/>
  <c r="E349" i="41"/>
  <c r="K348" i="41"/>
  <c r="Q347" i="41"/>
  <c r="X346" i="41"/>
  <c r="H369" i="41"/>
  <c r="N368" i="41"/>
  <c r="T367" i="41"/>
  <c r="D367" i="41"/>
  <c r="J366" i="41"/>
  <c r="P365" i="41"/>
  <c r="W364" i="41"/>
  <c r="F364" i="41"/>
  <c r="L363" i="41"/>
  <c r="R362" i="41"/>
  <c r="B362" i="41"/>
  <c r="H361" i="41"/>
  <c r="N360" i="41"/>
  <c r="T359" i="41"/>
  <c r="D359" i="41"/>
  <c r="J358" i="41"/>
  <c r="P357" i="41"/>
  <c r="W356" i="41"/>
  <c r="F356" i="41"/>
  <c r="L355" i="41"/>
  <c r="R354" i="41"/>
  <c r="B354" i="41"/>
  <c r="H353" i="41"/>
  <c r="N352" i="41"/>
  <c r="T351" i="41"/>
  <c r="D351" i="41"/>
  <c r="J350" i="41"/>
  <c r="P349" i="41"/>
  <c r="W348" i="41"/>
  <c r="F348" i="41"/>
  <c r="L347" i="41"/>
  <c r="S369" i="41"/>
  <c r="C369" i="41"/>
  <c r="I368" i="41"/>
  <c r="O367" i="41"/>
  <c r="U366" i="41"/>
  <c r="E366" i="41"/>
  <c r="K365" i="41"/>
  <c r="Q364" i="41"/>
  <c r="X363" i="41"/>
  <c r="G363" i="41"/>
  <c r="M362" i="41"/>
  <c r="S361" i="41"/>
  <c r="C361" i="41"/>
  <c r="I360" i="41"/>
  <c r="O359" i="41"/>
  <c r="U358" i="41"/>
  <c r="E358" i="41"/>
  <c r="K357" i="41"/>
  <c r="Q356" i="41"/>
  <c r="X355" i="41"/>
  <c r="G355" i="41"/>
  <c r="M354" i="41"/>
  <c r="S353" i="41"/>
  <c r="C353" i="41"/>
  <c r="I352" i="41"/>
  <c r="O351" i="41"/>
  <c r="U350" i="41"/>
  <c r="E350" i="41"/>
  <c r="K349" i="41"/>
  <c r="Q348" i="41"/>
  <c r="X347" i="41"/>
  <c r="G347" i="41"/>
  <c r="N369" i="41"/>
  <c r="T368" i="41"/>
  <c r="D368" i="41"/>
  <c r="J367" i="41"/>
  <c r="P366" i="41"/>
  <c r="W365" i="41"/>
  <c r="F365" i="41"/>
  <c r="L364" i="41"/>
  <c r="R363" i="41"/>
  <c r="B363" i="41"/>
  <c r="H362" i="41"/>
  <c r="N361" i="41"/>
  <c r="T360" i="41"/>
  <c r="D360" i="41"/>
  <c r="J359" i="41"/>
  <c r="P358" i="41"/>
  <c r="W357" i="41"/>
  <c r="F357" i="41"/>
  <c r="L356" i="41"/>
  <c r="R355" i="41"/>
  <c r="B355" i="41"/>
  <c r="H354" i="41"/>
  <c r="N353" i="41"/>
  <c r="T352" i="41"/>
  <c r="D352" i="41"/>
  <c r="J351" i="41"/>
  <c r="P350" i="41"/>
  <c r="W349" i="41"/>
  <c r="F349" i="41"/>
  <c r="L348" i="41"/>
  <c r="R347" i="41"/>
  <c r="B347" i="41"/>
  <c r="H346" i="41"/>
  <c r="N345" i="41"/>
  <c r="T344" i="41"/>
  <c r="D344" i="41"/>
  <c r="J343" i="41"/>
  <c r="P342" i="41"/>
  <c r="W341" i="41"/>
  <c r="F341" i="41"/>
  <c r="L340" i="41"/>
  <c r="R339" i="41"/>
  <c r="B339" i="41"/>
  <c r="H338" i="41"/>
  <c r="N337" i="41"/>
  <c r="T336" i="41"/>
  <c r="D336" i="41"/>
  <c r="J335" i="41"/>
  <c r="P334" i="41"/>
  <c r="W333" i="41"/>
  <c r="F333" i="41"/>
  <c r="L332" i="41"/>
  <c r="R331" i="41"/>
  <c r="B331" i="41"/>
  <c r="H330" i="41"/>
  <c r="N329" i="41"/>
  <c r="T328" i="41"/>
  <c r="D328" i="41"/>
  <c r="J327" i="41"/>
  <c r="P326" i="41"/>
  <c r="W325" i="41"/>
  <c r="F325" i="41"/>
  <c r="L324" i="41"/>
  <c r="G346" i="41"/>
  <c r="M345" i="41"/>
  <c r="S344" i="41"/>
  <c r="C344" i="41"/>
  <c r="I343" i="41"/>
  <c r="O342" i="41"/>
  <c r="U341" i="41"/>
  <c r="E341" i="41"/>
  <c r="K340" i="41"/>
  <c r="Q339" i="41"/>
  <c r="X338" i="41"/>
  <c r="G338" i="41"/>
  <c r="M337" i="41"/>
  <c r="S336" i="41"/>
  <c r="C336" i="41"/>
  <c r="I335" i="41"/>
  <c r="O334" i="41"/>
  <c r="U333" i="41"/>
  <c r="N346" i="41"/>
  <c r="T345" i="41"/>
  <c r="D345" i="41"/>
  <c r="J344" i="41"/>
  <c r="P343" i="41"/>
  <c r="C657" i="41"/>
  <c r="I646" i="41"/>
  <c r="T590" i="41"/>
  <c r="C602" i="41"/>
  <c r="H619" i="41"/>
  <c r="I594" i="41"/>
  <c r="D566" i="41"/>
  <c r="F548" i="41"/>
  <c r="L564" i="41"/>
  <c r="F549" i="41"/>
  <c r="H543" i="41"/>
  <c r="P531" i="41"/>
  <c r="S543" i="41"/>
  <c r="E532" i="41"/>
  <c r="N543" i="41"/>
  <c r="W531" i="41"/>
  <c r="X525" i="41"/>
  <c r="S515" i="41"/>
  <c r="X509" i="41"/>
  <c r="E504" i="41"/>
  <c r="I498" i="41"/>
  <c r="M492" i="41"/>
  <c r="G540" i="41"/>
  <c r="B527" i="41"/>
  <c r="F521" i="41"/>
  <c r="J515" i="41"/>
  <c r="N509" i="41"/>
  <c r="R503" i="41"/>
  <c r="W497" i="41"/>
  <c r="D492" i="41"/>
  <c r="I539" i="41"/>
  <c r="S526" i="41"/>
  <c r="X520" i="41"/>
  <c r="E515" i="41"/>
  <c r="I509" i="41"/>
  <c r="M503" i="41"/>
  <c r="Q497" i="41"/>
  <c r="U491" i="41"/>
  <c r="R520" i="41"/>
  <c r="L497" i="41"/>
  <c r="B486" i="41"/>
  <c r="F480" i="41"/>
  <c r="J474" i="41"/>
  <c r="N470" i="41"/>
  <c r="N466" i="41"/>
  <c r="H463" i="41"/>
  <c r="H461" i="41"/>
  <c r="H459" i="41"/>
  <c r="L457" i="41"/>
  <c r="L455" i="41"/>
  <c r="H529" i="41"/>
  <c r="B522" i="41"/>
  <c r="B514" i="41"/>
  <c r="B506" i="41"/>
  <c r="L499" i="41"/>
  <c r="P493" i="41"/>
  <c r="K489" i="41"/>
  <c r="X487" i="41"/>
  <c r="M486" i="41"/>
  <c r="C485" i="41"/>
  <c r="O483" i="41"/>
  <c r="E482" i="41"/>
  <c r="Q480" i="41"/>
  <c r="G479" i="41"/>
  <c r="S477" i="41"/>
  <c r="I476" i="41"/>
  <c r="U474" i="41"/>
  <c r="K473" i="41"/>
  <c r="X471" i="41"/>
  <c r="M470" i="41"/>
  <c r="C469" i="41"/>
  <c r="O467" i="41"/>
  <c r="E466" i="41"/>
  <c r="Q464" i="41"/>
  <c r="G463" i="41"/>
  <c r="S461" i="41"/>
  <c r="I460" i="41"/>
  <c r="U458" i="41"/>
  <c r="K457" i="41"/>
  <c r="X455" i="41"/>
  <c r="Q545" i="41"/>
  <c r="J528" i="41"/>
  <c r="N522" i="41"/>
  <c r="R516" i="41"/>
  <c r="W510" i="41"/>
  <c r="D505" i="41"/>
  <c r="H499" i="41"/>
  <c r="L493" i="41"/>
  <c r="J489" i="41"/>
  <c r="W487" i="41"/>
  <c r="L486" i="41"/>
  <c r="B485" i="41"/>
  <c r="N483" i="41"/>
  <c r="D482" i="41"/>
  <c r="P480" i="41"/>
  <c r="F479" i="41"/>
  <c r="R477" i="41"/>
  <c r="H476" i="41"/>
  <c r="T474" i="41"/>
  <c r="J473" i="41"/>
  <c r="W471" i="41"/>
  <c r="L470" i="41"/>
  <c r="B469" i="41"/>
  <c r="N467" i="41"/>
  <c r="D466" i="41"/>
  <c r="P464" i="41"/>
  <c r="F463" i="41"/>
  <c r="R461" i="41"/>
  <c r="H460" i="41"/>
  <c r="T458" i="41"/>
  <c r="J457" i="41"/>
  <c r="W455" i="41"/>
  <c r="T523" i="41"/>
  <c r="N500" i="41"/>
  <c r="S486" i="41"/>
  <c r="X480" i="41"/>
  <c r="E475" i="41"/>
  <c r="I469" i="41"/>
  <c r="M463" i="41"/>
  <c r="Q457" i="41"/>
  <c r="I454" i="41"/>
  <c r="U452" i="41"/>
  <c r="K451" i="41"/>
  <c r="X449" i="41"/>
  <c r="M448" i="41"/>
  <c r="C447" i="41"/>
  <c r="O445" i="41"/>
  <c r="E444" i="41"/>
  <c r="Q442" i="41"/>
  <c r="G441" i="41"/>
  <c r="S439" i="41"/>
  <c r="I438" i="41"/>
  <c r="U436" i="41"/>
  <c r="K435" i="41"/>
  <c r="X433" i="41"/>
  <c r="M432" i="41"/>
  <c r="C431" i="41"/>
  <c r="O429" i="41"/>
  <c r="E428" i="41"/>
  <c r="Q426" i="41"/>
  <c r="G425" i="41"/>
  <c r="S423" i="41"/>
  <c r="I422" i="41"/>
  <c r="U420" i="41"/>
  <c r="D523" i="41"/>
  <c r="T499" i="41"/>
  <c r="O486" i="41"/>
  <c r="S480" i="41"/>
  <c r="X474" i="41"/>
  <c r="E469" i="41"/>
  <c r="I463" i="41"/>
  <c r="M457" i="41"/>
  <c r="H454" i="41"/>
  <c r="T452" i="41"/>
  <c r="J451" i="41"/>
  <c r="H450" i="41"/>
  <c r="J449" i="41"/>
  <c r="L448" i="41"/>
  <c r="J447" i="41"/>
  <c r="L446" i="41"/>
  <c r="N445" i="41"/>
  <c r="L444" i="41"/>
  <c r="N443" i="41"/>
  <c r="P442" i="41"/>
  <c r="N441" i="41"/>
  <c r="P440" i="41"/>
  <c r="R439" i="41"/>
  <c r="P438" i="41"/>
  <c r="R437" i="41"/>
  <c r="T436" i="41"/>
  <c r="R435" i="41"/>
  <c r="T434" i="41"/>
  <c r="W433" i="41"/>
  <c r="T432" i="41"/>
  <c r="W431" i="41"/>
  <c r="B431" i="41"/>
  <c r="W429" i="41"/>
  <c r="B429" i="41"/>
  <c r="D428" i="41"/>
  <c r="B427" i="41"/>
  <c r="D426" i="41"/>
  <c r="F425" i="41"/>
  <c r="D424" i="41"/>
  <c r="F423" i="41"/>
  <c r="H422" i="41"/>
  <c r="F421" i="41"/>
  <c r="H420" i="41"/>
  <c r="F528" i="41"/>
  <c r="R510" i="41"/>
  <c r="F496" i="41"/>
  <c r="U487" i="41"/>
  <c r="M483" i="41"/>
  <c r="U479" i="41"/>
  <c r="G476" i="41"/>
  <c r="U471" i="41"/>
  <c r="G468" i="41"/>
  <c r="O464" i="41"/>
  <c r="G460" i="41"/>
  <c r="O456" i="41"/>
  <c r="O454" i="41"/>
  <c r="M453" i="41"/>
  <c r="O452" i="41"/>
  <c r="Q451" i="41"/>
  <c r="O450" i="41"/>
  <c r="Q449" i="41"/>
  <c r="S448" i="41"/>
  <c r="Q447" i="41"/>
  <c r="S446" i="41"/>
  <c r="U445" i="41"/>
  <c r="S444" i="41"/>
  <c r="U443" i="41"/>
  <c r="X442" i="41"/>
  <c r="U441" i="41"/>
  <c r="X440" i="41"/>
  <c r="C440" i="41"/>
  <c r="X438" i="41"/>
  <c r="C438" i="41"/>
  <c r="E437" i="41"/>
  <c r="C436" i="41"/>
  <c r="E435" i="41"/>
  <c r="G434" i="41"/>
  <c r="E433" i="41"/>
  <c r="G432" i="41"/>
  <c r="I431" i="41"/>
  <c r="G430" i="41"/>
  <c r="I429" i="41"/>
  <c r="K428" i="41"/>
  <c r="I427" i="41"/>
  <c r="K426" i="41"/>
  <c r="M425" i="41"/>
  <c r="K424" i="41"/>
  <c r="M423" i="41"/>
  <c r="O422" i="41"/>
  <c r="M421" i="41"/>
  <c r="O420" i="41"/>
  <c r="J498" i="41"/>
  <c r="O474" i="41"/>
  <c r="C460" i="41"/>
  <c r="R452" i="41"/>
  <c r="D449" i="41"/>
  <c r="F446" i="41"/>
  <c r="H443" i="41"/>
  <c r="J440" i="41"/>
  <c r="L437" i="41"/>
  <c r="N434" i="41"/>
  <c r="P431" i="41"/>
  <c r="R428" i="41"/>
  <c r="T425" i="41"/>
  <c r="W422" i="41"/>
  <c r="F420" i="41"/>
  <c r="J419" i="41"/>
  <c r="P418" i="41"/>
  <c r="W417" i="41"/>
  <c r="F417" i="41"/>
  <c r="L416" i="41"/>
  <c r="R415" i="41"/>
  <c r="B415" i="41"/>
  <c r="H414" i="41"/>
  <c r="N413" i="41"/>
  <c r="T412" i="41"/>
  <c r="D412" i="41"/>
  <c r="J411" i="41"/>
  <c r="P410" i="41"/>
  <c r="W409" i="41"/>
  <c r="F409" i="41"/>
  <c r="L408" i="41"/>
  <c r="R407" i="41"/>
  <c r="B407" i="41"/>
  <c r="H406" i="41"/>
  <c r="N405" i="41"/>
  <c r="T404" i="41"/>
  <c r="D404" i="41"/>
  <c r="J403" i="41"/>
  <c r="P402" i="41"/>
  <c r="W401" i="41"/>
  <c r="F401" i="41"/>
  <c r="L400" i="41"/>
  <c r="R399" i="41"/>
  <c r="B399" i="41"/>
  <c r="H398" i="41"/>
  <c r="N397" i="41"/>
  <c r="T396" i="41"/>
  <c r="D396" i="41"/>
  <c r="J395" i="41"/>
  <c r="P394" i="41"/>
  <c r="W393" i="41"/>
  <c r="F393" i="41"/>
  <c r="I475" i="41"/>
  <c r="L451" i="41"/>
  <c r="R442" i="41"/>
  <c r="H433" i="41"/>
  <c r="H425" i="41"/>
  <c r="G419" i="41"/>
  <c r="G417" i="41"/>
  <c r="C415" i="41"/>
  <c r="Q412" i="41"/>
  <c r="M410" i="41"/>
  <c r="M408" i="41"/>
  <c r="E406" i="41"/>
  <c r="E404" i="41"/>
  <c r="X401" i="41"/>
  <c r="K399" i="41"/>
  <c r="O397" i="41"/>
  <c r="K395" i="41"/>
  <c r="M530" i="41"/>
  <c r="K488" i="41"/>
  <c r="S476" i="41"/>
  <c r="E465" i="41"/>
  <c r="R454" i="41"/>
  <c r="T451" i="41"/>
  <c r="W448" i="41"/>
  <c r="B446" i="41"/>
  <c r="D443" i="41"/>
  <c r="F440" i="41"/>
  <c r="H437" i="41"/>
  <c r="J434" i="41"/>
  <c r="L431" i="41"/>
  <c r="N428" i="41"/>
  <c r="P425" i="41"/>
  <c r="R422" i="41"/>
  <c r="E420" i="41"/>
  <c r="I419" i="41"/>
  <c r="O418" i="41"/>
  <c r="U417" i="41"/>
  <c r="E417" i="41"/>
  <c r="K416" i="41"/>
  <c r="Q415" i="41"/>
  <c r="X414" i="41"/>
  <c r="G414" i="41"/>
  <c r="M413" i="41"/>
  <c r="S412" i="41"/>
  <c r="C412" i="41"/>
  <c r="I411" i="41"/>
  <c r="O410" i="41"/>
  <c r="U409" i="41"/>
  <c r="E409" i="41"/>
  <c r="K408" i="41"/>
  <c r="Q407" i="41"/>
  <c r="X406" i="41"/>
  <c r="G406" i="41"/>
  <c r="M405" i="41"/>
  <c r="S404" i="41"/>
  <c r="C404" i="41"/>
  <c r="I403" i="41"/>
  <c r="O402" i="41"/>
  <c r="U401" i="41"/>
  <c r="E401" i="41"/>
  <c r="K400" i="41"/>
  <c r="Q399" i="41"/>
  <c r="X398" i="41"/>
  <c r="G398" i="41"/>
  <c r="M397" i="41"/>
  <c r="S396" i="41"/>
  <c r="C396" i="41"/>
  <c r="I395" i="41"/>
  <c r="O394" i="41"/>
  <c r="U393" i="41"/>
  <c r="E393" i="41"/>
  <c r="G478" i="41"/>
  <c r="F452" i="41"/>
  <c r="L443" i="41"/>
  <c r="R434" i="41"/>
  <c r="N424" i="41"/>
  <c r="C419" i="41"/>
  <c r="U416" i="41"/>
  <c r="Q414" i="41"/>
  <c r="M412" i="41"/>
  <c r="I410" i="41"/>
  <c r="E408" i="41"/>
  <c r="X405" i="41"/>
  <c r="S403" i="41"/>
  <c r="O401" i="41"/>
  <c r="O399" i="41"/>
  <c r="K397" i="41"/>
  <c r="C395" i="41"/>
  <c r="C393" i="41"/>
  <c r="N492" i="41"/>
  <c r="X478" i="41"/>
  <c r="I467" i="41"/>
  <c r="Q455" i="41"/>
  <c r="J452" i="41"/>
  <c r="L449" i="41"/>
  <c r="N446" i="41"/>
  <c r="P443" i="41"/>
  <c r="R440" i="41"/>
  <c r="T437" i="41"/>
  <c r="W434" i="41"/>
  <c r="B432" i="41"/>
  <c r="D429" i="41"/>
  <c r="F426" i="41"/>
  <c r="H423" i="41"/>
  <c r="J420" i="41"/>
  <c r="L419" i="41"/>
  <c r="R418" i="41"/>
  <c r="B418" i="41"/>
  <c r="H417" i="41"/>
  <c r="N416" i="41"/>
  <c r="T415" i="41"/>
  <c r="D415" i="41"/>
  <c r="J414" i="41"/>
  <c r="P413" i="41"/>
  <c r="W412" i="41"/>
  <c r="F412" i="41"/>
  <c r="L411" i="41"/>
  <c r="R410" i="41"/>
  <c r="B410" i="41"/>
  <c r="H409" i="41"/>
  <c r="N408" i="41"/>
  <c r="T407" i="41"/>
  <c r="D407" i="41"/>
  <c r="J406" i="41"/>
  <c r="P405" i="41"/>
  <c r="W404" i="41"/>
  <c r="F404" i="41"/>
  <c r="L403" i="41"/>
  <c r="R402" i="41"/>
  <c r="B402" i="41"/>
  <c r="H401" i="41"/>
  <c r="N400" i="41"/>
  <c r="T399" i="41"/>
  <c r="D399" i="41"/>
  <c r="J398" i="41"/>
  <c r="P397" i="41"/>
  <c r="W396" i="41"/>
  <c r="F396" i="41"/>
  <c r="L395" i="41"/>
  <c r="R394" i="41"/>
  <c r="B394" i="41"/>
  <c r="H393" i="41"/>
  <c r="K472" i="41"/>
  <c r="R450" i="41"/>
  <c r="B442" i="41"/>
  <c r="B434" i="41"/>
  <c r="B426" i="41"/>
  <c r="K419" i="41"/>
  <c r="C417" i="41"/>
  <c r="U414" i="41"/>
  <c r="U412" i="41"/>
  <c r="Q410" i="41"/>
  <c r="I408" i="41"/>
  <c r="I406" i="41"/>
  <c r="X403" i="41"/>
  <c r="S401" i="41"/>
  <c r="S399" i="41"/>
  <c r="G397" i="41"/>
  <c r="G395" i="41"/>
  <c r="G393" i="41"/>
  <c r="K392" i="41"/>
  <c r="Q391" i="41"/>
  <c r="X390" i="41"/>
  <c r="G390" i="41"/>
  <c r="M389" i="41"/>
  <c r="S388" i="41"/>
  <c r="C388" i="41"/>
  <c r="I387" i="41"/>
  <c r="O386" i="41"/>
  <c r="U385" i="41"/>
  <c r="E385" i="41"/>
  <c r="K384" i="41"/>
  <c r="Q383" i="41"/>
  <c r="X382" i="41"/>
  <c r="G382" i="41"/>
  <c r="M381" i="41"/>
  <c r="S380" i="41"/>
  <c r="C380" i="41"/>
  <c r="I379" i="41"/>
  <c r="O378" i="41"/>
  <c r="U377" i="41"/>
  <c r="E377" i="41"/>
  <c r="K376" i="41"/>
  <c r="Q375" i="41"/>
  <c r="X374" i="41"/>
  <c r="G374" i="41"/>
  <c r="M373" i="41"/>
  <c r="S372" i="41"/>
  <c r="C372" i="41"/>
  <c r="I371" i="41"/>
  <c r="O370" i="41"/>
  <c r="W392" i="41"/>
  <c r="F392" i="41"/>
  <c r="L391" i="41"/>
  <c r="R390" i="41"/>
  <c r="B390" i="41"/>
  <c r="H389" i="41"/>
  <c r="N388" i="41"/>
  <c r="T387" i="41"/>
  <c r="D387" i="41"/>
  <c r="J386" i="41"/>
  <c r="P385" i="41"/>
  <c r="W384" i="41"/>
  <c r="F384" i="41"/>
  <c r="L383" i="41"/>
  <c r="R382" i="41"/>
  <c r="B382" i="41"/>
  <c r="H381" i="41"/>
  <c r="N380" i="41"/>
  <c r="T379" i="41"/>
  <c r="D379" i="41"/>
  <c r="J378" i="41"/>
  <c r="P377" i="41"/>
  <c r="W376" i="41"/>
  <c r="F376" i="41"/>
  <c r="L375" i="41"/>
  <c r="R374" i="41"/>
  <c r="B374" i="41"/>
  <c r="H373" i="41"/>
  <c r="N372" i="41"/>
  <c r="T371" i="41"/>
  <c r="D371" i="41"/>
  <c r="J370" i="41"/>
  <c r="Q392" i="41"/>
  <c r="X391" i="41"/>
  <c r="G391" i="41"/>
  <c r="M390" i="41"/>
  <c r="S389" i="41"/>
  <c r="C389" i="41"/>
  <c r="I388" i="41"/>
  <c r="O387" i="41"/>
  <c r="U386" i="41"/>
  <c r="E386" i="41"/>
  <c r="K385" i="41"/>
  <c r="Q384" i="41"/>
  <c r="X383" i="41"/>
  <c r="G383" i="41"/>
  <c r="M382" i="41"/>
  <c r="S381" i="41"/>
  <c r="C381" i="41"/>
  <c r="I380" i="41"/>
  <c r="O379" i="41"/>
  <c r="U378" i="41"/>
  <c r="E378" i="41"/>
  <c r="K377" i="41"/>
  <c r="Q376" i="41"/>
  <c r="X375" i="41"/>
  <c r="G375" i="41"/>
  <c r="M374" i="41"/>
  <c r="S373" i="41"/>
  <c r="C373" i="41"/>
  <c r="I372" i="41"/>
  <c r="O371" i="41"/>
  <c r="U370" i="41"/>
  <c r="E370" i="41"/>
  <c r="L392" i="41"/>
  <c r="R391" i="41"/>
  <c r="B391" i="41"/>
  <c r="H390" i="41"/>
  <c r="N389" i="41"/>
  <c r="T388" i="41"/>
  <c r="D388" i="41"/>
  <c r="J387" i="41"/>
  <c r="P386" i="41"/>
  <c r="W385" i="41"/>
  <c r="F385" i="41"/>
  <c r="L384" i="41"/>
  <c r="R383" i="41"/>
  <c r="B383" i="41"/>
  <c r="H382" i="41"/>
  <c r="N381" i="41"/>
  <c r="T380" i="41"/>
  <c r="D380" i="41"/>
  <c r="J379" i="41"/>
  <c r="P378" i="41"/>
  <c r="W377" i="41"/>
  <c r="F377" i="41"/>
  <c r="L376" i="41"/>
  <c r="R375" i="41"/>
  <c r="B375" i="41"/>
  <c r="H374" i="41"/>
  <c r="N373" i="41"/>
  <c r="T372" i="41"/>
  <c r="D372" i="41"/>
  <c r="J371" i="41"/>
  <c r="P370" i="41"/>
  <c r="W369" i="41"/>
  <c r="I369" i="41"/>
  <c r="O368" i="41"/>
  <c r="U367" i="41"/>
  <c r="E367" i="41"/>
  <c r="K366" i="41"/>
  <c r="Q365" i="41"/>
  <c r="X364" i="41"/>
  <c r="G364" i="41"/>
  <c r="M363" i="41"/>
  <c r="S362" i="41"/>
  <c r="C362" i="41"/>
  <c r="I361" i="41"/>
  <c r="O360" i="41"/>
  <c r="U359" i="41"/>
  <c r="E359" i="41"/>
  <c r="K358" i="41"/>
  <c r="Q357" i="41"/>
  <c r="X356" i="41"/>
  <c r="G356" i="41"/>
  <c r="M355" i="41"/>
  <c r="S354" i="41"/>
  <c r="C354" i="41"/>
  <c r="I353" i="41"/>
  <c r="O352" i="41"/>
  <c r="U351" i="41"/>
  <c r="E351" i="41"/>
  <c r="K350" i="41"/>
  <c r="Q349" i="41"/>
  <c r="X348" i="41"/>
  <c r="G348" i="41"/>
  <c r="M347" i="41"/>
  <c r="T369" i="41"/>
  <c r="D369" i="41"/>
  <c r="J368" i="41"/>
  <c r="P367" i="41"/>
  <c r="W366" i="41"/>
  <c r="F366" i="41"/>
  <c r="L365" i="41"/>
  <c r="R364" i="41"/>
  <c r="B364" i="41"/>
  <c r="H363" i="41"/>
  <c r="N362" i="41"/>
  <c r="T361" i="41"/>
  <c r="D361" i="41"/>
  <c r="J360" i="41"/>
  <c r="P359" i="41"/>
  <c r="W358" i="41"/>
  <c r="F358" i="41"/>
  <c r="L357" i="41"/>
  <c r="R356" i="41"/>
  <c r="B356" i="41"/>
  <c r="H355" i="41"/>
  <c r="N354" i="41"/>
  <c r="T353" i="41"/>
  <c r="D353" i="41"/>
  <c r="J352" i="41"/>
  <c r="P351" i="41"/>
  <c r="W350" i="41"/>
  <c r="F350" i="41"/>
  <c r="L349" i="41"/>
  <c r="R348" i="41"/>
  <c r="B348" i="41"/>
  <c r="H347" i="41"/>
  <c r="O369" i="41"/>
  <c r="U368" i="41"/>
  <c r="E368" i="41"/>
  <c r="K367" i="41"/>
  <c r="Q366" i="41"/>
  <c r="X365" i="41"/>
  <c r="G365" i="41"/>
  <c r="M364" i="41"/>
  <c r="S363" i="41"/>
  <c r="C363" i="41"/>
  <c r="I362" i="41"/>
  <c r="O361" i="41"/>
  <c r="U360" i="41"/>
  <c r="E360" i="41"/>
  <c r="K359" i="41"/>
  <c r="Q358" i="41"/>
  <c r="X357" i="41"/>
  <c r="G357" i="41"/>
  <c r="M356" i="41"/>
  <c r="S355" i="41"/>
  <c r="C355" i="41"/>
  <c r="I354" i="41"/>
  <c r="O353" i="41"/>
  <c r="U352" i="41"/>
  <c r="E352" i="41"/>
  <c r="K351" i="41"/>
  <c r="Q350" i="41"/>
  <c r="X349" i="41"/>
  <c r="G349" i="41"/>
  <c r="M348" i="41"/>
  <c r="S347" i="41"/>
  <c r="C347" i="41"/>
  <c r="J369" i="41"/>
  <c r="P368" i="41"/>
  <c r="W367" i="41"/>
  <c r="F367" i="41"/>
  <c r="L366" i="41"/>
  <c r="R365" i="41"/>
  <c r="B365" i="41"/>
  <c r="H364" i="41"/>
  <c r="N363" i="41"/>
  <c r="T362" i="41"/>
  <c r="D362" i="41"/>
  <c r="J361" i="41"/>
  <c r="P360" i="41"/>
  <c r="W359" i="41"/>
  <c r="F359" i="41"/>
  <c r="L358" i="41"/>
  <c r="R357" i="41"/>
  <c r="B357" i="41"/>
  <c r="H356" i="41"/>
  <c r="N355" i="41"/>
  <c r="T354" i="41"/>
  <c r="D354" i="41"/>
  <c r="J353" i="41"/>
  <c r="P352" i="41"/>
  <c r="W351" i="41"/>
  <c r="F351" i="41"/>
  <c r="L350" i="41"/>
  <c r="R349" i="41"/>
  <c r="B349" i="41"/>
  <c r="H348" i="41"/>
  <c r="N347" i="41"/>
  <c r="T346" i="41"/>
  <c r="D346" i="41"/>
  <c r="J345" i="41"/>
  <c r="P344" i="41"/>
  <c r="W343" i="41"/>
  <c r="F343" i="41"/>
  <c r="L342" i="41"/>
  <c r="R341" i="41"/>
  <c r="B341" i="41"/>
  <c r="H340" i="41"/>
  <c r="N339" i="41"/>
  <c r="T338" i="41"/>
  <c r="D338" i="41"/>
  <c r="J337" i="41"/>
  <c r="P336" i="41"/>
  <c r="W335" i="41"/>
  <c r="F335" i="41"/>
  <c r="L334" i="41"/>
  <c r="R333" i="41"/>
  <c r="B333" i="41"/>
  <c r="H332" i="41"/>
  <c r="N331" i="41"/>
  <c r="T330" i="41"/>
  <c r="D330" i="41"/>
  <c r="J329" i="41"/>
  <c r="P328" i="41"/>
  <c r="W327" i="41"/>
  <c r="F327" i="41"/>
  <c r="L326" i="41"/>
  <c r="R325" i="41"/>
  <c r="B325" i="41"/>
  <c r="S346" i="41"/>
  <c r="C346" i="41"/>
  <c r="I345" i="41"/>
  <c r="O344" i="41"/>
  <c r="U343" i="41"/>
  <c r="E343" i="41"/>
  <c r="K342" i="41"/>
  <c r="Q341" i="41"/>
  <c r="X340" i="41"/>
  <c r="G340" i="41"/>
  <c r="M339" i="41"/>
  <c r="S338" i="41"/>
  <c r="C338" i="41"/>
  <c r="I337" i="41"/>
  <c r="O336" i="41"/>
  <c r="U335" i="41"/>
  <c r="E335" i="41"/>
  <c r="K334" i="41"/>
  <c r="Q333" i="41"/>
  <c r="J346" i="41"/>
  <c r="P345" i="41"/>
  <c r="W344" i="41"/>
  <c r="F344" i="41"/>
  <c r="L343" i="41"/>
  <c r="R342" i="41"/>
  <c r="B342" i="41"/>
  <c r="H341" i="41"/>
  <c r="N340" i="41"/>
  <c r="T339" i="41"/>
  <c r="K632" i="41"/>
  <c r="P652" i="41"/>
  <c r="E596" i="41"/>
  <c r="K590" i="41"/>
  <c r="P607" i="41"/>
  <c r="M578" i="41"/>
  <c r="X576" i="41"/>
  <c r="O559" i="41"/>
  <c r="P558" i="41"/>
  <c r="G564" i="41"/>
  <c r="J540" i="41"/>
  <c r="D569" i="41"/>
  <c r="U540" i="41"/>
  <c r="L565" i="41"/>
  <c r="P540" i="41"/>
  <c r="Q547" i="41"/>
  <c r="C523" i="41"/>
  <c r="I514" i="41"/>
  <c r="M508" i="41"/>
  <c r="Q502" i="41"/>
  <c r="U496" i="41"/>
  <c r="C491" i="41"/>
  <c r="K534" i="41"/>
  <c r="N525" i="41"/>
  <c r="R519" i="41"/>
  <c r="W513" i="41"/>
  <c r="D508" i="41"/>
  <c r="H502" i="41"/>
  <c r="L496" i="41"/>
  <c r="P490" i="41"/>
  <c r="M533" i="41"/>
  <c r="I525" i="41"/>
  <c r="M519" i="41"/>
  <c r="Q513" i="41"/>
  <c r="U507" i="41"/>
  <c r="C502" i="41"/>
  <c r="G496" i="41"/>
  <c r="K490" i="41"/>
  <c r="W514" i="41"/>
  <c r="P491" i="41"/>
  <c r="N484" i="41"/>
  <c r="R478" i="41"/>
  <c r="L473" i="41"/>
  <c r="L469" i="41"/>
  <c r="P465" i="41"/>
  <c r="R462" i="41"/>
  <c r="R460" i="41"/>
  <c r="W458" i="41"/>
  <c r="W456" i="41"/>
  <c r="M553" i="41"/>
  <c r="T527" i="41"/>
  <c r="T519" i="41"/>
  <c r="T511" i="41"/>
  <c r="N504" i="41"/>
  <c r="B498" i="41"/>
  <c r="F492" i="41"/>
  <c r="C489" i="41"/>
  <c r="O487" i="41"/>
  <c r="E486" i="41"/>
  <c r="Q484" i="41"/>
  <c r="G483" i="41"/>
  <c r="S481" i="41"/>
  <c r="I480" i="41"/>
  <c r="U478" i="41"/>
  <c r="K477" i="41"/>
  <c r="X475" i="41"/>
  <c r="M474" i="41"/>
  <c r="C473" i="41"/>
  <c r="O471" i="41"/>
  <c r="E470" i="41"/>
  <c r="Q468" i="41"/>
  <c r="G467" i="41"/>
  <c r="S465" i="41"/>
  <c r="I464" i="41"/>
  <c r="U462" i="41"/>
  <c r="K461" i="41"/>
  <c r="X459" i="41"/>
  <c r="M458" i="41"/>
  <c r="C457" i="41"/>
  <c r="O455" i="41"/>
  <c r="U539" i="41"/>
  <c r="W526" i="41"/>
  <c r="D521" i="41"/>
  <c r="H515" i="41"/>
  <c r="L509" i="41"/>
  <c r="P503" i="41"/>
  <c r="T497" i="41"/>
  <c r="B492" i="41"/>
  <c r="B489" i="41"/>
  <c r="N487" i="41"/>
  <c r="D486" i="41"/>
  <c r="P484" i="41"/>
  <c r="F483" i="41"/>
  <c r="R481" i="41"/>
  <c r="H480" i="41"/>
  <c r="T478" i="41"/>
  <c r="J477" i="41"/>
  <c r="W475" i="41"/>
  <c r="L474" i="41"/>
  <c r="B473" i="41"/>
  <c r="N471" i="41"/>
  <c r="D470" i="41"/>
  <c r="P468" i="41"/>
  <c r="F467" i="41"/>
  <c r="R465" i="41"/>
  <c r="H464" i="41"/>
  <c r="T462" i="41"/>
  <c r="J461" i="41"/>
  <c r="W459" i="41"/>
  <c r="L458" i="41"/>
  <c r="B457" i="41"/>
  <c r="N455" i="41"/>
  <c r="B518" i="41"/>
  <c r="R494" i="41"/>
  <c r="I485" i="41"/>
  <c r="M479" i="41"/>
  <c r="Q473" i="41"/>
  <c r="U467" i="41"/>
  <c r="C462" i="41"/>
  <c r="G456" i="41"/>
  <c r="X453" i="41"/>
  <c r="M452" i="41"/>
  <c r="C451" i="41"/>
  <c r="O449" i="41"/>
  <c r="E448" i="41"/>
  <c r="Q446" i="41"/>
  <c r="G445" i="41"/>
  <c r="S443" i="41"/>
  <c r="I442" i="41"/>
  <c r="U440" i="41"/>
  <c r="K439" i="41"/>
  <c r="X437" i="41"/>
  <c r="M436" i="41"/>
  <c r="C435" i="41"/>
  <c r="O433" i="41"/>
  <c r="E432" i="41"/>
  <c r="Q430" i="41"/>
  <c r="G429" i="41"/>
  <c r="S427" i="41"/>
  <c r="I426" i="41"/>
  <c r="U424" i="41"/>
  <c r="K423" i="41"/>
  <c r="X421" i="41"/>
  <c r="M420" i="41"/>
  <c r="H517" i="41"/>
  <c r="B494" i="41"/>
  <c r="E485" i="41"/>
  <c r="I479" i="41"/>
  <c r="M473" i="41"/>
  <c r="Q467" i="41"/>
  <c r="U461" i="41"/>
  <c r="C456" i="41"/>
  <c r="W453" i="41"/>
  <c r="L452" i="41"/>
  <c r="B451" i="41"/>
  <c r="D450" i="41"/>
  <c r="F449" i="41"/>
  <c r="D448" i="41"/>
  <c r="F447" i="41"/>
  <c r="H446" i="41"/>
  <c r="F445" i="41"/>
  <c r="H444" i="41"/>
  <c r="J443" i="41"/>
  <c r="H442" i="41"/>
  <c r="J441" i="41"/>
  <c r="L440" i="41"/>
  <c r="J439" i="41"/>
  <c r="L438" i="41"/>
  <c r="N437" i="41"/>
  <c r="L436" i="41"/>
  <c r="N435" i="41"/>
  <c r="P434" i="41"/>
  <c r="N433" i="41"/>
  <c r="P432" i="41"/>
  <c r="R431" i="41"/>
  <c r="P430" i="41"/>
  <c r="R429" i="41"/>
  <c r="T428" i="41"/>
  <c r="R427" i="41"/>
  <c r="T426" i="41"/>
  <c r="W425" i="41"/>
  <c r="T424" i="41"/>
  <c r="W423" i="41"/>
  <c r="B423" i="41"/>
  <c r="W421" i="41"/>
  <c r="B421" i="41"/>
  <c r="D420" i="41"/>
  <c r="J522" i="41"/>
  <c r="T507" i="41"/>
  <c r="H493" i="41"/>
  <c r="K486" i="41"/>
  <c r="S482" i="41"/>
  <c r="E479" i="41"/>
  <c r="S474" i="41"/>
  <c r="E471" i="41"/>
  <c r="M467" i="41"/>
  <c r="E463" i="41"/>
  <c r="M459" i="41"/>
  <c r="U455" i="41"/>
  <c r="G454" i="41"/>
  <c r="I453" i="41"/>
  <c r="K452" i="41"/>
  <c r="I451" i="41"/>
  <c r="K450" i="41"/>
  <c r="M449" i="41"/>
  <c r="K448" i="41"/>
  <c r="M447" i="41"/>
  <c r="O446" i="41"/>
  <c r="M445" i="41"/>
  <c r="O444" i="41"/>
  <c r="Q443" i="41"/>
  <c r="O442" i="41"/>
  <c r="Q441" i="41"/>
  <c r="S440" i="41"/>
  <c r="Q439" i="41"/>
  <c r="S438" i="41"/>
  <c r="U437" i="41"/>
  <c r="S436" i="41"/>
  <c r="U435" i="41"/>
  <c r="X434" i="41"/>
  <c r="U433" i="41"/>
  <c r="X432" i="41"/>
  <c r="C432" i="41"/>
  <c r="X430" i="41"/>
  <c r="C430" i="41"/>
  <c r="E429" i="41"/>
  <c r="C428" i="41"/>
  <c r="E427" i="41"/>
  <c r="G426" i="41"/>
  <c r="E425" i="41"/>
  <c r="G424" i="41"/>
  <c r="I423" i="41"/>
  <c r="G422" i="41"/>
  <c r="I421" i="41"/>
  <c r="K420" i="41"/>
  <c r="G486" i="41"/>
  <c r="Q471" i="41"/>
  <c r="E457" i="41"/>
  <c r="H451" i="41"/>
  <c r="J448" i="41"/>
  <c r="L445" i="41"/>
  <c r="N442" i="41"/>
  <c r="P439" i="41"/>
  <c r="R436" i="41"/>
  <c r="T433" i="41"/>
  <c r="W430" i="41"/>
  <c r="B428" i="41"/>
  <c r="D425" i="41"/>
  <c r="F422" i="41"/>
  <c r="X419" i="41"/>
  <c r="F419" i="41"/>
  <c r="L418" i="41"/>
  <c r="R417" i="41"/>
  <c r="B417" i="41"/>
  <c r="H416" i="41"/>
  <c r="N415" i="41"/>
  <c r="T414" i="41"/>
  <c r="D414" i="41"/>
  <c r="J413" i="41"/>
  <c r="P412" i="41"/>
  <c r="W411" i="41"/>
  <c r="F411" i="41"/>
  <c r="L410" i="41"/>
  <c r="R409" i="41"/>
  <c r="B409" i="41"/>
  <c r="H408" i="41"/>
  <c r="N407" i="41"/>
  <c r="T406" i="41"/>
  <c r="D406" i="41"/>
  <c r="J405" i="41"/>
  <c r="P404" i="41"/>
  <c r="W403" i="41"/>
  <c r="F403" i="41"/>
  <c r="L402" i="41"/>
  <c r="R401" i="41"/>
  <c r="B401" i="41"/>
  <c r="H400" i="41"/>
  <c r="N399" i="41"/>
  <c r="T398" i="41"/>
  <c r="D398" i="41"/>
  <c r="J397" i="41"/>
  <c r="P396" i="41"/>
  <c r="W395" i="41"/>
  <c r="F395" i="41"/>
  <c r="L394" i="41"/>
  <c r="R393" i="41"/>
  <c r="B393" i="41"/>
  <c r="O466" i="41"/>
  <c r="N448" i="41"/>
  <c r="N440" i="41"/>
  <c r="T431" i="41"/>
  <c r="T423" i="41"/>
  <c r="Q418" i="41"/>
  <c r="Q416" i="41"/>
  <c r="M414" i="41"/>
  <c r="E412" i="41"/>
  <c r="E410" i="41"/>
  <c r="X407" i="41"/>
  <c r="O405" i="41"/>
  <c r="O403" i="41"/>
  <c r="K401" i="41"/>
  <c r="U398" i="41"/>
  <c r="C397" i="41"/>
  <c r="Q394" i="41"/>
  <c r="R518" i="41"/>
  <c r="M485" i="41"/>
  <c r="U473" i="41"/>
  <c r="G462" i="41"/>
  <c r="B454" i="41"/>
  <c r="D451" i="41"/>
  <c r="F448" i="41"/>
  <c r="H445" i="41"/>
  <c r="J442" i="41"/>
  <c r="L439" i="41"/>
  <c r="N436" i="41"/>
  <c r="P433" i="41"/>
  <c r="R430" i="41"/>
  <c r="T427" i="41"/>
  <c r="W424" i="41"/>
  <c r="B422" i="41"/>
  <c r="U419" i="41"/>
  <c r="E419" i="41"/>
  <c r="K418" i="41"/>
  <c r="Q417" i="41"/>
  <c r="X416" i="41"/>
  <c r="G416" i="41"/>
  <c r="M415" i="41"/>
  <c r="S414" i="41"/>
  <c r="C414" i="41"/>
  <c r="I413" i="41"/>
  <c r="O412" i="41"/>
  <c r="U411" i="41"/>
  <c r="E411" i="41"/>
  <c r="K410" i="41"/>
  <c r="Q409" i="41"/>
  <c r="X408" i="41"/>
  <c r="G408" i="41"/>
  <c r="M407" i="41"/>
  <c r="S406" i="41"/>
  <c r="C406" i="41"/>
  <c r="I405" i="41"/>
  <c r="O404" i="41"/>
  <c r="U403" i="41"/>
  <c r="E403" i="41"/>
  <c r="K402" i="41"/>
  <c r="Q401" i="41"/>
  <c r="X400" i="41"/>
  <c r="G400" i="41"/>
  <c r="M399" i="41"/>
  <c r="S398" i="41"/>
  <c r="C398" i="41"/>
  <c r="I397" i="41"/>
  <c r="O396" i="41"/>
  <c r="U395" i="41"/>
  <c r="E395" i="41"/>
  <c r="K394" i="41"/>
  <c r="Q393" i="41"/>
  <c r="N524" i="41"/>
  <c r="M469" i="41"/>
  <c r="B450" i="41"/>
  <c r="H441" i="41"/>
  <c r="D431" i="41"/>
  <c r="D423" i="41"/>
  <c r="M418" i="41"/>
  <c r="I416" i="41"/>
  <c r="E414" i="41"/>
  <c r="X411" i="41"/>
  <c r="S409" i="41"/>
  <c r="O407" i="41"/>
  <c r="K405" i="41"/>
  <c r="G403" i="41"/>
  <c r="C401" i="41"/>
  <c r="G399" i="41"/>
  <c r="Q396" i="41"/>
  <c r="M394" i="41"/>
  <c r="L527" i="41"/>
  <c r="Q487" i="41"/>
  <c r="C476" i="41"/>
  <c r="K464" i="41"/>
  <c r="N454" i="41"/>
  <c r="P451" i="41"/>
  <c r="R448" i="41"/>
  <c r="T445" i="41"/>
  <c r="W442" i="41"/>
  <c r="B440" i="41"/>
  <c r="D437" i="41"/>
  <c r="F434" i="41"/>
  <c r="H431" i="41"/>
  <c r="J428" i="41"/>
  <c r="L425" i="41"/>
  <c r="N422" i="41"/>
  <c r="C420" i="41"/>
  <c r="H419" i="41"/>
  <c r="N418" i="41"/>
  <c r="T417" i="41"/>
  <c r="D417" i="41"/>
  <c r="J416" i="41"/>
  <c r="P415" i="41"/>
  <c r="W414" i="41"/>
  <c r="F414" i="41"/>
  <c r="L413" i="41"/>
  <c r="R412" i="41"/>
  <c r="B412" i="41"/>
  <c r="H411" i="41"/>
  <c r="N410" i="41"/>
  <c r="T409" i="41"/>
  <c r="D409" i="41"/>
  <c r="J408" i="41"/>
  <c r="P407" i="41"/>
  <c r="W406" i="41"/>
  <c r="F406" i="41"/>
  <c r="L405" i="41"/>
  <c r="R404" i="41"/>
  <c r="B404" i="41"/>
  <c r="H403" i="41"/>
  <c r="N402" i="41"/>
  <c r="T401" i="41"/>
  <c r="D401" i="41"/>
  <c r="J400" i="41"/>
  <c r="P399" i="41"/>
  <c r="W398" i="41"/>
  <c r="F398" i="41"/>
  <c r="L397" i="41"/>
  <c r="R396" i="41"/>
  <c r="B396" i="41"/>
  <c r="H395" i="41"/>
  <c r="N394" i="41"/>
  <c r="T393" i="41"/>
  <c r="D393" i="41"/>
  <c r="Q463" i="41"/>
  <c r="H449" i="41"/>
  <c r="T439" i="41"/>
  <c r="N432" i="41"/>
  <c r="J422" i="41"/>
  <c r="U418" i="41"/>
  <c r="M416" i="41"/>
  <c r="I414" i="41"/>
  <c r="I412" i="41"/>
  <c r="X409" i="41"/>
  <c r="S407" i="41"/>
  <c r="S405" i="41"/>
  <c r="K403" i="41"/>
  <c r="G401" i="41"/>
  <c r="C399" i="41"/>
  <c r="U396" i="41"/>
  <c r="U394" i="41"/>
  <c r="X392" i="41"/>
  <c r="G392" i="41"/>
  <c r="M391" i="41"/>
  <c r="S390" i="41"/>
  <c r="C390" i="41"/>
  <c r="I389" i="41"/>
  <c r="O388" i="41"/>
  <c r="U387" i="41"/>
  <c r="E387" i="41"/>
  <c r="K386" i="41"/>
  <c r="Q385" i="41"/>
  <c r="X384" i="41"/>
  <c r="G384" i="41"/>
  <c r="M383" i="41"/>
  <c r="S382" i="41"/>
  <c r="C382" i="41"/>
  <c r="I381" i="41"/>
  <c r="O380" i="41"/>
  <c r="U379" i="41"/>
  <c r="E379" i="41"/>
  <c r="K378" i="41"/>
  <c r="Q377" i="41"/>
  <c r="X376" i="41"/>
  <c r="G376" i="41"/>
  <c r="M375" i="41"/>
  <c r="S374" i="41"/>
  <c r="C374" i="41"/>
  <c r="I373" i="41"/>
  <c r="O372" i="41"/>
  <c r="U371" i="41"/>
  <c r="E371" i="41"/>
  <c r="K370" i="41"/>
  <c r="R392" i="41"/>
  <c r="B392" i="41"/>
  <c r="H391" i="41"/>
  <c r="N390" i="41"/>
  <c r="T389" i="41"/>
  <c r="D389" i="41"/>
  <c r="J388" i="41"/>
  <c r="P387" i="41"/>
  <c r="W386" i="41"/>
  <c r="F386" i="41"/>
  <c r="L385" i="41"/>
  <c r="R384" i="41"/>
  <c r="B384" i="41"/>
  <c r="H383" i="41"/>
  <c r="N382" i="41"/>
  <c r="T381" i="41"/>
  <c r="D381" i="41"/>
  <c r="J380" i="41"/>
  <c r="P379" i="41"/>
  <c r="W378" i="41"/>
  <c r="F378" i="41"/>
  <c r="L377" i="41"/>
  <c r="R376" i="41"/>
  <c r="B376" i="41"/>
  <c r="H375" i="41"/>
  <c r="N374" i="41"/>
  <c r="T373" i="41"/>
  <c r="D373" i="41"/>
  <c r="J372" i="41"/>
  <c r="P371" i="41"/>
  <c r="W370" i="41"/>
  <c r="F370" i="41"/>
  <c r="M392" i="41"/>
  <c r="S391" i="41"/>
  <c r="C391" i="41"/>
  <c r="I390" i="41"/>
  <c r="O389" i="41"/>
  <c r="U388" i="41"/>
  <c r="E388" i="41"/>
  <c r="K387" i="41"/>
  <c r="Q386" i="41"/>
  <c r="X385" i="41"/>
  <c r="G385" i="41"/>
  <c r="M384" i="41"/>
  <c r="S383" i="41"/>
  <c r="C383" i="41"/>
  <c r="I382" i="41"/>
  <c r="O381" i="41"/>
  <c r="U380" i="41"/>
  <c r="E380" i="41"/>
  <c r="K379" i="41"/>
  <c r="Q378" i="41"/>
  <c r="X377" i="41"/>
  <c r="G377" i="41"/>
  <c r="M376" i="41"/>
  <c r="S375" i="41"/>
  <c r="C375" i="41"/>
  <c r="I374" i="41"/>
  <c r="O373" i="41"/>
  <c r="U372" i="41"/>
  <c r="E372" i="41"/>
  <c r="K371" i="41"/>
  <c r="Q370" i="41"/>
  <c r="X369" i="41"/>
  <c r="H392" i="41"/>
  <c r="N391" i="41"/>
  <c r="T390" i="41"/>
  <c r="D390" i="41"/>
  <c r="J389" i="41"/>
  <c r="P388" i="41"/>
  <c r="W387" i="41"/>
  <c r="F387" i="41"/>
  <c r="L386" i="41"/>
  <c r="R385" i="41"/>
  <c r="B385" i="41"/>
  <c r="H384" i="41"/>
  <c r="N383" i="41"/>
  <c r="T382" i="41"/>
  <c r="D382" i="41"/>
  <c r="J381" i="41"/>
  <c r="P380" i="41"/>
  <c r="W379" i="41"/>
  <c r="F379" i="41"/>
  <c r="L378" i="41"/>
  <c r="R377" i="41"/>
  <c r="B377" i="41"/>
  <c r="H376" i="41"/>
  <c r="N375" i="41"/>
  <c r="T374" i="41"/>
  <c r="D374" i="41"/>
  <c r="J373" i="41"/>
  <c r="P372" i="41"/>
  <c r="W371" i="41"/>
  <c r="F371" i="41"/>
  <c r="L370" i="41"/>
  <c r="U369" i="41"/>
  <c r="E369" i="41"/>
  <c r="K368" i="41"/>
  <c r="Q367" i="41"/>
  <c r="X366" i="41"/>
  <c r="G366" i="41"/>
  <c r="M365" i="41"/>
  <c r="S364" i="41"/>
  <c r="C364" i="41"/>
  <c r="I363" i="41"/>
  <c r="O362" i="41"/>
  <c r="U361" i="41"/>
  <c r="E361" i="41"/>
  <c r="K360" i="41"/>
  <c r="Q359" i="41"/>
  <c r="X358" i="41"/>
  <c r="G358" i="41"/>
  <c r="M357" i="41"/>
  <c r="S356" i="41"/>
  <c r="C356" i="41"/>
  <c r="I355" i="41"/>
  <c r="O354" i="41"/>
  <c r="U353" i="41"/>
  <c r="E353" i="41"/>
  <c r="K352" i="41"/>
  <c r="Q351" i="41"/>
  <c r="X350" i="41"/>
  <c r="G350" i="41"/>
  <c r="M349" i="41"/>
  <c r="S348" i="41"/>
  <c r="C348" i="41"/>
  <c r="I347" i="41"/>
  <c r="P369" i="41"/>
  <c r="W368" i="41"/>
  <c r="F368" i="41"/>
  <c r="L367" i="41"/>
  <c r="R366" i="41"/>
  <c r="B366" i="41"/>
  <c r="H365" i="41"/>
  <c r="N364" i="41"/>
  <c r="T363" i="41"/>
  <c r="D363" i="41"/>
  <c r="J362" i="41"/>
  <c r="P361" i="41"/>
  <c r="W360" i="41"/>
  <c r="F360" i="41"/>
  <c r="L359" i="41"/>
  <c r="R358" i="41"/>
  <c r="B358" i="41"/>
  <c r="H357" i="41"/>
  <c r="N356" i="41"/>
  <c r="T355" i="41"/>
  <c r="D355" i="41"/>
  <c r="J354" i="41"/>
  <c r="P353" i="41"/>
  <c r="W352" i="41"/>
  <c r="F352" i="41"/>
  <c r="L351" i="41"/>
  <c r="R350" i="41"/>
  <c r="B350" i="41"/>
  <c r="H349" i="41"/>
  <c r="N348" i="41"/>
  <c r="T347" i="41"/>
  <c r="D347" i="41"/>
  <c r="K369" i="41"/>
  <c r="Q368" i="41"/>
  <c r="X367" i="41"/>
  <c r="G367" i="41"/>
  <c r="M366" i="41"/>
  <c r="S365" i="41"/>
  <c r="C365" i="41"/>
  <c r="I364" i="41"/>
  <c r="O363" i="41"/>
  <c r="U362" i="41"/>
  <c r="E362" i="41"/>
  <c r="K361" i="41"/>
  <c r="Q360" i="41"/>
  <c r="X359" i="41"/>
  <c r="G359" i="41"/>
  <c r="M358" i="41"/>
  <c r="S357" i="41"/>
  <c r="C357" i="41"/>
  <c r="I356" i="41"/>
  <c r="O355" i="41"/>
  <c r="U354" i="41"/>
  <c r="E354" i="41"/>
  <c r="K353" i="41"/>
  <c r="Q352" i="41"/>
  <c r="X351" i="41"/>
  <c r="G351" i="41"/>
  <c r="M350" i="41"/>
  <c r="S349" i="41"/>
  <c r="C349" i="41"/>
  <c r="I348" i="41"/>
  <c r="O347" i="41"/>
  <c r="U346" i="41"/>
  <c r="F369" i="41"/>
  <c r="L368" i="41"/>
  <c r="R367" i="41"/>
  <c r="B367" i="41"/>
  <c r="H366" i="41"/>
  <c r="N365" i="41"/>
  <c r="T364" i="41"/>
  <c r="D364" i="41"/>
  <c r="J363" i="41"/>
  <c r="P362" i="41"/>
  <c r="W361" i="41"/>
  <c r="F361" i="41"/>
  <c r="L360" i="41"/>
  <c r="R359" i="41"/>
  <c r="B359" i="41"/>
  <c r="H358" i="41"/>
  <c r="N357" i="41"/>
  <c r="T356" i="41"/>
  <c r="D356" i="41"/>
  <c r="J355" i="41"/>
  <c r="P354" i="41"/>
  <c r="W353" i="41"/>
  <c r="F353" i="41"/>
  <c r="L352" i="41"/>
  <c r="R351" i="41"/>
  <c r="B351" i="41"/>
  <c r="H350" i="41"/>
  <c r="N349" i="41"/>
  <c r="T348" i="41"/>
  <c r="D348" i="41"/>
  <c r="J347" i="41"/>
  <c r="P346" i="41"/>
  <c r="W345" i="41"/>
  <c r="F345" i="41"/>
  <c r="L344" i="41"/>
  <c r="R343" i="41"/>
  <c r="B343" i="41"/>
  <c r="H342" i="41"/>
  <c r="N341" i="41"/>
  <c r="T340" i="41"/>
  <c r="D340" i="41"/>
  <c r="J339" i="41"/>
  <c r="P338" i="41"/>
  <c r="W337" i="41"/>
  <c r="F337" i="41"/>
  <c r="L336" i="41"/>
  <c r="R335" i="41"/>
  <c r="B335" i="41"/>
  <c r="H334" i="41"/>
  <c r="N333" i="41"/>
  <c r="T332" i="41"/>
  <c r="D332" i="41"/>
  <c r="J331" i="41"/>
  <c r="P330" i="41"/>
  <c r="W329" i="41"/>
  <c r="F329" i="41"/>
  <c r="L328" i="41"/>
  <c r="R327" i="41"/>
  <c r="B327" i="41"/>
  <c r="H326" i="41"/>
  <c r="N325" i="41"/>
  <c r="T324" i="41"/>
  <c r="O346" i="41"/>
  <c r="U345" i="41"/>
  <c r="E345" i="41"/>
  <c r="K344" i="41"/>
  <c r="Q343" i="41"/>
  <c r="X342" i="41"/>
  <c r="G342" i="41"/>
  <c r="M341" i="41"/>
  <c r="S340" i="41"/>
  <c r="C340" i="41"/>
  <c r="I339" i="41"/>
  <c r="O338" i="41"/>
  <c r="U337" i="41"/>
  <c r="E337" i="41"/>
  <c r="K336" i="41"/>
  <c r="Q335" i="41"/>
  <c r="X334" i="41"/>
  <c r="G334" i="41"/>
  <c r="M333" i="41"/>
  <c r="F346" i="41"/>
  <c r="L345" i="41"/>
  <c r="R344" i="41"/>
  <c r="B344" i="41"/>
  <c r="N646" i="41"/>
  <c r="D614" i="41"/>
  <c r="W629" i="41"/>
  <c r="U612" i="41"/>
  <c r="B596" i="41"/>
  <c r="U566" i="41"/>
  <c r="I565" i="41"/>
  <c r="C553" i="41"/>
  <c r="B555" i="41"/>
  <c r="O552" i="41"/>
  <c r="L537" i="41"/>
  <c r="O554" i="41"/>
  <c r="X537" i="41"/>
  <c r="Q553" i="41"/>
  <c r="R537" i="41"/>
  <c r="C536" i="41"/>
  <c r="E520" i="41"/>
  <c r="U512" i="41"/>
  <c r="C507" i="41"/>
  <c r="G501" i="41"/>
  <c r="K495" i="41"/>
  <c r="Q563" i="41"/>
  <c r="W529" i="41"/>
  <c r="D524" i="41"/>
  <c r="H518" i="41"/>
  <c r="L512" i="41"/>
  <c r="P506" i="41"/>
  <c r="T500" i="41"/>
  <c r="B495" i="41"/>
  <c r="C560" i="41"/>
  <c r="Q529" i="41"/>
  <c r="U523" i="41"/>
  <c r="C518" i="41"/>
  <c r="G512" i="41"/>
  <c r="K506" i="41"/>
  <c r="O500" i="41"/>
  <c r="S494" i="41"/>
  <c r="K538" i="41"/>
  <c r="D509" i="41"/>
  <c r="W488" i="41"/>
  <c r="D483" i="41"/>
  <c r="H477" i="41"/>
  <c r="J472" i="41"/>
  <c r="N468" i="41"/>
  <c r="R464" i="41"/>
  <c r="F462" i="41"/>
  <c r="J460" i="41"/>
  <c r="J458" i="41"/>
  <c r="J456" i="41"/>
  <c r="M543" i="41"/>
  <c r="P525" i="41"/>
  <c r="P517" i="41"/>
  <c r="J510" i="41"/>
  <c r="J502" i="41"/>
  <c r="N496" i="41"/>
  <c r="R490" i="41"/>
  <c r="Q488" i="41"/>
  <c r="G487" i="41"/>
  <c r="S485" i="41"/>
  <c r="I484" i="41"/>
  <c r="U482" i="41"/>
  <c r="K481" i="41"/>
  <c r="X479" i="41"/>
  <c r="M478" i="41"/>
  <c r="C477" i="41"/>
  <c r="O475" i="41"/>
  <c r="E474" i="41"/>
  <c r="Q472" i="41"/>
  <c r="G471" i="41"/>
  <c r="S469" i="41"/>
  <c r="I468" i="41"/>
  <c r="U466" i="41"/>
  <c r="K465" i="41"/>
  <c r="X463" i="41"/>
  <c r="M462" i="41"/>
  <c r="C461" i="41"/>
  <c r="O459" i="41"/>
  <c r="E458" i="41"/>
  <c r="Q456" i="41"/>
  <c r="G455" i="41"/>
  <c r="C534" i="41"/>
  <c r="L525" i="41"/>
  <c r="P519" i="41"/>
  <c r="T513" i="41"/>
  <c r="B508" i="41"/>
  <c r="F502" i="41"/>
  <c r="J496" i="41"/>
  <c r="N490" i="41"/>
  <c r="P488" i="41"/>
  <c r="F487" i="41"/>
  <c r="R485" i="41"/>
  <c r="H484" i="41"/>
  <c r="T482" i="41"/>
  <c r="J481" i="41"/>
  <c r="W479" i="41"/>
  <c r="L478" i="41"/>
  <c r="B477" i="41"/>
  <c r="N475" i="41"/>
  <c r="D474" i="41"/>
  <c r="P472" i="41"/>
  <c r="F471" i="41"/>
  <c r="R469" i="41"/>
  <c r="H468" i="41"/>
  <c r="T466" i="41"/>
  <c r="J465" i="41"/>
  <c r="W463" i="41"/>
  <c r="L462" i="41"/>
  <c r="B461" i="41"/>
  <c r="N459" i="41"/>
  <c r="D458" i="41"/>
  <c r="P456" i="41"/>
  <c r="I559" i="41"/>
  <c r="F512" i="41"/>
  <c r="Q489" i="41"/>
  <c r="U483" i="41"/>
  <c r="C478" i="41"/>
  <c r="G472" i="41"/>
  <c r="K466" i="41"/>
  <c r="O460" i="41"/>
  <c r="D455" i="41"/>
  <c r="O453" i="41"/>
  <c r="E452" i="41"/>
  <c r="Q450" i="41"/>
  <c r="G449" i="41"/>
  <c r="S447" i="41"/>
  <c r="I446" i="41"/>
  <c r="U444" i="41"/>
  <c r="K443" i="41"/>
  <c r="O437" i="41"/>
  <c r="S431" i="41"/>
  <c r="X425" i="41"/>
  <c r="U547" i="41"/>
  <c r="U477" i="41"/>
  <c r="B455" i="41"/>
  <c r="W449" i="41"/>
  <c r="W445" i="41"/>
  <c r="D442" i="41"/>
  <c r="H438" i="41"/>
  <c r="H434" i="41"/>
  <c r="L430" i="41"/>
  <c r="P426" i="41"/>
  <c r="P422" i="41"/>
  <c r="L519" i="41"/>
  <c r="C482" i="41"/>
  <c r="C466" i="41"/>
  <c r="C454" i="41"/>
  <c r="G450" i="41"/>
  <c r="G446" i="41"/>
  <c r="K442" i="41"/>
  <c r="O438" i="41"/>
  <c r="O434" i="41"/>
  <c r="S430" i="41"/>
  <c r="X426" i="41"/>
  <c r="X422" i="41"/>
  <c r="I483" i="41"/>
  <c r="P447" i="41"/>
  <c r="B436" i="41"/>
  <c r="J424" i="41"/>
  <c r="H418" i="41"/>
  <c r="J415" i="41"/>
  <c r="L412" i="41"/>
  <c r="N409" i="41"/>
  <c r="P406" i="41"/>
  <c r="R403" i="41"/>
  <c r="T400" i="41"/>
  <c r="W397" i="41"/>
  <c r="B395" i="41"/>
  <c r="U457" i="41"/>
  <c r="W420" i="41"/>
  <c r="O411" i="41"/>
  <c r="U402" i="41"/>
  <c r="X393" i="41"/>
  <c r="I459" i="41"/>
  <c r="N444" i="41"/>
  <c r="W432" i="41"/>
  <c r="H421" i="41"/>
  <c r="M417" i="41"/>
  <c r="O414" i="41"/>
  <c r="Q411" i="41"/>
  <c r="S408" i="41"/>
  <c r="U405" i="41"/>
  <c r="X402" i="41"/>
  <c r="C400" i="41"/>
  <c r="E397" i="41"/>
  <c r="G394" i="41"/>
  <c r="T447" i="41"/>
  <c r="X417" i="41"/>
  <c r="G409" i="41"/>
  <c r="M400" i="41"/>
  <c r="T515" i="41"/>
  <c r="T453" i="41"/>
  <c r="F442" i="41"/>
  <c r="N430" i="41"/>
  <c r="T419" i="41"/>
  <c r="W416" i="41"/>
  <c r="B414" i="41"/>
  <c r="D411" i="41"/>
  <c r="F408" i="41"/>
  <c r="H405" i="41"/>
  <c r="J402" i="41"/>
  <c r="L399" i="41"/>
  <c r="N396" i="41"/>
  <c r="P393" i="41"/>
  <c r="J438" i="41"/>
  <c r="X415" i="41"/>
  <c r="G407" i="41"/>
  <c r="M398" i="41"/>
  <c r="C392" i="41"/>
  <c r="E389" i="41"/>
  <c r="G386" i="41"/>
  <c r="I383" i="41"/>
  <c r="K380" i="41"/>
  <c r="M377" i="41"/>
  <c r="O374" i="41"/>
  <c r="Q371" i="41"/>
  <c r="T391" i="41"/>
  <c r="W388" i="41"/>
  <c r="B386" i="41"/>
  <c r="D383" i="41"/>
  <c r="F380" i="41"/>
  <c r="H377" i="41"/>
  <c r="J374" i="41"/>
  <c r="L371" i="41"/>
  <c r="O391" i="41"/>
  <c r="Q388" i="41"/>
  <c r="S385" i="41"/>
  <c r="U382" i="41"/>
  <c r="X379" i="41"/>
  <c r="C377" i="41"/>
  <c r="E374" i="41"/>
  <c r="G371" i="41"/>
  <c r="J391" i="41"/>
  <c r="L388" i="41"/>
  <c r="N385" i="41"/>
  <c r="P382" i="41"/>
  <c r="R379" i="41"/>
  <c r="T376" i="41"/>
  <c r="W373" i="41"/>
  <c r="B371" i="41"/>
  <c r="G368" i="41"/>
  <c r="I365" i="41"/>
  <c r="K362" i="41"/>
  <c r="M359" i="41"/>
  <c r="O356" i="41"/>
  <c r="Q353" i="41"/>
  <c r="S350" i="41"/>
  <c r="U347" i="41"/>
  <c r="B368" i="41"/>
  <c r="D365" i="41"/>
  <c r="F362" i="41"/>
  <c r="H359" i="41"/>
  <c r="J356" i="41"/>
  <c r="L353" i="41"/>
  <c r="N350" i="41"/>
  <c r="P347" i="41"/>
  <c r="S367" i="41"/>
  <c r="U364" i="41"/>
  <c r="X361" i="41"/>
  <c r="C359" i="41"/>
  <c r="E356" i="41"/>
  <c r="G353" i="41"/>
  <c r="I350" i="41"/>
  <c r="K347" i="41"/>
  <c r="N367" i="41"/>
  <c r="P364" i="41"/>
  <c r="R361" i="41"/>
  <c r="T358" i="41"/>
  <c r="W355" i="41"/>
  <c r="B353" i="41"/>
  <c r="D350" i="41"/>
  <c r="F347" i="41"/>
  <c r="H344" i="41"/>
  <c r="J341" i="41"/>
  <c r="L338" i="41"/>
  <c r="N335" i="41"/>
  <c r="P332" i="41"/>
  <c r="R329" i="41"/>
  <c r="T326" i="41"/>
  <c r="K346" i="41"/>
  <c r="M343" i="41"/>
  <c r="O340" i="41"/>
  <c r="Q337" i="41"/>
  <c r="S334" i="41"/>
  <c r="H345" i="41"/>
  <c r="D343" i="41"/>
  <c r="F342" i="41"/>
  <c r="D341" i="41"/>
  <c r="F340" i="41"/>
  <c r="H339" i="41"/>
  <c r="N338" i="41"/>
  <c r="T337" i="41"/>
  <c r="D337" i="41"/>
  <c r="J336" i="41"/>
  <c r="P335" i="41"/>
  <c r="W334" i="41"/>
  <c r="F334" i="41"/>
  <c r="L333" i="41"/>
  <c r="R332" i="41"/>
  <c r="B332" i="41"/>
  <c r="H331" i="41"/>
  <c r="N330" i="41"/>
  <c r="T329" i="41"/>
  <c r="D329" i="41"/>
  <c r="E346" i="41"/>
  <c r="K345" i="41"/>
  <c r="Q344" i="41"/>
  <c r="X343" i="41"/>
  <c r="G343" i="41"/>
  <c r="M342" i="41"/>
  <c r="S341" i="41"/>
  <c r="C341" i="41"/>
  <c r="I340" i="41"/>
  <c r="O339" i="41"/>
  <c r="U338" i="41"/>
  <c r="E338" i="41"/>
  <c r="K337" i="41"/>
  <c r="Q336" i="41"/>
  <c r="X335" i="41"/>
  <c r="G335" i="41"/>
  <c r="M334" i="41"/>
  <c r="S333" i="41"/>
  <c r="C333" i="41"/>
  <c r="I332" i="41"/>
  <c r="O331" i="41"/>
  <c r="U330" i="41"/>
  <c r="E330" i="41"/>
  <c r="K329" i="41"/>
  <c r="Q328" i="41"/>
  <c r="X327" i="41"/>
  <c r="G327" i="41"/>
  <c r="M326" i="41"/>
  <c r="S325" i="41"/>
  <c r="C325" i="41"/>
  <c r="I324" i="41"/>
  <c r="I333" i="41"/>
  <c r="K330" i="41"/>
  <c r="G328" i="41"/>
  <c r="S326" i="41"/>
  <c r="I325" i="41"/>
  <c r="C324" i="41"/>
  <c r="G323" i="41"/>
  <c r="M322" i="41"/>
  <c r="S321" i="41"/>
  <c r="C321" i="41"/>
  <c r="I320" i="41"/>
  <c r="O319" i="41"/>
  <c r="U318" i="41"/>
  <c r="E318" i="41"/>
  <c r="K317" i="41"/>
  <c r="Q316" i="41"/>
  <c r="X315" i="41"/>
  <c r="G315" i="41"/>
  <c r="M314" i="41"/>
  <c r="S313" i="41"/>
  <c r="C313" i="41"/>
  <c r="I312" i="41"/>
  <c r="O311" i="41"/>
  <c r="U310" i="41"/>
  <c r="E310" i="41"/>
  <c r="K309" i="41"/>
  <c r="Q308" i="41"/>
  <c r="X307" i="41"/>
  <c r="G307" i="41"/>
  <c r="M306" i="41"/>
  <c r="S305" i="41"/>
  <c r="C305" i="41"/>
  <c r="E333" i="41"/>
  <c r="G330" i="41"/>
  <c r="F328" i="41"/>
  <c r="R326" i="41"/>
  <c r="H325" i="41"/>
  <c r="B324" i="41"/>
  <c r="F323" i="41"/>
  <c r="L322" i="41"/>
  <c r="R321" i="41"/>
  <c r="B321" i="41"/>
  <c r="H320" i="41"/>
  <c r="N319" i="41"/>
  <c r="T318" i="41"/>
  <c r="D318" i="41"/>
  <c r="J317" i="41"/>
  <c r="P316" i="41"/>
  <c r="W315" i="41"/>
  <c r="X441" i="41"/>
  <c r="E436" i="41"/>
  <c r="I430" i="41"/>
  <c r="M424" i="41"/>
  <c r="L511" i="41"/>
  <c r="C472" i="41"/>
  <c r="N453" i="41"/>
  <c r="T448" i="41"/>
  <c r="B445" i="41"/>
  <c r="F441" i="41"/>
  <c r="F437" i="41"/>
  <c r="J433" i="41"/>
  <c r="N429" i="41"/>
  <c r="N425" i="41"/>
  <c r="R421" i="41"/>
  <c r="W504" i="41"/>
  <c r="Q477" i="41"/>
  <c r="K462" i="41"/>
  <c r="E453" i="41"/>
  <c r="E449" i="41"/>
  <c r="I445" i="41"/>
  <c r="M441" i="41"/>
  <c r="M437" i="41"/>
  <c r="Q433" i="41"/>
  <c r="U429" i="41"/>
  <c r="U425" i="41"/>
  <c r="C422" i="41"/>
  <c r="S468" i="41"/>
  <c r="R444" i="41"/>
  <c r="D433" i="41"/>
  <c r="L421" i="41"/>
  <c r="N417" i="41"/>
  <c r="P414" i="41"/>
  <c r="R411" i="41"/>
  <c r="T408" i="41"/>
  <c r="W405" i="41"/>
  <c r="B403" i="41"/>
  <c r="D400" i="41"/>
  <c r="F397" i="41"/>
  <c r="H394" i="41"/>
  <c r="J446" i="41"/>
  <c r="E418" i="41"/>
  <c r="O409" i="41"/>
  <c r="U400" i="41"/>
  <c r="D507" i="41"/>
  <c r="H453" i="41"/>
  <c r="P441" i="41"/>
  <c r="B430" i="41"/>
  <c r="Q419" i="41"/>
  <c r="S416" i="41"/>
  <c r="U413" i="41"/>
  <c r="X410" i="41"/>
  <c r="C408" i="41"/>
  <c r="E405" i="41"/>
  <c r="G402" i="41"/>
  <c r="I399" i="41"/>
  <c r="K396" i="41"/>
  <c r="M393" i="41"/>
  <c r="D439" i="41"/>
  <c r="S415" i="41"/>
  <c r="C407" i="41"/>
  <c r="Q398" i="41"/>
  <c r="S484" i="41"/>
  <c r="W450" i="41"/>
  <c r="H439" i="41"/>
  <c r="P427" i="41"/>
  <c r="D419" i="41"/>
  <c r="F416" i="41"/>
  <c r="H413" i="41"/>
  <c r="J410" i="41"/>
  <c r="L407" i="41"/>
  <c r="N404" i="41"/>
  <c r="P401" i="41"/>
  <c r="R398" i="41"/>
  <c r="T395" i="41"/>
  <c r="W512" i="41"/>
  <c r="P429" i="41"/>
  <c r="S413" i="41"/>
  <c r="G405" i="41"/>
  <c r="I396" i="41"/>
  <c r="I391" i="41"/>
  <c r="K388" i="41"/>
  <c r="M385" i="41"/>
  <c r="O382" i="41"/>
  <c r="Q379" i="41"/>
  <c r="S376" i="41"/>
  <c r="U373" i="41"/>
  <c r="X370" i="41"/>
  <c r="D391" i="41"/>
  <c r="F388" i="41"/>
  <c r="H385" i="41"/>
  <c r="J382" i="41"/>
  <c r="L379" i="41"/>
  <c r="N376" i="41"/>
  <c r="P373" i="41"/>
  <c r="R370" i="41"/>
  <c r="U390" i="41"/>
  <c r="X387" i="41"/>
  <c r="C385" i="41"/>
  <c r="E382" i="41"/>
  <c r="G379" i="41"/>
  <c r="I376" i="41"/>
  <c r="K373" i="41"/>
  <c r="M370" i="41"/>
  <c r="P390" i="41"/>
  <c r="R387" i="41"/>
  <c r="T384" i="41"/>
  <c r="W381" i="41"/>
  <c r="B379" i="41"/>
  <c r="D376" i="41"/>
  <c r="F373" i="41"/>
  <c r="H370" i="41"/>
  <c r="M367" i="41"/>
  <c r="O364" i="41"/>
  <c r="Q361" i="41"/>
  <c r="S358" i="41"/>
  <c r="U355" i="41"/>
  <c r="X352" i="41"/>
  <c r="C350" i="41"/>
  <c r="E347" i="41"/>
  <c r="H367" i="41"/>
  <c r="J364" i="41"/>
  <c r="L361" i="41"/>
  <c r="N358" i="41"/>
  <c r="P355" i="41"/>
  <c r="R352" i="41"/>
  <c r="T349" i="41"/>
  <c r="W346" i="41"/>
  <c r="C367" i="41"/>
  <c r="E364" i="41"/>
  <c r="G361" i="41"/>
  <c r="I358" i="41"/>
  <c r="K355" i="41"/>
  <c r="M352" i="41"/>
  <c r="O349" i="41"/>
  <c r="R369" i="41"/>
  <c r="T366" i="41"/>
  <c r="W363" i="41"/>
  <c r="B361" i="41"/>
  <c r="D358" i="41"/>
  <c r="F355" i="41"/>
  <c r="H352" i="41"/>
  <c r="J349" i="41"/>
  <c r="L346" i="41"/>
  <c r="N343" i="41"/>
  <c r="P340" i="41"/>
  <c r="R337" i="41"/>
  <c r="T334" i="41"/>
  <c r="W331" i="41"/>
  <c r="B329" i="41"/>
  <c r="D326" i="41"/>
  <c r="Q345" i="41"/>
  <c r="S342" i="41"/>
  <c r="U339" i="41"/>
  <c r="X336" i="41"/>
  <c r="C334" i="41"/>
  <c r="N344" i="41"/>
  <c r="W342" i="41"/>
  <c r="T341" i="41"/>
  <c r="W340" i="41"/>
  <c r="B340" i="41"/>
  <c r="D339" i="41"/>
  <c r="J338" i="41"/>
  <c r="P337" i="41"/>
  <c r="W336" i="41"/>
  <c r="F336" i="41"/>
  <c r="L335" i="41"/>
  <c r="R334" i="41"/>
  <c r="B334" i="41"/>
  <c r="H333" i="41"/>
  <c r="N332" i="41"/>
  <c r="T331" i="41"/>
  <c r="D331" i="41"/>
  <c r="J330" i="41"/>
  <c r="P329" i="41"/>
  <c r="Q346" i="41"/>
  <c r="X345" i="41"/>
  <c r="G345" i="41"/>
  <c r="M344" i="41"/>
  <c r="S343" i="41"/>
  <c r="C343" i="41"/>
  <c r="I342" i="41"/>
  <c r="O341" i="41"/>
  <c r="U340" i="41"/>
  <c r="E340" i="41"/>
  <c r="K339" i="41"/>
  <c r="Q338" i="41"/>
  <c r="X337" i="41"/>
  <c r="G337" i="41"/>
  <c r="M336" i="41"/>
  <c r="S335" i="41"/>
  <c r="C335" i="41"/>
  <c r="I334" i="41"/>
  <c r="O333" i="41"/>
  <c r="U332" i="41"/>
  <c r="E332" i="41"/>
  <c r="K331" i="41"/>
  <c r="Q330" i="41"/>
  <c r="X329" i="41"/>
  <c r="G329" i="41"/>
  <c r="M328" i="41"/>
  <c r="S327" i="41"/>
  <c r="C327" i="41"/>
  <c r="I326" i="41"/>
  <c r="O325" i="41"/>
  <c r="U324" i="41"/>
  <c r="E324" i="41"/>
  <c r="O332" i="41"/>
  <c r="Q329" i="41"/>
  <c r="U327" i="41"/>
  <c r="K326" i="41"/>
  <c r="X324" i="41"/>
  <c r="T323" i="41"/>
  <c r="C323" i="41"/>
  <c r="I322" i="41"/>
  <c r="O321" i="41"/>
  <c r="U320" i="41"/>
  <c r="E320" i="41"/>
  <c r="K319" i="41"/>
  <c r="Q318" i="41"/>
  <c r="X317" i="41"/>
  <c r="G317" i="41"/>
  <c r="M316" i="41"/>
  <c r="S315" i="41"/>
  <c r="C315" i="41"/>
  <c r="I314" i="41"/>
  <c r="O313" i="41"/>
  <c r="U312" i="41"/>
  <c r="E312" i="41"/>
  <c r="K311" i="41"/>
  <c r="Q310" i="41"/>
  <c r="X309" i="41"/>
  <c r="G309" i="41"/>
  <c r="M308" i="41"/>
  <c r="S307" i="41"/>
  <c r="C307" i="41"/>
  <c r="I306" i="41"/>
  <c r="O305" i="41"/>
  <c r="U304" i="41"/>
  <c r="K332" i="41"/>
  <c r="M440" i="41"/>
  <c r="Q434" i="41"/>
  <c r="U428" i="41"/>
  <c r="C423" i="41"/>
  <c r="M489" i="41"/>
  <c r="G466" i="41"/>
  <c r="D452" i="41"/>
  <c r="W447" i="41"/>
  <c r="D444" i="41"/>
  <c r="D440" i="41"/>
  <c r="H436" i="41"/>
  <c r="L432" i="41"/>
  <c r="L428" i="41"/>
  <c r="P424" i="41"/>
  <c r="T420" i="41"/>
  <c r="I489" i="41"/>
  <c r="C474" i="41"/>
  <c r="S458" i="41"/>
  <c r="C452" i="41"/>
  <c r="G448" i="41"/>
  <c r="K444" i="41"/>
  <c r="K440" i="41"/>
  <c r="O436" i="41"/>
  <c r="S432" i="41"/>
  <c r="S428" i="41"/>
  <c r="X424" i="41"/>
  <c r="E421" i="41"/>
  <c r="F454" i="41"/>
  <c r="T441" i="41"/>
  <c r="F430" i="41"/>
  <c r="R419" i="41"/>
  <c r="T416" i="41"/>
  <c r="W413" i="41"/>
  <c r="B411" i="41"/>
  <c r="D408" i="41"/>
  <c r="F405" i="41"/>
  <c r="H402" i="41"/>
  <c r="J399" i="41"/>
  <c r="L396" i="41"/>
  <c r="N393" i="41"/>
  <c r="P437" i="41"/>
  <c r="E416" i="41"/>
  <c r="K407" i="41"/>
  <c r="I398" i="41"/>
  <c r="O482" i="41"/>
  <c r="J450" i="41"/>
  <c r="R438" i="41"/>
  <c r="D427" i="41"/>
  <c r="X418" i="41"/>
  <c r="C416" i="41"/>
  <c r="E413" i="41"/>
  <c r="G410" i="41"/>
  <c r="I407" i="41"/>
  <c r="K404" i="41"/>
  <c r="M401" i="41"/>
  <c r="O398" i="41"/>
  <c r="Q395" i="41"/>
  <c r="U489" i="41"/>
  <c r="W428" i="41"/>
  <c r="O413" i="41"/>
  <c r="U404" i="41"/>
  <c r="E396" i="41"/>
  <c r="E473" i="41"/>
  <c r="B448" i="41"/>
  <c r="J436" i="41"/>
  <c r="R424" i="41"/>
  <c r="J418" i="41"/>
  <c r="L415" i="41"/>
  <c r="N412" i="41"/>
  <c r="P409" i="41"/>
  <c r="R406" i="41"/>
  <c r="T403" i="41"/>
  <c r="W400" i="41"/>
  <c r="B398" i="41"/>
  <c r="D395" i="41"/>
  <c r="E455" i="41"/>
  <c r="G420" i="41"/>
  <c r="S411" i="41"/>
  <c r="C403" i="41"/>
  <c r="I394" i="41"/>
  <c r="O390" i="41"/>
  <c r="Q387" i="41"/>
  <c r="S384" i="41"/>
  <c r="U381" i="41"/>
  <c r="X378" i="41"/>
  <c r="C376" i="41"/>
  <c r="E373" i="41"/>
  <c r="G370" i="41"/>
  <c r="J390" i="41"/>
  <c r="L387" i="41"/>
  <c r="N384" i="41"/>
  <c r="P381" i="41"/>
  <c r="R378" i="41"/>
  <c r="T375" i="41"/>
  <c r="W372" i="41"/>
  <c r="B370" i="41"/>
  <c r="E390" i="41"/>
  <c r="G387" i="41"/>
  <c r="I384" i="41"/>
  <c r="K381" i="41"/>
  <c r="M378" i="41"/>
  <c r="O375" i="41"/>
  <c r="Q372" i="41"/>
  <c r="T392" i="41"/>
  <c r="W389" i="41"/>
  <c r="B387" i="41"/>
  <c r="D384" i="41"/>
  <c r="F381" i="41"/>
  <c r="H378" i="41"/>
  <c r="J375" i="41"/>
  <c r="L372" i="41"/>
  <c r="Q369" i="41"/>
  <c r="S366" i="41"/>
  <c r="U363" i="41"/>
  <c r="X360" i="41"/>
  <c r="C358" i="41"/>
  <c r="E355" i="41"/>
  <c r="G352" i="41"/>
  <c r="I349" i="41"/>
  <c r="L369" i="41"/>
  <c r="N366" i="41"/>
  <c r="P363" i="41"/>
  <c r="R360" i="41"/>
  <c r="T357" i="41"/>
  <c r="W354" i="41"/>
  <c r="B352" i="41"/>
  <c r="D349" i="41"/>
  <c r="G369" i="41"/>
  <c r="I366" i="41"/>
  <c r="K363" i="41"/>
  <c r="M360" i="41"/>
  <c r="O357" i="41"/>
  <c r="Q354" i="41"/>
  <c r="S351" i="41"/>
  <c r="U348" i="41"/>
  <c r="B369" i="41"/>
  <c r="D366" i="41"/>
  <c r="F363" i="41"/>
  <c r="H360" i="41"/>
  <c r="J357" i="41"/>
  <c r="L354" i="41"/>
  <c r="N351" i="41"/>
  <c r="P348" i="41"/>
  <c r="R345" i="41"/>
  <c r="T342" i="41"/>
  <c r="W339" i="41"/>
  <c r="B337" i="41"/>
  <c r="D334" i="41"/>
  <c r="F331" i="41"/>
  <c r="H328" i="41"/>
  <c r="J325" i="41"/>
  <c r="X344" i="41"/>
  <c r="C342" i="41"/>
  <c r="E339" i="41"/>
  <c r="G336" i="41"/>
  <c r="R346" i="41"/>
  <c r="T343" i="41"/>
  <c r="N342" i="41"/>
  <c r="P341" i="41"/>
  <c r="R340" i="41"/>
  <c r="P339" i="41"/>
  <c r="W338" i="41"/>
  <c r="F338" i="41"/>
  <c r="L337" i="41"/>
  <c r="R336" i="41"/>
  <c r="B336" i="41"/>
  <c r="H335" i="41"/>
  <c r="N334" i="41"/>
  <c r="T333" i="41"/>
  <c r="D333" i="41"/>
  <c r="J332" i="41"/>
  <c r="P331" i="41"/>
  <c r="W330" i="41"/>
  <c r="F330" i="41"/>
  <c r="L329" i="41"/>
  <c r="M346" i="41"/>
  <c r="S345" i="41"/>
  <c r="C345" i="41"/>
  <c r="I344" i="41"/>
  <c r="O343" i="41"/>
  <c r="U342" i="41"/>
  <c r="E342" i="41"/>
  <c r="K341" i="41"/>
  <c r="Q340" i="41"/>
  <c r="X339" i="41"/>
  <c r="G339" i="41"/>
  <c r="M338" i="41"/>
  <c r="S337" i="41"/>
  <c r="C337" i="41"/>
  <c r="I336" i="41"/>
  <c r="O335" i="41"/>
  <c r="U334" i="41"/>
  <c r="E334" i="41"/>
  <c r="K333" i="41"/>
  <c r="Q332" i="41"/>
  <c r="X331" i="41"/>
  <c r="G331" i="41"/>
  <c r="M330" i="41"/>
  <c r="S329" i="41"/>
  <c r="C329" i="41"/>
  <c r="I328" i="41"/>
  <c r="O327" i="41"/>
  <c r="U326" i="41"/>
  <c r="E326" i="41"/>
  <c r="K325" i="41"/>
  <c r="Q324" i="41"/>
  <c r="X323" i="41"/>
  <c r="U331" i="41"/>
  <c r="X328" i="41"/>
  <c r="M327" i="41"/>
  <c r="C326" i="41"/>
  <c r="O324" i="41"/>
  <c r="O323" i="41"/>
  <c r="U322" i="41"/>
  <c r="E322" i="41"/>
  <c r="K321" i="41"/>
  <c r="Q320" i="41"/>
  <c r="X319" i="41"/>
  <c r="G319" i="41"/>
  <c r="M318" i="41"/>
  <c r="S317" i="41"/>
  <c r="C317" i="41"/>
  <c r="I316" i="41"/>
  <c r="O315" i="41"/>
  <c r="U314" i="41"/>
  <c r="E314" i="41"/>
  <c r="K313" i="41"/>
  <c r="Q312" i="41"/>
  <c r="X311" i="41"/>
  <c r="G311" i="41"/>
  <c r="M310" i="41"/>
  <c r="S309" i="41"/>
  <c r="C309" i="41"/>
  <c r="I308" i="41"/>
  <c r="O307" i="41"/>
  <c r="U306" i="41"/>
  <c r="E306" i="41"/>
  <c r="K305" i="41"/>
  <c r="Q304" i="41"/>
  <c r="Q331" i="41"/>
  <c r="C439" i="41"/>
  <c r="G433" i="41"/>
  <c r="K427" i="41"/>
  <c r="O421" i="41"/>
  <c r="Q483" i="41"/>
  <c r="K460" i="41"/>
  <c r="T450" i="41"/>
  <c r="B447" i="41"/>
  <c r="B443" i="41"/>
  <c r="F439" i="41"/>
  <c r="J435" i="41"/>
  <c r="J431" i="41"/>
  <c r="N427" i="41"/>
  <c r="R423" i="41"/>
  <c r="X544" i="41"/>
  <c r="Q485" i="41"/>
  <c r="K470" i="41"/>
  <c r="X454" i="41"/>
  <c r="E451" i="41"/>
  <c r="I447" i="41"/>
  <c r="I443" i="41"/>
  <c r="M439" i="41"/>
  <c r="Q435" i="41"/>
  <c r="Q431" i="41"/>
  <c r="U427" i="41"/>
  <c r="C424" i="41"/>
  <c r="P521" i="41"/>
  <c r="N450" i="41"/>
  <c r="W438" i="41"/>
  <c r="H427" i="41"/>
  <c r="B419" i="41"/>
  <c r="D416" i="41"/>
  <c r="F413" i="41"/>
  <c r="H410" i="41"/>
  <c r="J407" i="41"/>
  <c r="L404" i="41"/>
  <c r="N401" i="41"/>
  <c r="P398" i="41"/>
  <c r="R395" i="41"/>
  <c r="H501" i="41"/>
  <c r="J430" i="41"/>
  <c r="X413" i="41"/>
  <c r="C405" i="41"/>
  <c r="M396" i="41"/>
  <c r="X470" i="41"/>
  <c r="L447" i="41"/>
  <c r="T435" i="41"/>
  <c r="F424" i="41"/>
  <c r="G418" i="41"/>
  <c r="I415" i="41"/>
  <c r="K412" i="41"/>
  <c r="M409" i="41"/>
  <c r="O406" i="41"/>
  <c r="Q403" i="41"/>
  <c r="S400" i="41"/>
  <c r="U397" i="41"/>
  <c r="X394" i="41"/>
  <c r="S460" i="41"/>
  <c r="P421" i="41"/>
  <c r="K411" i="41"/>
  <c r="Q402" i="41"/>
  <c r="E394" i="41"/>
  <c r="M461" i="41"/>
  <c r="D445" i="41"/>
  <c r="L433" i="41"/>
  <c r="T421" i="41"/>
  <c r="P417" i="41"/>
  <c r="R414" i="41"/>
  <c r="T411" i="41"/>
  <c r="W408" i="41"/>
  <c r="B406" i="41"/>
  <c r="D403" i="41"/>
  <c r="F400" i="41"/>
  <c r="H397" i="41"/>
  <c r="J394" i="41"/>
  <c r="D447" i="41"/>
  <c r="I418" i="41"/>
  <c r="K409" i="41"/>
  <c r="Q400" i="41"/>
  <c r="S392" i="41"/>
  <c r="U389" i="41"/>
  <c r="X386" i="41"/>
  <c r="C384" i="41"/>
  <c r="E381" i="41"/>
  <c r="G378" i="41"/>
  <c r="I375" i="41"/>
  <c r="K372" i="41"/>
  <c r="N392" i="41"/>
  <c r="P389" i="41"/>
  <c r="R386" i="41"/>
  <c r="T383" i="41"/>
  <c r="W380" i="41"/>
  <c r="B378" i="41"/>
  <c r="D375" i="41"/>
  <c r="F372" i="41"/>
  <c r="I392" i="41"/>
  <c r="K389" i="41"/>
  <c r="M386" i="41"/>
  <c r="O383" i="41"/>
  <c r="Q380" i="41"/>
  <c r="S377" i="41"/>
  <c r="U374" i="41"/>
  <c r="X371" i="41"/>
  <c r="D392" i="41"/>
  <c r="F389" i="41"/>
  <c r="H386" i="41"/>
  <c r="J383" i="41"/>
  <c r="L380" i="41"/>
  <c r="N377" i="41"/>
  <c r="P374" i="41"/>
  <c r="R371" i="41"/>
  <c r="X368" i="41"/>
  <c r="C366" i="41"/>
  <c r="E363" i="41"/>
  <c r="G360" i="41"/>
  <c r="I357" i="41"/>
  <c r="K354" i="41"/>
  <c r="M351" i="41"/>
  <c r="O348" i="41"/>
  <c r="R368" i="41"/>
  <c r="T365" i="41"/>
  <c r="W362" i="41"/>
  <c r="B360" i="41"/>
  <c r="D357" i="41"/>
  <c r="F354" i="41"/>
  <c r="H351" i="41"/>
  <c r="J348" i="41"/>
  <c r="M368" i="41"/>
  <c r="O365" i="41"/>
  <c r="Q362" i="41"/>
  <c r="S359" i="41"/>
  <c r="U356" i="41"/>
  <c r="X353" i="41"/>
  <c r="C351" i="41"/>
  <c r="E348" i="41"/>
  <c r="H368" i="41"/>
  <c r="J365" i="41"/>
  <c r="L362" i="41"/>
  <c r="N359" i="41"/>
  <c r="P356" i="41"/>
  <c r="R353" i="41"/>
  <c r="T350" i="41"/>
  <c r="W347" i="41"/>
  <c r="B345" i="41"/>
  <c r="D342" i="41"/>
  <c r="F339" i="41"/>
  <c r="H336" i="41"/>
  <c r="J333" i="41"/>
  <c r="L330" i="41"/>
  <c r="N327" i="41"/>
  <c r="P324" i="41"/>
  <c r="G344" i="41"/>
  <c r="I341" i="41"/>
  <c r="K338" i="41"/>
  <c r="M335" i="41"/>
  <c r="B346" i="41"/>
  <c r="H343" i="41"/>
  <c r="J342" i="41"/>
  <c r="L341" i="41"/>
  <c r="J340" i="41"/>
  <c r="L339" i="41"/>
  <c r="R338" i="41"/>
  <c r="B338" i="41"/>
  <c r="H337" i="41"/>
  <c r="N336" i="41"/>
  <c r="T335" i="41"/>
  <c r="D335" i="41"/>
  <c r="J334" i="41"/>
  <c r="P333" i="41"/>
  <c r="W332" i="41"/>
  <c r="F332" i="41"/>
  <c r="L331" i="41"/>
  <c r="R330" i="41"/>
  <c r="B330" i="41"/>
  <c r="H329" i="41"/>
  <c r="I346" i="41"/>
  <c r="O345" i="41"/>
  <c r="U344" i="41"/>
  <c r="E344" i="41"/>
  <c r="K343" i="41"/>
  <c r="Q342" i="41"/>
  <c r="X341" i="41"/>
  <c r="G341" i="41"/>
  <c r="M340" i="41"/>
  <c r="S339" i="41"/>
  <c r="C339" i="41"/>
  <c r="I338" i="41"/>
  <c r="O337" i="41"/>
  <c r="U336" i="41"/>
  <c r="E336" i="41"/>
  <c r="K335" i="41"/>
  <c r="Q334" i="41"/>
  <c r="X333" i="41"/>
  <c r="G333" i="41"/>
  <c r="M332" i="41"/>
  <c r="S331" i="41"/>
  <c r="C331" i="41"/>
  <c r="I330" i="41"/>
  <c r="O329" i="41"/>
  <c r="U328" i="41"/>
  <c r="E328" i="41"/>
  <c r="K327" i="41"/>
  <c r="Q326" i="41"/>
  <c r="X325" i="41"/>
  <c r="G325" i="41"/>
  <c r="M324" i="41"/>
  <c r="S323" i="41"/>
  <c r="E331" i="41"/>
  <c r="O328" i="41"/>
  <c r="E327" i="41"/>
  <c r="Q325" i="41"/>
  <c r="H324" i="41"/>
  <c r="K323" i="41"/>
  <c r="Q322" i="41"/>
  <c r="X321" i="41"/>
  <c r="G321" i="41"/>
  <c r="M320" i="41"/>
  <c r="S319" i="41"/>
  <c r="C319" i="41"/>
  <c r="I318" i="41"/>
  <c r="O317" i="41"/>
  <c r="U316" i="41"/>
  <c r="E316" i="41"/>
  <c r="K315" i="41"/>
  <c r="Q314" i="41"/>
  <c r="X313" i="41"/>
  <c r="G313" i="41"/>
  <c r="M312" i="41"/>
  <c r="S311" i="41"/>
  <c r="C311" i="41"/>
  <c r="I310" i="41"/>
  <c r="O309" i="41"/>
  <c r="U308" i="41"/>
  <c r="E308" i="41"/>
  <c r="K307" i="41"/>
  <c r="Q306" i="41"/>
  <c r="X305" i="41"/>
  <c r="G305" i="41"/>
  <c r="M304" i="41"/>
  <c r="X330" i="41"/>
  <c r="N328" i="41"/>
  <c r="D327" i="41"/>
  <c r="P325" i="41"/>
  <c r="G324" i="41"/>
  <c r="J323" i="41"/>
  <c r="P322" i="41"/>
  <c r="W321" i="41"/>
  <c r="F321" i="41"/>
  <c r="L320" i="41"/>
  <c r="R319" i="41"/>
  <c r="B319" i="41"/>
  <c r="H318" i="41"/>
  <c r="N317" i="41"/>
  <c r="T316" i="41"/>
  <c r="D316" i="41"/>
  <c r="M329" i="41"/>
  <c r="J326" i="41"/>
  <c r="R323" i="41"/>
  <c r="H322" i="41"/>
  <c r="T320" i="41"/>
  <c r="J319" i="41"/>
  <c r="W317" i="41"/>
  <c r="L316" i="41"/>
  <c r="J315" i="41"/>
  <c r="P314" i="41"/>
  <c r="W313" i="41"/>
  <c r="F313" i="41"/>
  <c r="L312" i="41"/>
  <c r="R311" i="41"/>
  <c r="B311" i="41"/>
  <c r="H310" i="41"/>
  <c r="N309" i="41"/>
  <c r="T308" i="41"/>
  <c r="D308" i="41"/>
  <c r="J307" i="41"/>
  <c r="P306" i="41"/>
  <c r="W305" i="41"/>
  <c r="F305" i="41"/>
  <c r="L304" i="41"/>
  <c r="S330" i="41"/>
  <c r="K328" i="41"/>
  <c r="X326" i="41"/>
  <c r="M325" i="41"/>
  <c r="F324" i="41"/>
  <c r="I323" i="41"/>
  <c r="O322" i="41"/>
  <c r="U321" i="41"/>
  <c r="E321" i="41"/>
  <c r="K320" i="41"/>
  <c r="Q319" i="41"/>
  <c r="X318" i="41"/>
  <c r="G318" i="41"/>
  <c r="M317" i="41"/>
  <c r="S316" i="41"/>
  <c r="C316" i="41"/>
  <c r="I315" i="41"/>
  <c r="O314" i="41"/>
  <c r="U313" i="41"/>
  <c r="E313" i="41"/>
  <c r="K312" i="41"/>
  <c r="Q311" i="41"/>
  <c r="X310" i="41"/>
  <c r="G310" i="41"/>
  <c r="M309" i="41"/>
  <c r="S308" i="41"/>
  <c r="C308" i="41"/>
  <c r="I307" i="41"/>
  <c r="O306" i="41"/>
  <c r="U305" i="41"/>
  <c r="E305" i="41"/>
  <c r="S332" i="41"/>
  <c r="U329" i="41"/>
  <c r="B328" i="41"/>
  <c r="N326" i="41"/>
  <c r="D325" i="41"/>
  <c r="U323" i="41"/>
  <c r="D323" i="41"/>
  <c r="J322" i="41"/>
  <c r="P321" i="41"/>
  <c r="W320" i="41"/>
  <c r="F320" i="41"/>
  <c r="L319" i="41"/>
  <c r="R318" i="41"/>
  <c r="B318" i="41"/>
  <c r="H317" i="41"/>
  <c r="N316" i="41"/>
  <c r="T315" i="41"/>
  <c r="D315" i="41"/>
  <c r="J314" i="41"/>
  <c r="P313" i="41"/>
  <c r="W312" i="41"/>
  <c r="F312" i="41"/>
  <c r="L311" i="41"/>
  <c r="R310" i="41"/>
  <c r="B310" i="41"/>
  <c r="H309" i="41"/>
  <c r="N308" i="41"/>
  <c r="T307" i="41"/>
  <c r="D307" i="41"/>
  <c r="J306" i="41"/>
  <c r="P305" i="41"/>
  <c r="W304" i="41"/>
  <c r="K304" i="41"/>
  <c r="P303" i="41"/>
  <c r="W302" i="41"/>
  <c r="F302" i="41"/>
  <c r="L301" i="41"/>
  <c r="R300" i="41"/>
  <c r="B300" i="41"/>
  <c r="H299" i="41"/>
  <c r="N298" i="41"/>
  <c r="T297" i="41"/>
  <c r="D297" i="41"/>
  <c r="J296" i="41"/>
  <c r="P295" i="41"/>
  <c r="W294" i="41"/>
  <c r="F294" i="41"/>
  <c r="L293" i="41"/>
  <c r="R292" i="41"/>
  <c r="B292" i="41"/>
  <c r="H291" i="41"/>
  <c r="N290" i="41"/>
  <c r="T289" i="41"/>
  <c r="D289" i="41"/>
  <c r="J288" i="41"/>
  <c r="P287" i="41"/>
  <c r="W286" i="41"/>
  <c r="F286" i="41"/>
  <c r="L285" i="41"/>
  <c r="R284" i="41"/>
  <c r="B284" i="41"/>
  <c r="H283" i="41"/>
  <c r="N282" i="41"/>
  <c r="T281" i="41"/>
  <c r="D281" i="41"/>
  <c r="J280" i="41"/>
  <c r="P279" i="41"/>
  <c r="W278" i="41"/>
  <c r="F278" i="41"/>
  <c r="L277" i="41"/>
  <c r="R276" i="41"/>
  <c r="B276" i="41"/>
  <c r="H275" i="41"/>
  <c r="N274" i="41"/>
  <c r="T273" i="41"/>
  <c r="D273" i="41"/>
  <c r="J272" i="41"/>
  <c r="P271" i="41"/>
  <c r="W270" i="41"/>
  <c r="F270" i="41"/>
  <c r="L269" i="41"/>
  <c r="R268" i="41"/>
  <c r="B268" i="41"/>
  <c r="H267" i="41"/>
  <c r="N266" i="41"/>
  <c r="T265" i="41"/>
  <c r="D265" i="41"/>
  <c r="J264" i="41"/>
  <c r="P263" i="41"/>
  <c r="W262" i="41"/>
  <c r="F262" i="41"/>
  <c r="L261" i="41"/>
  <c r="R260" i="41"/>
  <c r="B260" i="41"/>
  <c r="H259" i="41"/>
  <c r="N258" i="41"/>
  <c r="E304" i="41"/>
  <c r="K303" i="41"/>
  <c r="Q302" i="41"/>
  <c r="X301" i="41"/>
  <c r="G301" i="41"/>
  <c r="M300" i="41"/>
  <c r="S299" i="41"/>
  <c r="C299" i="41"/>
  <c r="I298" i="41"/>
  <c r="O297" i="41"/>
  <c r="U296" i="41"/>
  <c r="E296" i="41"/>
  <c r="K295" i="41"/>
  <c r="Q294" i="41"/>
  <c r="X293" i="41"/>
  <c r="G293" i="41"/>
  <c r="M292" i="41"/>
  <c r="S291" i="41"/>
  <c r="C291" i="41"/>
  <c r="I290" i="41"/>
  <c r="O289" i="41"/>
  <c r="U288" i="41"/>
  <c r="E288" i="41"/>
  <c r="K287" i="41"/>
  <c r="Q286" i="41"/>
  <c r="X285" i="41"/>
  <c r="G285" i="41"/>
  <c r="M284" i="41"/>
  <c r="S283" i="41"/>
  <c r="C283" i="41"/>
  <c r="I282" i="41"/>
  <c r="O281" i="41"/>
  <c r="U280" i="41"/>
  <c r="E280" i="41"/>
  <c r="K279" i="41"/>
  <c r="Q278" i="41"/>
  <c r="X277" i="41"/>
  <c r="G277" i="41"/>
  <c r="M276" i="41"/>
  <c r="S275" i="41"/>
  <c r="C275" i="41"/>
  <c r="I274" i="41"/>
  <c r="O273" i="41"/>
  <c r="U272" i="41"/>
  <c r="E272" i="41"/>
  <c r="K271" i="41"/>
  <c r="Q270" i="41"/>
  <c r="X269" i="41"/>
  <c r="G269" i="41"/>
  <c r="M268" i="41"/>
  <c r="S267" i="41"/>
  <c r="C267" i="41"/>
  <c r="I266" i="41"/>
  <c r="O265" i="41"/>
  <c r="U264" i="41"/>
  <c r="E264" i="41"/>
  <c r="K263" i="41"/>
  <c r="Q262" i="41"/>
  <c r="X261" i="41"/>
  <c r="G261" i="41"/>
  <c r="M260" i="41"/>
  <c r="S259" i="41"/>
  <c r="C259" i="41"/>
  <c r="I258" i="41"/>
  <c r="W303" i="41"/>
  <c r="F303" i="41"/>
  <c r="L302" i="41"/>
  <c r="R301" i="41"/>
  <c r="B301" i="41"/>
  <c r="H300" i="41"/>
  <c r="N299" i="41"/>
  <c r="T298" i="41"/>
  <c r="D298" i="41"/>
  <c r="J297" i="41"/>
  <c r="P296" i="41"/>
  <c r="W295" i="41"/>
  <c r="F295" i="41"/>
  <c r="L294" i="41"/>
  <c r="R293" i="41"/>
  <c r="B293" i="41"/>
  <c r="H292" i="41"/>
  <c r="N291" i="41"/>
  <c r="T290" i="41"/>
  <c r="D290" i="41"/>
  <c r="J289" i="41"/>
  <c r="P288" i="41"/>
  <c r="W287" i="41"/>
  <c r="F287" i="41"/>
  <c r="L286" i="41"/>
  <c r="R285" i="41"/>
  <c r="B285" i="41"/>
  <c r="H284" i="41"/>
  <c r="N283" i="41"/>
  <c r="T282" i="41"/>
  <c r="D282" i="41"/>
  <c r="J281" i="41"/>
  <c r="P280" i="41"/>
  <c r="W279" i="41"/>
  <c r="F279" i="41"/>
  <c r="L278" i="41"/>
  <c r="R277" i="41"/>
  <c r="B277" i="41"/>
  <c r="H276" i="41"/>
  <c r="N275" i="41"/>
  <c r="T274" i="41"/>
  <c r="D274" i="41"/>
  <c r="J273" i="41"/>
  <c r="P272" i="41"/>
  <c r="W271" i="41"/>
  <c r="F271" i="41"/>
  <c r="L270" i="41"/>
  <c r="R269" i="41"/>
  <c r="B269" i="41"/>
  <c r="H268" i="41"/>
  <c r="N267" i="41"/>
  <c r="T266" i="41"/>
  <c r="D266" i="41"/>
  <c r="J265" i="41"/>
  <c r="P264" i="41"/>
  <c r="W263" i="41"/>
  <c r="F263" i="41"/>
  <c r="L262" i="41"/>
  <c r="R261" i="41"/>
  <c r="B261" i="41"/>
  <c r="H260" i="41"/>
  <c r="N259" i="41"/>
  <c r="T258" i="41"/>
  <c r="D258" i="41"/>
  <c r="Q303" i="41"/>
  <c r="X302" i="41"/>
  <c r="G302" i="41"/>
  <c r="M301" i="41"/>
  <c r="S300" i="41"/>
  <c r="C300" i="41"/>
  <c r="I299" i="41"/>
  <c r="O298" i="41"/>
  <c r="U297" i="41"/>
  <c r="E297" i="41"/>
  <c r="K296" i="41"/>
  <c r="Q295" i="41"/>
  <c r="X294" i="41"/>
  <c r="G294" i="41"/>
  <c r="M293" i="41"/>
  <c r="S292" i="41"/>
  <c r="C292" i="41"/>
  <c r="I291" i="41"/>
  <c r="O290" i="41"/>
  <c r="U289" i="41"/>
  <c r="E289" i="41"/>
  <c r="K288" i="41"/>
  <c r="Q287" i="41"/>
  <c r="X286" i="41"/>
  <c r="G286" i="41"/>
  <c r="M285" i="41"/>
  <c r="S284" i="41"/>
  <c r="C284" i="41"/>
  <c r="I283" i="41"/>
  <c r="O282" i="41"/>
  <c r="U281" i="41"/>
  <c r="E281" i="41"/>
  <c r="K280" i="41"/>
  <c r="Q279" i="41"/>
  <c r="X278" i="41"/>
  <c r="G278" i="41"/>
  <c r="M277" i="41"/>
  <c r="S276" i="41"/>
  <c r="C276" i="41"/>
  <c r="I275" i="41"/>
  <c r="O274" i="41"/>
  <c r="U273" i="41"/>
  <c r="E273" i="41"/>
  <c r="K272" i="41"/>
  <c r="Q271" i="41"/>
  <c r="X270" i="41"/>
  <c r="G270" i="41"/>
  <c r="M269" i="41"/>
  <c r="S268" i="41"/>
  <c r="C268" i="41"/>
  <c r="I267" i="41"/>
  <c r="O266" i="41"/>
  <c r="U265" i="41"/>
  <c r="E265" i="41"/>
  <c r="K264" i="41"/>
  <c r="Q263" i="41"/>
  <c r="X262" i="41"/>
  <c r="G262" i="41"/>
  <c r="M261" i="41"/>
  <c r="S260" i="41"/>
  <c r="C260" i="41"/>
  <c r="I259" i="41"/>
  <c r="O258" i="41"/>
  <c r="B258" i="41"/>
  <c r="H257" i="41"/>
  <c r="N256" i="41"/>
  <c r="T255" i="41"/>
  <c r="D255" i="41"/>
  <c r="J254" i="41"/>
  <c r="P253" i="41"/>
  <c r="W252" i="41"/>
  <c r="F252" i="41"/>
  <c r="L251" i="41"/>
  <c r="R250" i="41"/>
  <c r="B250" i="41"/>
  <c r="H249" i="41"/>
  <c r="N248" i="41"/>
  <c r="T247" i="41"/>
  <c r="D247" i="41"/>
  <c r="J246" i="41"/>
  <c r="P245" i="41"/>
  <c r="W244" i="41"/>
  <c r="F244" i="41"/>
  <c r="L243" i="41"/>
  <c r="R242" i="41"/>
  <c r="B242" i="41"/>
  <c r="H241" i="41"/>
  <c r="N240" i="41"/>
  <c r="T239" i="41"/>
  <c r="D239" i="41"/>
  <c r="J238" i="41"/>
  <c r="P237" i="41"/>
  <c r="W236" i="41"/>
  <c r="F236" i="41"/>
  <c r="L235" i="41"/>
  <c r="R234" i="41"/>
  <c r="B234" i="41"/>
  <c r="H233" i="41"/>
  <c r="N232" i="41"/>
  <c r="T231" i="41"/>
  <c r="D231" i="41"/>
  <c r="J230" i="41"/>
  <c r="P229" i="41"/>
  <c r="W228" i="41"/>
  <c r="F228" i="41"/>
  <c r="L227" i="41"/>
  <c r="R226" i="41"/>
  <c r="B226" i="41"/>
  <c r="H225" i="41"/>
  <c r="N224" i="41"/>
  <c r="T223" i="41"/>
  <c r="D223" i="41"/>
  <c r="J222" i="41"/>
  <c r="P221" i="41"/>
  <c r="W220" i="41"/>
  <c r="F220" i="41"/>
  <c r="L219" i="41"/>
  <c r="R218" i="41"/>
  <c r="B218" i="41"/>
  <c r="H217" i="41"/>
  <c r="N216" i="41"/>
  <c r="T215" i="41"/>
  <c r="D215" i="41"/>
  <c r="J214" i="41"/>
  <c r="P213" i="41"/>
  <c r="W212" i="41"/>
  <c r="F212" i="41"/>
  <c r="S257" i="41"/>
  <c r="C257" i="41"/>
  <c r="I256" i="41"/>
  <c r="O255" i="41"/>
  <c r="U254" i="41"/>
  <c r="E254" i="41"/>
  <c r="K253" i="41"/>
  <c r="Q252" i="41"/>
  <c r="X251" i="41"/>
  <c r="G251" i="41"/>
  <c r="M250" i="41"/>
  <c r="S249" i="41"/>
  <c r="C249" i="41"/>
  <c r="I248" i="41"/>
  <c r="O247" i="41"/>
  <c r="U246" i="41"/>
  <c r="E246" i="41"/>
  <c r="K245" i="41"/>
  <c r="Q244" i="41"/>
  <c r="X243" i="41"/>
  <c r="G243" i="41"/>
  <c r="M242" i="41"/>
  <c r="S241" i="41"/>
  <c r="C241" i="41"/>
  <c r="I240" i="41"/>
  <c r="O239" i="41"/>
  <c r="U238" i="41"/>
  <c r="E238" i="41"/>
  <c r="K237" i="41"/>
  <c r="Q236" i="41"/>
  <c r="X235" i="41"/>
  <c r="G235" i="41"/>
  <c r="M234" i="41"/>
  <c r="S233" i="41"/>
  <c r="C233" i="41"/>
  <c r="I232" i="41"/>
  <c r="O231" i="41"/>
  <c r="U230" i="41"/>
  <c r="E230" i="41"/>
  <c r="K229" i="41"/>
  <c r="Q228" i="41"/>
  <c r="X227" i="41"/>
  <c r="G227" i="41"/>
  <c r="M226" i="41"/>
  <c r="S225" i="41"/>
  <c r="C225" i="41"/>
  <c r="I224" i="41"/>
  <c r="O223" i="41"/>
  <c r="U222" i="41"/>
  <c r="E222" i="41"/>
  <c r="K221" i="41"/>
  <c r="Q220" i="41"/>
  <c r="X219" i="41"/>
  <c r="G219" i="41"/>
  <c r="M218" i="41"/>
  <c r="S217" i="41"/>
  <c r="C217" i="41"/>
  <c r="I216" i="41"/>
  <c r="O215" i="41"/>
  <c r="U214" i="41"/>
  <c r="E214" i="41"/>
  <c r="K213" i="41"/>
  <c r="Q212" i="41"/>
  <c r="X211" i="41"/>
  <c r="N257" i="41"/>
  <c r="T256" i="41"/>
  <c r="D256" i="41"/>
  <c r="J255" i="41"/>
  <c r="P254" i="41"/>
  <c r="W253" i="41"/>
  <c r="F253" i="41"/>
  <c r="L252" i="41"/>
  <c r="R251" i="41"/>
  <c r="B251" i="41"/>
  <c r="H250" i="41"/>
  <c r="N249" i="41"/>
  <c r="T248" i="41"/>
  <c r="D248" i="41"/>
  <c r="J247" i="41"/>
  <c r="P246" i="41"/>
  <c r="W245" i="41"/>
  <c r="F245" i="41"/>
  <c r="L244" i="41"/>
  <c r="R243" i="41"/>
  <c r="B243" i="41"/>
  <c r="H242" i="41"/>
  <c r="N241" i="41"/>
  <c r="T240" i="41"/>
  <c r="D240" i="41"/>
  <c r="J239" i="41"/>
  <c r="P238" i="41"/>
  <c r="W237" i="41"/>
  <c r="F237" i="41"/>
  <c r="L236" i="41"/>
  <c r="R235" i="41"/>
  <c r="B235" i="41"/>
  <c r="H234" i="41"/>
  <c r="N233" i="41"/>
  <c r="T232" i="41"/>
  <c r="D232" i="41"/>
  <c r="J231" i="41"/>
  <c r="P230" i="41"/>
  <c r="W229" i="41"/>
  <c r="F229" i="41"/>
  <c r="L228" i="41"/>
  <c r="R227" i="41"/>
  <c r="B227" i="41"/>
  <c r="W328" i="41"/>
  <c r="B326" i="41"/>
  <c r="N323" i="41"/>
  <c r="D322" i="41"/>
  <c r="P320" i="41"/>
  <c r="F319" i="41"/>
  <c r="R317" i="41"/>
  <c r="H316" i="41"/>
  <c r="F315" i="41"/>
  <c r="L314" i="41"/>
  <c r="R313" i="41"/>
  <c r="B313" i="41"/>
  <c r="H312" i="41"/>
  <c r="N311" i="41"/>
  <c r="T310" i="41"/>
  <c r="D310" i="41"/>
  <c r="J309" i="41"/>
  <c r="P308" i="41"/>
  <c r="W307" i="41"/>
  <c r="F307" i="41"/>
  <c r="L306" i="41"/>
  <c r="R305" i="41"/>
  <c r="B305" i="41"/>
  <c r="X332" i="41"/>
  <c r="C330" i="41"/>
  <c r="C328" i="41"/>
  <c r="O326" i="41"/>
  <c r="E325" i="41"/>
  <c r="W323" i="41"/>
  <c r="E323" i="41"/>
  <c r="K322" i="41"/>
  <c r="Q321" i="41"/>
  <c r="X320" i="41"/>
  <c r="G320" i="41"/>
  <c r="M319" i="41"/>
  <c r="S318" i="41"/>
  <c r="C318" i="41"/>
  <c r="I317" i="41"/>
  <c r="O316" i="41"/>
  <c r="U315" i="41"/>
  <c r="E315" i="41"/>
  <c r="K314" i="41"/>
  <c r="Q313" i="41"/>
  <c r="X312" i="41"/>
  <c r="G312" i="41"/>
  <c r="M311" i="41"/>
  <c r="S310" i="41"/>
  <c r="C310" i="41"/>
  <c r="I309" i="41"/>
  <c r="O308" i="41"/>
  <c r="U307" i="41"/>
  <c r="E307" i="41"/>
  <c r="K306" i="41"/>
  <c r="Q305" i="41"/>
  <c r="X304" i="41"/>
  <c r="C332" i="41"/>
  <c r="E329" i="41"/>
  <c r="P327" i="41"/>
  <c r="F326" i="41"/>
  <c r="R324" i="41"/>
  <c r="P323" i="41"/>
  <c r="W322" i="41"/>
  <c r="F322" i="41"/>
  <c r="L321" i="41"/>
  <c r="R320" i="41"/>
  <c r="B320" i="41"/>
  <c r="H319" i="41"/>
  <c r="N318" i="41"/>
  <c r="T317" i="41"/>
  <c r="D317" i="41"/>
  <c r="J316" i="41"/>
  <c r="P315" i="41"/>
  <c r="W314" i="41"/>
  <c r="F314" i="41"/>
  <c r="L313" i="41"/>
  <c r="R312" i="41"/>
  <c r="B312" i="41"/>
  <c r="H311" i="41"/>
  <c r="N310" i="41"/>
  <c r="T309" i="41"/>
  <c r="D309" i="41"/>
  <c r="J308" i="41"/>
  <c r="P307" i="41"/>
  <c r="W306" i="41"/>
  <c r="F306" i="41"/>
  <c r="L305" i="41"/>
  <c r="R304" i="41"/>
  <c r="F304" i="41"/>
  <c r="L303" i="41"/>
  <c r="R302" i="41"/>
  <c r="B302" i="41"/>
  <c r="H301" i="41"/>
  <c r="N300" i="41"/>
  <c r="T299" i="41"/>
  <c r="D299" i="41"/>
  <c r="J298" i="41"/>
  <c r="P297" i="41"/>
  <c r="W296" i="41"/>
  <c r="F296" i="41"/>
  <c r="L295" i="41"/>
  <c r="R294" i="41"/>
  <c r="B294" i="41"/>
  <c r="H293" i="41"/>
  <c r="N292" i="41"/>
  <c r="T291" i="41"/>
  <c r="D291" i="41"/>
  <c r="J290" i="41"/>
  <c r="P289" i="41"/>
  <c r="W288" i="41"/>
  <c r="F288" i="41"/>
  <c r="L287" i="41"/>
  <c r="R286" i="41"/>
  <c r="B286" i="41"/>
  <c r="H285" i="41"/>
  <c r="N284" i="41"/>
  <c r="T283" i="41"/>
  <c r="D283" i="41"/>
  <c r="J282" i="41"/>
  <c r="P281" i="41"/>
  <c r="W280" i="41"/>
  <c r="F280" i="41"/>
  <c r="L279" i="41"/>
  <c r="R278" i="41"/>
  <c r="B278" i="41"/>
  <c r="H277" i="41"/>
  <c r="N276" i="41"/>
  <c r="T275" i="41"/>
  <c r="D275" i="41"/>
  <c r="J274" i="41"/>
  <c r="P273" i="41"/>
  <c r="W272" i="41"/>
  <c r="F272" i="41"/>
  <c r="L271" i="41"/>
  <c r="R270" i="41"/>
  <c r="B270" i="41"/>
  <c r="H269" i="41"/>
  <c r="N268" i="41"/>
  <c r="T267" i="41"/>
  <c r="D267" i="41"/>
  <c r="J266" i="41"/>
  <c r="P265" i="41"/>
  <c r="W264" i="41"/>
  <c r="F264" i="41"/>
  <c r="L263" i="41"/>
  <c r="R262" i="41"/>
  <c r="B262" i="41"/>
  <c r="H261" i="41"/>
  <c r="N260" i="41"/>
  <c r="T259" i="41"/>
  <c r="D259" i="41"/>
  <c r="J258" i="41"/>
  <c r="X303" i="41"/>
  <c r="G303" i="41"/>
  <c r="M302" i="41"/>
  <c r="S301" i="41"/>
  <c r="C301" i="41"/>
  <c r="I300" i="41"/>
  <c r="O299" i="41"/>
  <c r="U298" i="41"/>
  <c r="E298" i="41"/>
  <c r="K297" i="41"/>
  <c r="Q296" i="41"/>
  <c r="X295" i="41"/>
  <c r="G295" i="41"/>
  <c r="M294" i="41"/>
  <c r="S293" i="41"/>
  <c r="C293" i="41"/>
  <c r="I292" i="41"/>
  <c r="O291" i="41"/>
  <c r="U290" i="41"/>
  <c r="E290" i="41"/>
  <c r="K289" i="41"/>
  <c r="Q288" i="41"/>
  <c r="X287" i="41"/>
  <c r="G287" i="41"/>
  <c r="M286" i="41"/>
  <c r="S285" i="41"/>
  <c r="C285" i="41"/>
  <c r="I284" i="41"/>
  <c r="O283" i="41"/>
  <c r="U282" i="41"/>
  <c r="E282" i="41"/>
  <c r="K281" i="41"/>
  <c r="Q280" i="41"/>
  <c r="X279" i="41"/>
  <c r="G279" i="41"/>
  <c r="M278" i="41"/>
  <c r="S277" i="41"/>
  <c r="C277" i="41"/>
  <c r="I276" i="41"/>
  <c r="O275" i="41"/>
  <c r="U274" i="41"/>
  <c r="E274" i="41"/>
  <c r="K273" i="41"/>
  <c r="Q272" i="41"/>
  <c r="X271" i="41"/>
  <c r="G271" i="41"/>
  <c r="M270" i="41"/>
  <c r="S269" i="41"/>
  <c r="C269" i="41"/>
  <c r="I268" i="41"/>
  <c r="O267" i="41"/>
  <c r="U266" i="41"/>
  <c r="E266" i="41"/>
  <c r="K265" i="41"/>
  <c r="Q264" i="41"/>
  <c r="X263" i="41"/>
  <c r="G263" i="41"/>
  <c r="M262" i="41"/>
  <c r="S261" i="41"/>
  <c r="C261" i="41"/>
  <c r="I260" i="41"/>
  <c r="O259" i="41"/>
  <c r="U258" i="41"/>
  <c r="E258" i="41"/>
  <c r="R303" i="41"/>
  <c r="B303" i="41"/>
  <c r="H302" i="41"/>
  <c r="N301" i="41"/>
  <c r="T300" i="41"/>
  <c r="D300" i="41"/>
  <c r="J299" i="41"/>
  <c r="P298" i="41"/>
  <c r="W297" i="41"/>
  <c r="F297" i="41"/>
  <c r="L296" i="41"/>
  <c r="R295" i="41"/>
  <c r="B295" i="41"/>
  <c r="H294" i="41"/>
  <c r="N293" i="41"/>
  <c r="T292" i="41"/>
  <c r="D292" i="41"/>
  <c r="J291" i="41"/>
  <c r="P290" i="41"/>
  <c r="W289" i="41"/>
  <c r="F289" i="41"/>
  <c r="L288" i="41"/>
  <c r="R287" i="41"/>
  <c r="B287" i="41"/>
  <c r="H286" i="41"/>
  <c r="N285" i="41"/>
  <c r="T284" i="41"/>
  <c r="D284" i="41"/>
  <c r="J283" i="41"/>
  <c r="P282" i="41"/>
  <c r="W281" i="41"/>
  <c r="F281" i="41"/>
  <c r="L280" i="41"/>
  <c r="R279" i="41"/>
  <c r="B279" i="41"/>
  <c r="H278" i="41"/>
  <c r="N277" i="41"/>
  <c r="T276" i="41"/>
  <c r="D276" i="41"/>
  <c r="J275" i="41"/>
  <c r="P274" i="41"/>
  <c r="W273" i="41"/>
  <c r="F273" i="41"/>
  <c r="L272" i="41"/>
  <c r="R271" i="41"/>
  <c r="B271" i="41"/>
  <c r="H270" i="41"/>
  <c r="N269" i="41"/>
  <c r="T268" i="41"/>
  <c r="D268" i="41"/>
  <c r="J267" i="41"/>
  <c r="P266" i="41"/>
  <c r="W265" i="41"/>
  <c r="F265" i="41"/>
  <c r="L264" i="41"/>
  <c r="R263" i="41"/>
  <c r="B263" i="41"/>
  <c r="H262" i="41"/>
  <c r="N261" i="41"/>
  <c r="T260" i="41"/>
  <c r="D260" i="41"/>
  <c r="J259" i="41"/>
  <c r="P258" i="41"/>
  <c r="G304" i="41"/>
  <c r="M303" i="41"/>
  <c r="S302" i="41"/>
  <c r="C302" i="41"/>
  <c r="I301" i="41"/>
  <c r="O300" i="41"/>
  <c r="U299" i="41"/>
  <c r="E299" i="41"/>
  <c r="K298" i="41"/>
  <c r="Q297" i="41"/>
  <c r="X296" i="41"/>
  <c r="G296" i="41"/>
  <c r="M295" i="41"/>
  <c r="S294" i="41"/>
  <c r="C294" i="41"/>
  <c r="I293" i="41"/>
  <c r="O292" i="41"/>
  <c r="U291" i="41"/>
  <c r="E291" i="41"/>
  <c r="K290" i="41"/>
  <c r="Q289" i="41"/>
  <c r="X288" i="41"/>
  <c r="G288" i="41"/>
  <c r="M287" i="41"/>
  <c r="S286" i="41"/>
  <c r="C286" i="41"/>
  <c r="I285" i="41"/>
  <c r="O284" i="41"/>
  <c r="U283" i="41"/>
  <c r="E283" i="41"/>
  <c r="K282" i="41"/>
  <c r="Q281" i="41"/>
  <c r="X280" i="41"/>
  <c r="G280" i="41"/>
  <c r="M279" i="41"/>
  <c r="S278" i="41"/>
  <c r="C278" i="41"/>
  <c r="I277" i="41"/>
  <c r="O276" i="41"/>
  <c r="U275" i="41"/>
  <c r="E275" i="41"/>
  <c r="K274" i="41"/>
  <c r="Q273" i="41"/>
  <c r="X272" i="41"/>
  <c r="G272" i="41"/>
  <c r="M271" i="41"/>
  <c r="S270" i="41"/>
  <c r="C270" i="41"/>
  <c r="I269" i="41"/>
  <c r="O268" i="41"/>
  <c r="U267" i="41"/>
  <c r="E267" i="41"/>
  <c r="K266" i="41"/>
  <c r="Q265" i="41"/>
  <c r="X264" i="41"/>
  <c r="G264" i="41"/>
  <c r="M263" i="41"/>
  <c r="S262" i="41"/>
  <c r="C262" i="41"/>
  <c r="I261" i="41"/>
  <c r="O260" i="41"/>
  <c r="U259" i="41"/>
  <c r="E259" i="41"/>
  <c r="K258" i="41"/>
  <c r="T257" i="41"/>
  <c r="D257" i="41"/>
  <c r="J256" i="41"/>
  <c r="P255" i="41"/>
  <c r="W254" i="41"/>
  <c r="F254" i="41"/>
  <c r="L253" i="41"/>
  <c r="R252" i="41"/>
  <c r="B252" i="41"/>
  <c r="H251" i="41"/>
  <c r="N250" i="41"/>
  <c r="T249" i="41"/>
  <c r="D249" i="41"/>
  <c r="J248" i="41"/>
  <c r="P247" i="41"/>
  <c r="W246" i="41"/>
  <c r="F246" i="41"/>
  <c r="L245" i="41"/>
  <c r="R244" i="41"/>
  <c r="B244" i="41"/>
  <c r="H243" i="41"/>
  <c r="N242" i="41"/>
  <c r="T241" i="41"/>
  <c r="D241" i="41"/>
  <c r="J240" i="41"/>
  <c r="P239" i="41"/>
  <c r="W238" i="41"/>
  <c r="F238" i="41"/>
  <c r="L237" i="41"/>
  <c r="R236" i="41"/>
  <c r="B236" i="41"/>
  <c r="H235" i="41"/>
  <c r="N234" i="41"/>
  <c r="T233" i="41"/>
  <c r="D233" i="41"/>
  <c r="J232" i="41"/>
  <c r="P231" i="41"/>
  <c r="W230" i="41"/>
  <c r="F230" i="41"/>
  <c r="L229" i="41"/>
  <c r="R228" i="41"/>
  <c r="B228" i="41"/>
  <c r="H227" i="41"/>
  <c r="N226" i="41"/>
  <c r="T225" i="41"/>
  <c r="D225" i="41"/>
  <c r="J224" i="41"/>
  <c r="P223" i="41"/>
  <c r="W222" i="41"/>
  <c r="F222" i="41"/>
  <c r="L221" i="41"/>
  <c r="R220" i="41"/>
  <c r="B220" i="41"/>
  <c r="H219" i="41"/>
  <c r="N218" i="41"/>
  <c r="T217" i="41"/>
  <c r="D217" i="41"/>
  <c r="J216" i="41"/>
  <c r="P215" i="41"/>
  <c r="W214" i="41"/>
  <c r="F214" i="41"/>
  <c r="L213" i="41"/>
  <c r="R212" i="41"/>
  <c r="B212" i="41"/>
  <c r="O257" i="41"/>
  <c r="U256" i="41"/>
  <c r="E256" i="41"/>
  <c r="K255" i="41"/>
  <c r="Q254" i="41"/>
  <c r="X253" i="41"/>
  <c r="G253" i="41"/>
  <c r="M252" i="41"/>
  <c r="S251" i="41"/>
  <c r="C251" i="41"/>
  <c r="I250" i="41"/>
  <c r="O249" i="41"/>
  <c r="U248" i="41"/>
  <c r="E248" i="41"/>
  <c r="K247" i="41"/>
  <c r="Q246" i="41"/>
  <c r="X245" i="41"/>
  <c r="G245" i="41"/>
  <c r="M244" i="41"/>
  <c r="S243" i="41"/>
  <c r="C243" i="41"/>
  <c r="I242" i="41"/>
  <c r="O241" i="41"/>
  <c r="U240" i="41"/>
  <c r="E240" i="41"/>
  <c r="K239" i="41"/>
  <c r="Q238" i="41"/>
  <c r="X237" i="41"/>
  <c r="G237" i="41"/>
  <c r="M236" i="41"/>
  <c r="S235" i="41"/>
  <c r="C235" i="41"/>
  <c r="I234" i="41"/>
  <c r="O233" i="41"/>
  <c r="U232" i="41"/>
  <c r="E232" i="41"/>
  <c r="K231" i="41"/>
  <c r="Q230" i="41"/>
  <c r="X229" i="41"/>
  <c r="G229" i="41"/>
  <c r="M228" i="41"/>
  <c r="S227" i="41"/>
  <c r="C227" i="41"/>
  <c r="I226" i="41"/>
  <c r="O225" i="41"/>
  <c r="U224" i="41"/>
  <c r="E224" i="41"/>
  <c r="K223" i="41"/>
  <c r="Q222" i="41"/>
  <c r="X221" i="41"/>
  <c r="G221" i="41"/>
  <c r="M220" i="41"/>
  <c r="S219" i="41"/>
  <c r="C219" i="41"/>
  <c r="I218" i="41"/>
  <c r="O217" i="41"/>
  <c r="U216" i="41"/>
  <c r="E216" i="41"/>
  <c r="K215" i="41"/>
  <c r="Q214" i="41"/>
  <c r="X213" i="41"/>
  <c r="G213" i="41"/>
  <c r="M212" i="41"/>
  <c r="S211" i="41"/>
  <c r="J257" i="41"/>
  <c r="P256" i="41"/>
  <c r="W255" i="41"/>
  <c r="F255" i="41"/>
  <c r="L254" i="41"/>
  <c r="R253" i="41"/>
  <c r="B253" i="41"/>
  <c r="H252" i="41"/>
  <c r="N251" i="41"/>
  <c r="T250" i="41"/>
  <c r="D250" i="41"/>
  <c r="J249" i="41"/>
  <c r="P248" i="41"/>
  <c r="W247" i="41"/>
  <c r="F247" i="41"/>
  <c r="L246" i="41"/>
  <c r="R245" i="41"/>
  <c r="B245" i="41"/>
  <c r="H244" i="41"/>
  <c r="N243" i="41"/>
  <c r="T242" i="41"/>
  <c r="D242" i="41"/>
  <c r="J241" i="41"/>
  <c r="P240" i="41"/>
  <c r="W239" i="41"/>
  <c r="F239" i="41"/>
  <c r="L238" i="41"/>
  <c r="R237" i="41"/>
  <c r="B237" i="41"/>
  <c r="H236" i="41"/>
  <c r="N235" i="41"/>
  <c r="T234" i="41"/>
  <c r="D234" i="41"/>
  <c r="J233" i="41"/>
  <c r="P232" i="41"/>
  <c r="W231" i="41"/>
  <c r="F231" i="41"/>
  <c r="L230" i="41"/>
  <c r="R229" i="41"/>
  <c r="B229" i="41"/>
  <c r="H228" i="41"/>
  <c r="N227" i="41"/>
  <c r="T226" i="41"/>
  <c r="D226" i="41"/>
  <c r="J225" i="41"/>
  <c r="P224" i="41"/>
  <c r="T327" i="41"/>
  <c r="W324" i="41"/>
  <c r="B323" i="41"/>
  <c r="N321" i="41"/>
  <c r="D320" i="41"/>
  <c r="P318" i="41"/>
  <c r="F317" i="41"/>
  <c r="R315" i="41"/>
  <c r="B315" i="41"/>
  <c r="H314" i="41"/>
  <c r="N313" i="41"/>
  <c r="T312" i="41"/>
  <c r="D312" i="41"/>
  <c r="J311" i="41"/>
  <c r="P310" i="41"/>
  <c r="W309" i="41"/>
  <c r="F309" i="41"/>
  <c r="L308" i="41"/>
  <c r="R307" i="41"/>
  <c r="B307" i="41"/>
  <c r="H306" i="41"/>
  <c r="N305" i="41"/>
  <c r="T304" i="41"/>
  <c r="G332" i="41"/>
  <c r="I329" i="41"/>
  <c r="Q327" i="41"/>
  <c r="G326" i="41"/>
  <c r="S324" i="41"/>
  <c r="Q323" i="41"/>
  <c r="X322" i="41"/>
  <c r="G322" i="41"/>
  <c r="M321" i="41"/>
  <c r="S320" i="41"/>
  <c r="C320" i="41"/>
  <c r="I319" i="41"/>
  <c r="O318" i="41"/>
  <c r="U317" i="41"/>
  <c r="E317" i="41"/>
  <c r="K316" i="41"/>
  <c r="Q315" i="41"/>
  <c r="X314" i="41"/>
  <c r="G314" i="41"/>
  <c r="M313" i="41"/>
  <c r="S312" i="41"/>
  <c r="C312" i="41"/>
  <c r="I311" i="41"/>
  <c r="O310" i="41"/>
  <c r="U309" i="41"/>
  <c r="E309" i="41"/>
  <c r="K308" i="41"/>
  <c r="Q307" i="41"/>
  <c r="X306" i="41"/>
  <c r="G306" i="41"/>
  <c r="M305" i="41"/>
  <c r="S304" i="41"/>
  <c r="I331" i="41"/>
  <c r="R328" i="41"/>
  <c r="H327" i="41"/>
  <c r="T325" i="41"/>
  <c r="J324" i="41"/>
  <c r="L323" i="41"/>
  <c r="R322" i="41"/>
  <c r="B322" i="41"/>
  <c r="H321" i="41"/>
  <c r="N320" i="41"/>
  <c r="T319" i="41"/>
  <c r="D319" i="41"/>
  <c r="J318" i="41"/>
  <c r="P317" i="41"/>
  <c r="W316" i="41"/>
  <c r="F316" i="41"/>
  <c r="L315" i="41"/>
  <c r="R314" i="41"/>
  <c r="B314" i="41"/>
  <c r="H313" i="41"/>
  <c r="N312" i="41"/>
  <c r="T311" i="41"/>
  <c r="D311" i="41"/>
  <c r="J310" i="41"/>
  <c r="P309" i="41"/>
  <c r="W308" i="41"/>
  <c r="F308" i="41"/>
  <c r="L307" i="41"/>
  <c r="R306" i="41"/>
  <c r="B306" i="41"/>
  <c r="H305" i="41"/>
  <c r="N304" i="41"/>
  <c r="B304" i="41"/>
  <c r="H303" i="41"/>
  <c r="N302" i="41"/>
  <c r="T301" i="41"/>
  <c r="D301" i="41"/>
  <c r="J300" i="41"/>
  <c r="P299" i="41"/>
  <c r="W298" i="41"/>
  <c r="F298" i="41"/>
  <c r="L297" i="41"/>
  <c r="R296" i="41"/>
  <c r="B296" i="41"/>
  <c r="H295" i="41"/>
  <c r="N294" i="41"/>
  <c r="T293" i="41"/>
  <c r="D293" i="41"/>
  <c r="J292" i="41"/>
  <c r="P291" i="41"/>
  <c r="W290" i="41"/>
  <c r="F290" i="41"/>
  <c r="L289" i="41"/>
  <c r="R288" i="41"/>
  <c r="B288" i="41"/>
  <c r="H287" i="41"/>
  <c r="N286" i="41"/>
  <c r="T285" i="41"/>
  <c r="D285" i="41"/>
  <c r="J284" i="41"/>
  <c r="P283" i="41"/>
  <c r="W282" i="41"/>
  <c r="F282" i="41"/>
  <c r="L281" i="41"/>
  <c r="R280" i="41"/>
  <c r="B280" i="41"/>
  <c r="H279" i="41"/>
  <c r="N278" i="41"/>
  <c r="T277" i="41"/>
  <c r="D277" i="41"/>
  <c r="J276" i="41"/>
  <c r="P275" i="41"/>
  <c r="W274" i="41"/>
  <c r="F274" i="41"/>
  <c r="L273" i="41"/>
  <c r="R272" i="41"/>
  <c r="B272" i="41"/>
  <c r="H271" i="41"/>
  <c r="N270" i="41"/>
  <c r="T269" i="41"/>
  <c r="D269" i="41"/>
  <c r="J268" i="41"/>
  <c r="P267" i="41"/>
  <c r="W266" i="41"/>
  <c r="F266" i="41"/>
  <c r="L265" i="41"/>
  <c r="R264" i="41"/>
  <c r="B264" i="41"/>
  <c r="H263" i="41"/>
  <c r="N262" i="41"/>
  <c r="T261" i="41"/>
  <c r="D261" i="41"/>
  <c r="J260" i="41"/>
  <c r="P259" i="41"/>
  <c r="W258" i="41"/>
  <c r="F258" i="41"/>
  <c r="S303" i="41"/>
  <c r="C303" i="41"/>
  <c r="I302" i="41"/>
  <c r="O301" i="41"/>
  <c r="U300" i="41"/>
  <c r="E300" i="41"/>
  <c r="K299" i="41"/>
  <c r="Q298" i="41"/>
  <c r="X297" i="41"/>
  <c r="G297" i="41"/>
  <c r="M296" i="41"/>
  <c r="S295" i="41"/>
  <c r="C295" i="41"/>
  <c r="I294" i="41"/>
  <c r="O293" i="41"/>
  <c r="U292" i="41"/>
  <c r="E292" i="41"/>
  <c r="K291" i="41"/>
  <c r="Q290" i="41"/>
  <c r="X289" i="41"/>
  <c r="G289" i="41"/>
  <c r="M288" i="41"/>
  <c r="S287" i="41"/>
  <c r="C287" i="41"/>
  <c r="I286" i="41"/>
  <c r="O285" i="41"/>
  <c r="U284" i="41"/>
  <c r="E284" i="41"/>
  <c r="K283" i="41"/>
  <c r="Q282" i="41"/>
  <c r="X281" i="41"/>
  <c r="G281" i="41"/>
  <c r="M280" i="41"/>
  <c r="S279" i="41"/>
  <c r="C279" i="41"/>
  <c r="I278" i="41"/>
  <c r="O277" i="41"/>
  <c r="U276" i="41"/>
  <c r="E276" i="41"/>
  <c r="K275" i="41"/>
  <c r="Q274" i="41"/>
  <c r="X273" i="41"/>
  <c r="G273" i="41"/>
  <c r="M272" i="41"/>
  <c r="S271" i="41"/>
  <c r="C271" i="41"/>
  <c r="I270" i="41"/>
  <c r="O269" i="41"/>
  <c r="U268" i="41"/>
  <c r="E268" i="41"/>
  <c r="K267" i="41"/>
  <c r="Q266" i="41"/>
  <c r="X265" i="41"/>
  <c r="G265" i="41"/>
  <c r="M264" i="41"/>
  <c r="S263" i="41"/>
  <c r="C263" i="41"/>
  <c r="I262" i="41"/>
  <c r="O261" i="41"/>
  <c r="U260" i="41"/>
  <c r="E260" i="41"/>
  <c r="K259" i="41"/>
  <c r="Q258" i="41"/>
  <c r="H304" i="41"/>
  <c r="N303" i="41"/>
  <c r="T302" i="41"/>
  <c r="D302" i="41"/>
  <c r="J301" i="41"/>
  <c r="P300" i="41"/>
  <c r="W299" i="41"/>
  <c r="F299" i="41"/>
  <c r="L298" i="41"/>
  <c r="R297" i="41"/>
  <c r="B297" i="41"/>
  <c r="H296" i="41"/>
  <c r="N295" i="41"/>
  <c r="T294" i="41"/>
  <c r="D294" i="41"/>
  <c r="J293" i="41"/>
  <c r="P292" i="41"/>
  <c r="W291" i="41"/>
  <c r="F291" i="41"/>
  <c r="L290" i="41"/>
  <c r="R289" i="41"/>
  <c r="B289" i="41"/>
  <c r="H288" i="41"/>
  <c r="N287" i="41"/>
  <c r="T286" i="41"/>
  <c r="D286" i="41"/>
  <c r="J285" i="41"/>
  <c r="P284" i="41"/>
  <c r="W283" i="41"/>
  <c r="F283" i="41"/>
  <c r="L282" i="41"/>
  <c r="R281" i="41"/>
  <c r="B281" i="41"/>
  <c r="H280" i="41"/>
  <c r="N279" i="41"/>
  <c r="T278" i="41"/>
  <c r="D278" i="41"/>
  <c r="J277" i="41"/>
  <c r="P276" i="41"/>
  <c r="W275" i="41"/>
  <c r="F275" i="41"/>
  <c r="L274" i="41"/>
  <c r="R273" i="41"/>
  <c r="B273" i="41"/>
  <c r="H272" i="41"/>
  <c r="N271" i="41"/>
  <c r="T270" i="41"/>
  <c r="D270" i="41"/>
  <c r="J269" i="41"/>
  <c r="P268" i="41"/>
  <c r="W267" i="41"/>
  <c r="F267" i="41"/>
  <c r="L266" i="41"/>
  <c r="R265" i="41"/>
  <c r="B265" i="41"/>
  <c r="H264" i="41"/>
  <c r="N263" i="41"/>
  <c r="T262" i="41"/>
  <c r="D262" i="41"/>
  <c r="J261" i="41"/>
  <c r="P260" i="41"/>
  <c r="W259" i="41"/>
  <c r="F259" i="41"/>
  <c r="L258" i="41"/>
  <c r="C304" i="41"/>
  <c r="I303" i="41"/>
  <c r="O302" i="41"/>
  <c r="U301" i="41"/>
  <c r="E301" i="41"/>
  <c r="K300" i="41"/>
  <c r="Q299" i="41"/>
  <c r="X298" i="41"/>
  <c r="G298" i="41"/>
  <c r="M297" i="41"/>
  <c r="S296" i="41"/>
  <c r="C296" i="41"/>
  <c r="I295" i="41"/>
  <c r="O294" i="41"/>
  <c r="U293" i="41"/>
  <c r="E293" i="41"/>
  <c r="K292" i="41"/>
  <c r="Q291" i="41"/>
  <c r="X290" i="41"/>
  <c r="G290" i="41"/>
  <c r="M289" i="41"/>
  <c r="S288" i="41"/>
  <c r="C288" i="41"/>
  <c r="I287" i="41"/>
  <c r="O286" i="41"/>
  <c r="U285" i="41"/>
  <c r="E285" i="41"/>
  <c r="K284" i="41"/>
  <c r="Q283" i="41"/>
  <c r="X282" i="41"/>
  <c r="G282" i="41"/>
  <c r="M281" i="41"/>
  <c r="S280" i="41"/>
  <c r="C280" i="41"/>
  <c r="I279" i="41"/>
  <c r="O278" i="41"/>
  <c r="U277" i="41"/>
  <c r="E277" i="41"/>
  <c r="K276" i="41"/>
  <c r="Q275" i="41"/>
  <c r="X274" i="41"/>
  <c r="G274" i="41"/>
  <c r="M273" i="41"/>
  <c r="S272" i="41"/>
  <c r="C272" i="41"/>
  <c r="I271" i="41"/>
  <c r="O270" i="41"/>
  <c r="U269" i="41"/>
  <c r="E269" i="41"/>
  <c r="K268" i="41"/>
  <c r="Q267" i="41"/>
  <c r="X266" i="41"/>
  <c r="G266" i="41"/>
  <c r="M265" i="41"/>
  <c r="S264" i="41"/>
  <c r="C264" i="41"/>
  <c r="I263" i="41"/>
  <c r="O262" i="41"/>
  <c r="U261" i="41"/>
  <c r="E261" i="41"/>
  <c r="K260" i="41"/>
  <c r="Q259" i="41"/>
  <c r="X258" i="41"/>
  <c r="G258" i="41"/>
  <c r="P257" i="41"/>
  <c r="W256" i="41"/>
  <c r="F256" i="41"/>
  <c r="L255" i="41"/>
  <c r="R254" i="41"/>
  <c r="B254" i="41"/>
  <c r="H253" i="41"/>
  <c r="N252" i="41"/>
  <c r="T251" i="41"/>
  <c r="D251" i="41"/>
  <c r="J250" i="41"/>
  <c r="P249" i="41"/>
  <c r="W248" i="41"/>
  <c r="F248" i="41"/>
  <c r="L247" i="41"/>
  <c r="R246" i="41"/>
  <c r="B246" i="41"/>
  <c r="H245" i="41"/>
  <c r="N244" i="41"/>
  <c r="T243" i="41"/>
  <c r="D243" i="41"/>
  <c r="J242" i="41"/>
  <c r="P241" i="41"/>
  <c r="W240" i="41"/>
  <c r="F240" i="41"/>
  <c r="L239" i="41"/>
  <c r="R238" i="41"/>
  <c r="B238" i="41"/>
  <c r="H237" i="41"/>
  <c r="N236" i="41"/>
  <c r="T235" i="41"/>
  <c r="D235" i="41"/>
  <c r="J234" i="41"/>
  <c r="P233" i="41"/>
  <c r="W232" i="41"/>
  <c r="F232" i="41"/>
  <c r="L231" i="41"/>
  <c r="R230" i="41"/>
  <c r="B230" i="41"/>
  <c r="H229" i="41"/>
  <c r="N228" i="41"/>
  <c r="T227" i="41"/>
  <c r="D227" i="41"/>
  <c r="J226" i="41"/>
  <c r="P225" i="41"/>
  <c r="W224" i="41"/>
  <c r="F224" i="41"/>
  <c r="L223" i="41"/>
  <c r="R222" i="41"/>
  <c r="B222" i="41"/>
  <c r="H221" i="41"/>
  <c r="N220" i="41"/>
  <c r="T219" i="41"/>
  <c r="D219" i="41"/>
  <c r="J218" i="41"/>
  <c r="P217" i="41"/>
  <c r="W216" i="41"/>
  <c r="F216" i="41"/>
  <c r="L215" i="41"/>
  <c r="R214" i="41"/>
  <c r="B214" i="41"/>
  <c r="H213" i="41"/>
  <c r="N212" i="41"/>
  <c r="T211" i="41"/>
  <c r="K257" i="41"/>
  <c r="Q256" i="41"/>
  <c r="X255" i="41"/>
  <c r="G255" i="41"/>
  <c r="M254" i="41"/>
  <c r="S253" i="41"/>
  <c r="C253" i="41"/>
  <c r="I252" i="41"/>
  <c r="O251" i="41"/>
  <c r="U250" i="41"/>
  <c r="E250" i="41"/>
  <c r="K249" i="41"/>
  <c r="Q248" i="41"/>
  <c r="X247" i="41"/>
  <c r="G247" i="41"/>
  <c r="M246" i="41"/>
  <c r="S245" i="41"/>
  <c r="C245" i="41"/>
  <c r="I244" i="41"/>
  <c r="O243" i="41"/>
  <c r="U242" i="41"/>
  <c r="E242" i="41"/>
  <c r="K241" i="41"/>
  <c r="Q240" i="41"/>
  <c r="X239" i="41"/>
  <c r="G239" i="41"/>
  <c r="M238" i="41"/>
  <c r="S237" i="41"/>
  <c r="C237" i="41"/>
  <c r="I236" i="41"/>
  <c r="O235" i="41"/>
  <c r="U234" i="41"/>
  <c r="E234" i="41"/>
  <c r="K233" i="41"/>
  <c r="Q232" i="41"/>
  <c r="X231" i="41"/>
  <c r="G231" i="41"/>
  <c r="M230" i="41"/>
  <c r="S229" i="41"/>
  <c r="C229" i="41"/>
  <c r="I228" i="41"/>
  <c r="O227" i="41"/>
  <c r="U226" i="41"/>
  <c r="E226" i="41"/>
  <c r="K225" i="41"/>
  <c r="Q224" i="41"/>
  <c r="X223" i="41"/>
  <c r="G223" i="41"/>
  <c r="M222" i="41"/>
  <c r="S221" i="41"/>
  <c r="C221" i="41"/>
  <c r="I220" i="41"/>
  <c r="O219" i="41"/>
  <c r="U218" i="41"/>
  <c r="E218" i="41"/>
  <c r="K217" i="41"/>
  <c r="Q216" i="41"/>
  <c r="X215" i="41"/>
  <c r="G215" i="41"/>
  <c r="M214" i="41"/>
  <c r="S213" i="41"/>
  <c r="C213" i="41"/>
  <c r="I212" i="41"/>
  <c r="W257" i="41"/>
  <c r="F257" i="41"/>
  <c r="L256" i="41"/>
  <c r="R255" i="41"/>
  <c r="B255" i="41"/>
  <c r="H254" i="41"/>
  <c r="N253" i="41"/>
  <c r="T252" i="41"/>
  <c r="D252" i="41"/>
  <c r="J251" i="41"/>
  <c r="P250" i="41"/>
  <c r="W249" i="41"/>
  <c r="F249" i="41"/>
  <c r="L248" i="41"/>
  <c r="R247" i="41"/>
  <c r="B247" i="41"/>
  <c r="H246" i="41"/>
  <c r="N245" i="41"/>
  <c r="T244" i="41"/>
  <c r="D244" i="41"/>
  <c r="J243" i="41"/>
  <c r="P242" i="41"/>
  <c r="W241" i="41"/>
  <c r="F241" i="41"/>
  <c r="L240" i="41"/>
  <c r="R239" i="41"/>
  <c r="B239" i="41"/>
  <c r="H238" i="41"/>
  <c r="N237" i="41"/>
  <c r="T236" i="41"/>
  <c r="D236" i="41"/>
  <c r="J235" i="41"/>
  <c r="P234" i="41"/>
  <c r="W233" i="41"/>
  <c r="F233" i="41"/>
  <c r="L232" i="41"/>
  <c r="R231" i="41"/>
  <c r="B231" i="41"/>
  <c r="H230" i="41"/>
  <c r="N229" i="41"/>
  <c r="T228" i="41"/>
  <c r="D228" i="41"/>
  <c r="J227" i="41"/>
  <c r="P226" i="41"/>
  <c r="W225" i="41"/>
  <c r="F225" i="41"/>
  <c r="L224" i="41"/>
  <c r="L327" i="41"/>
  <c r="N324" i="41"/>
  <c r="T322" i="41"/>
  <c r="J321" i="41"/>
  <c r="W319" i="41"/>
  <c r="L318" i="41"/>
  <c r="B317" i="41"/>
  <c r="N315" i="41"/>
  <c r="T314" i="41"/>
  <c r="D314" i="41"/>
  <c r="J313" i="41"/>
  <c r="P312" i="41"/>
  <c r="W311" i="41"/>
  <c r="F311" i="41"/>
  <c r="L310" i="41"/>
  <c r="R309" i="41"/>
  <c r="B309" i="41"/>
  <c r="H308" i="41"/>
  <c r="N307" i="41"/>
  <c r="T306" i="41"/>
  <c r="D306" i="41"/>
  <c r="J305" i="41"/>
  <c r="P304" i="41"/>
  <c r="M331" i="41"/>
  <c r="S328" i="41"/>
  <c r="I327" i="41"/>
  <c r="U325" i="41"/>
  <c r="K324" i="41"/>
  <c r="M323" i="41"/>
  <c r="S322" i="41"/>
  <c r="C322" i="41"/>
  <c r="I321" i="41"/>
  <c r="O320" i="41"/>
  <c r="U319" i="41"/>
  <c r="E319" i="41"/>
  <c r="K318" i="41"/>
  <c r="Q317" i="41"/>
  <c r="X316" i="41"/>
  <c r="G316" i="41"/>
  <c r="M315" i="41"/>
  <c r="S314" i="41"/>
  <c r="C314" i="41"/>
  <c r="I313" i="41"/>
  <c r="O312" i="41"/>
  <c r="U311" i="41"/>
  <c r="E311" i="41"/>
  <c r="K310" i="41"/>
  <c r="Q309" i="41"/>
  <c r="X308" i="41"/>
  <c r="G308" i="41"/>
  <c r="M307" i="41"/>
  <c r="S306" i="41"/>
  <c r="C306" i="41"/>
  <c r="I305" i="41"/>
  <c r="O304" i="41"/>
  <c r="O330" i="41"/>
  <c r="J328" i="41"/>
  <c r="W326" i="41"/>
  <c r="L325" i="41"/>
  <c r="D324" i="41"/>
  <c r="H323" i="41"/>
  <c r="N322" i="41"/>
  <c r="T321" i="41"/>
  <c r="D321" i="41"/>
  <c r="J320" i="41"/>
  <c r="P319" i="41"/>
  <c r="W318" i="41"/>
  <c r="F318" i="41"/>
  <c r="L317" i="41"/>
  <c r="R316" i="41"/>
  <c r="B316" i="41"/>
  <c r="H315" i="41"/>
  <c r="N314" i="41"/>
  <c r="T313" i="41"/>
  <c r="D313" i="41"/>
  <c r="J312" i="41"/>
  <c r="P311" i="41"/>
  <c r="W310" i="41"/>
  <c r="F310" i="41"/>
  <c r="L309" i="41"/>
  <c r="R308" i="41"/>
  <c r="B308" i="41"/>
  <c r="H307" i="41"/>
  <c r="N306" i="41"/>
  <c r="T305" i="41"/>
  <c r="D305" i="41"/>
  <c r="J304" i="41"/>
  <c r="T303" i="41"/>
  <c r="D303" i="41"/>
  <c r="J302" i="41"/>
  <c r="P301" i="41"/>
  <c r="W300" i="41"/>
  <c r="F300" i="41"/>
  <c r="L299" i="41"/>
  <c r="R298" i="41"/>
  <c r="B298" i="41"/>
  <c r="H297" i="41"/>
  <c r="N296" i="41"/>
  <c r="T295" i="41"/>
  <c r="D295" i="41"/>
  <c r="J294" i="41"/>
  <c r="P293" i="41"/>
  <c r="W292" i="41"/>
  <c r="F292" i="41"/>
  <c r="L291" i="41"/>
  <c r="R290" i="41"/>
  <c r="B290" i="41"/>
  <c r="H289" i="41"/>
  <c r="N288" i="41"/>
  <c r="T287" i="41"/>
  <c r="D287" i="41"/>
  <c r="J286" i="41"/>
  <c r="P285" i="41"/>
  <c r="W284" i="41"/>
  <c r="F284" i="41"/>
  <c r="L283" i="41"/>
  <c r="R282" i="41"/>
  <c r="B282" i="41"/>
  <c r="H281" i="41"/>
  <c r="N280" i="41"/>
  <c r="T279" i="41"/>
  <c r="D279" i="41"/>
  <c r="J278" i="41"/>
  <c r="P277" i="41"/>
  <c r="W276" i="41"/>
  <c r="F276" i="41"/>
  <c r="L275" i="41"/>
  <c r="R274" i="41"/>
  <c r="B274" i="41"/>
  <c r="H273" i="41"/>
  <c r="N272" i="41"/>
  <c r="T271" i="41"/>
  <c r="D271" i="41"/>
  <c r="J270" i="41"/>
  <c r="P269" i="41"/>
  <c r="W268" i="41"/>
  <c r="F268" i="41"/>
  <c r="L267" i="41"/>
  <c r="R266" i="41"/>
  <c r="B266" i="41"/>
  <c r="H265" i="41"/>
  <c r="N264" i="41"/>
  <c r="T263" i="41"/>
  <c r="D263" i="41"/>
  <c r="J262" i="41"/>
  <c r="P261" i="41"/>
  <c r="W260" i="41"/>
  <c r="F260" i="41"/>
  <c r="L259" i="41"/>
  <c r="R258" i="41"/>
  <c r="I304" i="41"/>
  <c r="O303" i="41"/>
  <c r="U302" i="41"/>
  <c r="E302" i="41"/>
  <c r="K301" i="41"/>
  <c r="Q300" i="41"/>
  <c r="X299" i="41"/>
  <c r="G299" i="41"/>
  <c r="M298" i="41"/>
  <c r="S297" i="41"/>
  <c r="C297" i="41"/>
  <c r="I296" i="41"/>
  <c r="O295" i="41"/>
  <c r="U294" i="41"/>
  <c r="E294" i="41"/>
  <c r="K293" i="41"/>
  <c r="Q292" i="41"/>
  <c r="X291" i="41"/>
  <c r="G291" i="41"/>
  <c r="M290" i="41"/>
  <c r="S289" i="41"/>
  <c r="C289" i="41"/>
  <c r="I288" i="41"/>
  <c r="O287" i="41"/>
  <c r="U286" i="41"/>
  <c r="E286" i="41"/>
  <c r="K285" i="41"/>
  <c r="Q284" i="41"/>
  <c r="X283" i="41"/>
  <c r="G283" i="41"/>
  <c r="M282" i="41"/>
  <c r="S281" i="41"/>
  <c r="C281" i="41"/>
  <c r="I280" i="41"/>
  <c r="O279" i="41"/>
  <c r="U278" i="41"/>
  <c r="E278" i="41"/>
  <c r="K277" i="41"/>
  <c r="Q276" i="41"/>
  <c r="X275" i="41"/>
  <c r="G275" i="41"/>
  <c r="M274" i="41"/>
  <c r="S273" i="41"/>
  <c r="C273" i="41"/>
  <c r="I272" i="41"/>
  <c r="O271" i="41"/>
  <c r="U270" i="41"/>
  <c r="E270" i="41"/>
  <c r="K269" i="41"/>
  <c r="Q268" i="41"/>
  <c r="X267" i="41"/>
  <c r="G267" i="41"/>
  <c r="M266" i="41"/>
  <c r="S265" i="41"/>
  <c r="C265" i="41"/>
  <c r="I264" i="41"/>
  <c r="O263" i="41"/>
  <c r="U262" i="41"/>
  <c r="E262" i="41"/>
  <c r="K261" i="41"/>
  <c r="Q260" i="41"/>
  <c r="X259" i="41"/>
  <c r="G259" i="41"/>
  <c r="M258" i="41"/>
  <c r="D304" i="41"/>
  <c r="J303" i="41"/>
  <c r="P302" i="41"/>
  <c r="W301" i="41"/>
  <c r="F301" i="41"/>
  <c r="L300" i="41"/>
  <c r="R299" i="41"/>
  <c r="B299" i="41"/>
  <c r="H298" i="41"/>
  <c r="N297" i="41"/>
  <c r="T296" i="41"/>
  <c r="D296" i="41"/>
  <c r="J295" i="41"/>
  <c r="P294" i="41"/>
  <c r="W293" i="41"/>
  <c r="F293" i="41"/>
  <c r="L292" i="41"/>
  <c r="R291" i="41"/>
  <c r="B291" i="41"/>
  <c r="H290" i="41"/>
  <c r="N289" i="41"/>
  <c r="T288" i="41"/>
  <c r="D288" i="41"/>
  <c r="J287" i="41"/>
  <c r="P286" i="41"/>
  <c r="W285" i="41"/>
  <c r="F285" i="41"/>
  <c r="L284" i="41"/>
  <c r="R283" i="41"/>
  <c r="B283" i="41"/>
  <c r="H282" i="41"/>
  <c r="N281" i="41"/>
  <c r="T280" i="41"/>
  <c r="D280" i="41"/>
  <c r="J279" i="41"/>
  <c r="P278" i="41"/>
  <c r="W277" i="41"/>
  <c r="F277" i="41"/>
  <c r="L276" i="41"/>
  <c r="R275" i="41"/>
  <c r="B275" i="41"/>
  <c r="H274" i="41"/>
  <c r="N273" i="41"/>
  <c r="T272" i="41"/>
  <c r="D272" i="41"/>
  <c r="J271" i="41"/>
  <c r="P270" i="41"/>
  <c r="W269" i="41"/>
  <c r="F269" i="41"/>
  <c r="L268" i="41"/>
  <c r="R267" i="41"/>
  <c r="B267" i="41"/>
  <c r="H266" i="41"/>
  <c r="N265" i="41"/>
  <c r="T264" i="41"/>
  <c r="D264" i="41"/>
  <c r="J263" i="41"/>
  <c r="P262" i="41"/>
  <c r="W261" i="41"/>
  <c r="F261" i="41"/>
  <c r="L260" i="41"/>
  <c r="R259" i="41"/>
  <c r="B259" i="41"/>
  <c r="H258" i="41"/>
  <c r="U303" i="41"/>
  <c r="E303" i="41"/>
  <c r="K302" i="41"/>
  <c r="Q301" i="41"/>
  <c r="X300" i="41"/>
  <c r="G300" i="41"/>
  <c r="M299" i="41"/>
  <c r="S298" i="41"/>
  <c r="C298" i="41"/>
  <c r="I297" i="41"/>
  <c r="O296" i="41"/>
  <c r="U295" i="41"/>
  <c r="E295" i="41"/>
  <c r="K294" i="41"/>
  <c r="Q293" i="41"/>
  <c r="X292" i="41"/>
  <c r="G292" i="41"/>
  <c r="M291" i="41"/>
  <c r="S290" i="41"/>
  <c r="C290" i="41"/>
  <c r="I289" i="41"/>
  <c r="O288" i="41"/>
  <c r="U287" i="41"/>
  <c r="E287" i="41"/>
  <c r="K286" i="41"/>
  <c r="Q285" i="41"/>
  <c r="X284" i="41"/>
  <c r="G284" i="41"/>
  <c r="M283" i="41"/>
  <c r="S282" i="41"/>
  <c r="C282" i="41"/>
  <c r="I281" i="41"/>
  <c r="O280" i="41"/>
  <c r="U279" i="41"/>
  <c r="E279" i="41"/>
  <c r="K278" i="41"/>
  <c r="Q277" i="41"/>
  <c r="X276" i="41"/>
  <c r="G276" i="41"/>
  <c r="M275" i="41"/>
  <c r="S274" i="41"/>
  <c r="C274" i="41"/>
  <c r="I273" i="41"/>
  <c r="O272" i="41"/>
  <c r="U271" i="41"/>
  <c r="E271" i="41"/>
  <c r="K270" i="41"/>
  <c r="Q269" i="41"/>
  <c r="X268" i="41"/>
  <c r="G268" i="41"/>
  <c r="M267" i="41"/>
  <c r="S266" i="41"/>
  <c r="C266" i="41"/>
  <c r="I265" i="41"/>
  <c r="O264" i="41"/>
  <c r="U263" i="41"/>
  <c r="E263" i="41"/>
  <c r="K262" i="41"/>
  <c r="Q261" i="41"/>
  <c r="X260" i="41"/>
  <c r="G260" i="41"/>
  <c r="M259" i="41"/>
  <c r="S258" i="41"/>
  <c r="C258" i="41"/>
  <c r="L257" i="41"/>
  <c r="R256" i="41"/>
  <c r="B256" i="41"/>
  <c r="H255" i="41"/>
  <c r="N254" i="41"/>
  <c r="T253" i="41"/>
  <c r="D253" i="41"/>
  <c r="J252" i="41"/>
  <c r="P251" i="41"/>
  <c r="W250" i="41"/>
  <c r="F250" i="41"/>
  <c r="L249" i="41"/>
  <c r="R248" i="41"/>
  <c r="B248" i="41"/>
  <c r="H247" i="41"/>
  <c r="N246" i="41"/>
  <c r="T245" i="41"/>
  <c r="D245" i="41"/>
  <c r="J244" i="41"/>
  <c r="P243" i="41"/>
  <c r="W242" i="41"/>
  <c r="F242" i="41"/>
  <c r="L241" i="41"/>
  <c r="R240" i="41"/>
  <c r="B240" i="41"/>
  <c r="H239" i="41"/>
  <c r="N238" i="41"/>
  <c r="T237" i="41"/>
  <c r="D237" i="41"/>
  <c r="J236" i="41"/>
  <c r="P235" i="41"/>
  <c r="W234" i="41"/>
  <c r="F234" i="41"/>
  <c r="L233" i="41"/>
  <c r="R232" i="41"/>
  <c r="B232" i="41"/>
  <c r="H231" i="41"/>
  <c r="N230" i="41"/>
  <c r="T229" i="41"/>
  <c r="D229" i="41"/>
  <c r="J228" i="41"/>
  <c r="P227" i="41"/>
  <c r="W226" i="41"/>
  <c r="F226" i="41"/>
  <c r="L225" i="41"/>
  <c r="R224" i="41"/>
  <c r="B224" i="41"/>
  <c r="H223" i="41"/>
  <c r="N222" i="41"/>
  <c r="T221" i="41"/>
  <c r="D221" i="41"/>
  <c r="J220" i="41"/>
  <c r="P219" i="41"/>
  <c r="W218" i="41"/>
  <c r="F218" i="41"/>
  <c r="L217" i="41"/>
  <c r="R216" i="41"/>
  <c r="B216" i="41"/>
  <c r="H215" i="41"/>
  <c r="N214" i="41"/>
  <c r="T213" i="41"/>
  <c r="D213" i="41"/>
  <c r="J212" i="41"/>
  <c r="X257" i="41"/>
  <c r="G257" i="41"/>
  <c r="M256" i="41"/>
  <c r="S255" i="41"/>
  <c r="C255" i="41"/>
  <c r="I254" i="41"/>
  <c r="O253" i="41"/>
  <c r="U252" i="41"/>
  <c r="E252" i="41"/>
  <c r="K251" i="41"/>
  <c r="Q250" i="41"/>
  <c r="X249" i="41"/>
  <c r="G249" i="41"/>
  <c r="M248" i="41"/>
  <c r="S247" i="41"/>
  <c r="C247" i="41"/>
  <c r="I246" i="41"/>
  <c r="O245" i="41"/>
  <c r="U244" i="41"/>
  <c r="E244" i="41"/>
  <c r="K243" i="41"/>
  <c r="Q242" i="41"/>
  <c r="X241" i="41"/>
  <c r="G241" i="41"/>
  <c r="M240" i="41"/>
  <c r="S239" i="41"/>
  <c r="C239" i="41"/>
  <c r="I238" i="41"/>
  <c r="O237" i="41"/>
  <c r="U236" i="41"/>
  <c r="E236" i="41"/>
  <c r="K235" i="41"/>
  <c r="Q234" i="41"/>
  <c r="X233" i="41"/>
  <c r="G233" i="41"/>
  <c r="M232" i="41"/>
  <c r="S231" i="41"/>
  <c r="C231" i="41"/>
  <c r="I230" i="41"/>
  <c r="O229" i="41"/>
  <c r="U228" i="41"/>
  <c r="E228" i="41"/>
  <c r="K227" i="41"/>
  <c r="Q226" i="41"/>
  <c r="X225" i="41"/>
  <c r="G225" i="41"/>
  <c r="M224" i="41"/>
  <c r="S223" i="41"/>
  <c r="C223" i="41"/>
  <c r="I222" i="41"/>
  <c r="O221" i="41"/>
  <c r="U220" i="41"/>
  <c r="E220" i="41"/>
  <c r="K219" i="41"/>
  <c r="Q218" i="41"/>
  <c r="X217" i="41"/>
  <c r="G217" i="41"/>
  <c r="M216" i="41"/>
  <c r="S215" i="41"/>
  <c r="C215" i="41"/>
  <c r="I214" i="41"/>
  <c r="O213" i="41"/>
  <c r="U212" i="41"/>
  <c r="E212" i="41"/>
  <c r="R257" i="41"/>
  <c r="B257" i="41"/>
  <c r="H256" i="41"/>
  <c r="N255" i="41"/>
  <c r="T254" i="41"/>
  <c r="D254" i="41"/>
  <c r="J253" i="41"/>
  <c r="P252" i="41"/>
  <c r="W251" i="41"/>
  <c r="F251" i="41"/>
  <c r="L250" i="41"/>
  <c r="R249" i="41"/>
  <c r="B249" i="41"/>
  <c r="H248" i="41"/>
  <c r="N247" i="41"/>
  <c r="T246" i="41"/>
  <c r="D246" i="41"/>
  <c r="J245" i="41"/>
  <c r="P244" i="41"/>
  <c r="W243" i="41"/>
  <c r="F243" i="41"/>
  <c r="L242" i="41"/>
  <c r="R241" i="41"/>
  <c r="B241" i="41"/>
  <c r="H240" i="41"/>
  <c r="N239" i="41"/>
  <c r="T238" i="41"/>
  <c r="D238" i="41"/>
  <c r="J237" i="41"/>
  <c r="P236" i="41"/>
  <c r="W235" i="41"/>
  <c r="F235" i="41"/>
  <c r="L234" i="41"/>
  <c r="R233" i="41"/>
  <c r="B233" i="41"/>
  <c r="H232" i="41"/>
  <c r="N231" i="41"/>
  <c r="T230" i="41"/>
  <c r="D230" i="41"/>
  <c r="J229" i="41"/>
  <c r="P228" i="41"/>
  <c r="W227" i="41"/>
  <c r="F227" i="41"/>
  <c r="N225" i="41"/>
  <c r="D224" i="41"/>
  <c r="J223" i="41"/>
  <c r="P222" i="41"/>
  <c r="W221" i="41"/>
  <c r="F221" i="41"/>
  <c r="L220" i="41"/>
  <c r="R219" i="41"/>
  <c r="B219" i="41"/>
  <c r="H218" i="41"/>
  <c r="N217" i="41"/>
  <c r="T216" i="41"/>
  <c r="D216" i="41"/>
  <c r="J215" i="41"/>
  <c r="P214" i="41"/>
  <c r="W213" i="41"/>
  <c r="F213" i="41"/>
  <c r="L212" i="41"/>
  <c r="R211" i="41"/>
  <c r="I257" i="41"/>
  <c r="O256" i="41"/>
  <c r="U255" i="41"/>
  <c r="E255" i="41"/>
  <c r="K254" i="41"/>
  <c r="Q253" i="41"/>
  <c r="X252" i="41"/>
  <c r="G252" i="41"/>
  <c r="M251" i="41"/>
  <c r="S250" i="41"/>
  <c r="C250" i="41"/>
  <c r="I249" i="41"/>
  <c r="O248" i="41"/>
  <c r="U247" i="41"/>
  <c r="E247" i="41"/>
  <c r="K246" i="41"/>
  <c r="Q245" i="41"/>
  <c r="X244" i="41"/>
  <c r="G244" i="41"/>
  <c r="M243" i="41"/>
  <c r="S242" i="41"/>
  <c r="C242" i="41"/>
  <c r="I241" i="41"/>
  <c r="O240" i="41"/>
  <c r="U239" i="41"/>
  <c r="E239" i="41"/>
  <c r="K238" i="41"/>
  <c r="Q237" i="41"/>
  <c r="X236" i="41"/>
  <c r="G236" i="41"/>
  <c r="M235" i="41"/>
  <c r="S234" i="41"/>
  <c r="C234" i="41"/>
  <c r="I233" i="41"/>
  <c r="O232" i="41"/>
  <c r="U231" i="41"/>
  <c r="E231" i="41"/>
  <c r="K230" i="41"/>
  <c r="Q229" i="41"/>
  <c r="X228" i="41"/>
  <c r="G228" i="41"/>
  <c r="M227" i="41"/>
  <c r="S226" i="41"/>
  <c r="C226" i="41"/>
  <c r="I225" i="41"/>
  <c r="O224" i="41"/>
  <c r="U223" i="41"/>
  <c r="E223" i="41"/>
  <c r="K222" i="41"/>
  <c r="Q221" i="41"/>
  <c r="X220" i="41"/>
  <c r="G220" i="41"/>
  <c r="M219" i="41"/>
  <c r="S218" i="41"/>
  <c r="C218" i="41"/>
  <c r="I217" i="41"/>
  <c r="O216" i="41"/>
  <c r="U215" i="41"/>
  <c r="E215" i="41"/>
  <c r="K214" i="41"/>
  <c r="Q213" i="41"/>
  <c r="X212" i="41"/>
  <c r="K211" i="41"/>
  <c r="Q210" i="41"/>
  <c r="X209" i="41"/>
  <c r="G209" i="41"/>
  <c r="M208" i="41"/>
  <c r="S207" i="41"/>
  <c r="C207" i="41"/>
  <c r="I206" i="41"/>
  <c r="O205" i="41"/>
  <c r="U204" i="41"/>
  <c r="E204" i="41"/>
  <c r="K203" i="41"/>
  <c r="Q202" i="41"/>
  <c r="X201" i="41"/>
  <c r="G201" i="41"/>
  <c r="M200" i="41"/>
  <c r="S199" i="41"/>
  <c r="C199" i="41"/>
  <c r="I198" i="41"/>
  <c r="U211" i="41"/>
  <c r="B211" i="41"/>
  <c r="H210" i="41"/>
  <c r="N209" i="41"/>
  <c r="T208" i="41"/>
  <c r="D208" i="41"/>
  <c r="J207" i="41"/>
  <c r="P206" i="41"/>
  <c r="W205" i="41"/>
  <c r="F205" i="41"/>
  <c r="L204" i="41"/>
  <c r="R203" i="41"/>
  <c r="B203" i="41"/>
  <c r="H202" i="41"/>
  <c r="N201" i="41"/>
  <c r="T200" i="41"/>
  <c r="D200" i="41"/>
  <c r="J199" i="41"/>
  <c r="P198" i="41"/>
  <c r="K212" i="41"/>
  <c r="E211" i="41"/>
  <c r="K210" i="41"/>
  <c r="Q209" i="41"/>
  <c r="X208" i="41"/>
  <c r="G208" i="41"/>
  <c r="M207" i="41"/>
  <c r="S206" i="41"/>
  <c r="C206" i="41"/>
  <c r="I205" i="41"/>
  <c r="O204" i="41"/>
  <c r="U203" i="41"/>
  <c r="E203" i="41"/>
  <c r="K202" i="41"/>
  <c r="Q201" i="41"/>
  <c r="X200" i="41"/>
  <c r="G200" i="41"/>
  <c r="M199" i="41"/>
  <c r="S198" i="41"/>
  <c r="C198" i="41"/>
  <c r="H211" i="41"/>
  <c r="N210" i="41"/>
  <c r="T209" i="41"/>
  <c r="D209" i="41"/>
  <c r="J208" i="41"/>
  <c r="P207" i="41"/>
  <c r="W206" i="41"/>
  <c r="F206" i="41"/>
  <c r="L205" i="41"/>
  <c r="R204" i="41"/>
  <c r="B204" i="41"/>
  <c r="H203" i="41"/>
  <c r="N202" i="41"/>
  <c r="T201" i="41"/>
  <c r="D201" i="41"/>
  <c r="J200" i="41"/>
  <c r="P199" i="41"/>
  <c r="W198" i="41"/>
  <c r="F198" i="41"/>
  <c r="K197" i="41"/>
  <c r="Q196" i="41"/>
  <c r="X195" i="41"/>
  <c r="G195" i="41"/>
  <c r="M194" i="41"/>
  <c r="S193" i="41"/>
  <c r="C193" i="41"/>
  <c r="I192" i="41"/>
  <c r="O191" i="41"/>
  <c r="U190" i="41"/>
  <c r="E190" i="41"/>
  <c r="K189" i="41"/>
  <c r="Q188" i="41"/>
  <c r="X187" i="41"/>
  <c r="G187" i="41"/>
  <c r="M186" i="41"/>
  <c r="S185" i="41"/>
  <c r="C185" i="41"/>
  <c r="I184" i="41"/>
  <c r="O183" i="41"/>
  <c r="U182" i="41"/>
  <c r="E182" i="41"/>
  <c r="K181" i="41"/>
  <c r="Q180" i="41"/>
  <c r="X179" i="41"/>
  <c r="G179" i="41"/>
  <c r="M178" i="41"/>
  <c r="S177" i="41"/>
  <c r="C177" i="41"/>
  <c r="I176" i="41"/>
  <c r="O175" i="41"/>
  <c r="W197" i="41"/>
  <c r="F197" i="41"/>
  <c r="L196" i="41"/>
  <c r="R195" i="41"/>
  <c r="B195" i="41"/>
  <c r="H194" i="41"/>
  <c r="N193" i="41"/>
  <c r="T192" i="41"/>
  <c r="D192" i="41"/>
  <c r="J191" i="41"/>
  <c r="P190" i="41"/>
  <c r="W189" i="41"/>
  <c r="F189" i="41"/>
  <c r="L188" i="41"/>
  <c r="R187" i="41"/>
  <c r="B187" i="41"/>
  <c r="H186" i="41"/>
  <c r="N185" i="41"/>
  <c r="T184" i="41"/>
  <c r="D184" i="41"/>
  <c r="J183" i="41"/>
  <c r="P182" i="41"/>
  <c r="W181" i="41"/>
  <c r="F181" i="41"/>
  <c r="L180" i="41"/>
  <c r="R179" i="41"/>
  <c r="B179" i="41"/>
  <c r="H178" i="41"/>
  <c r="N177" i="41"/>
  <c r="T176" i="41"/>
  <c r="D176" i="41"/>
  <c r="J175" i="41"/>
  <c r="Q197" i="41"/>
  <c r="X196" i="41"/>
  <c r="G196" i="41"/>
  <c r="M195" i="41"/>
  <c r="S194" i="41"/>
  <c r="C194" i="41"/>
  <c r="I193" i="41"/>
  <c r="O192" i="41"/>
  <c r="U191" i="41"/>
  <c r="E191" i="41"/>
  <c r="K190" i="41"/>
  <c r="Q189" i="41"/>
  <c r="X188" i="41"/>
  <c r="G188" i="41"/>
  <c r="M187" i="41"/>
  <c r="S186" i="41"/>
  <c r="C186" i="41"/>
  <c r="I185" i="41"/>
  <c r="O184" i="41"/>
  <c r="U183" i="41"/>
  <c r="E183" i="41"/>
  <c r="K182" i="41"/>
  <c r="Q181" i="41"/>
  <c r="X180" i="41"/>
  <c r="G180" i="41"/>
  <c r="M179" i="41"/>
  <c r="S178" i="41"/>
  <c r="C178" i="41"/>
  <c r="I177" i="41"/>
  <c r="O176" i="41"/>
  <c r="U175" i="41"/>
  <c r="E175" i="41"/>
  <c r="J196" i="41"/>
  <c r="L193" i="41"/>
  <c r="N190" i="41"/>
  <c r="P187" i="41"/>
  <c r="R184" i="41"/>
  <c r="T181" i="41"/>
  <c r="W178" i="41"/>
  <c r="B176" i="41"/>
  <c r="L174" i="41"/>
  <c r="R173" i="41"/>
  <c r="B173" i="41"/>
  <c r="H172" i="41"/>
  <c r="N171" i="41"/>
  <c r="T170" i="41"/>
  <c r="D170" i="41"/>
  <c r="J169" i="41"/>
  <c r="P168" i="41"/>
  <c r="W167" i="41"/>
  <c r="F167" i="41"/>
  <c r="L166" i="41"/>
  <c r="R165" i="41"/>
  <c r="B165" i="41"/>
  <c r="H164" i="41"/>
  <c r="N163" i="41"/>
  <c r="T162" i="41"/>
  <c r="D162" i="41"/>
  <c r="J161" i="41"/>
  <c r="P160" i="41"/>
  <c r="W159" i="41"/>
  <c r="F159" i="41"/>
  <c r="L191" i="41"/>
  <c r="B182" i="41"/>
  <c r="L195" i="41"/>
  <c r="N192" i="41"/>
  <c r="P189" i="41"/>
  <c r="R186" i="41"/>
  <c r="T183" i="41"/>
  <c r="W180" i="41"/>
  <c r="B178" i="41"/>
  <c r="D175" i="41"/>
  <c r="G174" i="41"/>
  <c r="M173" i="41"/>
  <c r="S172" i="41"/>
  <c r="C172" i="41"/>
  <c r="I171" i="41"/>
  <c r="O170" i="41"/>
  <c r="U169" i="41"/>
  <c r="E169" i="41"/>
  <c r="K168" i="41"/>
  <c r="Q167" i="41"/>
  <c r="X166" i="41"/>
  <c r="G166" i="41"/>
  <c r="M165" i="41"/>
  <c r="S164" i="41"/>
  <c r="C164" i="41"/>
  <c r="I163" i="41"/>
  <c r="O162" i="41"/>
  <c r="U161" i="41"/>
  <c r="E161" i="41"/>
  <c r="K160" i="41"/>
  <c r="Q159" i="41"/>
  <c r="H197" i="41"/>
  <c r="N188" i="41"/>
  <c r="H181" i="41"/>
  <c r="H195" i="41"/>
  <c r="J192" i="41"/>
  <c r="L189" i="41"/>
  <c r="N186" i="41"/>
  <c r="P183" i="41"/>
  <c r="R180" i="41"/>
  <c r="T177" i="41"/>
  <c r="W174" i="41"/>
  <c r="F174" i="41"/>
  <c r="L173" i="41"/>
  <c r="R172" i="41"/>
  <c r="B172" i="41"/>
  <c r="H171" i="41"/>
  <c r="N170" i="41"/>
  <c r="T169" i="41"/>
  <c r="D169" i="41"/>
  <c r="J168" i="41"/>
  <c r="P167" i="41"/>
  <c r="W166" i="41"/>
  <c r="F166" i="41"/>
  <c r="L165" i="41"/>
  <c r="R164" i="41"/>
  <c r="B164" i="41"/>
  <c r="H163" i="41"/>
  <c r="N162" i="41"/>
  <c r="T161" i="41"/>
  <c r="D161" i="41"/>
  <c r="J160" i="41"/>
  <c r="P159" i="41"/>
  <c r="N196" i="41"/>
  <c r="J186" i="41"/>
  <c r="T179" i="41"/>
  <c r="G173" i="41"/>
  <c r="I170" i="41"/>
  <c r="K167" i="41"/>
  <c r="M164" i="41"/>
  <c r="O161" i="41"/>
  <c r="E162" i="41"/>
  <c r="G159" i="41"/>
  <c r="M170" i="41"/>
  <c r="S161" i="41"/>
  <c r="M174" i="41"/>
  <c r="O171" i="41"/>
  <c r="Q168" i="41"/>
  <c r="S165" i="41"/>
  <c r="U162" i="41"/>
  <c r="C161" i="41"/>
  <c r="O173" i="41"/>
  <c r="Q170" i="41"/>
  <c r="S167" i="41"/>
  <c r="U164" i="41"/>
  <c r="X161" i="41"/>
  <c r="C159" i="41"/>
  <c r="G171" i="41"/>
  <c r="Q164" i="41"/>
  <c r="S158" i="41"/>
  <c r="C158" i="41"/>
  <c r="I157" i="41"/>
  <c r="O156" i="41"/>
  <c r="U155" i="41"/>
  <c r="E155" i="41"/>
  <c r="K154" i="41"/>
  <c r="Q153" i="41"/>
  <c r="X152" i="41"/>
  <c r="G152" i="41"/>
  <c r="M151" i="41"/>
  <c r="S150" i="41"/>
  <c r="C150" i="41"/>
  <c r="I149" i="41"/>
  <c r="O148" i="41"/>
  <c r="U147" i="41"/>
  <c r="E147" i="41"/>
  <c r="K146" i="41"/>
  <c r="Q145" i="41"/>
  <c r="X144" i="41"/>
  <c r="G144" i="41"/>
  <c r="M143" i="41"/>
  <c r="S142" i="41"/>
  <c r="C142" i="41"/>
  <c r="I141" i="41"/>
  <c r="O140" i="41"/>
  <c r="U139" i="41"/>
  <c r="E139" i="41"/>
  <c r="K138" i="41"/>
  <c r="Q137" i="41"/>
  <c r="X136" i="41"/>
  <c r="G136" i="41"/>
  <c r="N158" i="41"/>
  <c r="T157" i="41"/>
  <c r="D157" i="41"/>
  <c r="J156" i="41"/>
  <c r="P155" i="41"/>
  <c r="W154" i="41"/>
  <c r="F154" i="41"/>
  <c r="L153" i="41"/>
  <c r="R152" i="41"/>
  <c r="B152" i="41"/>
  <c r="H151" i="41"/>
  <c r="N150" i="41"/>
  <c r="T149" i="41"/>
  <c r="D149" i="41"/>
  <c r="J148" i="41"/>
  <c r="P147" i="41"/>
  <c r="W146" i="41"/>
  <c r="F146" i="41"/>
  <c r="L145" i="41"/>
  <c r="R144" i="41"/>
  <c r="B144" i="41"/>
  <c r="H143" i="41"/>
  <c r="N142" i="41"/>
  <c r="T141" i="41"/>
  <c r="D141" i="41"/>
  <c r="J140" i="41"/>
  <c r="P139" i="41"/>
  <c r="W138" i="41"/>
  <c r="Q158" i="41"/>
  <c r="X157" i="41"/>
  <c r="G157" i="41"/>
  <c r="M156" i="41"/>
  <c r="S155" i="41"/>
  <c r="C155" i="41"/>
  <c r="I154" i="41"/>
  <c r="O153" i="41"/>
  <c r="U152" i="41"/>
  <c r="E152" i="41"/>
  <c r="K151" i="41"/>
  <c r="Q150" i="41"/>
  <c r="X149" i="41"/>
  <c r="G149" i="41"/>
  <c r="M148" i="41"/>
  <c r="S147" i="41"/>
  <c r="C147" i="41"/>
  <c r="I146" i="41"/>
  <c r="O145" i="41"/>
  <c r="U144" i="41"/>
  <c r="E144" i="41"/>
  <c r="K143" i="41"/>
  <c r="Q142" i="41"/>
  <c r="X141" i="41"/>
  <c r="G141" i="41"/>
  <c r="M140" i="41"/>
  <c r="S139" i="41"/>
  <c r="C139" i="41"/>
  <c r="D158" i="41"/>
  <c r="F155" i="41"/>
  <c r="H152" i="41"/>
  <c r="J149" i="41"/>
  <c r="L146" i="41"/>
  <c r="N143" i="41"/>
  <c r="P140" i="41"/>
  <c r="H138" i="41"/>
  <c r="H137" i="41"/>
  <c r="I136" i="41"/>
  <c r="M135" i="41"/>
  <c r="S134" i="41"/>
  <c r="C134" i="41"/>
  <c r="I133" i="41"/>
  <c r="O132" i="41"/>
  <c r="U131" i="41"/>
  <c r="E131" i="41"/>
  <c r="K130" i="41"/>
  <c r="Q129" i="41"/>
  <c r="X128" i="41"/>
  <c r="G128" i="41"/>
  <c r="M127" i="41"/>
  <c r="S126" i="41"/>
  <c r="C126" i="41"/>
  <c r="I125" i="41"/>
  <c r="O124" i="41"/>
  <c r="U123" i="41"/>
  <c r="E123" i="41"/>
  <c r="K122" i="41"/>
  <c r="Q121" i="41"/>
  <c r="X120" i="41"/>
  <c r="G120" i="41"/>
  <c r="P158" i="41"/>
  <c r="R155" i="41"/>
  <c r="T152" i="41"/>
  <c r="W149" i="41"/>
  <c r="B147" i="41"/>
  <c r="D144" i="41"/>
  <c r="F141" i="41"/>
  <c r="L138" i="41"/>
  <c r="L137" i="41"/>
  <c r="M136" i="41"/>
  <c r="P135" i="41"/>
  <c r="W134" i="41"/>
  <c r="F134" i="41"/>
  <c r="L133" i="41"/>
  <c r="R132" i="41"/>
  <c r="B132" i="41"/>
  <c r="H131" i="41"/>
  <c r="N130" i="41"/>
  <c r="T129" i="41"/>
  <c r="D129" i="41"/>
  <c r="J128" i="41"/>
  <c r="P127" i="41"/>
  <c r="W126" i="41"/>
  <c r="F126" i="41"/>
  <c r="L125" i="41"/>
  <c r="R124" i="41"/>
  <c r="B124" i="41"/>
  <c r="H123" i="41"/>
  <c r="N122" i="41"/>
  <c r="T121" i="41"/>
  <c r="D121" i="41"/>
  <c r="J120" i="41"/>
  <c r="R157" i="41"/>
  <c r="T154" i="41"/>
  <c r="W151" i="41"/>
  <c r="B149" i="41"/>
  <c r="D146" i="41"/>
  <c r="F143" i="41"/>
  <c r="H140" i="41"/>
  <c r="E138" i="41"/>
  <c r="F137" i="41"/>
  <c r="F136" i="41"/>
  <c r="K135" i="41"/>
  <c r="Q134" i="41"/>
  <c r="X133" i="41"/>
  <c r="G133" i="41"/>
  <c r="M132" i="41"/>
  <c r="S131" i="41"/>
  <c r="C131" i="41"/>
  <c r="I130" i="41"/>
  <c r="O129" i="41"/>
  <c r="U128" i="41"/>
  <c r="E128" i="41"/>
  <c r="K127" i="41"/>
  <c r="Q126" i="41"/>
  <c r="X125" i="41"/>
  <c r="G125" i="41"/>
  <c r="M124" i="41"/>
  <c r="S123" i="41"/>
  <c r="C123" i="41"/>
  <c r="I122" i="41"/>
  <c r="O121" i="41"/>
  <c r="U120" i="41"/>
  <c r="E120" i="41"/>
  <c r="H150" i="41"/>
  <c r="P138" i="41"/>
  <c r="B135" i="41"/>
  <c r="D132" i="41"/>
  <c r="F129" i="41"/>
  <c r="H126" i="41"/>
  <c r="J123" i="41"/>
  <c r="L120" i="41"/>
  <c r="T120" i="41"/>
  <c r="W135" i="41"/>
  <c r="L126" i="41"/>
  <c r="L152" i="41"/>
  <c r="T140" i="41"/>
  <c r="N135" i="41"/>
  <c r="P132" i="41"/>
  <c r="R129" i="41"/>
  <c r="T126" i="41"/>
  <c r="F123" i="41"/>
  <c r="D148" i="41"/>
  <c r="N131" i="41"/>
  <c r="T122" i="41"/>
  <c r="T148" i="41"/>
  <c r="D138" i="41"/>
  <c r="P134" i="41"/>
  <c r="R131" i="41"/>
  <c r="T128" i="41"/>
  <c r="W125" i="41"/>
  <c r="B123" i="41"/>
  <c r="H142" i="41"/>
  <c r="D130" i="41"/>
  <c r="J121" i="41"/>
  <c r="K119" i="41"/>
  <c r="Q118" i="41"/>
  <c r="X117" i="41"/>
  <c r="G117" i="41"/>
  <c r="M116" i="41"/>
  <c r="S115" i="41"/>
  <c r="C115" i="41"/>
  <c r="I114" i="41"/>
  <c r="O113" i="41"/>
  <c r="U112" i="41"/>
  <c r="E112" i="41"/>
  <c r="K111" i="41"/>
  <c r="Q110" i="41"/>
  <c r="X109" i="41"/>
  <c r="G109" i="41"/>
  <c r="M108" i="41"/>
  <c r="S107" i="41"/>
  <c r="C107" i="41"/>
  <c r="I106" i="41"/>
  <c r="O105" i="41"/>
  <c r="U104" i="41"/>
  <c r="E104" i="41"/>
  <c r="K103" i="41"/>
  <c r="Q102" i="41"/>
  <c r="X101" i="41"/>
  <c r="G101" i="41"/>
  <c r="M100" i="41"/>
  <c r="S99" i="41"/>
  <c r="C99" i="41"/>
  <c r="J119" i="41"/>
  <c r="P118" i="41"/>
  <c r="W117" i="41"/>
  <c r="F117" i="41"/>
  <c r="L116" i="41"/>
  <c r="R115" i="41"/>
  <c r="B115" i="41"/>
  <c r="H114" i="41"/>
  <c r="N113" i="41"/>
  <c r="T112" i="41"/>
  <c r="D112" i="41"/>
  <c r="J111" i="41"/>
  <c r="P110" i="41"/>
  <c r="W109" i="41"/>
  <c r="F109" i="41"/>
  <c r="L108" i="41"/>
  <c r="R107" i="41"/>
  <c r="B107" i="41"/>
  <c r="H106" i="41"/>
  <c r="N105" i="41"/>
  <c r="T104" i="41"/>
  <c r="D104" i="41"/>
  <c r="J103" i="41"/>
  <c r="P102" i="41"/>
  <c r="W101" i="41"/>
  <c r="F101" i="41"/>
  <c r="L100" i="41"/>
  <c r="R99" i="41"/>
  <c r="B99" i="41"/>
  <c r="H98" i="41"/>
  <c r="N97" i="41"/>
  <c r="Q119" i="41"/>
  <c r="X118" i="41"/>
  <c r="G118" i="41"/>
  <c r="M117" i="41"/>
  <c r="S116" i="41"/>
  <c r="C116" i="41"/>
  <c r="I115" i="41"/>
  <c r="O114" i="41"/>
  <c r="U113" i="41"/>
  <c r="E113" i="41"/>
  <c r="K112" i="41"/>
  <c r="Q111" i="41"/>
  <c r="X110" i="41"/>
  <c r="G110" i="41"/>
  <c r="M109" i="41"/>
  <c r="S108" i="41"/>
  <c r="C108" i="41"/>
  <c r="I107" i="41"/>
  <c r="O106" i="41"/>
  <c r="U105" i="41"/>
  <c r="E105" i="41"/>
  <c r="K104" i="41"/>
  <c r="Q103" i="41"/>
  <c r="X102" i="41"/>
  <c r="G102" i="41"/>
  <c r="M101" i="41"/>
  <c r="S100" i="41"/>
  <c r="C100" i="41"/>
  <c r="I99" i="41"/>
  <c r="O98" i="41"/>
  <c r="U97" i="41"/>
  <c r="E97" i="41"/>
  <c r="J118" i="41"/>
  <c r="L115" i="41"/>
  <c r="N112" i="41"/>
  <c r="P109" i="41"/>
  <c r="R106" i="41"/>
  <c r="T103" i="41"/>
  <c r="W100" i="41"/>
  <c r="M98" i="41"/>
  <c r="C97" i="41"/>
  <c r="H96" i="41"/>
  <c r="N95" i="41"/>
  <c r="T94" i="41"/>
  <c r="D94" i="41"/>
  <c r="J93" i="41"/>
  <c r="P92" i="41"/>
  <c r="W91" i="41"/>
  <c r="F91" i="41"/>
  <c r="L90" i="41"/>
  <c r="R89" i="41"/>
  <c r="B89" i="41"/>
  <c r="H88" i="41"/>
  <c r="N87" i="41"/>
  <c r="T86" i="41"/>
  <c r="D86" i="41"/>
  <c r="J85" i="41"/>
  <c r="P84" i="41"/>
  <c r="W83" i="41"/>
  <c r="F83" i="41"/>
  <c r="L82" i="41"/>
  <c r="R81" i="41"/>
  <c r="B81" i="41"/>
  <c r="H111" i="41"/>
  <c r="L117" i="41"/>
  <c r="N114" i="41"/>
  <c r="P111" i="41"/>
  <c r="R108" i="41"/>
  <c r="T105" i="41"/>
  <c r="W102" i="41"/>
  <c r="B100" i="41"/>
  <c r="B98" i="41"/>
  <c r="S96" i="41"/>
  <c r="C96" i="41"/>
  <c r="I95" i="41"/>
  <c r="O94" i="41"/>
  <c r="U93" i="41"/>
  <c r="E93" i="41"/>
  <c r="K92" i="41"/>
  <c r="Q91" i="41"/>
  <c r="X90" i="41"/>
  <c r="G90" i="41"/>
  <c r="M89" i="41"/>
  <c r="S88" i="41"/>
  <c r="C88" i="41"/>
  <c r="I87" i="41"/>
  <c r="O86" i="41"/>
  <c r="U85" i="41"/>
  <c r="E85" i="41"/>
  <c r="K84" i="41"/>
  <c r="Q83" i="41"/>
  <c r="X82" i="41"/>
  <c r="G82" i="41"/>
  <c r="M81" i="41"/>
  <c r="D117" i="41"/>
  <c r="L119" i="41"/>
  <c r="N116" i="41"/>
  <c r="P113" i="41"/>
  <c r="R110" i="41"/>
  <c r="T107" i="41"/>
  <c r="W104" i="41"/>
  <c r="B102" i="41"/>
  <c r="D99" i="41"/>
  <c r="O97" i="41"/>
  <c r="N96" i="41"/>
  <c r="T95" i="41"/>
  <c r="D95" i="41"/>
  <c r="J94" i="41"/>
  <c r="P93" i="41"/>
  <c r="W92" i="41"/>
  <c r="F92" i="41"/>
  <c r="L91" i="41"/>
  <c r="R90" i="41"/>
  <c r="B90" i="41"/>
  <c r="H89" i="41"/>
  <c r="N88" i="41"/>
  <c r="T87" i="41"/>
  <c r="D87" i="41"/>
  <c r="J86" i="41"/>
  <c r="P85" i="41"/>
  <c r="W84" i="41"/>
  <c r="F84" i="41"/>
  <c r="L83" i="41"/>
  <c r="R82" i="41"/>
  <c r="B82" i="41"/>
  <c r="H81" i="41"/>
  <c r="R112" i="41"/>
  <c r="B104" i="41"/>
  <c r="I96" i="41"/>
  <c r="K93" i="41"/>
  <c r="M90" i="41"/>
  <c r="O87" i="41"/>
  <c r="Q84" i="41"/>
  <c r="S81" i="41"/>
  <c r="K91" i="41"/>
  <c r="Q82" i="41"/>
  <c r="J100" i="41"/>
  <c r="K95" i="41"/>
  <c r="M92" i="41"/>
  <c r="O89" i="41"/>
  <c r="Q86" i="41"/>
  <c r="S83" i="41"/>
  <c r="R104" i="41"/>
  <c r="U92" i="41"/>
  <c r="K83" i="41"/>
  <c r="N102" i="41"/>
  <c r="X95" i="41"/>
  <c r="C93" i="41"/>
  <c r="E90" i="41"/>
  <c r="G87" i="41"/>
  <c r="I84" i="41"/>
  <c r="K81" i="41"/>
  <c r="I94" i="41"/>
  <c r="O85" i="41"/>
  <c r="S80" i="41"/>
  <c r="C80" i="41"/>
  <c r="I79" i="41"/>
  <c r="O78" i="41"/>
  <c r="U77" i="41"/>
  <c r="E77" i="41"/>
  <c r="K76" i="41"/>
  <c r="Q75" i="41"/>
  <c r="X74" i="41"/>
  <c r="G74" i="41"/>
  <c r="M73" i="41"/>
  <c r="S72" i="41"/>
  <c r="C72" i="41"/>
  <c r="I71" i="41"/>
  <c r="O70" i="41"/>
  <c r="U69" i="41"/>
  <c r="E69" i="41"/>
  <c r="K68" i="41"/>
  <c r="Q67" i="41"/>
  <c r="X66" i="41"/>
  <c r="G66" i="41"/>
  <c r="M65" i="41"/>
  <c r="S64" i="41"/>
  <c r="C64" i="41"/>
  <c r="I63" i="41"/>
  <c r="O62" i="41"/>
  <c r="U61" i="41"/>
  <c r="E61" i="41"/>
  <c r="K60" i="41"/>
  <c r="Q59" i="41"/>
  <c r="X58" i="41"/>
  <c r="G58" i="41"/>
  <c r="N80" i="41"/>
  <c r="T79" i="41"/>
  <c r="D79" i="41"/>
  <c r="J78" i="41"/>
  <c r="P77" i="41"/>
  <c r="W76" i="41"/>
  <c r="F76" i="41"/>
  <c r="L75" i="41"/>
  <c r="R74" i="41"/>
  <c r="B74" i="41"/>
  <c r="H73" i="41"/>
  <c r="N72" i="41"/>
  <c r="T71" i="41"/>
  <c r="D71" i="41"/>
  <c r="J70" i="41"/>
  <c r="P69" i="41"/>
  <c r="W68" i="41"/>
  <c r="F68" i="41"/>
  <c r="L67" i="41"/>
  <c r="R66" i="41"/>
  <c r="B66" i="41"/>
  <c r="H65" i="41"/>
  <c r="N64" i="41"/>
  <c r="T63" i="41"/>
  <c r="D63" i="41"/>
  <c r="J62" i="41"/>
  <c r="P61" i="41"/>
  <c r="W60" i="41"/>
  <c r="F60" i="41"/>
  <c r="L59" i="41"/>
  <c r="R58" i="41"/>
  <c r="B58" i="41"/>
  <c r="I80" i="41"/>
  <c r="O79" i="41"/>
  <c r="U78" i="41"/>
  <c r="E78" i="41"/>
  <c r="K77" i="41"/>
  <c r="Q76" i="41"/>
  <c r="X75" i="41"/>
  <c r="G75" i="41"/>
  <c r="M74" i="41"/>
  <c r="S73" i="41"/>
  <c r="C73" i="41"/>
  <c r="I72" i="41"/>
  <c r="O71" i="41"/>
  <c r="U70" i="41"/>
  <c r="E70" i="41"/>
  <c r="K69" i="41"/>
  <c r="Q68" i="41"/>
  <c r="X67" i="41"/>
  <c r="G67" i="41"/>
  <c r="M66" i="41"/>
  <c r="S65" i="41"/>
  <c r="C65" i="41"/>
  <c r="I64" i="41"/>
  <c r="O63" i="41"/>
  <c r="U62" i="41"/>
  <c r="E62" i="41"/>
  <c r="K61" i="41"/>
  <c r="Q60" i="41"/>
  <c r="X59" i="41"/>
  <c r="G59" i="41"/>
  <c r="M58" i="41"/>
  <c r="T80" i="41"/>
  <c r="D80" i="41"/>
  <c r="J79" i="41"/>
  <c r="P78" i="41"/>
  <c r="W77" i="41"/>
  <c r="F77" i="41"/>
  <c r="L76" i="41"/>
  <c r="R75" i="41"/>
  <c r="B75" i="41"/>
  <c r="H74" i="41"/>
  <c r="N73" i="41"/>
  <c r="T72" i="41"/>
  <c r="D72" i="41"/>
  <c r="J71" i="41"/>
  <c r="P70" i="41"/>
  <c r="W69" i="41"/>
  <c r="F69" i="41"/>
  <c r="L68" i="41"/>
  <c r="R67" i="41"/>
  <c r="B67" i="41"/>
  <c r="H66" i="41"/>
  <c r="N65" i="41"/>
  <c r="T64" i="41"/>
  <c r="D64" i="41"/>
  <c r="J63" i="41"/>
  <c r="P62" i="41"/>
  <c r="W61" i="41"/>
  <c r="F61" i="41"/>
  <c r="L60" i="41"/>
  <c r="R59" i="41"/>
  <c r="B59" i="41"/>
  <c r="H58" i="41"/>
  <c r="Q57" i="41"/>
  <c r="X56" i="41"/>
  <c r="G56" i="41"/>
  <c r="M55" i="41"/>
  <c r="S54" i="41"/>
  <c r="C54" i="41"/>
  <c r="I53" i="41"/>
  <c r="O52" i="41"/>
  <c r="U51" i="41"/>
  <c r="E51" i="41"/>
  <c r="K50" i="41"/>
  <c r="Q49" i="41"/>
  <c r="X48" i="41"/>
  <c r="G48" i="41"/>
  <c r="M47" i="41"/>
  <c r="S46" i="41"/>
  <c r="C46" i="41"/>
  <c r="I45" i="41"/>
  <c r="O44" i="41"/>
  <c r="U43" i="41"/>
  <c r="E43" i="41"/>
  <c r="K42" i="41"/>
  <c r="P57" i="41"/>
  <c r="W56" i="41"/>
  <c r="F56" i="41"/>
  <c r="L55" i="41"/>
  <c r="R54" i="41"/>
  <c r="B54" i="41"/>
  <c r="H53" i="41"/>
  <c r="N52" i="41"/>
  <c r="T51" i="41"/>
  <c r="D51" i="41"/>
  <c r="J50" i="41"/>
  <c r="P49" i="41"/>
  <c r="W48" i="41"/>
  <c r="F48" i="41"/>
  <c r="L47" i="41"/>
  <c r="R46" i="41"/>
  <c r="B46" i="41"/>
  <c r="H45" i="41"/>
  <c r="N44" i="41"/>
  <c r="T43" i="41"/>
  <c r="D43" i="41"/>
  <c r="J42" i="41"/>
  <c r="K57" i="41"/>
  <c r="Q56" i="41"/>
  <c r="X55" i="41"/>
  <c r="G55" i="41"/>
  <c r="M54" i="41"/>
  <c r="L226" i="41"/>
  <c r="B225" i="41"/>
  <c r="W223" i="41"/>
  <c r="F223" i="41"/>
  <c r="L222" i="41"/>
  <c r="R221" i="41"/>
  <c r="B221" i="41"/>
  <c r="H220" i="41"/>
  <c r="N219" i="41"/>
  <c r="T218" i="41"/>
  <c r="D218" i="41"/>
  <c r="J217" i="41"/>
  <c r="P216" i="41"/>
  <c r="W215" i="41"/>
  <c r="F215" i="41"/>
  <c r="L214" i="41"/>
  <c r="R213" i="41"/>
  <c r="B213" i="41"/>
  <c r="H212" i="41"/>
  <c r="U257" i="41"/>
  <c r="E257" i="41"/>
  <c r="K256" i="41"/>
  <c r="Q255" i="41"/>
  <c r="X254" i="41"/>
  <c r="G254" i="41"/>
  <c r="M253" i="41"/>
  <c r="S252" i="41"/>
  <c r="C252" i="41"/>
  <c r="I251" i="41"/>
  <c r="O250" i="41"/>
  <c r="U249" i="41"/>
  <c r="E249" i="41"/>
  <c r="K248" i="41"/>
  <c r="Q247" i="41"/>
  <c r="X246" i="41"/>
  <c r="G246" i="41"/>
  <c r="M245" i="41"/>
  <c r="S244" i="41"/>
  <c r="C244" i="41"/>
  <c r="I243" i="41"/>
  <c r="O242" i="41"/>
  <c r="U241" i="41"/>
  <c r="E241" i="41"/>
  <c r="K240" i="41"/>
  <c r="Q239" i="41"/>
  <c r="X238" i="41"/>
  <c r="G238" i="41"/>
  <c r="M237" i="41"/>
  <c r="S236" i="41"/>
  <c r="C236" i="41"/>
  <c r="I235" i="41"/>
  <c r="O234" i="41"/>
  <c r="U233" i="41"/>
  <c r="E233" i="41"/>
  <c r="K232" i="41"/>
  <c r="Q231" i="41"/>
  <c r="X230" i="41"/>
  <c r="G230" i="41"/>
  <c r="M229" i="41"/>
  <c r="S228" i="41"/>
  <c r="C228" i="41"/>
  <c r="I227" i="41"/>
  <c r="O226" i="41"/>
  <c r="U225" i="41"/>
  <c r="E225" i="41"/>
  <c r="K224" i="41"/>
  <c r="Q223" i="41"/>
  <c r="X222" i="41"/>
  <c r="G222" i="41"/>
  <c r="M221" i="41"/>
  <c r="S220" i="41"/>
  <c r="C220" i="41"/>
  <c r="I219" i="41"/>
  <c r="O218" i="41"/>
  <c r="U217" i="41"/>
  <c r="E217" i="41"/>
  <c r="K216" i="41"/>
  <c r="Q215" i="41"/>
  <c r="X214" i="41"/>
  <c r="G214" i="41"/>
  <c r="M213" i="41"/>
  <c r="S212" i="41"/>
  <c r="G211" i="41"/>
  <c r="M210" i="41"/>
  <c r="S209" i="41"/>
  <c r="C209" i="41"/>
  <c r="I208" i="41"/>
  <c r="O207" i="41"/>
  <c r="U206" i="41"/>
  <c r="E206" i="41"/>
  <c r="K205" i="41"/>
  <c r="Q204" i="41"/>
  <c r="X203" i="41"/>
  <c r="G203" i="41"/>
  <c r="M202" i="41"/>
  <c r="S201" i="41"/>
  <c r="C201" i="41"/>
  <c r="I200" i="41"/>
  <c r="O199" i="41"/>
  <c r="U198" i="41"/>
  <c r="E198" i="41"/>
  <c r="N211" i="41"/>
  <c r="T210" i="41"/>
  <c r="D210" i="41"/>
  <c r="J209" i="41"/>
  <c r="P208" i="41"/>
  <c r="W207" i="41"/>
  <c r="F207" i="41"/>
  <c r="L206" i="41"/>
  <c r="R205" i="41"/>
  <c r="B205" i="41"/>
  <c r="H204" i="41"/>
  <c r="N203" i="41"/>
  <c r="T202" i="41"/>
  <c r="D202" i="41"/>
  <c r="J201" i="41"/>
  <c r="P200" i="41"/>
  <c r="W199" i="41"/>
  <c r="F199" i="41"/>
  <c r="L198" i="41"/>
  <c r="Q211" i="41"/>
  <c r="X210" i="41"/>
  <c r="G210" i="41"/>
  <c r="M209" i="41"/>
  <c r="S208" i="41"/>
  <c r="C208" i="41"/>
  <c r="I207" i="41"/>
  <c r="O206" i="41"/>
  <c r="U205" i="41"/>
  <c r="E205" i="41"/>
  <c r="K204" i="41"/>
  <c r="Q203" i="41"/>
  <c r="X202" i="41"/>
  <c r="G202" i="41"/>
  <c r="M201" i="41"/>
  <c r="S200" i="41"/>
  <c r="C200" i="41"/>
  <c r="I199" i="41"/>
  <c r="O198" i="41"/>
  <c r="G212" i="41"/>
  <c r="D211" i="41"/>
  <c r="J210" i="41"/>
  <c r="P209" i="41"/>
  <c r="W208" i="41"/>
  <c r="F208" i="41"/>
  <c r="L207" i="41"/>
  <c r="R206" i="41"/>
  <c r="B206" i="41"/>
  <c r="H205" i="41"/>
  <c r="N204" i="41"/>
  <c r="T203" i="41"/>
  <c r="D203" i="41"/>
  <c r="J202" i="41"/>
  <c r="P201" i="41"/>
  <c r="W200" i="41"/>
  <c r="F200" i="41"/>
  <c r="L199" i="41"/>
  <c r="R198" i="41"/>
  <c r="X197" i="41"/>
  <c r="G197" i="41"/>
  <c r="M196" i="41"/>
  <c r="S195" i="41"/>
  <c r="C195" i="41"/>
  <c r="I194" i="41"/>
  <c r="O193" i="41"/>
  <c r="U192" i="41"/>
  <c r="E192" i="41"/>
  <c r="K191" i="41"/>
  <c r="Q190" i="41"/>
  <c r="X189" i="41"/>
  <c r="G189" i="41"/>
  <c r="M188" i="41"/>
  <c r="S187" i="41"/>
  <c r="C187" i="41"/>
  <c r="I186" i="41"/>
  <c r="O185" i="41"/>
  <c r="U184" i="41"/>
  <c r="E184" i="41"/>
  <c r="K183" i="41"/>
  <c r="Q182" i="41"/>
  <c r="X181" i="41"/>
  <c r="G181" i="41"/>
  <c r="M180" i="41"/>
  <c r="S179" i="41"/>
  <c r="C179" i="41"/>
  <c r="I178" i="41"/>
  <c r="O177" i="41"/>
  <c r="U176" i="41"/>
  <c r="E176" i="41"/>
  <c r="K175" i="41"/>
  <c r="R197" i="41"/>
  <c r="B197" i="41"/>
  <c r="H196" i="41"/>
  <c r="N195" i="41"/>
  <c r="T194" i="41"/>
  <c r="D194" i="41"/>
  <c r="J193" i="41"/>
  <c r="P192" i="41"/>
  <c r="W191" i="41"/>
  <c r="F191" i="41"/>
  <c r="L190" i="41"/>
  <c r="R189" i="41"/>
  <c r="B189" i="41"/>
  <c r="H188" i="41"/>
  <c r="N187" i="41"/>
  <c r="T186" i="41"/>
  <c r="D186" i="41"/>
  <c r="J185" i="41"/>
  <c r="P184" i="41"/>
  <c r="W183" i="41"/>
  <c r="F183" i="41"/>
  <c r="L182" i="41"/>
  <c r="R181" i="41"/>
  <c r="B181" i="41"/>
  <c r="H180" i="41"/>
  <c r="N179" i="41"/>
  <c r="T178" i="41"/>
  <c r="D178" i="41"/>
  <c r="J177" i="41"/>
  <c r="P176" i="41"/>
  <c r="W175" i="41"/>
  <c r="F175" i="41"/>
  <c r="M197" i="41"/>
  <c r="S196" i="41"/>
  <c r="C196" i="41"/>
  <c r="I195" i="41"/>
  <c r="O194" i="41"/>
  <c r="U193" i="41"/>
  <c r="E193" i="41"/>
  <c r="K192" i="41"/>
  <c r="Q191" i="41"/>
  <c r="X190" i="41"/>
  <c r="G190" i="41"/>
  <c r="M189" i="41"/>
  <c r="S188" i="41"/>
  <c r="C188" i="41"/>
  <c r="I187" i="41"/>
  <c r="O186" i="41"/>
  <c r="U185" i="41"/>
  <c r="E185" i="41"/>
  <c r="K184" i="41"/>
  <c r="Q183" i="41"/>
  <c r="X182" i="41"/>
  <c r="G182" i="41"/>
  <c r="M181" i="41"/>
  <c r="S180" i="41"/>
  <c r="C180" i="41"/>
  <c r="I179" i="41"/>
  <c r="O178" i="41"/>
  <c r="U177" i="41"/>
  <c r="E177" i="41"/>
  <c r="K176" i="41"/>
  <c r="Q175" i="41"/>
  <c r="X174" i="41"/>
  <c r="P195" i="41"/>
  <c r="R192" i="41"/>
  <c r="T189" i="41"/>
  <c r="W186" i="41"/>
  <c r="B184" i="41"/>
  <c r="D181" i="41"/>
  <c r="F178" i="41"/>
  <c r="H175" i="41"/>
  <c r="H174" i="41"/>
  <c r="N173" i="41"/>
  <c r="T172" i="41"/>
  <c r="D172" i="41"/>
  <c r="J171" i="41"/>
  <c r="P170" i="41"/>
  <c r="W169" i="41"/>
  <c r="F169" i="41"/>
  <c r="L168" i="41"/>
  <c r="R167" i="41"/>
  <c r="B167" i="41"/>
  <c r="H166" i="41"/>
  <c r="N165" i="41"/>
  <c r="T164" i="41"/>
  <c r="D164" i="41"/>
  <c r="J163" i="41"/>
  <c r="P162" i="41"/>
  <c r="W161" i="41"/>
  <c r="F161" i="41"/>
  <c r="L160" i="41"/>
  <c r="R159" i="41"/>
  <c r="B159" i="41"/>
  <c r="B190" i="41"/>
  <c r="P197" i="41"/>
  <c r="R194" i="41"/>
  <c r="T191" i="41"/>
  <c r="W188" i="41"/>
  <c r="B186" i="41"/>
  <c r="D183" i="41"/>
  <c r="F180" i="41"/>
  <c r="H177" i="41"/>
  <c r="S174" i="41"/>
  <c r="C174" i="41"/>
  <c r="I173" i="41"/>
  <c r="O172" i="41"/>
  <c r="U171" i="41"/>
  <c r="E171" i="41"/>
  <c r="K170" i="41"/>
  <c r="Q169" i="41"/>
  <c r="X168" i="41"/>
  <c r="G168" i="41"/>
  <c r="M167" i="41"/>
  <c r="S166" i="41"/>
  <c r="C166" i="41"/>
  <c r="I165" i="41"/>
  <c r="O164" i="41"/>
  <c r="U163" i="41"/>
  <c r="E163" i="41"/>
  <c r="K162" i="41"/>
  <c r="Q161" i="41"/>
  <c r="X160" i="41"/>
  <c r="G160" i="41"/>
  <c r="M159" i="41"/>
  <c r="D195" i="41"/>
  <c r="T187" i="41"/>
  <c r="L197" i="41"/>
  <c r="N194" i="41"/>
  <c r="P191" i="41"/>
  <c r="R188" i="41"/>
  <c r="T185" i="41"/>
  <c r="W182" i="41"/>
  <c r="B180" i="41"/>
  <c r="D177" i="41"/>
  <c r="R174" i="41"/>
  <c r="B174" i="41"/>
  <c r="H173" i="41"/>
  <c r="N172" i="41"/>
  <c r="T171" i="41"/>
  <c r="D171" i="41"/>
  <c r="J170" i="41"/>
  <c r="P169" i="41"/>
  <c r="W168" i="41"/>
  <c r="F168" i="41"/>
  <c r="L167" i="41"/>
  <c r="R166" i="41"/>
  <c r="B166" i="41"/>
  <c r="H165" i="41"/>
  <c r="N164" i="41"/>
  <c r="T163" i="41"/>
  <c r="D163" i="41"/>
  <c r="J162" i="41"/>
  <c r="P161" i="41"/>
  <c r="W160" i="41"/>
  <c r="F160" i="41"/>
  <c r="L159" i="41"/>
  <c r="J194" i="41"/>
  <c r="F184" i="41"/>
  <c r="W176" i="41"/>
  <c r="M172" i="41"/>
  <c r="O169" i="41"/>
  <c r="Q166" i="41"/>
  <c r="S163" i="41"/>
  <c r="U160" i="41"/>
  <c r="K161" i="41"/>
  <c r="U174" i="41"/>
  <c r="C169" i="41"/>
  <c r="O159" i="41"/>
  <c r="S173" i="41"/>
  <c r="U170" i="41"/>
  <c r="X167" i="41"/>
  <c r="C165" i="41"/>
  <c r="O167" i="41"/>
  <c r="J178" i="41"/>
  <c r="U172" i="41"/>
  <c r="X169" i="41"/>
  <c r="C167" i="41"/>
  <c r="E164" i="41"/>
  <c r="G161" i="41"/>
  <c r="P177" i="41"/>
  <c r="S169" i="41"/>
  <c r="M162" i="41"/>
  <c r="O158" i="41"/>
  <c r="U157" i="41"/>
  <c r="E157" i="41"/>
  <c r="K156" i="41"/>
  <c r="Q155" i="41"/>
  <c r="X154" i="41"/>
  <c r="G154" i="41"/>
  <c r="M153" i="41"/>
  <c r="S152" i="41"/>
  <c r="C152" i="41"/>
  <c r="I151" i="41"/>
  <c r="O150" i="41"/>
  <c r="U149" i="41"/>
  <c r="E149" i="41"/>
  <c r="K148" i="41"/>
  <c r="Q147" i="41"/>
  <c r="X146" i="41"/>
  <c r="G146" i="41"/>
  <c r="M145" i="41"/>
  <c r="S144" i="41"/>
  <c r="C144" i="41"/>
  <c r="I143" i="41"/>
  <c r="O142" i="41"/>
  <c r="U141" i="41"/>
  <c r="E141" i="41"/>
  <c r="K140" i="41"/>
  <c r="Q139" i="41"/>
  <c r="X138" i="41"/>
  <c r="G138" i="41"/>
  <c r="M137" i="41"/>
  <c r="S136" i="41"/>
  <c r="C136" i="41"/>
  <c r="J158" i="41"/>
  <c r="P157" i="41"/>
  <c r="W156" i="41"/>
  <c r="F156" i="41"/>
  <c r="L155" i="41"/>
  <c r="R154" i="41"/>
  <c r="B154" i="41"/>
  <c r="H153" i="41"/>
  <c r="N152" i="41"/>
  <c r="T151" i="41"/>
  <c r="D151" i="41"/>
  <c r="J150" i="41"/>
  <c r="P149" i="41"/>
  <c r="W148" i="41"/>
  <c r="F148" i="41"/>
  <c r="L147" i="41"/>
  <c r="R146" i="41"/>
  <c r="B146" i="41"/>
  <c r="H145" i="41"/>
  <c r="N144" i="41"/>
  <c r="T143" i="41"/>
  <c r="D143" i="41"/>
  <c r="J142" i="41"/>
  <c r="P141" i="41"/>
  <c r="W140" i="41"/>
  <c r="F140" i="41"/>
  <c r="L139" i="41"/>
  <c r="R138" i="41"/>
  <c r="M158" i="41"/>
  <c r="S157" i="41"/>
  <c r="C157" i="41"/>
  <c r="I156" i="41"/>
  <c r="O155" i="41"/>
  <c r="U154" i="41"/>
  <c r="E154" i="41"/>
  <c r="K153" i="41"/>
  <c r="Q152" i="41"/>
  <c r="X151" i="41"/>
  <c r="G151" i="41"/>
  <c r="M150" i="41"/>
  <c r="S149" i="41"/>
  <c r="C149" i="41"/>
  <c r="I148" i="41"/>
  <c r="O147" i="41"/>
  <c r="U146" i="41"/>
  <c r="E146" i="41"/>
  <c r="K145" i="41"/>
  <c r="Q144" i="41"/>
  <c r="X143" i="41"/>
  <c r="G143" i="41"/>
  <c r="M142" i="41"/>
  <c r="S141" i="41"/>
  <c r="C141" i="41"/>
  <c r="I140" i="41"/>
  <c r="O139" i="41"/>
  <c r="U138" i="41"/>
  <c r="J157" i="41"/>
  <c r="L154" i="41"/>
  <c r="N151" i="41"/>
  <c r="P148" i="41"/>
  <c r="R145" i="41"/>
  <c r="T142" i="41"/>
  <c r="W139" i="41"/>
  <c r="B138" i="41"/>
  <c r="C137" i="41"/>
  <c r="D136" i="41"/>
  <c r="I135" i="41"/>
  <c r="O134" i="41"/>
  <c r="U133" i="41"/>
  <c r="E133" i="41"/>
  <c r="K132" i="41"/>
  <c r="Q131" i="41"/>
  <c r="X130" i="41"/>
  <c r="G130" i="41"/>
  <c r="M129" i="41"/>
  <c r="S128" i="41"/>
  <c r="C128" i="41"/>
  <c r="I127" i="41"/>
  <c r="O126" i="41"/>
  <c r="U125" i="41"/>
  <c r="E125" i="41"/>
  <c r="K124" i="41"/>
  <c r="Q123" i="41"/>
  <c r="X122" i="41"/>
  <c r="G122" i="41"/>
  <c r="M121" i="41"/>
  <c r="S120" i="41"/>
  <c r="C120" i="41"/>
  <c r="W157" i="41"/>
  <c r="B155" i="41"/>
  <c r="D152" i="41"/>
  <c r="F149" i="41"/>
  <c r="H146" i="41"/>
  <c r="J143" i="41"/>
  <c r="L140" i="41"/>
  <c r="F138" i="41"/>
  <c r="G137" i="41"/>
  <c r="H136" i="41"/>
  <c r="L135" i="41"/>
  <c r="R134" i="41"/>
  <c r="B134" i="41"/>
  <c r="H133" i="41"/>
  <c r="N132" i="41"/>
  <c r="T131" i="41"/>
  <c r="D131" i="41"/>
  <c r="J130" i="41"/>
  <c r="P129" i="41"/>
  <c r="W128" i="41"/>
  <c r="F128" i="41"/>
  <c r="L127" i="41"/>
  <c r="R126" i="41"/>
  <c r="B126" i="41"/>
  <c r="H125" i="41"/>
  <c r="N124" i="41"/>
  <c r="T123" i="41"/>
  <c r="D123" i="41"/>
  <c r="J122" i="41"/>
  <c r="P121" i="41"/>
  <c r="W120" i="41"/>
  <c r="F120" i="41"/>
  <c r="B157" i="41"/>
  <c r="D154" i="41"/>
  <c r="F151" i="41"/>
  <c r="H148" i="41"/>
  <c r="J145" i="41"/>
  <c r="L142" i="41"/>
  <c r="N139" i="41"/>
  <c r="W137" i="41"/>
  <c r="W136" i="41"/>
  <c r="X135" i="41"/>
  <c r="G135" i="41"/>
  <c r="M134" i="41"/>
  <c r="S133" i="41"/>
  <c r="C133" i="41"/>
  <c r="I132" i="41"/>
  <c r="O131" i="41"/>
  <c r="U130" i="41"/>
  <c r="E130" i="41"/>
  <c r="K129" i="41"/>
  <c r="Q128" i="41"/>
  <c r="X127" i="41"/>
  <c r="G127" i="41"/>
  <c r="M126" i="41"/>
  <c r="S125" i="41"/>
  <c r="C125" i="41"/>
  <c r="I124" i="41"/>
  <c r="O123" i="41"/>
  <c r="U122" i="41"/>
  <c r="E122" i="41"/>
  <c r="K121" i="41"/>
  <c r="Q120" i="41"/>
  <c r="N157" i="41"/>
  <c r="J147" i="41"/>
  <c r="O137" i="41"/>
  <c r="H134" i="41"/>
  <c r="J131" i="41"/>
  <c r="L128" i="41"/>
  <c r="N125" i="41"/>
  <c r="P122" i="41"/>
  <c r="W123" i="41"/>
  <c r="B151" i="41"/>
  <c r="B133" i="41"/>
  <c r="H124" i="41"/>
  <c r="N149" i="41"/>
  <c r="I138" i="41"/>
  <c r="T134" i="41"/>
  <c r="W131" i="41"/>
  <c r="B129" i="41"/>
  <c r="D126" i="41"/>
  <c r="R121" i="41"/>
  <c r="T137" i="41"/>
  <c r="J129" i="41"/>
  <c r="P120" i="41"/>
  <c r="W145" i="41"/>
  <c r="D137" i="41"/>
  <c r="W133" i="41"/>
  <c r="B131" i="41"/>
  <c r="D128" i="41"/>
  <c r="F125" i="41"/>
  <c r="H122" i="41"/>
  <c r="U136" i="41"/>
  <c r="W127" i="41"/>
  <c r="X119" i="41"/>
  <c r="G119" i="41"/>
  <c r="M118" i="41"/>
  <c r="S117" i="41"/>
  <c r="C117" i="41"/>
  <c r="I116" i="41"/>
  <c r="O115" i="41"/>
  <c r="U114" i="41"/>
  <c r="E114" i="41"/>
  <c r="K113" i="41"/>
  <c r="Q112" i="41"/>
  <c r="X111" i="41"/>
  <c r="G111" i="41"/>
  <c r="M110" i="41"/>
  <c r="S109" i="41"/>
  <c r="C109" i="41"/>
  <c r="I108" i="41"/>
  <c r="O107" i="41"/>
  <c r="U106" i="41"/>
  <c r="E106" i="41"/>
  <c r="K105" i="41"/>
  <c r="Q104" i="41"/>
  <c r="X103" i="41"/>
  <c r="G103" i="41"/>
  <c r="M102" i="41"/>
  <c r="S101" i="41"/>
  <c r="C101" i="41"/>
  <c r="I100" i="41"/>
  <c r="O99" i="41"/>
  <c r="W119" i="41"/>
  <c r="F119" i="41"/>
  <c r="L118" i="41"/>
  <c r="R117" i="41"/>
  <c r="B117" i="41"/>
  <c r="H116" i="41"/>
  <c r="N115" i="41"/>
  <c r="T114" i="41"/>
  <c r="D114" i="41"/>
  <c r="J113" i="41"/>
  <c r="P112" i="41"/>
  <c r="W111" i="41"/>
  <c r="F111" i="41"/>
  <c r="L110" i="41"/>
  <c r="R109" i="41"/>
  <c r="B109" i="41"/>
  <c r="H108" i="41"/>
  <c r="N107" i="41"/>
  <c r="T106" i="41"/>
  <c r="D106" i="41"/>
  <c r="J105" i="41"/>
  <c r="P104" i="41"/>
  <c r="W103" i="41"/>
  <c r="F103" i="41"/>
  <c r="L102" i="41"/>
  <c r="R101" i="41"/>
  <c r="B101" i="41"/>
  <c r="H100" i="41"/>
  <c r="N99" i="41"/>
  <c r="T98" i="41"/>
  <c r="D98" i="41"/>
  <c r="J97" i="41"/>
  <c r="M119" i="41"/>
  <c r="S118" i="41"/>
  <c r="C118" i="41"/>
  <c r="I117" i="41"/>
  <c r="O116" i="41"/>
  <c r="U115" i="41"/>
  <c r="E115" i="41"/>
  <c r="K114" i="41"/>
  <c r="Q113" i="41"/>
  <c r="X112" i="41"/>
  <c r="G112" i="41"/>
  <c r="M111" i="41"/>
  <c r="S110" i="41"/>
  <c r="C110" i="41"/>
  <c r="I109" i="41"/>
  <c r="O108" i="41"/>
  <c r="U107" i="41"/>
  <c r="E107" i="41"/>
  <c r="K106" i="41"/>
  <c r="Q105" i="41"/>
  <c r="X104" i="41"/>
  <c r="G104" i="41"/>
  <c r="M103" i="41"/>
  <c r="S102" i="41"/>
  <c r="C102" i="41"/>
  <c r="I101" i="41"/>
  <c r="O100" i="41"/>
  <c r="U99" i="41"/>
  <c r="E99" i="41"/>
  <c r="K98" i="41"/>
  <c r="Q97" i="41"/>
  <c r="X96" i="41"/>
  <c r="P117" i="41"/>
  <c r="R114" i="41"/>
  <c r="T111" i="41"/>
  <c r="W108" i="41"/>
  <c r="B106" i="41"/>
  <c r="D103" i="41"/>
  <c r="F100" i="41"/>
  <c r="E98" i="41"/>
  <c r="T96" i="41"/>
  <c r="D96" i="41"/>
  <c r="J95" i="41"/>
  <c r="P94" i="41"/>
  <c r="W93" i="41"/>
  <c r="F93" i="41"/>
  <c r="L92" i="41"/>
  <c r="R91" i="41"/>
  <c r="B91" i="41"/>
  <c r="H90" i="41"/>
  <c r="N89" i="41"/>
  <c r="T88" i="41"/>
  <c r="D88" i="41"/>
  <c r="J87" i="41"/>
  <c r="P86" i="41"/>
  <c r="W85" i="41"/>
  <c r="F85" i="41"/>
  <c r="L84" i="41"/>
  <c r="R83" i="41"/>
  <c r="B83" i="41"/>
  <c r="H82" i="41"/>
  <c r="N81" i="41"/>
  <c r="T117" i="41"/>
  <c r="P119" i="41"/>
  <c r="R116" i="41"/>
  <c r="T113" i="41"/>
  <c r="W110" i="41"/>
  <c r="B108" i="41"/>
  <c r="D105" i="41"/>
  <c r="F102" i="41"/>
  <c r="H99" i="41"/>
  <c r="P97" i="41"/>
  <c r="O96" i="41"/>
  <c r="U95" i="41"/>
  <c r="E95" i="41"/>
  <c r="K94" i="41"/>
  <c r="Q93" i="41"/>
  <c r="X92" i="41"/>
  <c r="G92" i="41"/>
  <c r="M91" i="41"/>
  <c r="S90" i="41"/>
  <c r="C90" i="41"/>
  <c r="I89" i="41"/>
  <c r="O88" i="41"/>
  <c r="U87" i="41"/>
  <c r="E87" i="41"/>
  <c r="K86" i="41"/>
  <c r="Q85" i="41"/>
  <c r="X84" i="41"/>
  <c r="G84" i="41"/>
  <c r="M83" i="41"/>
  <c r="S82" i="41"/>
  <c r="C82" i="41"/>
  <c r="I81" i="41"/>
  <c r="J116" i="41"/>
  <c r="R118" i="41"/>
  <c r="T115" i="41"/>
  <c r="W112" i="41"/>
  <c r="B110" i="41"/>
  <c r="D107" i="41"/>
  <c r="F104" i="41"/>
  <c r="H101" i="41"/>
  <c r="Q98" i="41"/>
  <c r="G97" i="41"/>
  <c r="J96" i="41"/>
  <c r="P95" i="41"/>
  <c r="W94" i="41"/>
  <c r="F94" i="41"/>
  <c r="L93" i="41"/>
  <c r="R92" i="41"/>
  <c r="B92" i="41"/>
  <c r="H91" i="41"/>
  <c r="N90" i="41"/>
  <c r="T89" i="41"/>
  <c r="D89" i="41"/>
  <c r="J88" i="41"/>
  <c r="P87" i="41"/>
  <c r="W86" i="41"/>
  <c r="F86" i="41"/>
  <c r="L85" i="41"/>
  <c r="R84" i="41"/>
  <c r="B84" i="41"/>
  <c r="H83" i="41"/>
  <c r="N82" i="41"/>
  <c r="T81" i="41"/>
  <c r="D81" i="41"/>
  <c r="N110" i="41"/>
  <c r="D101" i="41"/>
  <c r="O95" i="41"/>
  <c r="Q92" i="41"/>
  <c r="S89" i="41"/>
  <c r="U86" i="41"/>
  <c r="X83" i="41"/>
  <c r="C81" i="41"/>
  <c r="G89" i="41"/>
  <c r="D109" i="41"/>
  <c r="F98" i="41"/>
  <c r="Q94" i="41"/>
  <c r="S91" i="41"/>
  <c r="U88" i="41"/>
  <c r="X85" i="41"/>
  <c r="C83" i="41"/>
  <c r="L97" i="41"/>
  <c r="Q90" i="41"/>
  <c r="X81" i="41"/>
  <c r="P99" i="41"/>
  <c r="G95" i="41"/>
  <c r="I92" i="41"/>
  <c r="K89" i="41"/>
  <c r="M86" i="41"/>
  <c r="O83" i="41"/>
  <c r="P107" i="41"/>
  <c r="E92" i="41"/>
  <c r="E84" i="41"/>
  <c r="O80" i="41"/>
  <c r="U79" i="41"/>
  <c r="E79" i="41"/>
  <c r="K78" i="41"/>
  <c r="Q77" i="41"/>
  <c r="X76" i="41"/>
  <c r="G76" i="41"/>
  <c r="M75" i="41"/>
  <c r="S74" i="41"/>
  <c r="C74" i="41"/>
  <c r="I73" i="41"/>
  <c r="O72" i="41"/>
  <c r="U71" i="41"/>
  <c r="E71" i="41"/>
  <c r="K70" i="41"/>
  <c r="Q69" i="41"/>
  <c r="X68" i="41"/>
  <c r="G68" i="41"/>
  <c r="M67" i="41"/>
  <c r="S66" i="41"/>
  <c r="C66" i="41"/>
  <c r="I65" i="41"/>
  <c r="O64" i="41"/>
  <c r="U63" i="41"/>
  <c r="E63" i="41"/>
  <c r="K62" i="41"/>
  <c r="Q61" i="41"/>
  <c r="X60" i="41"/>
  <c r="G60" i="41"/>
  <c r="M59" i="41"/>
  <c r="S58" i="41"/>
  <c r="C58" i="41"/>
  <c r="J80" i="41"/>
  <c r="P79" i="41"/>
  <c r="W78" i="41"/>
  <c r="F78" i="41"/>
  <c r="L77" i="41"/>
  <c r="R76" i="41"/>
  <c r="B76" i="41"/>
  <c r="H75" i="41"/>
  <c r="N74" i="41"/>
  <c r="T73" i="41"/>
  <c r="D73" i="41"/>
  <c r="J72" i="41"/>
  <c r="P71" i="41"/>
  <c r="W70" i="41"/>
  <c r="F70" i="41"/>
  <c r="L69" i="41"/>
  <c r="R68" i="41"/>
  <c r="B68" i="41"/>
  <c r="H67" i="41"/>
  <c r="N66" i="41"/>
  <c r="T65" i="41"/>
  <c r="D65" i="41"/>
  <c r="J64" i="41"/>
  <c r="P63" i="41"/>
  <c r="W62" i="41"/>
  <c r="F62" i="41"/>
  <c r="L61" i="41"/>
  <c r="R60" i="41"/>
  <c r="B60" i="41"/>
  <c r="H59" i="41"/>
  <c r="N58" i="41"/>
  <c r="U80" i="41"/>
  <c r="E80" i="41"/>
  <c r="K79" i="41"/>
  <c r="Q78" i="41"/>
  <c r="X77" i="41"/>
  <c r="G77" i="41"/>
  <c r="M76" i="41"/>
  <c r="S75" i="41"/>
  <c r="C75" i="41"/>
  <c r="I74" i="41"/>
  <c r="O73" i="41"/>
  <c r="U72" i="41"/>
  <c r="E72" i="41"/>
  <c r="K71" i="41"/>
  <c r="Q70" i="41"/>
  <c r="X69" i="41"/>
  <c r="G69" i="41"/>
  <c r="M68" i="41"/>
  <c r="S67" i="41"/>
  <c r="C67" i="41"/>
  <c r="I66" i="41"/>
  <c r="O65" i="41"/>
  <c r="U64" i="41"/>
  <c r="E64" i="41"/>
  <c r="K63" i="41"/>
  <c r="Q62" i="41"/>
  <c r="X61" i="41"/>
  <c r="G61" i="41"/>
  <c r="M60" i="41"/>
  <c r="S59" i="41"/>
  <c r="C59" i="41"/>
  <c r="I58" i="41"/>
  <c r="P80" i="41"/>
  <c r="W79" i="41"/>
  <c r="F79" i="41"/>
  <c r="L78" i="41"/>
  <c r="R77" i="41"/>
  <c r="B77" i="41"/>
  <c r="H76" i="41"/>
  <c r="N75" i="41"/>
  <c r="T74" i="41"/>
  <c r="D74" i="41"/>
  <c r="J73" i="41"/>
  <c r="P72" i="41"/>
  <c r="W71" i="41"/>
  <c r="F71" i="41"/>
  <c r="L70" i="41"/>
  <c r="R69" i="41"/>
  <c r="B69" i="41"/>
  <c r="H68" i="41"/>
  <c r="N67" i="41"/>
  <c r="T66" i="41"/>
  <c r="D66" i="41"/>
  <c r="J65" i="41"/>
  <c r="P64" i="41"/>
  <c r="W63" i="41"/>
  <c r="F63" i="41"/>
  <c r="L62" i="41"/>
  <c r="R61" i="41"/>
  <c r="B61" i="41"/>
  <c r="H60" i="41"/>
  <c r="N59" i="41"/>
  <c r="T58" i="41"/>
  <c r="D58" i="41"/>
  <c r="M57" i="41"/>
  <c r="S56" i="41"/>
  <c r="C56" i="41"/>
  <c r="I55" i="41"/>
  <c r="O54" i="41"/>
  <c r="U53" i="41"/>
  <c r="E53" i="41"/>
  <c r="K52" i="41"/>
  <c r="Q51" i="41"/>
  <c r="X50" i="41"/>
  <c r="G50" i="41"/>
  <c r="M49" i="41"/>
  <c r="S48" i="41"/>
  <c r="C48" i="41"/>
  <c r="I47" i="41"/>
  <c r="O46" i="41"/>
  <c r="U45" i="41"/>
  <c r="E45" i="41"/>
  <c r="K44" i="41"/>
  <c r="Q43" i="41"/>
  <c r="X42" i="41"/>
  <c r="G42" i="41"/>
  <c r="L57" i="41"/>
  <c r="R56" i="41"/>
  <c r="B56" i="41"/>
  <c r="H55" i="41"/>
  <c r="N54" i="41"/>
  <c r="T53" i="41"/>
  <c r="D53" i="41"/>
  <c r="J52" i="41"/>
  <c r="P51" i="41"/>
  <c r="W50" i="41"/>
  <c r="F50" i="41"/>
  <c r="L49" i="41"/>
  <c r="R48" i="41"/>
  <c r="B48" i="41"/>
  <c r="H47" i="41"/>
  <c r="N46" i="41"/>
  <c r="T45" i="41"/>
  <c r="D45" i="41"/>
  <c r="J44" i="41"/>
  <c r="P43" i="41"/>
  <c r="W42" i="41"/>
  <c r="F42" i="41"/>
  <c r="G57" i="41"/>
  <c r="M56" i="41"/>
  <c r="S55" i="41"/>
  <c r="C55" i="41"/>
  <c r="I54" i="41"/>
  <c r="O53" i="41"/>
  <c r="U52" i="41"/>
  <c r="E52" i="41"/>
  <c r="K51" i="41"/>
  <c r="Q50" i="41"/>
  <c r="X49" i="41"/>
  <c r="G49" i="41"/>
  <c r="H226" i="41"/>
  <c r="T224" i="41"/>
  <c r="R223" i="41"/>
  <c r="B223" i="41"/>
  <c r="H222" i="41"/>
  <c r="N221" i="41"/>
  <c r="T220" i="41"/>
  <c r="D220" i="41"/>
  <c r="J219" i="41"/>
  <c r="P218" i="41"/>
  <c r="W217" i="41"/>
  <c r="F217" i="41"/>
  <c r="L216" i="41"/>
  <c r="R215" i="41"/>
  <c r="B215" i="41"/>
  <c r="H214" i="41"/>
  <c r="N213" i="41"/>
  <c r="T212" i="41"/>
  <c r="D212" i="41"/>
  <c r="Q257" i="41"/>
  <c r="X256" i="41"/>
  <c r="G256" i="41"/>
  <c r="M255" i="41"/>
  <c r="S254" i="41"/>
  <c r="C254" i="41"/>
  <c r="I253" i="41"/>
  <c r="O252" i="41"/>
  <c r="U251" i="41"/>
  <c r="E251" i="41"/>
  <c r="K250" i="41"/>
  <c r="Q249" i="41"/>
  <c r="X248" i="41"/>
  <c r="G248" i="41"/>
  <c r="M247" i="41"/>
  <c r="S246" i="41"/>
  <c r="C246" i="41"/>
  <c r="I245" i="41"/>
  <c r="O244" i="41"/>
  <c r="U243" i="41"/>
  <c r="E243" i="41"/>
  <c r="K242" i="41"/>
  <c r="Q241" i="41"/>
  <c r="X240" i="41"/>
  <c r="G240" i="41"/>
  <c r="M239" i="41"/>
  <c r="S238" i="41"/>
  <c r="C238" i="41"/>
  <c r="I237" i="41"/>
  <c r="O236" i="41"/>
  <c r="U235" i="41"/>
  <c r="E235" i="41"/>
  <c r="K234" i="41"/>
  <c r="Q233" i="41"/>
  <c r="X232" i="41"/>
  <c r="G232" i="41"/>
  <c r="M231" i="41"/>
  <c r="S230" i="41"/>
  <c r="C230" i="41"/>
  <c r="I229" i="41"/>
  <c r="O228" i="41"/>
  <c r="U227" i="41"/>
  <c r="E227" i="41"/>
  <c r="K226" i="41"/>
  <c r="Q225" i="41"/>
  <c r="X224" i="41"/>
  <c r="G224" i="41"/>
  <c r="M223" i="41"/>
  <c r="S222" i="41"/>
  <c r="C222" i="41"/>
  <c r="I221" i="41"/>
  <c r="O220" i="41"/>
  <c r="U219" i="41"/>
  <c r="E219" i="41"/>
  <c r="K218" i="41"/>
  <c r="Q217" i="41"/>
  <c r="X216" i="41"/>
  <c r="G216" i="41"/>
  <c r="M215" i="41"/>
  <c r="S214" i="41"/>
  <c r="C214" i="41"/>
  <c r="I213" i="41"/>
  <c r="C212" i="41"/>
  <c r="C211" i="41"/>
  <c r="I210" i="41"/>
  <c r="O209" i="41"/>
  <c r="U208" i="41"/>
  <c r="E208" i="41"/>
  <c r="K207" i="41"/>
  <c r="Q206" i="41"/>
  <c r="X205" i="41"/>
  <c r="G205" i="41"/>
  <c r="M204" i="41"/>
  <c r="S203" i="41"/>
  <c r="C203" i="41"/>
  <c r="I202" i="41"/>
  <c r="O201" i="41"/>
  <c r="U200" i="41"/>
  <c r="E200" i="41"/>
  <c r="K199" i="41"/>
  <c r="Q198" i="41"/>
  <c r="B198" i="41"/>
  <c r="J211" i="41"/>
  <c r="P210" i="41"/>
  <c r="W209" i="41"/>
  <c r="F209" i="41"/>
  <c r="L208" i="41"/>
  <c r="R207" i="41"/>
  <c r="B207" i="41"/>
  <c r="H206" i="41"/>
  <c r="N205" i="41"/>
  <c r="T204" i="41"/>
  <c r="D204" i="41"/>
  <c r="J203" i="41"/>
  <c r="P202" i="41"/>
  <c r="W201" i="41"/>
  <c r="F201" i="41"/>
  <c r="L200" i="41"/>
  <c r="R199" i="41"/>
  <c r="B199" i="41"/>
  <c r="H198" i="41"/>
  <c r="M211" i="41"/>
  <c r="S210" i="41"/>
  <c r="C210" i="41"/>
  <c r="I209" i="41"/>
  <c r="O208" i="41"/>
  <c r="U207" i="41"/>
  <c r="E207" i="41"/>
  <c r="K206" i="41"/>
  <c r="Q205" i="41"/>
  <c r="X204" i="41"/>
  <c r="G204" i="41"/>
  <c r="M203" i="41"/>
  <c r="S202" i="41"/>
  <c r="C202" i="41"/>
  <c r="I201" i="41"/>
  <c r="O200" i="41"/>
  <c r="U199" i="41"/>
  <c r="E199" i="41"/>
  <c r="K198" i="41"/>
  <c r="P211" i="41"/>
  <c r="W210" i="41"/>
  <c r="F210" i="41"/>
  <c r="L209" i="41"/>
  <c r="R208" i="41"/>
  <c r="B208" i="41"/>
  <c r="H207" i="41"/>
  <c r="N206" i="41"/>
  <c r="T205" i="41"/>
  <c r="D205" i="41"/>
  <c r="J204" i="41"/>
  <c r="P203" i="41"/>
  <c r="W202" i="41"/>
  <c r="F202" i="41"/>
  <c r="L201" i="41"/>
  <c r="R200" i="41"/>
  <c r="B200" i="41"/>
  <c r="H199" i="41"/>
  <c r="N198" i="41"/>
  <c r="S197" i="41"/>
  <c r="C197" i="41"/>
  <c r="I196" i="41"/>
  <c r="O195" i="41"/>
  <c r="U194" i="41"/>
  <c r="E194" i="41"/>
  <c r="K193" i="41"/>
  <c r="Q192" i="41"/>
  <c r="X191" i="41"/>
  <c r="G191" i="41"/>
  <c r="M190" i="41"/>
  <c r="S189" i="41"/>
  <c r="C189" i="41"/>
  <c r="I188" i="41"/>
  <c r="O187" i="41"/>
  <c r="U186" i="41"/>
  <c r="E186" i="41"/>
  <c r="K185" i="41"/>
  <c r="Q184" i="41"/>
  <c r="X183" i="41"/>
  <c r="G183" i="41"/>
  <c r="M182" i="41"/>
  <c r="S181" i="41"/>
  <c r="C181" i="41"/>
  <c r="I180" i="41"/>
  <c r="O179" i="41"/>
  <c r="U178" i="41"/>
  <c r="E178" i="41"/>
  <c r="K177" i="41"/>
  <c r="Q176" i="41"/>
  <c r="X175" i="41"/>
  <c r="G175" i="41"/>
  <c r="N197" i="41"/>
  <c r="T196" i="41"/>
  <c r="D196" i="41"/>
  <c r="J195" i="41"/>
  <c r="P194" i="41"/>
  <c r="W193" i="41"/>
  <c r="F193" i="41"/>
  <c r="L192" i="41"/>
  <c r="R191" i="41"/>
  <c r="B191" i="41"/>
  <c r="H190" i="41"/>
  <c r="N189" i="41"/>
  <c r="T188" i="41"/>
  <c r="D188" i="41"/>
  <c r="J187" i="41"/>
  <c r="P186" i="41"/>
  <c r="W185" i="41"/>
  <c r="F185" i="41"/>
  <c r="L184" i="41"/>
  <c r="R183" i="41"/>
  <c r="B183" i="41"/>
  <c r="H182" i="41"/>
  <c r="N181" i="41"/>
  <c r="T180" i="41"/>
  <c r="D180" i="41"/>
  <c r="J179" i="41"/>
  <c r="P178" i="41"/>
  <c r="W177" i="41"/>
  <c r="F177" i="41"/>
  <c r="L176" i="41"/>
  <c r="R175" i="41"/>
  <c r="B175" i="41"/>
  <c r="I197" i="41"/>
  <c r="O196" i="41"/>
  <c r="U195" i="41"/>
  <c r="E195" i="41"/>
  <c r="K194" i="41"/>
  <c r="Q193" i="41"/>
  <c r="X192" i="41"/>
  <c r="G192" i="41"/>
  <c r="M191" i="41"/>
  <c r="S190" i="41"/>
  <c r="C190" i="41"/>
  <c r="I189" i="41"/>
  <c r="O188" i="41"/>
  <c r="U187" i="41"/>
  <c r="E187" i="41"/>
  <c r="K186" i="41"/>
  <c r="Q185" i="41"/>
  <c r="X184" i="41"/>
  <c r="G184" i="41"/>
  <c r="M183" i="41"/>
  <c r="S182" i="41"/>
  <c r="C182" i="41"/>
  <c r="I181" i="41"/>
  <c r="O180" i="41"/>
  <c r="U179" i="41"/>
  <c r="E179" i="41"/>
  <c r="K178" i="41"/>
  <c r="Q177" i="41"/>
  <c r="X176" i="41"/>
  <c r="G176" i="41"/>
  <c r="M175" i="41"/>
  <c r="T197" i="41"/>
  <c r="W194" i="41"/>
  <c r="B192" i="41"/>
  <c r="D189" i="41"/>
  <c r="F186" i="41"/>
  <c r="H183" i="41"/>
  <c r="J180" i="41"/>
  <c r="L177" i="41"/>
  <c r="T174" i="41"/>
  <c r="D174" i="41"/>
  <c r="J173" i="41"/>
  <c r="P172" i="41"/>
  <c r="W171" i="41"/>
  <c r="F171" i="41"/>
  <c r="L170" i="41"/>
  <c r="R169" i="41"/>
  <c r="B169" i="41"/>
  <c r="H168" i="41"/>
  <c r="N167" i="41"/>
  <c r="T166" i="41"/>
  <c r="D166" i="41"/>
  <c r="J165" i="41"/>
  <c r="P164" i="41"/>
  <c r="W163" i="41"/>
  <c r="F163" i="41"/>
  <c r="L162" i="41"/>
  <c r="R161" i="41"/>
  <c r="B161" i="41"/>
  <c r="H160" i="41"/>
  <c r="N159" i="41"/>
  <c r="T195" i="41"/>
  <c r="D187" i="41"/>
  <c r="W196" i="41"/>
  <c r="B194" i="41"/>
  <c r="D191" i="41"/>
  <c r="F188" i="41"/>
  <c r="H185" i="41"/>
  <c r="J182" i="41"/>
  <c r="L179" i="41"/>
  <c r="N176" i="41"/>
  <c r="O174" i="41"/>
  <c r="U173" i="41"/>
  <c r="E173" i="41"/>
  <c r="K172" i="41"/>
  <c r="Q171" i="41"/>
  <c r="X170" i="41"/>
  <c r="G170" i="41"/>
  <c r="M169" i="41"/>
  <c r="S168" i="41"/>
  <c r="C168" i="41"/>
  <c r="I167" i="41"/>
  <c r="O166" i="41"/>
  <c r="U165" i="41"/>
  <c r="E165" i="41"/>
  <c r="K164" i="41"/>
  <c r="Q163" i="41"/>
  <c r="X162" i="41"/>
  <c r="G162" i="41"/>
  <c r="M161" i="41"/>
  <c r="S160" i="41"/>
  <c r="C160" i="41"/>
  <c r="I159" i="41"/>
  <c r="W192" i="41"/>
  <c r="P185" i="41"/>
  <c r="R196" i="41"/>
  <c r="T193" i="41"/>
  <c r="W190" i="41"/>
  <c r="B188" i="41"/>
  <c r="D185" i="41"/>
  <c r="F182" i="41"/>
  <c r="H179" i="41"/>
  <c r="J176" i="41"/>
  <c r="N174" i="41"/>
  <c r="T173" i="41"/>
  <c r="D173" i="41"/>
  <c r="J172" i="41"/>
  <c r="P171" i="41"/>
  <c r="W170" i="41"/>
  <c r="F170" i="41"/>
  <c r="L169" i="41"/>
  <c r="R168" i="41"/>
  <c r="B168" i="41"/>
  <c r="H167" i="41"/>
  <c r="N166" i="41"/>
  <c r="T165" i="41"/>
  <c r="D165" i="41"/>
  <c r="J164" i="41"/>
  <c r="P163" i="41"/>
  <c r="W162" i="41"/>
  <c r="F162" i="41"/>
  <c r="L161" i="41"/>
  <c r="R160" i="41"/>
  <c r="B160" i="41"/>
  <c r="H159" i="41"/>
  <c r="F192" i="41"/>
  <c r="R182" i="41"/>
  <c r="Q174" i="41"/>
  <c r="S171" i="41"/>
  <c r="U168" i="41"/>
  <c r="X165" i="41"/>
  <c r="C163" i="41"/>
  <c r="E160" i="41"/>
  <c r="Q160" i="41"/>
  <c r="K173" i="41"/>
  <c r="U166" i="41"/>
  <c r="D179" i="41"/>
  <c r="C173" i="41"/>
  <c r="E170" i="41"/>
  <c r="G167" i="41"/>
  <c r="I164" i="41"/>
  <c r="K165" i="41"/>
  <c r="L175" i="41"/>
  <c r="E172" i="41"/>
  <c r="G169" i="41"/>
  <c r="I166" i="41"/>
  <c r="K163" i="41"/>
  <c r="M160" i="41"/>
  <c r="E174" i="41"/>
  <c r="I168" i="41"/>
  <c r="I160" i="41"/>
  <c r="K158" i="41"/>
  <c r="Q157" i="41"/>
  <c r="X156" i="41"/>
  <c r="G156" i="41"/>
  <c r="M155" i="41"/>
  <c r="S154" i="41"/>
  <c r="C154" i="41"/>
  <c r="I153" i="41"/>
  <c r="O152" i="41"/>
  <c r="U151" i="41"/>
  <c r="E151" i="41"/>
  <c r="K150" i="41"/>
  <c r="Q149" i="41"/>
  <c r="X148" i="41"/>
  <c r="G148" i="41"/>
  <c r="M147" i="41"/>
  <c r="S146" i="41"/>
  <c r="C146" i="41"/>
  <c r="I145" i="41"/>
  <c r="O144" i="41"/>
  <c r="U143" i="41"/>
  <c r="E143" i="41"/>
  <c r="K142" i="41"/>
  <c r="Q141" i="41"/>
  <c r="X140" i="41"/>
  <c r="G140" i="41"/>
  <c r="M139" i="41"/>
  <c r="S138" i="41"/>
  <c r="C138" i="41"/>
  <c r="I137" i="41"/>
  <c r="O136" i="41"/>
  <c r="W158" i="41"/>
  <c r="F158" i="41"/>
  <c r="L157" i="41"/>
  <c r="R156" i="41"/>
  <c r="B156" i="41"/>
  <c r="H155" i="41"/>
  <c r="N154" i="41"/>
  <c r="T153" i="41"/>
  <c r="D153" i="41"/>
  <c r="J152" i="41"/>
  <c r="P151" i="41"/>
  <c r="W150" i="41"/>
  <c r="F150" i="41"/>
  <c r="L149" i="41"/>
  <c r="R148" i="41"/>
  <c r="B148" i="41"/>
  <c r="H147" i="41"/>
  <c r="N146" i="41"/>
  <c r="T145" i="41"/>
  <c r="D145" i="41"/>
  <c r="J144" i="41"/>
  <c r="P143" i="41"/>
  <c r="W142" i="41"/>
  <c r="F142" i="41"/>
  <c r="L141" i="41"/>
  <c r="R140" i="41"/>
  <c r="B140" i="41"/>
  <c r="H139" i="41"/>
  <c r="N138" i="41"/>
  <c r="I158" i="41"/>
  <c r="O157" i="41"/>
  <c r="U156" i="41"/>
  <c r="E156" i="41"/>
  <c r="K155" i="41"/>
  <c r="Q154" i="41"/>
  <c r="X153" i="41"/>
  <c r="G153" i="41"/>
  <c r="M152" i="41"/>
  <c r="S151" i="41"/>
  <c r="C151" i="41"/>
  <c r="I150" i="41"/>
  <c r="O149" i="41"/>
  <c r="U148" i="41"/>
  <c r="E148" i="41"/>
  <c r="K147" i="41"/>
  <c r="Q146" i="41"/>
  <c r="X145" i="41"/>
  <c r="G145" i="41"/>
  <c r="M144" i="41"/>
  <c r="S143" i="41"/>
  <c r="C143" i="41"/>
  <c r="I142" i="41"/>
  <c r="O141" i="41"/>
  <c r="U140" i="41"/>
  <c r="E140" i="41"/>
  <c r="K139" i="41"/>
  <c r="Q138" i="41"/>
  <c r="P156" i="41"/>
  <c r="R153" i="41"/>
  <c r="T150" i="41"/>
  <c r="W147" i="41"/>
  <c r="B145" i="41"/>
  <c r="D142" i="41"/>
  <c r="F139" i="41"/>
  <c r="S137" i="41"/>
  <c r="T136" i="41"/>
  <c r="U135" i="41"/>
  <c r="E135" i="41"/>
  <c r="K134" i="41"/>
  <c r="Q133" i="41"/>
  <c r="X132" i="41"/>
  <c r="G132" i="41"/>
  <c r="M131" i="41"/>
  <c r="S130" i="41"/>
  <c r="C130" i="41"/>
  <c r="I129" i="41"/>
  <c r="O128" i="41"/>
  <c r="U127" i="41"/>
  <c r="E127" i="41"/>
  <c r="K126" i="41"/>
  <c r="Q125" i="41"/>
  <c r="X124" i="41"/>
  <c r="G124" i="41"/>
  <c r="M123" i="41"/>
  <c r="S122" i="41"/>
  <c r="C122" i="41"/>
  <c r="I121" i="41"/>
  <c r="O120" i="41"/>
  <c r="T156" i="41"/>
  <c r="F157" i="41"/>
  <c r="H154" i="41"/>
  <c r="J151" i="41"/>
  <c r="L148" i="41"/>
  <c r="N145" i="41"/>
  <c r="P142" i="41"/>
  <c r="R139" i="41"/>
  <c r="X137" i="41"/>
  <c r="B137" i="41"/>
  <c r="B136" i="41"/>
  <c r="H135" i="41"/>
  <c r="N134" i="41"/>
  <c r="T133" i="41"/>
  <c r="D133" i="41"/>
  <c r="J132" i="41"/>
  <c r="P131" i="41"/>
  <c r="W130" i="41"/>
  <c r="F130" i="41"/>
  <c r="L129" i="41"/>
  <c r="R128" i="41"/>
  <c r="B128" i="41"/>
  <c r="H127" i="41"/>
  <c r="N126" i="41"/>
  <c r="T125" i="41"/>
  <c r="D125" i="41"/>
  <c r="J124" i="41"/>
  <c r="P123" i="41"/>
  <c r="W122" i="41"/>
  <c r="F122" i="41"/>
  <c r="L121" i="41"/>
  <c r="R120" i="41"/>
  <c r="B120" i="41"/>
  <c r="H156" i="41"/>
  <c r="J153" i="41"/>
  <c r="L150" i="41"/>
  <c r="N147" i="41"/>
  <c r="P144" i="41"/>
  <c r="R141" i="41"/>
  <c r="T138" i="41"/>
  <c r="P137" i="41"/>
  <c r="Q136" i="41"/>
  <c r="S135" i="41"/>
  <c r="C135" i="41"/>
  <c r="I134" i="41"/>
  <c r="O133" i="41"/>
  <c r="U132" i="41"/>
  <c r="E132" i="41"/>
  <c r="K131" i="41"/>
  <c r="Q130" i="41"/>
  <c r="X129" i="41"/>
  <c r="G129" i="41"/>
  <c r="M128" i="41"/>
  <c r="S127" i="41"/>
  <c r="C127" i="41"/>
  <c r="I126" i="41"/>
  <c r="O125" i="41"/>
  <c r="U124" i="41"/>
  <c r="E124" i="41"/>
  <c r="K123" i="41"/>
  <c r="Q122" i="41"/>
  <c r="X121" i="41"/>
  <c r="G121" i="41"/>
  <c r="M120" i="41"/>
  <c r="H158" i="41"/>
  <c r="L144" i="41"/>
  <c r="P136" i="41"/>
  <c r="N133" i="41"/>
  <c r="P130" i="41"/>
  <c r="R127" i="41"/>
  <c r="T124" i="41"/>
  <c r="W121" i="41"/>
  <c r="L122" i="41"/>
  <c r="F145" i="41"/>
  <c r="T130" i="41"/>
  <c r="D122" i="41"/>
  <c r="P146" i="41"/>
  <c r="J137" i="41"/>
  <c r="D134" i="41"/>
  <c r="F131" i="41"/>
  <c r="H128" i="41"/>
  <c r="J125" i="41"/>
  <c r="H120" i="41"/>
  <c r="F135" i="41"/>
  <c r="F127" i="41"/>
  <c r="P154" i="41"/>
  <c r="B143" i="41"/>
  <c r="E136" i="41"/>
  <c r="F133" i="41"/>
  <c r="H130" i="41"/>
  <c r="J127" i="41"/>
  <c r="L124" i="41"/>
  <c r="N121" i="41"/>
  <c r="L134" i="41"/>
  <c r="R125" i="41"/>
  <c r="S119" i="41"/>
  <c r="C119" i="41"/>
  <c r="I118" i="41"/>
  <c r="O117" i="41"/>
  <c r="U116" i="41"/>
  <c r="E116" i="41"/>
  <c r="K115" i="41"/>
  <c r="Q114" i="41"/>
  <c r="X113" i="41"/>
  <c r="G113" i="41"/>
  <c r="M112" i="41"/>
  <c r="S111" i="41"/>
  <c r="C111" i="41"/>
  <c r="I110" i="41"/>
  <c r="O109" i="41"/>
  <c r="U108" i="41"/>
  <c r="E108" i="41"/>
  <c r="K107" i="41"/>
  <c r="Q106" i="41"/>
  <c r="X105" i="41"/>
  <c r="G105" i="41"/>
  <c r="M104" i="41"/>
  <c r="S103" i="41"/>
  <c r="C103" i="41"/>
  <c r="I102" i="41"/>
  <c r="O101" i="41"/>
  <c r="U100" i="41"/>
  <c r="E100" i="41"/>
  <c r="K99" i="41"/>
  <c r="R119" i="41"/>
  <c r="B119" i="41"/>
  <c r="H118" i="41"/>
  <c r="N117" i="41"/>
  <c r="T116" i="41"/>
  <c r="D116" i="41"/>
  <c r="J115" i="41"/>
  <c r="P114" i="41"/>
  <c r="W113" i="41"/>
  <c r="F113" i="41"/>
  <c r="L112" i="41"/>
  <c r="R111" i="41"/>
  <c r="B111" i="41"/>
  <c r="H110" i="41"/>
  <c r="N109" i="41"/>
  <c r="T108" i="41"/>
  <c r="D108" i="41"/>
  <c r="J107" i="41"/>
  <c r="P106" i="41"/>
  <c r="W105" i="41"/>
  <c r="F105" i="41"/>
  <c r="L104" i="41"/>
  <c r="R103" i="41"/>
  <c r="B103" i="41"/>
  <c r="H102" i="41"/>
  <c r="N101" i="41"/>
  <c r="T100" i="41"/>
  <c r="D100" i="41"/>
  <c r="J99" i="41"/>
  <c r="P98" i="41"/>
  <c r="W97" i="41"/>
  <c r="F97" i="41"/>
  <c r="I119" i="41"/>
  <c r="O118" i="41"/>
  <c r="U117" i="41"/>
  <c r="E117" i="41"/>
  <c r="K116" i="41"/>
  <c r="Q115" i="41"/>
  <c r="X114" i="41"/>
  <c r="G114" i="41"/>
  <c r="M113" i="41"/>
  <c r="S112" i="41"/>
  <c r="C112" i="41"/>
  <c r="I111" i="41"/>
  <c r="O110" i="41"/>
  <c r="U109" i="41"/>
  <c r="E109" i="41"/>
  <c r="K108" i="41"/>
  <c r="Q107" i="41"/>
  <c r="X106" i="41"/>
  <c r="G106" i="41"/>
  <c r="M105" i="41"/>
  <c r="S104" i="41"/>
  <c r="C104" i="41"/>
  <c r="I103" i="41"/>
  <c r="O102" i="41"/>
  <c r="U101" i="41"/>
  <c r="E101" i="41"/>
  <c r="K100" i="41"/>
  <c r="Q99" i="41"/>
  <c r="X98" i="41"/>
  <c r="G98" i="41"/>
  <c r="M97" i="41"/>
  <c r="T119" i="41"/>
  <c r="W116" i="41"/>
  <c r="B114" i="41"/>
  <c r="D111" i="41"/>
  <c r="F108" i="41"/>
  <c r="H105" i="41"/>
  <c r="J102" i="41"/>
  <c r="L99" i="41"/>
  <c r="S97" i="41"/>
  <c r="P96" i="41"/>
  <c r="W95" i="41"/>
  <c r="F95" i="41"/>
  <c r="L94" i="41"/>
  <c r="R93" i="41"/>
  <c r="B93" i="41"/>
  <c r="H92" i="41"/>
  <c r="N91" i="41"/>
  <c r="T90" i="41"/>
  <c r="D90" i="41"/>
  <c r="J89" i="41"/>
  <c r="P88" i="41"/>
  <c r="W87" i="41"/>
  <c r="F87" i="41"/>
  <c r="L86" i="41"/>
  <c r="R85" i="41"/>
  <c r="B85" i="41"/>
  <c r="H84" i="41"/>
  <c r="N83" i="41"/>
  <c r="T82" i="41"/>
  <c r="D82" i="41"/>
  <c r="J81" i="41"/>
  <c r="P115" i="41"/>
  <c r="W118" i="41"/>
  <c r="B116" i="41"/>
  <c r="D113" i="41"/>
  <c r="F110" i="41"/>
  <c r="H107" i="41"/>
  <c r="J104" i="41"/>
  <c r="L101" i="41"/>
  <c r="R98" i="41"/>
  <c r="H97" i="41"/>
  <c r="K96" i="41"/>
  <c r="Q95" i="41"/>
  <c r="X94" i="41"/>
  <c r="G94" i="41"/>
  <c r="M93" i="41"/>
  <c r="S92" i="41"/>
  <c r="C92" i="41"/>
  <c r="I91" i="41"/>
  <c r="O90" i="41"/>
  <c r="U89" i="41"/>
  <c r="E89" i="41"/>
  <c r="K88" i="41"/>
  <c r="Q87" i="41"/>
  <c r="X86" i="41"/>
  <c r="G86" i="41"/>
  <c r="M85" i="41"/>
  <c r="S84" i="41"/>
  <c r="C84" i="41"/>
  <c r="I83" i="41"/>
  <c r="O82" i="41"/>
  <c r="U81" i="41"/>
  <c r="E81" i="41"/>
  <c r="F114" i="41"/>
  <c r="B118" i="41"/>
  <c r="D115" i="41"/>
  <c r="F112" i="41"/>
  <c r="H109" i="41"/>
  <c r="J106" i="41"/>
  <c r="L103" i="41"/>
  <c r="N100" i="41"/>
  <c r="I98" i="41"/>
  <c r="W96" i="41"/>
  <c r="F96" i="41"/>
  <c r="L95" i="41"/>
  <c r="R94" i="41"/>
  <c r="B94" i="41"/>
  <c r="H93" i="41"/>
  <c r="N92" i="41"/>
  <c r="T91" i="41"/>
  <c r="D91" i="41"/>
  <c r="J90" i="41"/>
  <c r="P89" i="41"/>
  <c r="W88" i="41"/>
  <c r="F88" i="41"/>
  <c r="L87" i="41"/>
  <c r="R86" i="41"/>
  <c r="B86" i="41"/>
  <c r="H85" i="41"/>
  <c r="N84" i="41"/>
  <c r="T83" i="41"/>
  <c r="D83" i="41"/>
  <c r="J82" i="41"/>
  <c r="P81" i="41"/>
  <c r="N118" i="41"/>
  <c r="T109" i="41"/>
  <c r="N98" i="41"/>
  <c r="U94" i="41"/>
  <c r="X91" i="41"/>
  <c r="C89" i="41"/>
  <c r="E86" i="41"/>
  <c r="G83" i="41"/>
  <c r="T101" i="41"/>
  <c r="C87" i="41"/>
  <c r="F106" i="41"/>
  <c r="U96" i="41"/>
  <c r="X93" i="41"/>
  <c r="C91" i="41"/>
  <c r="E88" i="41"/>
  <c r="G85" i="41"/>
  <c r="I82" i="41"/>
  <c r="S95" i="41"/>
  <c r="M88" i="41"/>
  <c r="J108" i="41"/>
  <c r="T97" i="41"/>
  <c r="M94" i="41"/>
  <c r="O91" i="41"/>
  <c r="Q88" i="41"/>
  <c r="S85" i="41"/>
  <c r="U82" i="41"/>
  <c r="W98" i="41"/>
  <c r="X89" i="41"/>
  <c r="G81" i="41"/>
  <c r="K80" i="41"/>
  <c r="Q79" i="41"/>
  <c r="X78" i="41"/>
  <c r="G78" i="41"/>
  <c r="M77" i="41"/>
  <c r="S76" i="41"/>
  <c r="C76" i="41"/>
  <c r="I75" i="41"/>
  <c r="O74" i="41"/>
  <c r="U73" i="41"/>
  <c r="E73" i="41"/>
  <c r="K72" i="41"/>
  <c r="Q71" i="41"/>
  <c r="X70" i="41"/>
  <c r="G70" i="41"/>
  <c r="M69" i="41"/>
  <c r="S68" i="41"/>
  <c r="C68" i="41"/>
  <c r="I67" i="41"/>
  <c r="O66" i="41"/>
  <c r="U65" i="41"/>
  <c r="E65" i="41"/>
  <c r="K64" i="41"/>
  <c r="Q63" i="41"/>
  <c r="X62" i="41"/>
  <c r="G62" i="41"/>
  <c r="M61" i="41"/>
  <c r="S60" i="41"/>
  <c r="C60" i="41"/>
  <c r="I59" i="41"/>
  <c r="O58" i="41"/>
  <c r="W80" i="41"/>
  <c r="F80" i="41"/>
  <c r="L79" i="41"/>
  <c r="R78" i="41"/>
  <c r="B78" i="41"/>
  <c r="H77" i="41"/>
  <c r="N76" i="41"/>
  <c r="T75" i="41"/>
  <c r="D75" i="41"/>
  <c r="J74" i="41"/>
  <c r="P73" i="41"/>
  <c r="W72" i="41"/>
  <c r="F72" i="41"/>
  <c r="L71" i="41"/>
  <c r="R70" i="41"/>
  <c r="B70" i="41"/>
  <c r="H69" i="41"/>
  <c r="N68" i="41"/>
  <c r="T67" i="41"/>
  <c r="D67" i="41"/>
  <c r="J66" i="41"/>
  <c r="P65" i="41"/>
  <c r="W64" i="41"/>
  <c r="F64" i="41"/>
  <c r="L63" i="41"/>
  <c r="R62" i="41"/>
  <c r="B62" i="41"/>
  <c r="H61" i="41"/>
  <c r="N60" i="41"/>
  <c r="T59" i="41"/>
  <c r="D59" i="41"/>
  <c r="J58" i="41"/>
  <c r="Q80" i="41"/>
  <c r="X79" i="41"/>
  <c r="G79" i="41"/>
  <c r="M78" i="41"/>
  <c r="S77" i="41"/>
  <c r="C77" i="41"/>
  <c r="I76" i="41"/>
  <c r="O75" i="41"/>
  <c r="U74" i="41"/>
  <c r="E74" i="41"/>
  <c r="K73" i="41"/>
  <c r="Q72" i="41"/>
  <c r="X71" i="41"/>
  <c r="G71" i="41"/>
  <c r="M70" i="41"/>
  <c r="S69" i="41"/>
  <c r="C69" i="41"/>
  <c r="I68" i="41"/>
  <c r="O67" i="41"/>
  <c r="U66" i="41"/>
  <c r="E66" i="41"/>
  <c r="K65" i="41"/>
  <c r="Q64" i="41"/>
  <c r="X63" i="41"/>
  <c r="G63" i="41"/>
  <c r="M62" i="41"/>
  <c r="S61" i="41"/>
  <c r="C61" i="41"/>
  <c r="I60" i="41"/>
  <c r="O59" i="41"/>
  <c r="U58" i="41"/>
  <c r="E58" i="41"/>
  <c r="L80" i="41"/>
  <c r="R79" i="41"/>
  <c r="B79" i="41"/>
  <c r="H78" i="41"/>
  <c r="N77" i="41"/>
  <c r="T76" i="41"/>
  <c r="D76" i="41"/>
  <c r="J75" i="41"/>
  <c r="P74" i="41"/>
  <c r="W73" i="41"/>
  <c r="F73" i="41"/>
  <c r="L72" i="41"/>
  <c r="R71" i="41"/>
  <c r="B71" i="41"/>
  <c r="H70" i="41"/>
  <c r="N69" i="41"/>
  <c r="T68" i="41"/>
  <c r="D68" i="41"/>
  <c r="J67" i="41"/>
  <c r="P66" i="41"/>
  <c r="W65" i="41"/>
  <c r="F65" i="41"/>
  <c r="L64" i="41"/>
  <c r="R63" i="41"/>
  <c r="B63" i="41"/>
  <c r="H62" i="41"/>
  <c r="N61" i="41"/>
  <c r="T60" i="41"/>
  <c r="D60" i="41"/>
  <c r="J59" i="41"/>
  <c r="P58" i="41"/>
  <c r="W57" i="41"/>
  <c r="I57" i="41"/>
  <c r="O56" i="41"/>
  <c r="U55" i="41"/>
  <c r="E55" i="41"/>
  <c r="K54" i="41"/>
  <c r="Q53" i="41"/>
  <c r="X52" i="41"/>
  <c r="G52" i="41"/>
  <c r="M51" i="41"/>
  <c r="S50" i="41"/>
  <c r="C50" i="41"/>
  <c r="I49" i="41"/>
  <c r="O48" i="41"/>
  <c r="U47" i="41"/>
  <c r="E47" i="41"/>
  <c r="K46" i="41"/>
  <c r="Q45" i="41"/>
  <c r="X44" i="41"/>
  <c r="G44" i="41"/>
  <c r="M43" i="41"/>
  <c r="S42" i="41"/>
  <c r="C42" i="41"/>
  <c r="H57" i="41"/>
  <c r="N56" i="41"/>
  <c r="T55" i="41"/>
  <c r="D55" i="41"/>
  <c r="J54" i="41"/>
  <c r="P53" i="41"/>
  <c r="W52" i="41"/>
  <c r="F52" i="41"/>
  <c r="L51" i="41"/>
  <c r="R50" i="41"/>
  <c r="B50" i="41"/>
  <c r="H49" i="41"/>
  <c r="N48" i="41"/>
  <c r="T47" i="41"/>
  <c r="D47" i="41"/>
  <c r="J46" i="41"/>
  <c r="P45" i="41"/>
  <c r="W44" i="41"/>
  <c r="F44" i="41"/>
  <c r="L43" i="41"/>
  <c r="R42" i="41"/>
  <c r="S57" i="41"/>
  <c r="C57" i="41"/>
  <c r="I56" i="41"/>
  <c r="O55" i="41"/>
  <c r="U54" i="41"/>
  <c r="E54" i="41"/>
  <c r="K53" i="41"/>
  <c r="Q52" i="41"/>
  <c r="X51" i="41"/>
  <c r="G51" i="41"/>
  <c r="M50" i="41"/>
  <c r="S49" i="41"/>
  <c r="C49" i="41"/>
  <c r="I48" i="41"/>
  <c r="O47" i="41"/>
  <c r="U46" i="41"/>
  <c r="E46" i="41"/>
  <c r="K45" i="41"/>
  <c r="Q44" i="41"/>
  <c r="X43" i="41"/>
  <c r="G43" i="41"/>
  <c r="M42" i="41"/>
  <c r="R57" i="41"/>
  <c r="B57" i="41"/>
  <c r="H56" i="41"/>
  <c r="N55" i="41"/>
  <c r="T54" i="41"/>
  <c r="D54" i="41"/>
  <c r="J53" i="41"/>
  <c r="P52" i="41"/>
  <c r="W51" i="41"/>
  <c r="F51" i="41"/>
  <c r="L50" i="41"/>
  <c r="R49" i="41"/>
  <c r="B49" i="41"/>
  <c r="H48" i="41"/>
  <c r="N47" i="41"/>
  <c r="T46" i="41"/>
  <c r="D46" i="41"/>
  <c r="J45" i="41"/>
  <c r="P44" i="41"/>
  <c r="W43" i="41"/>
  <c r="F43" i="41"/>
  <c r="L42" i="41"/>
  <c r="W37" i="41"/>
  <c r="W36" i="41"/>
  <c r="W31" i="41"/>
  <c r="B4" i="41"/>
  <c r="B20" i="41"/>
  <c r="B36" i="41"/>
  <c r="B39" i="41"/>
  <c r="R225" i="41"/>
  <c r="H224" i="41"/>
  <c r="N223" i="41"/>
  <c r="T222" i="41"/>
  <c r="D222" i="41"/>
  <c r="J221" i="41"/>
  <c r="P220" i="41"/>
  <c r="W219" i="41"/>
  <c r="F219" i="41"/>
  <c r="L218" i="41"/>
  <c r="R217" i="41"/>
  <c r="B217" i="41"/>
  <c r="H216" i="41"/>
  <c r="N215" i="41"/>
  <c r="T214" i="41"/>
  <c r="D214" i="41"/>
  <c r="J213" i="41"/>
  <c r="P212" i="41"/>
  <c r="W211" i="41"/>
  <c r="M257" i="41"/>
  <c r="S256" i="41"/>
  <c r="C256" i="41"/>
  <c r="I255" i="41"/>
  <c r="O254" i="41"/>
  <c r="U253" i="41"/>
  <c r="E253" i="41"/>
  <c r="K252" i="41"/>
  <c r="Q251" i="41"/>
  <c r="X250" i="41"/>
  <c r="G250" i="41"/>
  <c r="M249" i="41"/>
  <c r="S248" i="41"/>
  <c r="C248" i="41"/>
  <c r="I247" i="41"/>
  <c r="O246" i="41"/>
  <c r="U245" i="41"/>
  <c r="E245" i="41"/>
  <c r="K244" i="41"/>
  <c r="Q243" i="41"/>
  <c r="X242" i="41"/>
  <c r="G242" i="41"/>
  <c r="M241" i="41"/>
  <c r="S240" i="41"/>
  <c r="C240" i="41"/>
  <c r="I239" i="41"/>
  <c r="O238" i="41"/>
  <c r="U237" i="41"/>
  <c r="E237" i="41"/>
  <c r="K236" i="41"/>
  <c r="Q235" i="41"/>
  <c r="X234" i="41"/>
  <c r="G234" i="41"/>
  <c r="M233" i="41"/>
  <c r="S232" i="41"/>
  <c r="C232" i="41"/>
  <c r="I231" i="41"/>
  <c r="O230" i="41"/>
  <c r="U229" i="41"/>
  <c r="E229" i="41"/>
  <c r="K228" i="41"/>
  <c r="Q227" i="41"/>
  <c r="X226" i="41"/>
  <c r="G226" i="41"/>
  <c r="M225" i="41"/>
  <c r="S224" i="41"/>
  <c r="C224" i="41"/>
  <c r="I223" i="41"/>
  <c r="O222" i="41"/>
  <c r="U221" i="41"/>
  <c r="E221" i="41"/>
  <c r="K220" i="41"/>
  <c r="Q219" i="41"/>
  <c r="X218" i="41"/>
  <c r="G218" i="41"/>
  <c r="M217" i="41"/>
  <c r="S216" i="41"/>
  <c r="C216" i="41"/>
  <c r="I215" i="41"/>
  <c r="O214" i="41"/>
  <c r="U213" i="41"/>
  <c r="E213" i="41"/>
  <c r="O211" i="41"/>
  <c r="U210" i="41"/>
  <c r="E210" i="41"/>
  <c r="K209" i="41"/>
  <c r="Q208" i="41"/>
  <c r="X207" i="41"/>
  <c r="G207" i="41"/>
  <c r="M206" i="41"/>
  <c r="S205" i="41"/>
  <c r="C205" i="41"/>
  <c r="I204" i="41"/>
  <c r="O203" i="41"/>
  <c r="U202" i="41"/>
  <c r="E202" i="41"/>
  <c r="K201" i="41"/>
  <c r="Q200" i="41"/>
  <c r="X199" i="41"/>
  <c r="G199" i="41"/>
  <c r="M198" i="41"/>
  <c r="O212" i="41"/>
  <c r="F211" i="41"/>
  <c r="L210" i="41"/>
  <c r="R209" i="41"/>
  <c r="B209" i="41"/>
  <c r="H208" i="41"/>
  <c r="N207" i="41"/>
  <c r="T206" i="41"/>
  <c r="D206" i="41"/>
  <c r="J205" i="41"/>
  <c r="P204" i="41"/>
  <c r="W203" i="41"/>
  <c r="F203" i="41"/>
  <c r="L202" i="41"/>
  <c r="R201" i="41"/>
  <c r="B201" i="41"/>
  <c r="H200" i="41"/>
  <c r="N199" i="41"/>
  <c r="T198" i="41"/>
  <c r="D198" i="41"/>
  <c r="I211" i="41"/>
  <c r="O210" i="41"/>
  <c r="U209" i="41"/>
  <c r="E209" i="41"/>
  <c r="K208" i="41"/>
  <c r="Q207" i="41"/>
  <c r="X206" i="41"/>
  <c r="G206" i="41"/>
  <c r="M205" i="41"/>
  <c r="S204" i="41"/>
  <c r="C204" i="41"/>
  <c r="I203" i="41"/>
  <c r="O202" i="41"/>
  <c r="U201" i="41"/>
  <c r="E201" i="41"/>
  <c r="K200" i="41"/>
  <c r="Q199" i="41"/>
  <c r="X198" i="41"/>
  <c r="G198" i="41"/>
  <c r="L211" i="41"/>
  <c r="R210" i="41"/>
  <c r="B210" i="41"/>
  <c r="H209" i="41"/>
  <c r="N208" i="41"/>
  <c r="T207" i="41"/>
  <c r="D207" i="41"/>
  <c r="J206" i="41"/>
  <c r="P205" i="41"/>
  <c r="W204" i="41"/>
  <c r="F204" i="41"/>
  <c r="L203" i="41"/>
  <c r="R202" i="41"/>
  <c r="B202" i="41"/>
  <c r="H201" i="41"/>
  <c r="N200" i="41"/>
  <c r="T199" i="41"/>
  <c r="D199" i="41"/>
  <c r="J198" i="41"/>
  <c r="O197" i="41"/>
  <c r="U196" i="41"/>
  <c r="E196" i="41"/>
  <c r="K195" i="41"/>
  <c r="Q194" i="41"/>
  <c r="X193" i="41"/>
  <c r="G193" i="41"/>
  <c r="M192" i="41"/>
  <c r="S191" i="41"/>
  <c r="C191" i="41"/>
  <c r="I190" i="41"/>
  <c r="O189" i="41"/>
  <c r="U188" i="41"/>
  <c r="E188" i="41"/>
  <c r="K187" i="41"/>
  <c r="Q186" i="41"/>
  <c r="X185" i="41"/>
  <c r="G185" i="41"/>
  <c r="M184" i="41"/>
  <c r="S183" i="41"/>
  <c r="C183" i="41"/>
  <c r="I182" i="41"/>
  <c r="O181" i="41"/>
  <c r="U180" i="41"/>
  <c r="E180" i="41"/>
  <c r="K179" i="41"/>
  <c r="Q178" i="41"/>
  <c r="X177" i="41"/>
  <c r="G177" i="41"/>
  <c r="M176" i="41"/>
  <c r="S175" i="41"/>
  <c r="C175" i="41"/>
  <c r="J197" i="41"/>
  <c r="P196" i="41"/>
  <c r="W195" i="41"/>
  <c r="F195" i="41"/>
  <c r="L194" i="41"/>
  <c r="R193" i="41"/>
  <c r="B193" i="41"/>
  <c r="H192" i="41"/>
  <c r="N191" i="41"/>
  <c r="T190" i="41"/>
  <c r="D190" i="41"/>
  <c r="J189" i="41"/>
  <c r="P188" i="41"/>
  <c r="W187" i="41"/>
  <c r="F187" i="41"/>
  <c r="L186" i="41"/>
  <c r="R185" i="41"/>
  <c r="B185" i="41"/>
  <c r="H184" i="41"/>
  <c r="N183" i="41"/>
  <c r="T182" i="41"/>
  <c r="D182" i="41"/>
  <c r="J181" i="41"/>
  <c r="P180" i="41"/>
  <c r="W179" i="41"/>
  <c r="F179" i="41"/>
  <c r="L178" i="41"/>
  <c r="R177" i="41"/>
  <c r="B177" i="41"/>
  <c r="H176" i="41"/>
  <c r="N175" i="41"/>
  <c r="U197" i="41"/>
  <c r="E197" i="41"/>
  <c r="K196" i="41"/>
  <c r="Q195" i="41"/>
  <c r="X194" i="41"/>
  <c r="G194" i="41"/>
  <c r="M193" i="41"/>
  <c r="S192" i="41"/>
  <c r="C192" i="41"/>
  <c r="I191" i="41"/>
  <c r="O190" i="41"/>
  <c r="U189" i="41"/>
  <c r="E189" i="41"/>
  <c r="K188" i="41"/>
  <c r="Q187" i="41"/>
  <c r="X186" i="41"/>
  <c r="G186" i="41"/>
  <c r="M185" i="41"/>
  <c r="S184" i="41"/>
  <c r="C184" i="41"/>
  <c r="I183" i="41"/>
  <c r="O182" i="41"/>
  <c r="U181" i="41"/>
  <c r="E181" i="41"/>
  <c r="K180" i="41"/>
  <c r="Q179" i="41"/>
  <c r="X178" i="41"/>
  <c r="G178" i="41"/>
  <c r="M177" i="41"/>
  <c r="S176" i="41"/>
  <c r="C176" i="41"/>
  <c r="I175" i="41"/>
  <c r="D197" i="41"/>
  <c r="F194" i="41"/>
  <c r="H191" i="41"/>
  <c r="J188" i="41"/>
  <c r="L185" i="41"/>
  <c r="N182" i="41"/>
  <c r="P179" i="41"/>
  <c r="R176" i="41"/>
  <c r="P174" i="41"/>
  <c r="W173" i="41"/>
  <c r="F173" i="41"/>
  <c r="L172" i="41"/>
  <c r="R171" i="41"/>
  <c r="B171" i="41"/>
  <c r="H170" i="41"/>
  <c r="N169" i="41"/>
  <c r="T168" i="41"/>
  <c r="D168" i="41"/>
  <c r="J167" i="41"/>
  <c r="P166" i="41"/>
  <c r="W165" i="41"/>
  <c r="F165" i="41"/>
  <c r="L164" i="41"/>
  <c r="R163" i="41"/>
  <c r="B163" i="41"/>
  <c r="H162" i="41"/>
  <c r="N161" i="41"/>
  <c r="T160" i="41"/>
  <c r="D160" i="41"/>
  <c r="J159" i="41"/>
  <c r="P193" i="41"/>
  <c r="W184" i="41"/>
  <c r="F196" i="41"/>
  <c r="H193" i="41"/>
  <c r="J190" i="41"/>
  <c r="L187" i="41"/>
  <c r="N184" i="41"/>
  <c r="P181" i="41"/>
  <c r="R178" i="41"/>
  <c r="T175" i="41"/>
  <c r="K174" i="41"/>
  <c r="Q173" i="41"/>
  <c r="X172" i="41"/>
  <c r="G172" i="41"/>
  <c r="M171" i="41"/>
  <c r="S170" i="41"/>
  <c r="C170" i="41"/>
  <c r="I169" i="41"/>
  <c r="O168" i="41"/>
  <c r="U167" i="41"/>
  <c r="E167" i="41"/>
  <c r="K166" i="41"/>
  <c r="Q165" i="41"/>
  <c r="X164" i="41"/>
  <c r="G164" i="41"/>
  <c r="M163" i="41"/>
  <c r="S162" i="41"/>
  <c r="C162" i="41"/>
  <c r="I161" i="41"/>
  <c r="O160" i="41"/>
  <c r="U159" i="41"/>
  <c r="E159" i="41"/>
  <c r="R190" i="41"/>
  <c r="L183" i="41"/>
  <c r="B196" i="41"/>
  <c r="D193" i="41"/>
  <c r="F190" i="41"/>
  <c r="H187" i="41"/>
  <c r="J184" i="41"/>
  <c r="L181" i="41"/>
  <c r="N178" i="41"/>
  <c r="P175" i="41"/>
  <c r="J174" i="41"/>
  <c r="P173" i="41"/>
  <c r="W172" i="41"/>
  <c r="F172" i="41"/>
  <c r="L171" i="41"/>
  <c r="R170" i="41"/>
  <c r="B170" i="41"/>
  <c r="H169" i="41"/>
  <c r="N168" i="41"/>
  <c r="T167" i="41"/>
  <c r="D167" i="41"/>
  <c r="J166" i="41"/>
  <c r="P165" i="41"/>
  <c r="W164" i="41"/>
  <c r="F164" i="41"/>
  <c r="L163" i="41"/>
  <c r="R162" i="41"/>
  <c r="B162" i="41"/>
  <c r="H161" i="41"/>
  <c r="N160" i="41"/>
  <c r="T159" i="41"/>
  <c r="D159" i="41"/>
  <c r="H189" i="41"/>
  <c r="N180" i="41"/>
  <c r="X173" i="41"/>
  <c r="C171" i="41"/>
  <c r="E168" i="41"/>
  <c r="G165" i="41"/>
  <c r="I162" i="41"/>
  <c r="K159" i="41"/>
  <c r="X159" i="41"/>
  <c r="X171" i="41"/>
  <c r="X163" i="41"/>
  <c r="F176" i="41"/>
  <c r="I172" i="41"/>
  <c r="K169" i="41"/>
  <c r="M166" i="41"/>
  <c r="O163" i="41"/>
  <c r="G163" i="41"/>
  <c r="I174" i="41"/>
  <c r="K171" i="41"/>
  <c r="M168" i="41"/>
  <c r="O165" i="41"/>
  <c r="Q162" i="41"/>
  <c r="S159" i="41"/>
  <c r="Q172" i="41"/>
  <c r="E166" i="41"/>
  <c r="X158" i="41"/>
  <c r="G158" i="41"/>
  <c r="M157" i="41"/>
  <c r="S156" i="41"/>
  <c r="C156" i="41"/>
  <c r="I155" i="41"/>
  <c r="O154" i="41"/>
  <c r="U153" i="41"/>
  <c r="E153" i="41"/>
  <c r="K152" i="41"/>
  <c r="Q151" i="41"/>
  <c r="X150" i="41"/>
  <c r="G150" i="41"/>
  <c r="M149" i="41"/>
  <c r="S148" i="41"/>
  <c r="C148" i="41"/>
  <c r="I147" i="41"/>
  <c r="O146" i="41"/>
  <c r="U145" i="41"/>
  <c r="E145" i="41"/>
  <c r="K144" i="41"/>
  <c r="Q143" i="41"/>
  <c r="X142" i="41"/>
  <c r="G142" i="41"/>
  <c r="M141" i="41"/>
  <c r="S140" i="41"/>
  <c r="C140" i="41"/>
  <c r="I139" i="41"/>
  <c r="O138" i="41"/>
  <c r="U137" i="41"/>
  <c r="E137" i="41"/>
  <c r="K136" i="41"/>
  <c r="R158" i="41"/>
  <c r="B158" i="41"/>
  <c r="H157" i="41"/>
  <c r="N156" i="41"/>
  <c r="T155" i="41"/>
  <c r="D155" i="41"/>
  <c r="J154" i="41"/>
  <c r="P153" i="41"/>
  <c r="W152" i="41"/>
  <c r="F152" i="41"/>
  <c r="L151" i="41"/>
  <c r="R150" i="41"/>
  <c r="B150" i="41"/>
  <c r="H149" i="41"/>
  <c r="N148" i="41"/>
  <c r="T147" i="41"/>
  <c r="D147" i="41"/>
  <c r="J146" i="41"/>
  <c r="P145" i="41"/>
  <c r="W144" i="41"/>
  <c r="F144" i="41"/>
  <c r="L143" i="41"/>
  <c r="R142" i="41"/>
  <c r="B142" i="41"/>
  <c r="H141" i="41"/>
  <c r="N140" i="41"/>
  <c r="T139" i="41"/>
  <c r="D139" i="41"/>
  <c r="U158" i="41"/>
  <c r="E158" i="41"/>
  <c r="K157" i="41"/>
  <c r="Q156" i="41"/>
  <c r="X155" i="41"/>
  <c r="G155" i="41"/>
  <c r="M154" i="41"/>
  <c r="S153" i="41"/>
  <c r="C153" i="41"/>
  <c r="I152" i="41"/>
  <c r="O151" i="41"/>
  <c r="U150" i="41"/>
  <c r="E150" i="41"/>
  <c r="K149" i="41"/>
  <c r="Q148" i="41"/>
  <c r="X147" i="41"/>
  <c r="G147" i="41"/>
  <c r="M146" i="41"/>
  <c r="S145" i="41"/>
  <c r="C145" i="41"/>
  <c r="I144" i="41"/>
  <c r="O143" i="41"/>
  <c r="U142" i="41"/>
  <c r="E142" i="41"/>
  <c r="K141" i="41"/>
  <c r="Q140" i="41"/>
  <c r="X139" i="41"/>
  <c r="G139" i="41"/>
  <c r="T158" i="41"/>
  <c r="W155" i="41"/>
  <c r="B153" i="41"/>
  <c r="D150" i="41"/>
  <c r="F147" i="41"/>
  <c r="H144" i="41"/>
  <c r="J141" i="41"/>
  <c r="M138" i="41"/>
  <c r="N137" i="41"/>
  <c r="N136" i="41"/>
  <c r="Q135" i="41"/>
  <c r="X134" i="41"/>
  <c r="G134" i="41"/>
  <c r="M133" i="41"/>
  <c r="S132" i="41"/>
  <c r="C132" i="41"/>
  <c r="I131" i="41"/>
  <c r="O130" i="41"/>
  <c r="U129" i="41"/>
  <c r="E129" i="41"/>
  <c r="K128" i="41"/>
  <c r="Q127" i="41"/>
  <c r="X126" i="41"/>
  <c r="G126" i="41"/>
  <c r="M125" i="41"/>
  <c r="S124" i="41"/>
  <c r="C124" i="41"/>
  <c r="I123" i="41"/>
  <c r="O122" i="41"/>
  <c r="U121" i="41"/>
  <c r="E121" i="41"/>
  <c r="K120" i="41"/>
  <c r="J155" i="41"/>
  <c r="L156" i="41"/>
  <c r="N153" i="41"/>
  <c r="P150" i="41"/>
  <c r="R147" i="41"/>
  <c r="T144" i="41"/>
  <c r="W141" i="41"/>
  <c r="B139" i="41"/>
  <c r="R137" i="41"/>
  <c r="R136" i="41"/>
  <c r="T135" i="41"/>
  <c r="D135" i="41"/>
  <c r="J134" i="41"/>
  <c r="P133" i="41"/>
  <c r="W132" i="41"/>
  <c r="F132" i="41"/>
  <c r="L131" i="41"/>
  <c r="R130" i="41"/>
  <c r="B130" i="41"/>
  <c r="H129" i="41"/>
  <c r="N128" i="41"/>
  <c r="T127" i="41"/>
  <c r="D127" i="41"/>
  <c r="J126" i="41"/>
  <c r="P125" i="41"/>
  <c r="W124" i="41"/>
  <c r="F124" i="41"/>
  <c r="L123" i="41"/>
  <c r="R122" i="41"/>
  <c r="B122" i="41"/>
  <c r="H121" i="41"/>
  <c r="N120" i="41"/>
  <c r="L158" i="41"/>
  <c r="N155" i="41"/>
  <c r="P152" i="41"/>
  <c r="R149" i="41"/>
  <c r="T146" i="41"/>
  <c r="W143" i="41"/>
  <c r="B141" i="41"/>
  <c r="J138" i="41"/>
  <c r="K137" i="41"/>
  <c r="L136" i="41"/>
  <c r="O135" i="41"/>
  <c r="U134" i="41"/>
  <c r="E134" i="41"/>
  <c r="K133" i="41"/>
  <c r="Q132" i="41"/>
  <c r="X131" i="41"/>
  <c r="G131" i="41"/>
  <c r="M130" i="41"/>
  <c r="S129" i="41"/>
  <c r="C129" i="41"/>
  <c r="I128" i="41"/>
  <c r="O127" i="41"/>
  <c r="U126" i="41"/>
  <c r="E126" i="41"/>
  <c r="K125" i="41"/>
  <c r="Q124" i="41"/>
  <c r="X123" i="41"/>
  <c r="G123" i="41"/>
  <c r="M122" i="41"/>
  <c r="S121" i="41"/>
  <c r="C121" i="41"/>
  <c r="I120" i="41"/>
  <c r="F153" i="41"/>
  <c r="N141" i="41"/>
  <c r="R135" i="41"/>
  <c r="T132" i="41"/>
  <c r="W129" i="41"/>
  <c r="B127" i="41"/>
  <c r="D124" i="41"/>
  <c r="F121" i="41"/>
  <c r="B121" i="41"/>
  <c r="J139" i="41"/>
  <c r="P128" i="41"/>
  <c r="D156" i="41"/>
  <c r="R143" i="41"/>
  <c r="J136" i="41"/>
  <c r="J133" i="41"/>
  <c r="L130" i="41"/>
  <c r="N127" i="41"/>
  <c r="P124" i="41"/>
  <c r="D120" i="41"/>
  <c r="R133" i="41"/>
  <c r="B125" i="41"/>
  <c r="R151" i="41"/>
  <c r="D140" i="41"/>
  <c r="J135" i="41"/>
  <c r="L132" i="41"/>
  <c r="N129" i="41"/>
  <c r="P126" i="41"/>
  <c r="R123" i="41"/>
  <c r="W153" i="41"/>
  <c r="H132" i="41"/>
  <c r="N123" i="41"/>
  <c r="O119" i="41"/>
  <c r="U118" i="41"/>
  <c r="E118" i="41"/>
  <c r="K117" i="41"/>
  <c r="Q116" i="41"/>
  <c r="X115" i="41"/>
  <c r="G115" i="41"/>
  <c r="M114" i="41"/>
  <c r="S113" i="41"/>
  <c r="C113" i="41"/>
  <c r="I112" i="41"/>
  <c r="O111" i="41"/>
  <c r="U110" i="41"/>
  <c r="E110" i="41"/>
  <c r="K109" i="41"/>
  <c r="Q108" i="41"/>
  <c r="X107" i="41"/>
  <c r="G107" i="41"/>
  <c r="M106" i="41"/>
  <c r="S105" i="41"/>
  <c r="C105" i="41"/>
  <c r="I104" i="41"/>
  <c r="O103" i="41"/>
  <c r="U102" i="41"/>
  <c r="E102" i="41"/>
  <c r="K101" i="41"/>
  <c r="Q100" i="41"/>
  <c r="X99" i="41"/>
  <c r="G99" i="41"/>
  <c r="N119" i="41"/>
  <c r="T118" i="41"/>
  <c r="D118" i="41"/>
  <c r="J117" i="41"/>
  <c r="P116" i="41"/>
  <c r="W115" i="41"/>
  <c r="F115" i="41"/>
  <c r="L114" i="41"/>
  <c r="R113" i="41"/>
  <c r="B113" i="41"/>
  <c r="H112" i="41"/>
  <c r="N111" i="41"/>
  <c r="T110" i="41"/>
  <c r="D110" i="41"/>
  <c r="J109" i="41"/>
  <c r="P108" i="41"/>
  <c r="W107" i="41"/>
  <c r="F107" i="41"/>
  <c r="L106" i="41"/>
  <c r="R105" i="41"/>
  <c r="B105" i="41"/>
  <c r="H104" i="41"/>
  <c r="N103" i="41"/>
  <c r="T102" i="41"/>
  <c r="D102" i="41"/>
  <c r="J101" i="41"/>
  <c r="P100" i="41"/>
  <c r="W99" i="41"/>
  <c r="F99" i="41"/>
  <c r="L98" i="41"/>
  <c r="R97" i="41"/>
  <c r="U119" i="41"/>
  <c r="E119" i="41"/>
  <c r="K118" i="41"/>
  <c r="Q117" i="41"/>
  <c r="X116" i="41"/>
  <c r="G116" i="41"/>
  <c r="M115" i="41"/>
  <c r="S114" i="41"/>
  <c r="C114" i="41"/>
  <c r="I113" i="41"/>
  <c r="O112" i="41"/>
  <c r="U111" i="41"/>
  <c r="E111" i="41"/>
  <c r="K110" i="41"/>
  <c r="Q109" i="41"/>
  <c r="X108" i="41"/>
  <c r="G108" i="41"/>
  <c r="M107" i="41"/>
  <c r="S106" i="41"/>
  <c r="C106" i="41"/>
  <c r="I105" i="41"/>
  <c r="O104" i="41"/>
  <c r="U103" i="41"/>
  <c r="E103" i="41"/>
  <c r="K102" i="41"/>
  <c r="Q101" i="41"/>
  <c r="X100" i="41"/>
  <c r="G100" i="41"/>
  <c r="M99" i="41"/>
  <c r="S98" i="41"/>
  <c r="C98" i="41"/>
  <c r="I97" i="41"/>
  <c r="D119" i="41"/>
  <c r="F116" i="41"/>
  <c r="H113" i="41"/>
  <c r="J110" i="41"/>
  <c r="L107" i="41"/>
  <c r="N104" i="41"/>
  <c r="P101" i="41"/>
  <c r="U98" i="41"/>
  <c r="K97" i="41"/>
  <c r="L96" i="41"/>
  <c r="R95" i="41"/>
  <c r="B95" i="41"/>
  <c r="H94" i="41"/>
  <c r="N93" i="41"/>
  <c r="T92" i="41"/>
  <c r="D92" i="41"/>
  <c r="J91" i="41"/>
  <c r="P90" i="41"/>
  <c r="W89" i="41"/>
  <c r="F89" i="41"/>
  <c r="L88" i="41"/>
  <c r="R87" i="41"/>
  <c r="B87" i="41"/>
  <c r="H86" i="41"/>
  <c r="N85" i="41"/>
  <c r="P82" i="41"/>
  <c r="F118" i="41"/>
  <c r="N106" i="41"/>
  <c r="B97" i="41"/>
  <c r="C94" i="41"/>
  <c r="E91" i="41"/>
  <c r="G88" i="41"/>
  <c r="I85" i="41"/>
  <c r="K82" i="41"/>
  <c r="H117" i="41"/>
  <c r="P105" i="41"/>
  <c r="R96" i="41"/>
  <c r="T93" i="41"/>
  <c r="W90" i="41"/>
  <c r="B88" i="41"/>
  <c r="D85" i="41"/>
  <c r="F82" i="41"/>
  <c r="D97" i="41"/>
  <c r="K85" i="41"/>
  <c r="H103" i="41"/>
  <c r="K87" i="41"/>
  <c r="I86" i="41"/>
  <c r="U90" i="41"/>
  <c r="M96" i="41"/>
  <c r="M79" i="41"/>
  <c r="O76" i="41"/>
  <c r="Q73" i="41"/>
  <c r="S70" i="41"/>
  <c r="U67" i="41"/>
  <c r="X64" i="41"/>
  <c r="C62" i="41"/>
  <c r="E59" i="41"/>
  <c r="H79" i="41"/>
  <c r="J76" i="41"/>
  <c r="L73" i="41"/>
  <c r="N70" i="41"/>
  <c r="P67" i="41"/>
  <c r="R64" i="41"/>
  <c r="T61" i="41"/>
  <c r="W58" i="41"/>
  <c r="C79" i="41"/>
  <c r="E76" i="41"/>
  <c r="G73" i="41"/>
  <c r="I70" i="41"/>
  <c r="K67" i="41"/>
  <c r="M64" i="41"/>
  <c r="O61" i="41"/>
  <c r="Q58" i="41"/>
  <c r="T78" i="41"/>
  <c r="W75" i="41"/>
  <c r="B73" i="41"/>
  <c r="D70" i="41"/>
  <c r="F67" i="41"/>
  <c r="H64" i="41"/>
  <c r="J61" i="41"/>
  <c r="L58" i="41"/>
  <c r="Q55" i="41"/>
  <c r="S52" i="41"/>
  <c r="U49" i="41"/>
  <c r="X46" i="41"/>
  <c r="C44" i="41"/>
  <c r="D57" i="41"/>
  <c r="F54" i="41"/>
  <c r="H51" i="41"/>
  <c r="J48" i="41"/>
  <c r="L45" i="41"/>
  <c r="N42" i="41"/>
  <c r="K55" i="41"/>
  <c r="G53" i="41"/>
  <c r="S51" i="41"/>
  <c r="I50" i="41"/>
  <c r="U48" i="41"/>
  <c r="X47" i="41"/>
  <c r="C47" i="41"/>
  <c r="X45" i="41"/>
  <c r="C45" i="41"/>
  <c r="E44" i="41"/>
  <c r="C43" i="41"/>
  <c r="E42" i="41"/>
  <c r="F57" i="41"/>
  <c r="D56" i="41"/>
  <c r="F55" i="41"/>
  <c r="H54" i="41"/>
  <c r="F53" i="41"/>
  <c r="H52" i="41"/>
  <c r="J51" i="41"/>
  <c r="H50" i="41"/>
  <c r="J49" i="41"/>
  <c r="L48" i="41"/>
  <c r="J47" i="41"/>
  <c r="L46" i="41"/>
  <c r="N45" i="41"/>
  <c r="L44" i="41"/>
  <c r="N43" i="41"/>
  <c r="P42" i="41"/>
  <c r="W33" i="41"/>
  <c r="W39" i="41"/>
  <c r="W30" i="41"/>
  <c r="B24" i="41"/>
  <c r="B15" i="41"/>
  <c r="B13" i="41"/>
  <c r="B29" i="41"/>
  <c r="B11" i="41"/>
  <c r="B10" i="41"/>
  <c r="B26" i="41"/>
  <c r="B7" i="41"/>
  <c r="X37" i="41"/>
  <c r="X36" i="41"/>
  <c r="X35" i="41"/>
  <c r="X28" i="41"/>
  <c r="X22" i="41"/>
  <c r="X19" i="41"/>
  <c r="X17" i="41"/>
  <c r="W22" i="41"/>
  <c r="W27" i="41"/>
  <c r="W19" i="41"/>
  <c r="K33" i="41"/>
  <c r="H34" i="41"/>
  <c r="E35" i="41"/>
  <c r="U35" i="41"/>
  <c r="R36" i="41"/>
  <c r="O37" i="41"/>
  <c r="L38" i="41"/>
  <c r="I39" i="41"/>
  <c r="F40" i="41"/>
  <c r="C41" i="41"/>
  <c r="S41" i="41"/>
  <c r="D35" i="41"/>
  <c r="N37" i="41"/>
  <c r="E40" i="41"/>
  <c r="H33" i="41"/>
  <c r="E34" i="41"/>
  <c r="U34" i="41"/>
  <c r="R35" i="41"/>
  <c r="O36" i="41"/>
  <c r="L37" i="41"/>
  <c r="I38" i="41"/>
  <c r="F39" i="41"/>
  <c r="C40" i="41"/>
  <c r="S40" i="41"/>
  <c r="P41" i="41"/>
  <c r="S34" i="41"/>
  <c r="J37" i="41"/>
  <c r="T39" i="41"/>
  <c r="E33" i="41"/>
  <c r="U33" i="41"/>
  <c r="R34" i="41"/>
  <c r="O35" i="41"/>
  <c r="L36" i="41"/>
  <c r="I37" i="41"/>
  <c r="F38" i="41"/>
  <c r="C39" i="41"/>
  <c r="S39" i="41"/>
  <c r="P40" i="41"/>
  <c r="M41" i="41"/>
  <c r="C34" i="41"/>
  <c r="M36" i="41"/>
  <c r="D39" i="41"/>
  <c r="J41" i="41"/>
  <c r="O16" i="41"/>
  <c r="L17" i="41"/>
  <c r="I18" i="41"/>
  <c r="F19" i="41"/>
  <c r="C20" i="41"/>
  <c r="S20" i="41"/>
  <c r="P21" i="41"/>
  <c r="M22" i="41"/>
  <c r="J23" i="41"/>
  <c r="G24" i="41"/>
  <c r="D25" i="41"/>
  <c r="T25" i="41"/>
  <c r="Q26" i="41"/>
  <c r="N27" i="41"/>
  <c r="K28" i="41"/>
  <c r="H29" i="41"/>
  <c r="E30" i="41"/>
  <c r="U30" i="41"/>
  <c r="R31" i="41"/>
  <c r="O32" i="41"/>
  <c r="N16" i="41"/>
  <c r="U19" i="41"/>
  <c r="D22" i="41"/>
  <c r="N24" i="41"/>
  <c r="E27" i="41"/>
  <c r="O29" i="41"/>
  <c r="F32" i="41"/>
  <c r="L16" i="41"/>
  <c r="I17" i="41"/>
  <c r="F18" i="41"/>
  <c r="C19" i="41"/>
  <c r="S19" i="41"/>
  <c r="P20" i="41"/>
  <c r="M21" i="41"/>
  <c r="J22" i="41"/>
  <c r="G23" i="41"/>
  <c r="D24" i="41"/>
  <c r="T24" i="41"/>
  <c r="Q25" i="41"/>
  <c r="N26" i="41"/>
  <c r="K27" i="41"/>
  <c r="H28" i="41"/>
  <c r="E29" i="41"/>
  <c r="U29" i="41"/>
  <c r="R30" i="41"/>
  <c r="O31" i="41"/>
  <c r="L32" i="41"/>
  <c r="K17" i="41"/>
  <c r="M19" i="41"/>
  <c r="L22" i="41"/>
  <c r="R24" i="41"/>
  <c r="I27" i="41"/>
  <c r="S29" i="41"/>
  <c r="J32" i="41"/>
  <c r="Q16" i="41"/>
  <c r="N17" i="41"/>
  <c r="K18" i="41"/>
  <c r="H19" i="41"/>
  <c r="E20" i="41"/>
  <c r="U20" i="41"/>
  <c r="R21" i="41"/>
  <c r="O22" i="41"/>
  <c r="L23" i="41"/>
  <c r="I24" i="41"/>
  <c r="F25" i="41"/>
  <c r="C26" i="41"/>
  <c r="S26" i="41"/>
  <c r="P27" i="41"/>
  <c r="M28" i="41"/>
  <c r="J29" i="41"/>
  <c r="G30" i="41"/>
  <c r="D31" i="41"/>
  <c r="T31" i="41"/>
  <c r="Q32" i="41"/>
  <c r="S17" i="41"/>
  <c r="J20" i="41"/>
  <c r="E23" i="41"/>
  <c r="O25" i="41"/>
  <c r="F28" i="41"/>
  <c r="P30" i="41"/>
  <c r="C4" i="41"/>
  <c r="S4" i="41"/>
  <c r="P5" i="41"/>
  <c r="M6" i="41"/>
  <c r="J7" i="41"/>
  <c r="G8" i="41"/>
  <c r="D9" i="41"/>
  <c r="T9" i="41"/>
  <c r="Q10" i="41"/>
  <c r="N11" i="41"/>
  <c r="K12" i="41"/>
  <c r="H13" i="41"/>
  <c r="E14" i="41"/>
  <c r="U14" i="41"/>
  <c r="R15" i="41"/>
  <c r="D6" i="41"/>
  <c r="N8" i="41"/>
  <c r="I11" i="41"/>
  <c r="D14" i="41"/>
  <c r="D4" i="41"/>
  <c r="T4" i="41"/>
  <c r="Q5" i="41"/>
  <c r="N6" i="41"/>
  <c r="K7" i="41"/>
  <c r="H8" i="41"/>
  <c r="E9" i="41"/>
  <c r="U9" i="41"/>
  <c r="R10" i="41"/>
  <c r="O11" i="41"/>
  <c r="L12" i="41"/>
  <c r="I13" i="41"/>
  <c r="F14" i="41"/>
  <c r="C15" i="41"/>
  <c r="S15" i="41"/>
  <c r="L6" i="41"/>
  <c r="C9" i="41"/>
  <c r="M11" i="41"/>
  <c r="S13" i="41"/>
  <c r="E4" i="41"/>
  <c r="U4" i="41"/>
  <c r="R5" i="41"/>
  <c r="O6" i="41"/>
  <c r="L7" i="41"/>
  <c r="I8" i="41"/>
  <c r="F9" i="41"/>
  <c r="C10" i="41"/>
  <c r="S10" i="41"/>
  <c r="P11" i="41"/>
  <c r="M12" i="41"/>
  <c r="J13" i="41"/>
  <c r="G14" i="41"/>
  <c r="D15" i="41"/>
  <c r="T15" i="41"/>
  <c r="H6" i="41"/>
  <c r="R8" i="41"/>
  <c r="E11" i="41"/>
  <c r="O13" i="41"/>
  <c r="X15" i="41"/>
  <c r="X11" i="41"/>
  <c r="X7" i="41"/>
  <c r="W15" i="41"/>
  <c r="W11" i="41"/>
  <c r="W7" i="41"/>
  <c r="W3" i="41"/>
  <c r="K3" i="41"/>
  <c r="I3" i="41"/>
  <c r="N3" i="41"/>
  <c r="U3" i="41"/>
  <c r="L3" i="41"/>
  <c r="U25" i="41"/>
  <c r="R26" i="41"/>
  <c r="O27" i="41"/>
  <c r="L28" i="41"/>
  <c r="I29" i="41"/>
  <c r="F30" i="41"/>
  <c r="C31" i="41"/>
  <c r="S31" i="41"/>
  <c r="P32" i="41"/>
  <c r="O17" i="41"/>
  <c r="F20" i="41"/>
  <c r="K25" i="41"/>
  <c r="U27" i="41"/>
  <c r="L30" i="41"/>
  <c r="E16" i="41"/>
  <c r="R17" i="41"/>
  <c r="L19" i="41"/>
  <c r="F21" i="41"/>
  <c r="S22" i="41"/>
  <c r="M24" i="41"/>
  <c r="G26" i="41"/>
  <c r="T27" i="41"/>
  <c r="N29" i="41"/>
  <c r="H31" i="41"/>
  <c r="J16" i="41"/>
  <c r="G21" i="41"/>
  <c r="H26" i="41"/>
  <c r="R28" i="41"/>
  <c r="G4" i="41"/>
  <c r="T5" i="41"/>
  <c r="N7" i="41"/>
  <c r="H9" i="41"/>
  <c r="E10" i="41"/>
  <c r="R11" i="41"/>
  <c r="L13" i="41"/>
  <c r="F15" i="41"/>
  <c r="P6" i="41"/>
  <c r="F12" i="41"/>
  <c r="H4" i="41"/>
  <c r="U5" i="41"/>
  <c r="O7" i="41"/>
  <c r="I9" i="41"/>
  <c r="C11" i="41"/>
  <c r="P12" i="41"/>
  <c r="J14" i="41"/>
  <c r="N4" i="41"/>
  <c r="O9" i="41"/>
  <c r="L14" i="41"/>
  <c r="F5" i="41"/>
  <c r="S6" i="41"/>
  <c r="M8" i="41"/>
  <c r="D11" i="41"/>
  <c r="Q12" i="41"/>
  <c r="K14" i="41"/>
  <c r="J4" i="41"/>
  <c r="K9" i="41"/>
  <c r="H14" i="41"/>
  <c r="X10" i="41"/>
  <c r="W14" i="41"/>
  <c r="W6" i="41"/>
  <c r="G3" i="41"/>
  <c r="J3" i="41"/>
  <c r="D3" i="41"/>
  <c r="H5" i="41"/>
  <c r="O8" i="41"/>
  <c r="I10" i="41"/>
  <c r="S12" i="41"/>
  <c r="J15" i="41"/>
  <c r="I7" i="41"/>
  <c r="I15" i="41"/>
  <c r="C7" i="41"/>
  <c r="M9" i="41"/>
  <c r="D12" i="41"/>
  <c r="Q13" i="41"/>
  <c r="C5" i="41"/>
  <c r="N12" i="41"/>
  <c r="J5" i="41"/>
  <c r="T7" i="41"/>
  <c r="K10" i="41"/>
  <c r="U12" i="41"/>
  <c r="L15" i="41"/>
  <c r="D10" i="41"/>
  <c r="X13" i="41"/>
  <c r="W13" i="41"/>
  <c r="S3" i="41"/>
  <c r="H3" i="41"/>
  <c r="J83" i="41"/>
  <c r="S94" i="41"/>
  <c r="X88" i="41"/>
  <c r="E83" i="41"/>
  <c r="N108" i="41"/>
  <c r="N94" i="41"/>
  <c r="P91" i="41"/>
  <c r="T85" i="41"/>
  <c r="W106" i="41"/>
  <c r="U84" i="41"/>
  <c r="C95" i="41"/>
  <c r="E82" i="41"/>
  <c r="I77" i="41"/>
  <c r="O68" i="41"/>
  <c r="S62" i="41"/>
  <c r="D77" i="41"/>
  <c r="J68" i="41"/>
  <c r="P59" i="41"/>
  <c r="X73" i="41"/>
  <c r="G65" i="41"/>
  <c r="N79" i="41"/>
  <c r="T70" i="41"/>
  <c r="K56" i="41"/>
  <c r="O50" i="41"/>
  <c r="T57" i="41"/>
  <c r="D49" i="41"/>
  <c r="E56" i="41"/>
  <c r="U50" i="41"/>
  <c r="G47" i="41"/>
  <c r="I44" i="41"/>
  <c r="J57" i="41"/>
  <c r="L54" i="41"/>
  <c r="N51" i="41"/>
  <c r="P48" i="41"/>
  <c r="R45" i="41"/>
  <c r="W41" i="41"/>
  <c r="B16" i="41"/>
  <c r="B25" i="41"/>
  <c r="B22" i="41"/>
  <c r="X41" i="41"/>
  <c r="X30" i="41"/>
  <c r="X25" i="41"/>
  <c r="W21" i="41"/>
  <c r="D34" i="41"/>
  <c r="N36" i="41"/>
  <c r="E39" i="41"/>
  <c r="O41" i="41"/>
  <c r="L39" i="41"/>
  <c r="Q34" i="41"/>
  <c r="H37" i="41"/>
  <c r="R39" i="41"/>
  <c r="G34" i="41"/>
  <c r="R41" i="41"/>
  <c r="K35" i="41"/>
  <c r="U37" i="41"/>
  <c r="L40" i="41"/>
  <c r="T35" i="41"/>
  <c r="K16" i="41"/>
  <c r="U18" i="41"/>
  <c r="L21" i="41"/>
  <c r="C24" i="41"/>
  <c r="M26" i="41"/>
  <c r="D29" i="41"/>
  <c r="N31" i="41"/>
  <c r="I19" i="41"/>
  <c r="L26" i="41"/>
  <c r="M31" i="41"/>
  <c r="U17" i="41"/>
  <c r="F22" i="41"/>
  <c r="P24" i="41"/>
  <c r="G27" i="41"/>
  <c r="Q29" i="41"/>
  <c r="H32" i="41"/>
  <c r="T18" i="41"/>
  <c r="P26" i="41"/>
  <c r="M16" i="41"/>
  <c r="T19" i="41"/>
  <c r="K22" i="41"/>
  <c r="U24" i="41"/>
  <c r="L27" i="41"/>
  <c r="C30" i="41"/>
  <c r="P31" i="41"/>
  <c r="H22" i="41"/>
  <c r="D30" i="41"/>
  <c r="I6" i="41"/>
  <c r="S8" i="41"/>
  <c r="M10" i="41"/>
  <c r="D13" i="41"/>
  <c r="N15" i="41"/>
  <c r="L10" i="41"/>
  <c r="P4" i="41"/>
  <c r="D8" i="41"/>
  <c r="N10" i="41"/>
  <c r="E13" i="41"/>
  <c r="R14" i="41"/>
  <c r="O5" i="41"/>
  <c r="T10" i="41"/>
  <c r="Q15" i="41"/>
  <c r="N5" i="41"/>
  <c r="K6" i="41"/>
  <c r="E8" i="41"/>
  <c r="R9" i="41"/>
  <c r="I12" i="41"/>
  <c r="C14" i="41"/>
  <c r="P15" i="41"/>
  <c r="F8" i="41"/>
  <c r="P10" i="41"/>
  <c r="M15" i="41"/>
  <c r="X8" i="41"/>
  <c r="W12" i="41"/>
  <c r="W4" i="41"/>
  <c r="Q3" i="41"/>
  <c r="B3" i="41"/>
  <c r="T84" i="41"/>
  <c r="W81" i="41"/>
  <c r="H115" i="41"/>
  <c r="P103" i="41"/>
  <c r="G96" i="41"/>
  <c r="I93" i="41"/>
  <c r="K90" i="41"/>
  <c r="M87" i="41"/>
  <c r="O84" i="41"/>
  <c r="Q81" i="41"/>
  <c r="J114" i="41"/>
  <c r="R102" i="41"/>
  <c r="B96" i="41"/>
  <c r="D93" i="41"/>
  <c r="F90" i="41"/>
  <c r="H87" i="41"/>
  <c r="J84" i="41"/>
  <c r="L81" i="41"/>
  <c r="E94" i="41"/>
  <c r="M82" i="41"/>
  <c r="E96" i="41"/>
  <c r="M84" i="41"/>
  <c r="L105" i="41"/>
  <c r="X87" i="41"/>
  <c r="S87" i="41"/>
  <c r="S78" i="41"/>
  <c r="U75" i="41"/>
  <c r="X72" i="41"/>
  <c r="C70" i="41"/>
  <c r="E67" i="41"/>
  <c r="G64" i="41"/>
  <c r="I61" i="41"/>
  <c r="K58" i="41"/>
  <c r="N78" i="41"/>
  <c r="P75" i="41"/>
  <c r="R72" i="41"/>
  <c r="T69" i="41"/>
  <c r="W66" i="41"/>
  <c r="B64" i="41"/>
  <c r="D61" i="41"/>
  <c r="F58" i="41"/>
  <c r="I78" i="41"/>
  <c r="K75" i="41"/>
  <c r="M72" i="41"/>
  <c r="O69" i="41"/>
  <c r="Q66" i="41"/>
  <c r="S63" i="41"/>
  <c r="U60" i="41"/>
  <c r="X57" i="41"/>
  <c r="D78" i="41"/>
  <c r="F75" i="41"/>
  <c r="H72" i="41"/>
  <c r="J69" i="41"/>
  <c r="L66" i="41"/>
  <c r="N63" i="41"/>
  <c r="P60" i="41"/>
  <c r="U57" i="41"/>
  <c r="X54" i="41"/>
  <c r="C52" i="41"/>
  <c r="E49" i="41"/>
  <c r="G46" i="41"/>
  <c r="I43" i="41"/>
  <c r="J56" i="41"/>
  <c r="L53" i="41"/>
  <c r="N50" i="41"/>
  <c r="P47" i="41"/>
  <c r="R44" i="41"/>
  <c r="O57" i="41"/>
  <c r="Q54" i="41"/>
  <c r="C53" i="41"/>
  <c r="O51" i="41"/>
  <c r="E50" i="41"/>
  <c r="Q48" i="41"/>
  <c r="S47" i="41"/>
  <c r="Q46" i="41"/>
  <c r="S45" i="41"/>
  <c r="U44" i="41"/>
  <c r="S43" i="41"/>
  <c r="U42" i="41"/>
  <c r="D42" i="41"/>
  <c r="T56" i="41"/>
  <c r="W55" i="41"/>
  <c r="B55" i="41"/>
  <c r="W53" i="41"/>
  <c r="B53" i="41"/>
  <c r="D52" i="41"/>
  <c r="B51" i="41"/>
  <c r="D50" i="41"/>
  <c r="F49" i="41"/>
  <c r="D48" i="41"/>
  <c r="F47" i="41"/>
  <c r="H46" i="41"/>
  <c r="F45" i="41"/>
  <c r="H44" i="41"/>
  <c r="J43" i="41"/>
  <c r="H42" i="41"/>
  <c r="W29" i="41"/>
  <c r="W35" i="41"/>
  <c r="B8" i="41"/>
  <c r="B28" i="41"/>
  <c r="B27" i="41"/>
  <c r="B17" i="41"/>
  <c r="B33" i="41"/>
  <c r="B19" i="41"/>
  <c r="B14" i="41"/>
  <c r="B30" i="41"/>
  <c r="B23" i="41"/>
  <c r="X33" i="41"/>
  <c r="X32" i="41"/>
  <c r="X31" i="41"/>
  <c r="X24" i="41"/>
  <c r="X21" i="41"/>
  <c r="X26" i="41"/>
  <c r="W28" i="41"/>
  <c r="W20" i="41"/>
  <c r="W25" i="41"/>
  <c r="W17" i="41"/>
  <c r="O33" i="41"/>
  <c r="L34" i="41"/>
  <c r="I35" i="41"/>
  <c r="F36" i="41"/>
  <c r="C37" i="41"/>
  <c r="S37" i="41"/>
  <c r="P38" i="41"/>
  <c r="M39" i="41"/>
  <c r="J40" i="41"/>
  <c r="G41" i="41"/>
  <c r="N33" i="41"/>
  <c r="P35" i="41"/>
  <c r="G38" i="41"/>
  <c r="Q40" i="41"/>
  <c r="L33" i="41"/>
  <c r="I34" i="41"/>
  <c r="F35" i="41"/>
  <c r="C36" i="41"/>
  <c r="S36" i="41"/>
  <c r="P37" i="41"/>
  <c r="M38" i="41"/>
  <c r="J39" i="41"/>
  <c r="G40" i="41"/>
  <c r="D41" i="41"/>
  <c r="T41" i="41"/>
  <c r="L35" i="41"/>
  <c r="C38" i="41"/>
  <c r="M40" i="41"/>
  <c r="I33" i="41"/>
  <c r="F34" i="41"/>
  <c r="C35" i="41"/>
  <c r="S35" i="41"/>
  <c r="P36" i="41"/>
  <c r="M37" i="41"/>
  <c r="J38" i="41"/>
  <c r="G39" i="41"/>
  <c r="D40" i="41"/>
  <c r="T40" i="41"/>
  <c r="Q41" i="41"/>
  <c r="O34" i="41"/>
  <c r="F37" i="41"/>
  <c r="P39" i="41"/>
  <c r="C16" i="41"/>
  <c r="S16" i="41"/>
  <c r="P17" i="41"/>
  <c r="M18" i="41"/>
  <c r="J19" i="41"/>
  <c r="G20" i="41"/>
  <c r="D21" i="41"/>
  <c r="T21" i="41"/>
  <c r="Q22" i="41"/>
  <c r="N23" i="41"/>
  <c r="K24" i="41"/>
  <c r="H25" i="41"/>
  <c r="E26" i="41"/>
  <c r="U26" i="41"/>
  <c r="R27" i="41"/>
  <c r="O28" i="41"/>
  <c r="L29" i="41"/>
  <c r="I30" i="41"/>
  <c r="F31" i="41"/>
  <c r="C32" i="41"/>
  <c r="S32" i="41"/>
  <c r="D18" i="41"/>
  <c r="N20" i="41"/>
  <c r="P22" i="41"/>
  <c r="G25" i="41"/>
  <c r="Q27" i="41"/>
  <c r="H30" i="41"/>
  <c r="R32" i="41"/>
  <c r="P16" i="41"/>
  <c r="M17" i="41"/>
  <c r="J18" i="41"/>
  <c r="G19" i="41"/>
  <c r="D20" i="41"/>
  <c r="T20" i="41"/>
  <c r="Q21" i="41"/>
  <c r="N22" i="41"/>
  <c r="K23" i="41"/>
  <c r="H24" i="41"/>
  <c r="E25" i="41"/>
  <c r="T22" i="41"/>
  <c r="U16" i="41"/>
  <c r="O18" i="41"/>
  <c r="I20" i="41"/>
  <c r="C22" i="41"/>
  <c r="P23" i="41"/>
  <c r="J25" i="41"/>
  <c r="D27" i="41"/>
  <c r="Q28" i="41"/>
  <c r="K30" i="41"/>
  <c r="E32" i="41"/>
  <c r="L18" i="41"/>
  <c r="Q23" i="41"/>
  <c r="E31" i="41"/>
  <c r="D5" i="41"/>
  <c r="Q6" i="41"/>
  <c r="K8" i="41"/>
  <c r="U10" i="41"/>
  <c r="O12" i="41"/>
  <c r="I14" i="41"/>
  <c r="F4" i="41"/>
  <c r="G9" i="41"/>
  <c r="P14" i="41"/>
  <c r="E5" i="41"/>
  <c r="R6" i="41"/>
  <c r="L8" i="41"/>
  <c r="F10" i="41"/>
  <c r="S11" i="41"/>
  <c r="M13" i="41"/>
  <c r="G15" i="41"/>
  <c r="E7" i="41"/>
  <c r="U11" i="41"/>
  <c r="I4" i="41"/>
  <c r="C6" i="41"/>
  <c r="P7" i="41"/>
  <c r="J9" i="41"/>
  <c r="G10" i="41"/>
  <c r="T11" i="41"/>
  <c r="N13" i="41"/>
  <c r="H15" i="41"/>
  <c r="T6" i="41"/>
  <c r="Q11" i="41"/>
  <c r="X14" i="41"/>
  <c r="X6" i="41"/>
  <c r="W10" i="41"/>
  <c r="X3" i="41"/>
  <c r="T3" i="41"/>
  <c r="M3" i="41"/>
  <c r="K4" i="41"/>
  <c r="C12" i="41"/>
  <c r="M14" i="41"/>
  <c r="S9" i="41"/>
  <c r="L4" i="41"/>
  <c r="F6" i="41"/>
  <c r="P8" i="41"/>
  <c r="J10" i="41"/>
  <c r="T12" i="41"/>
  <c r="K15" i="41"/>
  <c r="H10" i="41"/>
  <c r="M4" i="41"/>
  <c r="D7" i="41"/>
  <c r="N9" i="41"/>
  <c r="E12" i="41"/>
  <c r="O14" i="41"/>
  <c r="M7" i="41"/>
  <c r="T14" i="41"/>
  <c r="X5" i="41"/>
  <c r="W5" i="41"/>
  <c r="F3" i="41"/>
  <c r="L113" i="41"/>
  <c r="K74" i="41"/>
  <c r="U59" i="41"/>
  <c r="F74" i="41"/>
  <c r="N62" i="41"/>
  <c r="U76" i="41"/>
  <c r="E68" i="41"/>
  <c r="K59" i="41"/>
  <c r="R73" i="41"/>
  <c r="B65" i="41"/>
  <c r="D62" i="41"/>
  <c r="M53" i="41"/>
  <c r="S44" i="41"/>
  <c r="B52" i="41"/>
  <c r="H43" i="41"/>
  <c r="I52" i="41"/>
  <c r="E48" i="41"/>
  <c r="G45" i="41"/>
  <c r="I42" i="41"/>
  <c r="J55" i="41"/>
  <c r="L52" i="41"/>
  <c r="N49" i="41"/>
  <c r="P46" i="41"/>
  <c r="R43" i="41"/>
  <c r="W32" i="41"/>
  <c r="B40" i="41"/>
  <c r="B6" i="41"/>
  <c r="X40" i="41"/>
  <c r="X16" i="41"/>
  <c r="W24" i="41"/>
  <c r="G33" i="41"/>
  <c r="Q35" i="41"/>
  <c r="H38" i="41"/>
  <c r="R40" i="41"/>
  <c r="U36" i="41"/>
  <c r="T33" i="41"/>
  <c r="K36" i="41"/>
  <c r="U38" i="41"/>
  <c r="L41" i="41"/>
  <c r="H39" i="41"/>
  <c r="N34" i="41"/>
  <c r="E37" i="41"/>
  <c r="R38" i="41"/>
  <c r="I41" i="41"/>
  <c r="K38" i="41"/>
  <c r="H17" i="41"/>
  <c r="O20" i="41"/>
  <c r="F23" i="41"/>
  <c r="P25" i="41"/>
  <c r="G28" i="41"/>
  <c r="Q30" i="41"/>
  <c r="U32" i="41"/>
  <c r="U23" i="41"/>
  <c r="H16" i="41"/>
  <c r="O19" i="41"/>
  <c r="I21" i="41"/>
  <c r="C23" i="41"/>
  <c r="M25" i="41"/>
  <c r="D28" i="41"/>
  <c r="N30" i="41"/>
  <c r="C17" i="41"/>
  <c r="F24" i="41"/>
  <c r="U31" i="41"/>
  <c r="G18" i="41"/>
  <c r="Q20" i="41"/>
  <c r="H23" i="41"/>
  <c r="R25" i="41"/>
  <c r="I28" i="41"/>
  <c r="S30" i="41"/>
  <c r="G17" i="41"/>
  <c r="Q19" i="41"/>
  <c r="M27" i="41"/>
  <c r="O4" i="41"/>
  <c r="F7" i="41"/>
  <c r="P9" i="41"/>
  <c r="G12" i="41"/>
  <c r="Q14" i="41"/>
  <c r="U7" i="41"/>
  <c r="U15" i="41"/>
  <c r="J6" i="41"/>
  <c r="T8" i="41"/>
  <c r="K11" i="41"/>
  <c r="D84" i="41"/>
  <c r="F81" i="41"/>
  <c r="J112" i="41"/>
  <c r="R100" i="41"/>
  <c r="M95" i="41"/>
  <c r="O92" i="41"/>
  <c r="Q89" i="41"/>
  <c r="S86" i="41"/>
  <c r="U83" i="41"/>
  <c r="H119" i="41"/>
  <c r="L111" i="41"/>
  <c r="T99" i="41"/>
  <c r="H95" i="41"/>
  <c r="J92" i="41"/>
  <c r="L89" i="41"/>
  <c r="N86" i="41"/>
  <c r="P83" i="41"/>
  <c r="W114" i="41"/>
  <c r="G91" i="41"/>
  <c r="O93" i="41"/>
  <c r="G93" i="41"/>
  <c r="O81" i="41"/>
  <c r="Q96" i="41"/>
  <c r="C85" i="41"/>
  <c r="X80" i="41"/>
  <c r="C78" i="41"/>
  <c r="E75" i="41"/>
  <c r="G72" i="41"/>
  <c r="I69" i="41"/>
  <c r="K66" i="41"/>
  <c r="M63" i="41"/>
  <c r="O60" i="41"/>
  <c r="R80" i="41"/>
  <c r="T77" i="41"/>
  <c r="W74" i="41"/>
  <c r="B72" i="41"/>
  <c r="D69" i="41"/>
  <c r="F66" i="41"/>
  <c r="H63" i="41"/>
  <c r="J60" i="41"/>
  <c r="M80" i="41"/>
  <c r="O77" i="41"/>
  <c r="Q74" i="41"/>
  <c r="S71" i="41"/>
  <c r="U68" i="41"/>
  <c r="X65" i="41"/>
  <c r="C63" i="41"/>
  <c r="E60" i="41"/>
  <c r="H80" i="41"/>
  <c r="J77" i="41"/>
  <c r="L74" i="41"/>
  <c r="N71" i="41"/>
  <c r="P68" i="41"/>
  <c r="R65" i="41"/>
  <c r="T62" i="41"/>
  <c r="W59" i="41"/>
  <c r="E57" i="41"/>
  <c r="G54" i="41"/>
  <c r="I51" i="41"/>
  <c r="K48" i="41"/>
  <c r="M45" i="41"/>
  <c r="O42" i="41"/>
  <c r="P55" i="41"/>
  <c r="R52" i="41"/>
  <c r="T49" i="41"/>
  <c r="W46" i="41"/>
  <c r="B44" i="41"/>
  <c r="U56" i="41"/>
  <c r="X53" i="41"/>
  <c r="M52" i="41"/>
  <c r="C51" i="41"/>
  <c r="O49" i="41"/>
  <c r="M48" i="41"/>
  <c r="K47" i="41"/>
  <c r="M46" i="41"/>
  <c r="O45" i="41"/>
  <c r="M44" i="41"/>
  <c r="O43" i="41"/>
  <c r="Q42" i="41"/>
  <c r="N57" i="41"/>
  <c r="P56" i="41"/>
  <c r="R55" i="41"/>
  <c r="P54" i="41"/>
  <c r="R53" i="41"/>
  <c r="T52" i="41"/>
  <c r="R51" i="41"/>
  <c r="T50" i="41"/>
  <c r="W49" i="41"/>
  <c r="T48" i="41"/>
  <c r="W47" i="41"/>
  <c r="B47" i="41"/>
  <c r="W45" i="41"/>
  <c r="B45" i="41"/>
  <c r="D44" i="41"/>
  <c r="B43" i="41"/>
  <c r="B42" i="41"/>
  <c r="W40" i="41"/>
  <c r="W38" i="41"/>
  <c r="B12" i="41"/>
  <c r="B32" i="41"/>
  <c r="B5" i="41"/>
  <c r="B21" i="41"/>
  <c r="B37" i="41"/>
  <c r="B31" i="41"/>
  <c r="B18" i="41"/>
  <c r="B34" i="41"/>
  <c r="B35" i="41"/>
  <c r="X29" i="41"/>
  <c r="X34" i="41"/>
  <c r="X38" i="41"/>
  <c r="X20" i="41"/>
  <c r="X27" i="41"/>
  <c r="X18" i="41"/>
  <c r="W26" i="41"/>
  <c r="W18" i="41"/>
  <c r="W23" i="41"/>
  <c r="C33" i="41"/>
  <c r="S33" i="41"/>
  <c r="P34" i="41"/>
  <c r="M35" i="41"/>
  <c r="J36" i="41"/>
  <c r="G37" i="41"/>
  <c r="D38" i="41"/>
  <c r="T38" i="41"/>
  <c r="Q39" i="41"/>
  <c r="N40" i="41"/>
  <c r="K41" i="41"/>
  <c r="R33" i="41"/>
  <c r="I36" i="41"/>
  <c r="S38" i="41"/>
  <c r="N41" i="41"/>
  <c r="P33" i="41"/>
  <c r="M34" i="41"/>
  <c r="J35" i="41"/>
  <c r="G36" i="41"/>
  <c r="D37" i="41"/>
  <c r="T37" i="41"/>
  <c r="Q38" i="41"/>
  <c r="N39" i="41"/>
  <c r="K40" i="41"/>
  <c r="H41" i="41"/>
  <c r="J33" i="41"/>
  <c r="E36" i="41"/>
  <c r="O38" i="41"/>
  <c r="F41" i="41"/>
  <c r="M33" i="41"/>
  <c r="J34" i="41"/>
  <c r="G35" i="41"/>
  <c r="D36" i="41"/>
  <c r="T36" i="41"/>
  <c r="Q37" i="41"/>
  <c r="N38" i="41"/>
  <c r="K39" i="41"/>
  <c r="H40" i="41"/>
  <c r="E41" i="41"/>
  <c r="U41" i="41"/>
  <c r="H35" i="41"/>
  <c r="R37" i="41"/>
  <c r="I40" i="41"/>
  <c r="G16" i="41"/>
  <c r="D17" i="41"/>
  <c r="T17" i="41"/>
  <c r="Q18" i="41"/>
  <c r="N19" i="41"/>
  <c r="K20" i="41"/>
  <c r="H21" i="41"/>
  <c r="E22" i="41"/>
  <c r="U22" i="41"/>
  <c r="R23" i="41"/>
  <c r="O24" i="41"/>
  <c r="L25" i="41"/>
  <c r="I26" i="41"/>
  <c r="F27" i="41"/>
  <c r="C28" i="41"/>
  <c r="S28" i="41"/>
  <c r="P29" i="41"/>
  <c r="M30" i="41"/>
  <c r="J31" i="41"/>
  <c r="G32" i="41"/>
  <c r="T32" i="41"/>
  <c r="P18" i="41"/>
  <c r="R20" i="41"/>
  <c r="I23" i="41"/>
  <c r="S25" i="41"/>
  <c r="J28" i="41"/>
  <c r="T30" i="41"/>
  <c r="D16" i="41"/>
  <c r="T16" i="41"/>
  <c r="Q17" i="41"/>
  <c r="N18" i="41"/>
  <c r="K19" i="41"/>
  <c r="H20" i="41"/>
  <c r="E21" i="41"/>
  <c r="U21" i="41"/>
  <c r="R22" i="41"/>
  <c r="O23" i="41"/>
  <c r="L24" i="41"/>
  <c r="I25" i="41"/>
  <c r="F26" i="41"/>
  <c r="C27" i="41"/>
  <c r="S27" i="41"/>
  <c r="P28" i="41"/>
  <c r="M29" i="41"/>
  <c r="J30" i="41"/>
  <c r="G31" i="41"/>
  <c r="D32" i="41"/>
  <c r="F16" i="41"/>
  <c r="H18" i="41"/>
  <c r="C21" i="41"/>
  <c r="M23" i="41"/>
  <c r="D26" i="41"/>
  <c r="N28" i="41"/>
  <c r="I31" i="41"/>
  <c r="I16" i="41"/>
  <c r="F17" i="41"/>
  <c r="C18" i="41"/>
  <c r="S18" i="41"/>
  <c r="P19" i="41"/>
  <c r="M20" i="41"/>
  <c r="J21" i="41"/>
  <c r="G22" i="41"/>
  <c r="D23" i="41"/>
  <c r="T23" i="41"/>
  <c r="Q24" i="41"/>
  <c r="N25" i="41"/>
  <c r="K26" i="41"/>
  <c r="H27" i="41"/>
  <c r="E28" i="41"/>
  <c r="U28" i="41"/>
  <c r="R29" i="41"/>
  <c r="O30" i="41"/>
  <c r="L31" i="41"/>
  <c r="I32" i="41"/>
  <c r="R16" i="41"/>
  <c r="E19" i="41"/>
  <c r="O21" i="41"/>
  <c r="J24" i="41"/>
  <c r="T26" i="41"/>
  <c r="K29" i="41"/>
  <c r="Q31" i="41"/>
  <c r="E6" i="41"/>
  <c r="U6" i="41"/>
  <c r="R7" i="41"/>
  <c r="L9" i="41"/>
  <c r="F11" i="41"/>
  <c r="P13" i="41"/>
  <c r="R4" i="41"/>
  <c r="R12" i="41"/>
  <c r="I5" i="41"/>
  <c r="S7" i="41"/>
  <c r="G11" i="41"/>
  <c r="N14" i="41"/>
  <c r="Q7" i="41"/>
  <c r="E15" i="41"/>
  <c r="G6" i="41"/>
  <c r="Q8" i="41"/>
  <c r="H11" i="41"/>
  <c r="R13" i="41"/>
  <c r="G5" i="41"/>
  <c r="J12" i="41"/>
  <c r="X9" i="41"/>
  <c r="W9" i="41"/>
  <c r="C3" i="41"/>
  <c r="E3" i="41"/>
  <c r="L109" i="41"/>
  <c r="J98" i="41"/>
  <c r="U91" i="41"/>
  <c r="C86" i="41"/>
  <c r="B112" i="41"/>
  <c r="X97" i="41"/>
  <c r="R88" i="41"/>
  <c r="W82" i="41"/>
  <c r="I88" i="41"/>
  <c r="I90" i="41"/>
  <c r="S93" i="41"/>
  <c r="G80" i="41"/>
  <c r="M71" i="41"/>
  <c r="Q65" i="41"/>
  <c r="B80" i="41"/>
  <c r="H71" i="41"/>
  <c r="L65" i="41"/>
  <c r="S79" i="41"/>
  <c r="C71" i="41"/>
  <c r="I62" i="41"/>
  <c r="P76" i="41"/>
  <c r="W67" i="41"/>
  <c r="F59" i="41"/>
  <c r="Q47" i="41"/>
  <c r="W54" i="41"/>
  <c r="F46" i="41"/>
  <c r="S53" i="41"/>
  <c r="K49" i="41"/>
  <c r="I46" i="41"/>
  <c r="K43" i="41"/>
  <c r="L56" i="41"/>
  <c r="N53" i="41"/>
  <c r="P50" i="41"/>
  <c r="R47" i="41"/>
  <c r="T44" i="41"/>
  <c r="T42" i="41"/>
  <c r="W34" i="41"/>
  <c r="B9" i="41"/>
  <c r="B41" i="41"/>
  <c r="B38" i="41"/>
  <c r="X39" i="41"/>
  <c r="X23" i="41"/>
  <c r="W16" i="41"/>
  <c r="T34" i="41"/>
  <c r="K37" i="41"/>
  <c r="U39" i="41"/>
  <c r="K34" i="41"/>
  <c r="D33" i="41"/>
  <c r="N35" i="41"/>
  <c r="E38" i="41"/>
  <c r="O40" i="41"/>
  <c r="Q36" i="41"/>
  <c r="Q33" i="41"/>
  <c r="H36" i="41"/>
  <c r="O39" i="41"/>
  <c r="F33" i="41"/>
  <c r="U40" i="41"/>
  <c r="E18" i="41"/>
  <c r="R19" i="41"/>
  <c r="I22" i="41"/>
  <c r="S24" i="41"/>
  <c r="J27" i="41"/>
  <c r="T29" i="41"/>
  <c r="K32" i="41"/>
  <c r="K21" i="41"/>
  <c r="C29" i="41"/>
  <c r="E17" i="41"/>
  <c r="R18" i="41"/>
  <c r="L20" i="41"/>
  <c r="S23" i="41"/>
  <c r="J26" i="41"/>
  <c r="T28" i="41"/>
  <c r="K31" i="41"/>
  <c r="S21" i="41"/>
  <c r="G29" i="41"/>
  <c r="J17" i="41"/>
  <c r="D19" i="41"/>
  <c r="N21" i="41"/>
  <c r="E24" i="41"/>
  <c r="O26" i="41"/>
  <c r="F29" i="41"/>
  <c r="M32" i="41"/>
  <c r="C25" i="41"/>
  <c r="N32" i="41"/>
  <c r="L5" i="41"/>
  <c r="C8" i="41"/>
  <c r="J11" i="41"/>
  <c r="T13" i="41"/>
  <c r="K5" i="41"/>
  <c r="K13" i="41"/>
  <c r="M5" i="41"/>
  <c r="G7" i="41"/>
  <c r="Q9" i="41"/>
  <c r="H12" i="41"/>
  <c r="U13" i="41"/>
  <c r="O15" i="41"/>
  <c r="J8" i="41"/>
  <c r="G13" i="41"/>
  <c r="Q4" i="41"/>
  <c r="H7" i="41"/>
  <c r="U8" i="41"/>
  <c r="O10" i="41"/>
  <c r="L11" i="41"/>
  <c r="F13" i="41"/>
  <c r="S14" i="41"/>
  <c r="S5" i="41"/>
  <c r="C13" i="41"/>
  <c r="X12" i="41"/>
  <c r="X4" i="41"/>
  <c r="W8" i="41"/>
  <c r="O3" i="41"/>
  <c r="R3" i="41"/>
  <c r="P3" i="41"/>
  <c r="E24" i="5"/>
  <c r="F18" i="5"/>
  <c r="G13" i="5"/>
  <c r="H8" i="5"/>
  <c r="I3" i="5"/>
  <c r="J23" i="6"/>
  <c r="K17" i="6"/>
  <c r="L12" i="6"/>
  <c r="M23" i="5"/>
  <c r="N17" i="5"/>
  <c r="O12" i="5"/>
  <c r="C8" i="5"/>
  <c r="D3" i="5"/>
  <c r="E23" i="6"/>
  <c r="F17" i="6"/>
  <c r="G12" i="6"/>
  <c r="H23" i="5"/>
  <c r="I17" i="5"/>
  <c r="J12" i="5"/>
  <c r="K7" i="5"/>
  <c r="L2" i="5"/>
  <c r="M21" i="6"/>
  <c r="N16" i="6"/>
  <c r="O11" i="6"/>
  <c r="C23" i="5"/>
  <c r="D17" i="5"/>
  <c r="E12" i="5"/>
  <c r="F7" i="5"/>
  <c r="G2" i="5"/>
  <c r="H21" i="6"/>
  <c r="I16" i="6"/>
  <c r="N23" i="5"/>
  <c r="O17" i="5"/>
  <c r="C13" i="5"/>
  <c r="D8" i="5"/>
  <c r="E3" i="5"/>
  <c r="F23" i="6"/>
  <c r="G17" i="6"/>
  <c r="H12" i="6"/>
  <c r="I23" i="5"/>
  <c r="J17" i="5"/>
  <c r="K12" i="5"/>
  <c r="L7" i="5"/>
  <c r="M2" i="5"/>
  <c r="N21" i="6"/>
  <c r="O16" i="6"/>
  <c r="C12" i="6"/>
  <c r="D23" i="5"/>
  <c r="E17" i="5"/>
  <c r="F12" i="5"/>
  <c r="G7" i="5"/>
  <c r="H2" i="5"/>
  <c r="I21" i="6"/>
  <c r="J16" i="6"/>
  <c r="K11" i="6"/>
  <c r="L21" i="5"/>
  <c r="M16" i="5"/>
  <c r="N11" i="5"/>
  <c r="O6" i="5"/>
  <c r="C2" i="5"/>
  <c r="D21" i="6"/>
  <c r="E16" i="6"/>
  <c r="F11" i="6"/>
  <c r="J23" i="5"/>
  <c r="K17" i="5"/>
  <c r="L12" i="5"/>
  <c r="M7" i="5"/>
  <c r="N2" i="5"/>
  <c r="O21" i="6"/>
  <c r="C17" i="6"/>
  <c r="D12" i="6"/>
  <c r="E23" i="5"/>
  <c r="F17" i="5"/>
  <c r="G12" i="5"/>
  <c r="H7" i="5"/>
  <c r="I2" i="5"/>
  <c r="J21" i="6"/>
  <c r="K16" i="6"/>
  <c r="L11" i="6"/>
  <c r="M21" i="5"/>
  <c r="N16" i="5"/>
  <c r="O11" i="5"/>
  <c r="C7" i="5"/>
  <c r="D2" i="5"/>
  <c r="E21" i="6"/>
  <c r="F16" i="6"/>
  <c r="G11" i="6"/>
  <c r="H21" i="5"/>
  <c r="I16" i="5"/>
  <c r="J11" i="5"/>
  <c r="K6" i="5"/>
  <c r="L26" i="6"/>
  <c r="M20" i="6"/>
  <c r="N15" i="6"/>
  <c r="L25" i="5"/>
  <c r="C5" i="5"/>
  <c r="G25" i="5"/>
  <c r="K4" i="5"/>
  <c r="O24" i="5"/>
  <c r="F4" i="5"/>
  <c r="J24" i="5"/>
  <c r="N3" i="5"/>
  <c r="J11" i="6"/>
  <c r="J6" i="6"/>
  <c r="K26" i="7"/>
  <c r="L20" i="7"/>
  <c r="M15" i="7"/>
  <c r="N10" i="7"/>
  <c r="O5" i="7"/>
  <c r="C26" i="8"/>
  <c r="D20" i="8"/>
  <c r="I6" i="6"/>
  <c r="J26" i="7"/>
  <c r="K20" i="7"/>
  <c r="L15" i="7"/>
  <c r="M10" i="7"/>
  <c r="N5" i="7"/>
  <c r="O25" i="8"/>
  <c r="C20" i="8"/>
  <c r="D6" i="6"/>
  <c r="E26" i="7"/>
  <c r="F20" i="7"/>
  <c r="G15" i="7"/>
  <c r="H10" i="7"/>
  <c r="I5" i="7"/>
  <c r="J25" i="8"/>
  <c r="J18" i="5"/>
  <c r="N23" i="6"/>
  <c r="E18" i="5"/>
  <c r="I23" i="6"/>
  <c r="M17" i="5"/>
  <c r="D23" i="6"/>
  <c r="H17" i="5"/>
  <c r="L21" i="6"/>
  <c r="O9" i="6"/>
  <c r="C5" i="6"/>
  <c r="D25" i="7"/>
  <c r="E19" i="7"/>
  <c r="F14" i="7"/>
  <c r="G9" i="7"/>
  <c r="H4" i="7"/>
  <c r="I24" i="8"/>
  <c r="N9" i="6"/>
  <c r="O4" i="6"/>
  <c r="C25" i="7"/>
  <c r="D19" i="7"/>
  <c r="E14" i="7"/>
  <c r="F9" i="7"/>
  <c r="G4" i="7"/>
  <c r="H24" i="8"/>
  <c r="I9" i="6"/>
  <c r="J4" i="6"/>
  <c r="K24" i="7"/>
  <c r="L18" i="7"/>
  <c r="M13" i="7"/>
  <c r="N8" i="7"/>
  <c r="O3" i="7"/>
  <c r="C24" i="8"/>
  <c r="H12" i="5"/>
  <c r="L16" i="6"/>
  <c r="C12" i="5"/>
  <c r="G16" i="6"/>
  <c r="K11" i="5"/>
  <c r="O15" i="6"/>
  <c r="F11" i="5"/>
  <c r="J15" i="6"/>
  <c r="H8" i="6"/>
  <c r="I3" i="6"/>
  <c r="J23" i="7"/>
  <c r="K17" i="7"/>
  <c r="L12" i="7"/>
  <c r="M7" i="7"/>
  <c r="N2" i="7"/>
  <c r="O21" i="8"/>
  <c r="G8" i="6"/>
  <c r="H3" i="6"/>
  <c r="I23" i="7"/>
  <c r="N5" i="5"/>
  <c r="D5" i="5"/>
  <c r="C21" i="7"/>
  <c r="G26" i="8"/>
  <c r="F21" i="7"/>
  <c r="H11" i="7"/>
  <c r="J26" i="8"/>
  <c r="L6" i="6"/>
  <c r="N20" i="7"/>
  <c r="C11" i="7"/>
  <c r="E26" i="8"/>
  <c r="H9" i="6"/>
  <c r="I4" i="6"/>
  <c r="J24" i="7"/>
  <c r="K18" i="7"/>
  <c r="L13" i="7"/>
  <c r="M8" i="7"/>
  <c r="N3" i="7"/>
  <c r="O23" i="8"/>
  <c r="E18" i="8"/>
  <c r="F13" i="8"/>
  <c r="G8" i="8"/>
  <c r="H3" i="8"/>
  <c r="I23" i="9"/>
  <c r="J17" i="9"/>
  <c r="K12" i="9"/>
  <c r="L7" i="9"/>
  <c r="D18" i="8"/>
  <c r="E13" i="8"/>
  <c r="F8" i="8"/>
  <c r="G3" i="8"/>
  <c r="C21" i="5"/>
  <c r="F20" i="5"/>
  <c r="J10" i="6"/>
  <c r="N14" i="7"/>
  <c r="I10" i="6"/>
  <c r="I18" i="7"/>
  <c r="K8" i="7"/>
  <c r="M23" i="8"/>
  <c r="O3" i="6"/>
  <c r="D18" i="7"/>
  <c r="F8" i="7"/>
  <c r="H23" i="8"/>
  <c r="N7" i="6"/>
  <c r="O2" i="6"/>
  <c r="C23" i="7"/>
  <c r="D17" i="7"/>
  <c r="E12" i="7"/>
  <c r="F7" i="7"/>
  <c r="G2" i="7"/>
  <c r="H21" i="8"/>
  <c r="K16" i="8"/>
  <c r="L11" i="8"/>
  <c r="M6" i="8"/>
  <c r="N26" i="9"/>
  <c r="O20" i="9"/>
  <c r="C16" i="9"/>
  <c r="D11" i="9"/>
  <c r="E6" i="9"/>
  <c r="J16" i="8"/>
  <c r="K11" i="8"/>
  <c r="L6" i="8"/>
  <c r="D16" i="5"/>
  <c r="G15" i="5"/>
  <c r="G9" i="6"/>
  <c r="K13" i="7"/>
  <c r="F9" i="6"/>
  <c r="J17" i="7"/>
  <c r="L7" i="7"/>
  <c r="N21" i="8"/>
  <c r="C3" i="6"/>
  <c r="E17" i="7"/>
  <c r="G7" i="7"/>
  <c r="I21" i="8"/>
  <c r="J7" i="6"/>
  <c r="K2" i="6"/>
  <c r="L21" i="7"/>
  <c r="M16" i="7"/>
  <c r="N11" i="7"/>
  <c r="O6" i="7"/>
  <c r="C2" i="7"/>
  <c r="D21" i="8"/>
  <c r="G16" i="8"/>
  <c r="H11" i="8"/>
  <c r="I6" i="8"/>
  <c r="J26" i="9"/>
  <c r="K20" i="9"/>
  <c r="L15" i="9"/>
  <c r="M10" i="9"/>
  <c r="N5" i="9"/>
  <c r="F16" i="8"/>
  <c r="G11" i="8"/>
  <c r="H6" i="8"/>
  <c r="D15" i="6"/>
  <c r="L19" i="7"/>
  <c r="G19" i="7"/>
  <c r="J3" i="6"/>
  <c r="N7" i="7"/>
  <c r="G12" i="8"/>
  <c r="K16" i="9"/>
  <c r="F12" i="8"/>
  <c r="C24" i="9"/>
  <c r="D18" i="9"/>
  <c r="E13" i="9"/>
  <c r="F8" i="9"/>
  <c r="K18" i="8"/>
  <c r="L13" i="8"/>
  <c r="M8" i="8"/>
  <c r="N3" i="8"/>
  <c r="O23" i="9"/>
  <c r="C18" i="9"/>
  <c r="D13" i="9"/>
  <c r="E8" i="9"/>
  <c r="F18" i="8"/>
  <c r="G13" i="8"/>
  <c r="H8" i="8"/>
  <c r="I3" i="8"/>
  <c r="J23" i="9"/>
  <c r="K17" i="9"/>
  <c r="L12" i="9"/>
  <c r="M7" i="9"/>
  <c r="O2" i="9"/>
  <c r="C23" i="3"/>
  <c r="D17" i="3"/>
  <c r="E12" i="3"/>
  <c r="F7" i="3"/>
  <c r="G2" i="3"/>
  <c r="H21" i="4"/>
  <c r="I16" i="4"/>
  <c r="E3" i="9"/>
  <c r="F23" i="3"/>
  <c r="G17" i="3"/>
  <c r="H12" i="3"/>
  <c r="I7" i="3"/>
  <c r="J2" i="3"/>
  <c r="K21" i="4"/>
  <c r="L16" i="4"/>
  <c r="D3" i="9"/>
  <c r="E23" i="3"/>
  <c r="F17" i="3"/>
  <c r="G12" i="3"/>
  <c r="H7" i="3"/>
  <c r="I2" i="3"/>
  <c r="J21" i="4"/>
  <c r="K16" i="4"/>
  <c r="C3" i="9"/>
  <c r="D23" i="3"/>
  <c r="E17" i="3"/>
  <c r="F12" i="3"/>
  <c r="G7" i="3"/>
  <c r="H2" i="3"/>
  <c r="I21" i="4"/>
  <c r="J16" i="4"/>
  <c r="J11" i="4"/>
  <c r="K6" i="4"/>
  <c r="L26" i="10"/>
  <c r="M20" i="10"/>
  <c r="H10" i="5"/>
  <c r="F17" i="7"/>
  <c r="N16" i="7"/>
  <c r="G2" i="6"/>
  <c r="K6" i="7"/>
  <c r="D11" i="8"/>
  <c r="H15" i="9"/>
  <c r="C11" i="8"/>
  <c r="L23" i="9"/>
  <c r="M17" i="9"/>
  <c r="N12" i="9"/>
  <c r="O7" i="9"/>
  <c r="G18" i="8"/>
  <c r="H13" i="8"/>
  <c r="I8" i="8"/>
  <c r="J3" i="8"/>
  <c r="K23" i="9"/>
  <c r="L17" i="9"/>
  <c r="M12" i="9"/>
  <c r="N7" i="9"/>
  <c r="O17" i="8"/>
  <c r="C13" i="8"/>
  <c r="D8" i="8"/>
  <c r="E3" i="8"/>
  <c r="F23" i="9"/>
  <c r="G17" i="9"/>
  <c r="H12" i="9"/>
  <c r="I7" i="9"/>
  <c r="K2" i="9"/>
  <c r="L21" i="3"/>
  <c r="M16" i="3"/>
  <c r="N11" i="3"/>
  <c r="O6" i="3"/>
  <c r="C2" i="3"/>
  <c r="D21" i="4"/>
  <c r="E16" i="4"/>
  <c r="N2" i="9"/>
  <c r="O21" i="3"/>
  <c r="C17" i="3"/>
  <c r="D12" i="3"/>
  <c r="E7" i="3"/>
  <c r="F2" i="3"/>
  <c r="G21" i="4"/>
  <c r="H16" i="4"/>
  <c r="M2" i="9"/>
  <c r="N21" i="3"/>
  <c r="O16" i="3"/>
  <c r="C12" i="3"/>
  <c r="D7" i="3"/>
  <c r="E2" i="3"/>
  <c r="F21" i="4"/>
  <c r="G16" i="4"/>
  <c r="L2" i="9"/>
  <c r="M21" i="3"/>
  <c r="N16" i="3"/>
  <c r="O11" i="3"/>
  <c r="C7" i="3"/>
  <c r="D2" i="3"/>
  <c r="E21" i="4"/>
  <c r="F16" i="4"/>
  <c r="F11" i="4"/>
  <c r="G6" i="4"/>
  <c r="H26" i="10"/>
  <c r="I20" i="10"/>
  <c r="E23" i="7"/>
  <c r="M4" i="6"/>
  <c r="J13" i="8"/>
  <c r="I13" i="8"/>
  <c r="H18" i="9"/>
  <c r="J8" i="9"/>
  <c r="C14" i="8"/>
  <c r="E4" i="8"/>
  <c r="G18" i="9"/>
  <c r="I8" i="9"/>
  <c r="K13" i="8"/>
  <c r="M3" i="8"/>
  <c r="O17" i="9"/>
  <c r="D8" i="9"/>
  <c r="G23" i="3"/>
  <c r="I12" i="3"/>
  <c r="K2" i="3"/>
  <c r="M16" i="4"/>
  <c r="J23" i="3"/>
  <c r="L12" i="3"/>
  <c r="N2" i="3"/>
  <c r="C17" i="4"/>
  <c r="I23" i="3"/>
  <c r="K12" i="3"/>
  <c r="M2" i="3"/>
  <c r="O16" i="4"/>
  <c r="H23" i="3"/>
  <c r="J12" i="3"/>
  <c r="L2" i="3"/>
  <c r="N16" i="4"/>
  <c r="O6" i="4"/>
  <c r="D21" i="10"/>
  <c r="K14" i="10"/>
  <c r="L9" i="10"/>
  <c r="M4" i="10"/>
  <c r="N24" i="11"/>
  <c r="O18" i="11"/>
  <c r="C14" i="11"/>
  <c r="D9" i="11"/>
  <c r="E4" i="11"/>
  <c r="F24" i="12"/>
  <c r="G18" i="12"/>
  <c r="H13" i="12"/>
  <c r="I8" i="12"/>
  <c r="O9" i="4"/>
  <c r="C5" i="4"/>
  <c r="D25" i="10"/>
  <c r="E19" i="10"/>
  <c r="F14" i="10"/>
  <c r="G9" i="10"/>
  <c r="H4" i="10"/>
  <c r="I24" i="11"/>
  <c r="J18" i="11"/>
  <c r="K13" i="11"/>
  <c r="L8" i="11"/>
  <c r="N9" i="4"/>
  <c r="O4" i="4"/>
  <c r="C25" i="10"/>
  <c r="D19" i="10"/>
  <c r="E14" i="10"/>
  <c r="F9" i="10"/>
  <c r="G4" i="10"/>
  <c r="H24" i="11"/>
  <c r="I18" i="11"/>
  <c r="D10" i="6"/>
  <c r="F15" i="7"/>
  <c r="C25" i="9"/>
  <c r="I26" i="9"/>
  <c r="C15" i="9"/>
  <c r="E5" i="9"/>
  <c r="K10" i="8"/>
  <c r="M25" i="9"/>
  <c r="O14" i="9"/>
  <c r="D5" i="9"/>
  <c r="F10" i="8"/>
  <c r="H25" i="9"/>
  <c r="J14" i="9"/>
  <c r="L4" i="9"/>
  <c r="O18" i="3"/>
  <c r="D9" i="3"/>
  <c r="F24" i="4"/>
  <c r="H13" i="4"/>
  <c r="E19" i="3"/>
  <c r="G9" i="3"/>
  <c r="I24" i="4"/>
  <c r="K13" i="4"/>
  <c r="D19" i="3"/>
  <c r="F9" i="3"/>
  <c r="H24" i="4"/>
  <c r="J13" i="4"/>
  <c r="C19" i="3"/>
  <c r="E9" i="3"/>
  <c r="G24" i="4"/>
  <c r="I13" i="4"/>
  <c r="J3" i="4"/>
  <c r="C18" i="10"/>
  <c r="D13" i="10"/>
  <c r="E8" i="10"/>
  <c r="F3" i="10"/>
  <c r="G23" i="11"/>
  <c r="H17" i="11"/>
  <c r="I12" i="11"/>
  <c r="J7" i="11"/>
  <c r="K2" i="11"/>
  <c r="L21" i="12"/>
  <c r="M16" i="12"/>
  <c r="N11" i="12"/>
  <c r="O6" i="12"/>
  <c r="H8" i="4"/>
  <c r="I3" i="4"/>
  <c r="J23" i="10"/>
  <c r="K17" i="10"/>
  <c r="L12" i="10"/>
  <c r="M7" i="10"/>
  <c r="N2" i="10"/>
  <c r="O21" i="11"/>
  <c r="C17" i="11"/>
  <c r="D12" i="11"/>
  <c r="E7" i="11"/>
  <c r="G8" i="4"/>
  <c r="H3" i="4"/>
  <c r="I23" i="10"/>
  <c r="J17" i="10"/>
  <c r="K12" i="10"/>
  <c r="L7" i="10"/>
  <c r="M2" i="10"/>
  <c r="J2" i="7"/>
  <c r="I18" i="8"/>
  <c r="K19" i="9"/>
  <c r="F15" i="8"/>
  <c r="J19" i="9"/>
  <c r="N14" i="8"/>
  <c r="E19" i="9"/>
  <c r="J24" i="3"/>
  <c r="N3" i="3"/>
  <c r="M24" i="3"/>
  <c r="D4" i="3"/>
  <c r="L24" i="3"/>
  <c r="C4" i="3"/>
  <c r="K24" i="3"/>
  <c r="O3" i="3"/>
  <c r="E8" i="4"/>
  <c r="F15" i="10"/>
  <c r="H5" i="10"/>
  <c r="J19" i="11"/>
  <c r="L9" i="11"/>
  <c r="N24" i="12"/>
  <c r="C14" i="12"/>
  <c r="J10" i="4"/>
  <c r="L25" i="10"/>
  <c r="N14" i="10"/>
  <c r="C5" i="10"/>
  <c r="E19" i="11"/>
  <c r="G9" i="11"/>
  <c r="J5" i="4"/>
  <c r="L19" i="10"/>
  <c r="N9" i="10"/>
  <c r="C25" i="11"/>
  <c r="F17" i="11"/>
  <c r="G12" i="11"/>
  <c r="H7" i="11"/>
  <c r="I2" i="11"/>
  <c r="J21" i="12"/>
  <c r="K16" i="12"/>
  <c r="L11" i="12"/>
  <c r="M6" i="12"/>
  <c r="F8" i="4"/>
  <c r="G3" i="4"/>
  <c r="H23" i="10"/>
  <c r="I17" i="10"/>
  <c r="J12" i="10"/>
  <c r="K7" i="10"/>
  <c r="L2" i="10"/>
  <c r="M21" i="11"/>
  <c r="N16" i="11"/>
  <c r="O11" i="11"/>
  <c r="C7" i="11"/>
  <c r="N6" i="11"/>
  <c r="L18" i="12"/>
  <c r="N8" i="12"/>
  <c r="N2" i="12"/>
  <c r="O21" i="13"/>
  <c r="C17" i="13"/>
  <c r="D12" i="13"/>
  <c r="E7" i="13"/>
  <c r="F2" i="13"/>
  <c r="G21" i="14"/>
  <c r="H16" i="14"/>
  <c r="I11" i="14"/>
  <c r="J6" i="14"/>
  <c r="K26" i="15"/>
  <c r="L20" i="15"/>
  <c r="M15" i="15"/>
  <c r="J6" i="11"/>
  <c r="J18" i="12"/>
  <c r="L8" i="12"/>
  <c r="M2" i="12"/>
  <c r="N21" i="13"/>
  <c r="O16" i="13"/>
  <c r="C12" i="13"/>
  <c r="D7" i="13"/>
  <c r="E2" i="13"/>
  <c r="F21" i="14"/>
  <c r="G16" i="14"/>
  <c r="I15" i="6"/>
  <c r="G10" i="7"/>
  <c r="O24" i="9"/>
  <c r="F19" i="8"/>
  <c r="J24" i="9"/>
  <c r="N18" i="8"/>
  <c r="E24" i="9"/>
  <c r="J3" i="9"/>
  <c r="N7" i="3"/>
  <c r="M3" i="9"/>
  <c r="D8" i="3"/>
  <c r="L3" i="9"/>
  <c r="C8" i="3"/>
  <c r="K3" i="9"/>
  <c r="O7" i="3"/>
  <c r="E12" i="4"/>
  <c r="H17" i="10"/>
  <c r="J7" i="10"/>
  <c r="L21" i="11"/>
  <c r="N11" i="11"/>
  <c r="C2" i="11"/>
  <c r="E16" i="12"/>
  <c r="L12" i="4"/>
  <c r="N2" i="4"/>
  <c r="C17" i="10"/>
  <c r="E7" i="10"/>
  <c r="G21" i="11"/>
  <c r="I11" i="11"/>
  <c r="L7" i="4"/>
  <c r="N21" i="10"/>
  <c r="C12" i="10"/>
  <c r="E2" i="10"/>
  <c r="E18" i="11"/>
  <c r="F13" i="11"/>
  <c r="G8" i="11"/>
  <c r="H3" i="11"/>
  <c r="I23" i="12"/>
  <c r="J17" i="12"/>
  <c r="K12" i="12"/>
  <c r="L7" i="12"/>
  <c r="E9" i="4"/>
  <c r="F4" i="4"/>
  <c r="G24" i="10"/>
  <c r="H18" i="10"/>
  <c r="I13" i="10"/>
  <c r="J8" i="10"/>
  <c r="K3" i="10"/>
  <c r="L23" i="11"/>
  <c r="M17" i="11"/>
  <c r="N12" i="11"/>
  <c r="O7" i="11"/>
  <c r="C3" i="11"/>
  <c r="J20" i="12"/>
  <c r="L10" i="12"/>
  <c r="M3" i="12"/>
  <c r="N23" i="13"/>
  <c r="O17" i="13"/>
  <c r="C13" i="13"/>
  <c r="D8" i="13"/>
  <c r="E3" i="13"/>
  <c r="F23" i="14"/>
  <c r="G17" i="14"/>
  <c r="H12" i="14"/>
  <c r="I7" i="14"/>
  <c r="J2" i="14"/>
  <c r="K21" i="15"/>
  <c r="L16" i="15"/>
  <c r="M11" i="15"/>
  <c r="H20" i="12"/>
  <c r="J10" i="12"/>
  <c r="L3" i="12"/>
  <c r="G12" i="7"/>
  <c r="K8" i="8"/>
  <c r="E17" i="9"/>
  <c r="M12" i="8"/>
  <c r="D17" i="9"/>
  <c r="H12" i="8"/>
  <c r="L16" i="9"/>
  <c r="D21" i="3"/>
  <c r="H26" i="4"/>
  <c r="G21" i="3"/>
  <c r="K26" i="4"/>
  <c r="F21" i="3"/>
  <c r="J26" i="4"/>
  <c r="E21" i="3"/>
  <c r="I26" i="4"/>
  <c r="L5" i="4"/>
  <c r="C14" i="10"/>
  <c r="E4" i="10"/>
  <c r="G18" i="11"/>
  <c r="I8" i="11"/>
  <c r="K23" i="12"/>
  <c r="M12" i="12"/>
  <c r="G9" i="4"/>
  <c r="I24" i="10"/>
  <c r="K13" i="10"/>
  <c r="M3" i="10"/>
  <c r="O17" i="11"/>
  <c r="D8" i="11"/>
  <c r="G4" i="4"/>
  <c r="I18" i="10"/>
  <c r="K8" i="10"/>
  <c r="M23" i="11"/>
  <c r="K16" i="11"/>
  <c r="L11" i="11"/>
  <c r="M6" i="11"/>
  <c r="N26" i="12"/>
  <c r="O20" i="12"/>
  <c r="C16" i="12"/>
  <c r="D11" i="12"/>
  <c r="J12" i="4"/>
  <c r="K7" i="4"/>
  <c r="L2" i="4"/>
  <c r="M21" i="10"/>
  <c r="N16" i="10"/>
  <c r="O11" i="10"/>
  <c r="C7" i="10"/>
  <c r="D2" i="10"/>
  <c r="E21" i="11"/>
  <c r="F16" i="11"/>
  <c r="G11" i="11"/>
  <c r="H6" i="11"/>
  <c r="H4" i="11"/>
  <c r="I17" i="12"/>
  <c r="K7" i="12"/>
  <c r="F2" i="12"/>
  <c r="G21" i="13"/>
  <c r="H16" i="13"/>
  <c r="I11" i="13"/>
  <c r="J6" i="13"/>
  <c r="K26" i="14"/>
  <c r="L20" i="14"/>
  <c r="M15" i="14"/>
  <c r="N10" i="14"/>
  <c r="O5" i="14"/>
  <c r="G11" i="9"/>
  <c r="N10" i="9"/>
  <c r="M19" i="4"/>
  <c r="K19" i="4"/>
  <c r="J15" i="11"/>
  <c r="J6" i="4"/>
  <c r="E15" i="11"/>
  <c r="N5" i="10"/>
  <c r="F5" i="11"/>
  <c r="J9" i="12"/>
  <c r="F20" i="10"/>
  <c r="J25" i="11"/>
  <c r="N4" i="11"/>
  <c r="L25" i="13"/>
  <c r="C5" i="13"/>
  <c r="G9" i="14"/>
  <c r="C21" i="15"/>
  <c r="E11" i="15"/>
  <c r="G9" i="12"/>
  <c r="M23" i="13"/>
  <c r="G16" i="13"/>
  <c r="N9" i="13"/>
  <c r="D3" i="13"/>
  <c r="K20" i="14"/>
  <c r="E14" i="14"/>
  <c r="K8" i="14"/>
  <c r="L3" i="14"/>
  <c r="M23" i="15"/>
  <c r="N17" i="15"/>
  <c r="O12" i="15"/>
  <c r="D23" i="12"/>
  <c r="F12" i="12"/>
  <c r="J4" i="12"/>
  <c r="K24" i="13"/>
  <c r="L18" i="13"/>
  <c r="M13" i="13"/>
  <c r="N8" i="13"/>
  <c r="O3" i="13"/>
  <c r="C24" i="14"/>
  <c r="D18" i="14"/>
  <c r="E13" i="14"/>
  <c r="F8" i="14"/>
  <c r="G3" i="14"/>
  <c r="H23" i="15"/>
  <c r="I17" i="15"/>
  <c r="J12" i="15"/>
  <c r="G21" i="12"/>
  <c r="I11" i="12"/>
  <c r="E4" i="12"/>
  <c r="F24" i="13"/>
  <c r="G18" i="13"/>
  <c r="H13" i="13"/>
  <c r="I8" i="13"/>
  <c r="J3" i="13"/>
  <c r="K23" i="14"/>
  <c r="L17" i="14"/>
  <c r="M12" i="14"/>
  <c r="N7" i="14"/>
  <c r="O2" i="14"/>
  <c r="C23" i="15"/>
  <c r="D17" i="15"/>
  <c r="E12" i="15"/>
  <c r="H7" i="15"/>
  <c r="I2" i="15"/>
  <c r="J21" i="16"/>
  <c r="K16" i="16"/>
  <c r="L11" i="16"/>
  <c r="M6" i="16"/>
  <c r="N26" i="17"/>
  <c r="O20" i="17"/>
  <c r="C16" i="17"/>
  <c r="D11" i="17"/>
  <c r="E6" i="17"/>
  <c r="F26" i="18"/>
  <c r="G20" i="18"/>
  <c r="H15" i="18"/>
  <c r="I10" i="18"/>
  <c r="J5" i="18"/>
  <c r="K25" i="19"/>
  <c r="D10" i="15"/>
  <c r="E5" i="15"/>
  <c r="F25" i="16"/>
  <c r="G19" i="16"/>
  <c r="H14" i="16"/>
  <c r="I9" i="16"/>
  <c r="J4" i="16"/>
  <c r="K24" i="17"/>
  <c r="L18" i="17"/>
  <c r="M13" i="17"/>
  <c r="N8" i="17"/>
  <c r="O3" i="17"/>
  <c r="C24" i="18"/>
  <c r="D18" i="18"/>
  <c r="E13" i="18"/>
  <c r="F8" i="18"/>
  <c r="G3" i="18"/>
  <c r="H23" i="19"/>
  <c r="N7" i="15"/>
  <c r="O2" i="15"/>
  <c r="C23" i="16"/>
  <c r="D17" i="16"/>
  <c r="E12" i="16"/>
  <c r="F7" i="16"/>
  <c r="G2" i="16"/>
  <c r="H21" i="17"/>
  <c r="I16" i="17"/>
  <c r="J11" i="17"/>
  <c r="K6" i="17"/>
  <c r="L26" i="18"/>
  <c r="M20" i="18"/>
  <c r="N15" i="18"/>
  <c r="E7" i="15"/>
  <c r="F2" i="15"/>
  <c r="G21" i="16"/>
  <c r="H16" i="16"/>
  <c r="I11" i="16"/>
  <c r="J6" i="16"/>
  <c r="K26" i="17"/>
  <c r="L20" i="17"/>
  <c r="M15" i="17"/>
  <c r="N10" i="17"/>
  <c r="O5" i="17"/>
  <c r="C26" i="18"/>
  <c r="D20" i="18"/>
  <c r="E15" i="18"/>
  <c r="F10" i="18"/>
  <c r="G5" i="18"/>
  <c r="K26" i="19"/>
  <c r="C2" i="8"/>
  <c r="G10" i="3"/>
  <c r="I10" i="3"/>
  <c r="O18" i="10"/>
  <c r="F3" i="11"/>
  <c r="F18" i="10"/>
  <c r="O8" i="4"/>
  <c r="D19" i="11"/>
  <c r="D24" i="12"/>
  <c r="M9" i="4"/>
  <c r="D14" i="10"/>
  <c r="H18" i="11"/>
  <c r="M21" i="12"/>
  <c r="J18" i="13"/>
  <c r="N23" i="14"/>
  <c r="I3" i="14"/>
  <c r="K17" i="15"/>
  <c r="F23" i="12"/>
  <c r="K4" i="12"/>
  <c r="O20" i="13"/>
  <c r="E14" i="13"/>
  <c r="L7" i="13"/>
  <c r="F26" i="14"/>
  <c r="I18" i="14"/>
  <c r="C12" i="14"/>
  <c r="D7" i="14"/>
  <c r="E2" i="14"/>
  <c r="F21" i="15"/>
  <c r="G16" i="15"/>
  <c r="H11" i="15"/>
  <c r="C19" i="12"/>
  <c r="E9" i="12"/>
  <c r="C3" i="12"/>
  <c r="D23" i="13"/>
  <c r="E17" i="13"/>
  <c r="F12" i="13"/>
  <c r="G7" i="13"/>
  <c r="H2" i="13"/>
  <c r="I21" i="14"/>
  <c r="J16" i="14"/>
  <c r="K11" i="14"/>
  <c r="L6" i="14"/>
  <c r="M26" i="15"/>
  <c r="N20" i="15"/>
  <c r="O15" i="15"/>
  <c r="O5" i="11"/>
  <c r="F18" i="12"/>
  <c r="H8" i="12"/>
  <c r="K2" i="12"/>
  <c r="L21" i="13"/>
  <c r="M16" i="13"/>
  <c r="N11" i="13"/>
  <c r="O6" i="13"/>
  <c r="C2" i="13"/>
  <c r="D21" i="14"/>
  <c r="E16" i="14"/>
  <c r="F11" i="14"/>
  <c r="G6" i="14"/>
  <c r="H26" i="15"/>
  <c r="I20" i="15"/>
  <c r="J15" i="15"/>
  <c r="M10" i="15"/>
  <c r="N5" i="15"/>
  <c r="O25" i="16"/>
  <c r="C20" i="16"/>
  <c r="D15" i="16"/>
  <c r="E10" i="16"/>
  <c r="F5" i="16"/>
  <c r="G25" i="17"/>
  <c r="H19" i="17"/>
  <c r="I14" i="17"/>
  <c r="J9" i="17"/>
  <c r="K4" i="17"/>
  <c r="L24" i="18"/>
  <c r="M18" i="18"/>
  <c r="N13" i="18"/>
  <c r="O8" i="18"/>
  <c r="C4" i="18"/>
  <c r="D24" i="19"/>
  <c r="J8" i="15"/>
  <c r="K3" i="15"/>
  <c r="L23" i="16"/>
  <c r="M17" i="16"/>
  <c r="N12" i="16"/>
  <c r="O7" i="16"/>
  <c r="C3" i="16"/>
  <c r="D23" i="17"/>
  <c r="E17" i="17"/>
  <c r="F12" i="17"/>
  <c r="G7" i="17"/>
  <c r="H2" i="17"/>
  <c r="I21" i="18"/>
  <c r="J16" i="18"/>
  <c r="K11" i="18"/>
  <c r="L6" i="18"/>
  <c r="M26" i="19"/>
  <c r="N20" i="19"/>
  <c r="G6" i="15"/>
  <c r="H26" i="16"/>
  <c r="I20" i="16"/>
  <c r="J15" i="16"/>
  <c r="K10" i="16"/>
  <c r="L5" i="16"/>
  <c r="M25" i="17"/>
  <c r="N19" i="17"/>
  <c r="O14" i="17"/>
  <c r="C10" i="17"/>
  <c r="D5" i="17"/>
  <c r="E25" i="18"/>
  <c r="F19" i="18"/>
  <c r="J10" i="15"/>
  <c r="K5" i="15"/>
  <c r="L25" i="16"/>
  <c r="M19" i="16"/>
  <c r="N14" i="16"/>
  <c r="O9" i="16"/>
  <c r="C5" i="16"/>
  <c r="D25" i="17"/>
  <c r="E19" i="17"/>
  <c r="F14" i="17"/>
  <c r="G9" i="17"/>
  <c r="H4" i="17"/>
  <c r="I24" i="18"/>
  <c r="J18" i="18"/>
  <c r="K13" i="18"/>
  <c r="L8" i="18"/>
  <c r="E12" i="18"/>
  <c r="E3" i="6"/>
  <c r="D21" i="9"/>
  <c r="H5" i="3"/>
  <c r="J5" i="3"/>
  <c r="E16" i="10"/>
  <c r="M25" i="12"/>
  <c r="M15" i="10"/>
  <c r="I6" i="4"/>
  <c r="J17" i="11"/>
  <c r="N21" i="12"/>
  <c r="J8" i="4"/>
  <c r="O21" i="5"/>
  <c r="C17" i="5"/>
  <c r="D12" i="5"/>
  <c r="E7" i="5"/>
  <c r="F2" i="5"/>
  <c r="G21" i="6"/>
  <c r="H16" i="6"/>
  <c r="I11" i="6"/>
  <c r="J21" i="5"/>
  <c r="K16" i="5"/>
  <c r="L11" i="5"/>
  <c r="M6" i="5"/>
  <c r="N26" i="6"/>
  <c r="O20" i="6"/>
  <c r="C16" i="6"/>
  <c r="D11" i="6"/>
  <c r="E21" i="5"/>
  <c r="F16" i="5"/>
  <c r="G11" i="5"/>
  <c r="H6" i="5"/>
  <c r="I26" i="6"/>
  <c r="J20" i="6"/>
  <c r="K15" i="6"/>
  <c r="L26" i="5"/>
  <c r="M20" i="5"/>
  <c r="N15" i="5"/>
  <c r="O10" i="5"/>
  <c r="C6" i="5"/>
  <c r="D26" i="6"/>
  <c r="E20" i="6"/>
  <c r="F15" i="6"/>
  <c r="K21" i="5"/>
  <c r="L16" i="5"/>
  <c r="M11" i="5"/>
  <c r="N6" i="5"/>
  <c r="O26" i="6"/>
  <c r="C21" i="6"/>
  <c r="D16" i="6"/>
  <c r="E11" i="6"/>
  <c r="F21" i="5"/>
  <c r="G16" i="5"/>
  <c r="H11" i="5"/>
  <c r="I6" i="5"/>
  <c r="J26" i="6"/>
  <c r="K20" i="6"/>
  <c r="L15" i="6"/>
  <c r="M26" i="5"/>
  <c r="N20" i="5"/>
  <c r="O15" i="5"/>
  <c r="C11" i="5"/>
  <c r="D6" i="5"/>
  <c r="E26" i="6"/>
  <c r="F20" i="6"/>
  <c r="G15" i="6"/>
  <c r="H26" i="5"/>
  <c r="I20" i="5"/>
  <c r="J15" i="5"/>
  <c r="K10" i="5"/>
  <c r="L5" i="5"/>
  <c r="M25" i="6"/>
  <c r="N19" i="6"/>
  <c r="O14" i="6"/>
  <c r="C2" i="2"/>
  <c r="G21" i="5"/>
  <c r="H16" i="5"/>
  <c r="I11" i="5"/>
  <c r="J6" i="5"/>
  <c r="K26" i="6"/>
  <c r="L20" i="6"/>
  <c r="M15" i="6"/>
  <c r="N26" i="5"/>
  <c r="O20" i="5"/>
  <c r="C16" i="5"/>
  <c r="D11" i="5"/>
  <c r="E6" i="5"/>
  <c r="F26" i="6"/>
  <c r="G20" i="6"/>
  <c r="H15" i="6"/>
  <c r="I26" i="5"/>
  <c r="J20" i="5"/>
  <c r="K15" i="5"/>
  <c r="L10" i="5"/>
  <c r="M5" i="5"/>
  <c r="N25" i="6"/>
  <c r="O19" i="6"/>
  <c r="C15" i="6"/>
  <c r="D26" i="5"/>
  <c r="E20" i="5"/>
  <c r="F15" i="5"/>
  <c r="G10" i="5"/>
  <c r="H5" i="5"/>
  <c r="I25" i="6"/>
  <c r="J19" i="6"/>
  <c r="K14" i="6"/>
  <c r="M19" i="5"/>
  <c r="D25" i="6"/>
  <c r="H19" i="5"/>
  <c r="L24" i="6"/>
  <c r="C19" i="5"/>
  <c r="G24" i="6"/>
  <c r="K18" i="5"/>
  <c r="O23" i="6"/>
  <c r="F10" i="6"/>
  <c r="G5" i="6"/>
  <c r="H25" i="7"/>
  <c r="I19" i="7"/>
  <c r="J14" i="7"/>
  <c r="K9" i="7"/>
  <c r="L4" i="7"/>
  <c r="M24" i="8"/>
  <c r="E10" i="6"/>
  <c r="F5" i="6"/>
  <c r="G25" i="7"/>
  <c r="H19" i="7"/>
  <c r="I14" i="7"/>
  <c r="J9" i="7"/>
  <c r="K4" i="7"/>
  <c r="L24" i="8"/>
  <c r="M9" i="6"/>
  <c r="N4" i="6"/>
  <c r="O24" i="7"/>
  <c r="C19" i="7"/>
  <c r="D14" i="7"/>
  <c r="E9" i="7"/>
  <c r="F4" i="7"/>
  <c r="G24" i="8"/>
  <c r="K13" i="5"/>
  <c r="O17" i="6"/>
  <c r="F13" i="5"/>
  <c r="J17" i="6"/>
  <c r="N12" i="5"/>
  <c r="E17" i="6"/>
  <c r="I12" i="5"/>
  <c r="M16" i="6"/>
  <c r="L8" i="6"/>
  <c r="M3" i="6"/>
  <c r="N23" i="7"/>
  <c r="O17" i="7"/>
  <c r="C13" i="7"/>
  <c r="D8" i="7"/>
  <c r="E3" i="7"/>
  <c r="F23" i="8"/>
  <c r="K8" i="6"/>
  <c r="L3" i="6"/>
  <c r="M23" i="7"/>
  <c r="N17" i="7"/>
  <c r="O12" i="7"/>
  <c r="C8" i="7"/>
  <c r="D3" i="7"/>
  <c r="E23" i="8"/>
  <c r="F8" i="6"/>
  <c r="G3" i="6"/>
  <c r="H23" i="7"/>
  <c r="I17" i="7"/>
  <c r="J12" i="7"/>
  <c r="K7" i="7"/>
  <c r="L2" i="7"/>
  <c r="M21" i="8"/>
  <c r="I7" i="5"/>
  <c r="M11" i="6"/>
  <c r="D7" i="5"/>
  <c r="H11" i="6"/>
  <c r="L6" i="5"/>
  <c r="C11" i="6"/>
  <c r="G6" i="5"/>
  <c r="M12" i="6"/>
  <c r="E7" i="6"/>
  <c r="F2" i="6"/>
  <c r="G21" i="7"/>
  <c r="H16" i="7"/>
  <c r="I11" i="7"/>
  <c r="J6" i="7"/>
  <c r="K26" i="8"/>
  <c r="L20" i="8"/>
  <c r="D7" i="6"/>
  <c r="E2" i="6"/>
  <c r="O26" i="5"/>
  <c r="E26" i="5"/>
  <c r="N11" i="6"/>
  <c r="D16" i="7"/>
  <c r="H20" i="8"/>
  <c r="M18" i="7"/>
  <c r="O8" i="7"/>
  <c r="D24" i="8"/>
  <c r="F4" i="6"/>
  <c r="H18" i="7"/>
  <c r="J8" i="7"/>
  <c r="L23" i="8"/>
  <c r="E8" i="6"/>
  <c r="F3" i="6"/>
  <c r="G23" i="7"/>
  <c r="H17" i="7"/>
  <c r="I12" i="7"/>
  <c r="J7" i="7"/>
  <c r="K2" i="7"/>
  <c r="L21" i="8"/>
  <c r="O16" i="8"/>
  <c r="C12" i="8"/>
  <c r="D7" i="8"/>
  <c r="E2" i="8"/>
  <c r="F21" i="9"/>
  <c r="G16" i="9"/>
  <c r="H11" i="9"/>
  <c r="I6" i="9"/>
  <c r="N16" i="8"/>
  <c r="O11" i="8"/>
  <c r="C7" i="8"/>
  <c r="D2" i="8"/>
  <c r="G26" i="6"/>
  <c r="J25" i="6"/>
  <c r="K5" i="6"/>
  <c r="O9" i="7"/>
  <c r="J5" i="6"/>
  <c r="C16" i="7"/>
  <c r="E6" i="7"/>
  <c r="G20" i="8"/>
  <c r="I26" i="7"/>
  <c r="K15" i="7"/>
  <c r="M5" i="7"/>
  <c r="J20" i="8"/>
  <c r="K6" i="6"/>
  <c r="L26" i="7"/>
  <c r="M20" i="7"/>
  <c r="N15" i="7"/>
  <c r="O10" i="7"/>
  <c r="C6" i="7"/>
  <c r="D26" i="8"/>
  <c r="E20" i="8"/>
  <c r="H15" i="8"/>
  <c r="I10" i="8"/>
  <c r="J5" i="8"/>
  <c r="K25" i="9"/>
  <c r="L19" i="9"/>
  <c r="M14" i="9"/>
  <c r="N9" i="9"/>
  <c r="O4" i="9"/>
  <c r="G15" i="8"/>
  <c r="H10" i="8"/>
  <c r="I5" i="8"/>
  <c r="H20" i="6"/>
  <c r="K19" i="6"/>
  <c r="H4" i="6"/>
  <c r="L8" i="7"/>
  <c r="G4" i="6"/>
  <c r="D15" i="7"/>
  <c r="F5" i="7"/>
  <c r="H10" i="6"/>
  <c r="J25" i="7"/>
  <c r="L14" i="7"/>
  <c r="N4" i="7"/>
  <c r="F20" i="8"/>
  <c r="G6" i="6"/>
  <c r="H26" i="7"/>
  <c r="I20" i="7"/>
  <c r="J15" i="7"/>
  <c r="K10" i="7"/>
  <c r="L5" i="7"/>
  <c r="M25" i="8"/>
  <c r="N19" i="8"/>
  <c r="D15" i="8"/>
  <c r="E10" i="8"/>
  <c r="F5" i="8"/>
  <c r="G25" i="9"/>
  <c r="H19" i="9"/>
  <c r="I14" i="9"/>
  <c r="J9" i="9"/>
  <c r="K4" i="9"/>
  <c r="C15" i="8"/>
  <c r="D10" i="8"/>
  <c r="E5" i="8"/>
  <c r="G14" i="6"/>
  <c r="N9" i="7"/>
  <c r="I9" i="7"/>
  <c r="K23" i="7"/>
  <c r="O2" i="7"/>
  <c r="H7" i="8"/>
  <c r="L11" i="9"/>
  <c r="G7" i="8"/>
  <c r="M21" i="9"/>
  <c r="N16" i="9"/>
  <c r="O11" i="9"/>
  <c r="C7" i="9"/>
  <c r="H17" i="8"/>
  <c r="I12" i="8"/>
  <c r="J7" i="8"/>
  <c r="K2" i="8"/>
  <c r="L21" i="9"/>
  <c r="M16" i="9"/>
  <c r="N11" i="9"/>
  <c r="O6" i="9"/>
  <c r="C17" i="8"/>
  <c r="D12" i="8"/>
  <c r="E7" i="8"/>
  <c r="F2" i="8"/>
  <c r="G21" i="9"/>
  <c r="H16" i="9"/>
  <c r="I11" i="9"/>
  <c r="J6" i="9"/>
  <c r="L26" i="3"/>
  <c r="M20" i="3"/>
  <c r="N15" i="3"/>
  <c r="O10" i="3"/>
  <c r="C6" i="3"/>
  <c r="D26" i="4"/>
  <c r="E20" i="4"/>
  <c r="F15" i="4"/>
  <c r="O26" i="3"/>
  <c r="C21" i="3"/>
  <c r="D16" i="3"/>
  <c r="E11" i="3"/>
  <c r="F6" i="3"/>
  <c r="G26" i="4"/>
  <c r="H20" i="4"/>
  <c r="I15" i="4"/>
  <c r="N26" i="3"/>
  <c r="O20" i="3"/>
  <c r="C16" i="3"/>
  <c r="D11" i="3"/>
  <c r="E6" i="3"/>
  <c r="F26" i="4"/>
  <c r="G20" i="4"/>
  <c r="H15" i="4"/>
  <c r="M26" i="3"/>
  <c r="N20" i="3"/>
  <c r="O15" i="3"/>
  <c r="C11" i="3"/>
  <c r="D6" i="3"/>
  <c r="E26" i="4"/>
  <c r="F20" i="4"/>
  <c r="G15" i="4"/>
  <c r="G10" i="4"/>
  <c r="H5" i="4"/>
  <c r="I25" i="10"/>
  <c r="J19" i="10"/>
  <c r="D8" i="6"/>
  <c r="H7" i="7"/>
  <c r="C7" i="7"/>
  <c r="H21" i="7"/>
  <c r="L26" i="8"/>
  <c r="E6" i="8"/>
  <c r="I10" i="9"/>
  <c r="D6" i="8"/>
  <c r="I21" i="9"/>
  <c r="J16" i="9"/>
  <c r="K11" i="9"/>
  <c r="L6" i="9"/>
  <c r="D17" i="8"/>
  <c r="E12" i="8"/>
  <c r="F7" i="8"/>
  <c r="G2" i="8"/>
  <c r="H21" i="9"/>
  <c r="I16" i="9"/>
  <c r="J11" i="9"/>
  <c r="K6" i="9"/>
  <c r="L16" i="8"/>
  <c r="M11" i="8"/>
  <c r="N6" i="8"/>
  <c r="O26" i="9"/>
  <c r="C21" i="9"/>
  <c r="D16" i="9"/>
  <c r="E11" i="9"/>
  <c r="F6" i="9"/>
  <c r="H26" i="3"/>
  <c r="I20" i="3"/>
  <c r="J15" i="3"/>
  <c r="K10" i="3"/>
  <c r="L5" i="3"/>
  <c r="M25" i="4"/>
  <c r="N19" i="4"/>
  <c r="O14" i="4"/>
  <c r="K26" i="3"/>
  <c r="L20" i="3"/>
  <c r="M15" i="3"/>
  <c r="N10" i="3"/>
  <c r="O5" i="3"/>
  <c r="C26" i="4"/>
  <c r="D20" i="4"/>
  <c r="E15" i="4"/>
  <c r="J26" i="3"/>
  <c r="K20" i="3"/>
  <c r="L15" i="3"/>
  <c r="M10" i="3"/>
  <c r="N5" i="3"/>
  <c r="O25" i="4"/>
  <c r="C20" i="4"/>
  <c r="D15" i="4"/>
  <c r="I26" i="3"/>
  <c r="J20" i="3"/>
  <c r="K15" i="3"/>
  <c r="L10" i="3"/>
  <c r="M5" i="3"/>
  <c r="N25" i="4"/>
  <c r="O19" i="4"/>
  <c r="C15" i="4"/>
  <c r="C10" i="4"/>
  <c r="D5" i="4"/>
  <c r="E25" i="10"/>
  <c r="F19" i="10"/>
  <c r="I2" i="7"/>
  <c r="O18" i="7"/>
  <c r="L3" i="8"/>
  <c r="K3" i="8"/>
  <c r="O15" i="9"/>
  <c r="D6" i="9"/>
  <c r="J11" i="8"/>
  <c r="L26" i="9"/>
  <c r="N15" i="9"/>
  <c r="C6" i="9"/>
  <c r="E11" i="8"/>
  <c r="G26" i="9"/>
  <c r="I15" i="9"/>
  <c r="K5" i="9"/>
  <c r="N19" i="3"/>
  <c r="C10" i="3"/>
  <c r="E25" i="4"/>
  <c r="G14" i="4"/>
  <c r="D20" i="3"/>
  <c r="F10" i="3"/>
  <c r="H25" i="4"/>
  <c r="J14" i="4"/>
  <c r="C20" i="3"/>
  <c r="E10" i="3"/>
  <c r="G25" i="4"/>
  <c r="I14" i="4"/>
  <c r="O19" i="3"/>
  <c r="D10" i="3"/>
  <c r="F25" i="4"/>
  <c r="H14" i="4"/>
  <c r="I4" i="4"/>
  <c r="K18" i="10"/>
  <c r="H13" i="10"/>
  <c r="I8" i="10"/>
  <c r="J3" i="10"/>
  <c r="K23" i="11"/>
  <c r="L17" i="11"/>
  <c r="M12" i="11"/>
  <c r="N7" i="11"/>
  <c r="O2" i="11"/>
  <c r="C23" i="12"/>
  <c r="D17" i="12"/>
  <c r="E12" i="12"/>
  <c r="F7" i="12"/>
  <c r="L8" i="4"/>
  <c r="M3" i="4"/>
  <c r="N23" i="10"/>
  <c r="O17" i="10"/>
  <c r="C13" i="10"/>
  <c r="D8" i="10"/>
  <c r="E3" i="10"/>
  <c r="F23" i="11"/>
  <c r="G17" i="11"/>
  <c r="H12" i="11"/>
  <c r="I7" i="11"/>
  <c r="K8" i="4"/>
  <c r="L3" i="4"/>
  <c r="M23" i="10"/>
  <c r="N17" i="10"/>
  <c r="O12" i="10"/>
  <c r="C8" i="10"/>
  <c r="D3" i="10"/>
  <c r="E23" i="11"/>
  <c r="L14" i="6"/>
  <c r="H14" i="7"/>
  <c r="H5" i="7"/>
  <c r="E14" i="9"/>
  <c r="H23" i="9"/>
  <c r="J12" i="9"/>
  <c r="C18" i="8"/>
  <c r="E8" i="8"/>
  <c r="G23" i="9"/>
  <c r="I12" i="9"/>
  <c r="K17" i="8"/>
  <c r="M7" i="8"/>
  <c r="O21" i="9"/>
  <c r="D12" i="9"/>
  <c r="G2" i="9"/>
  <c r="I16" i="3"/>
  <c r="K6" i="3"/>
  <c r="M20" i="4"/>
  <c r="J2" i="9"/>
  <c r="L16" i="3"/>
  <c r="N6" i="3"/>
  <c r="C21" i="4"/>
  <c r="I2" i="9"/>
  <c r="K16" i="3"/>
  <c r="M6" i="3"/>
  <c r="O20" i="4"/>
  <c r="H2" i="9"/>
  <c r="J16" i="3"/>
  <c r="L6" i="3"/>
  <c r="N20" i="4"/>
  <c r="O10" i="4"/>
  <c r="D26" i="10"/>
  <c r="M16" i="10"/>
  <c r="N11" i="10"/>
  <c r="O6" i="10"/>
  <c r="C2" i="10"/>
  <c r="D21" i="11"/>
  <c r="E16" i="11"/>
  <c r="F11" i="11"/>
  <c r="G6" i="11"/>
  <c r="H26" i="12"/>
  <c r="I20" i="12"/>
  <c r="J15" i="12"/>
  <c r="K10" i="12"/>
  <c r="D12" i="4"/>
  <c r="E7" i="4"/>
  <c r="F2" i="4"/>
  <c r="G21" i="10"/>
  <c r="H16" i="10"/>
  <c r="I11" i="10"/>
  <c r="J6" i="10"/>
  <c r="K26" i="11"/>
  <c r="L20" i="11"/>
  <c r="M15" i="11"/>
  <c r="N10" i="11"/>
  <c r="C12" i="4"/>
  <c r="D7" i="4"/>
  <c r="E2" i="4"/>
  <c r="F21" i="10"/>
  <c r="G16" i="10"/>
  <c r="H11" i="10"/>
  <c r="I6" i="10"/>
  <c r="J26" i="11"/>
  <c r="K7" i="6"/>
  <c r="M23" i="9"/>
  <c r="L14" i="9"/>
  <c r="G10" i="8"/>
  <c r="K14" i="9"/>
  <c r="O9" i="8"/>
  <c r="F14" i="9"/>
  <c r="K18" i="3"/>
  <c r="O23" i="4"/>
  <c r="N18" i="3"/>
  <c r="E24" i="4"/>
  <c r="M18" i="3"/>
  <c r="D24" i="4"/>
  <c r="L18" i="3"/>
  <c r="C24" i="4"/>
  <c r="F3" i="4"/>
  <c r="M12" i="10"/>
  <c r="O2" i="10"/>
  <c r="D17" i="11"/>
  <c r="F7" i="11"/>
  <c r="H21" i="12"/>
  <c r="J11" i="12"/>
  <c r="D8" i="4"/>
  <c r="F23" i="10"/>
  <c r="H12" i="10"/>
  <c r="J2" i="10"/>
  <c r="L16" i="11"/>
  <c r="O12" i="4"/>
  <c r="D3" i="4"/>
  <c r="F17" i="10"/>
  <c r="H7" i="10"/>
  <c r="N21" i="11"/>
  <c r="C16" i="11"/>
  <c r="D11" i="11"/>
  <c r="E6" i="11"/>
  <c r="F26" i="12"/>
  <c r="G20" i="12"/>
  <c r="H15" i="12"/>
  <c r="I10" i="12"/>
  <c r="O11" i="4"/>
  <c r="C7" i="4"/>
  <c r="D2" i="4"/>
  <c r="E21" i="10"/>
  <c r="F16" i="10"/>
  <c r="G11" i="10"/>
  <c r="H6" i="10"/>
  <c r="I26" i="11"/>
  <c r="J20" i="11"/>
  <c r="K15" i="11"/>
  <c r="L10" i="11"/>
  <c r="M5" i="11"/>
  <c r="D2" i="11"/>
  <c r="F16" i="12"/>
  <c r="J6" i="12"/>
  <c r="K26" i="13"/>
  <c r="L20" i="13"/>
  <c r="M15" i="13"/>
  <c r="N10" i="13"/>
  <c r="O5" i="13"/>
  <c r="C26" i="14"/>
  <c r="D20" i="14"/>
  <c r="E15" i="14"/>
  <c r="F10" i="14"/>
  <c r="G5" i="14"/>
  <c r="H25" i="15"/>
  <c r="I19" i="15"/>
  <c r="J14" i="15"/>
  <c r="O26" i="12"/>
  <c r="D16" i="12"/>
  <c r="I6" i="12"/>
  <c r="J26" i="13"/>
  <c r="K20" i="13"/>
  <c r="L15" i="13"/>
  <c r="M10" i="13"/>
  <c r="N5" i="13"/>
  <c r="O25" i="14"/>
  <c r="C20" i="14"/>
  <c r="D15" i="14"/>
  <c r="D3" i="6"/>
  <c r="M14" i="8"/>
  <c r="L18" i="9"/>
  <c r="G14" i="8"/>
  <c r="K18" i="9"/>
  <c r="O13" i="8"/>
  <c r="F18" i="9"/>
  <c r="K23" i="3"/>
  <c r="O2" i="3"/>
  <c r="N23" i="3"/>
  <c r="E3" i="3"/>
  <c r="M23" i="3"/>
  <c r="D3" i="3"/>
  <c r="L23" i="3"/>
  <c r="C3" i="3"/>
  <c r="F7" i="4"/>
  <c r="O14" i="10"/>
  <c r="D5" i="10"/>
  <c r="F19" i="11"/>
  <c r="H9" i="11"/>
  <c r="J24" i="12"/>
  <c r="L13" i="12"/>
  <c r="F10" i="4"/>
  <c r="H25" i="10"/>
  <c r="J14" i="10"/>
  <c r="L4" i="10"/>
  <c r="N18" i="11"/>
  <c r="C9" i="11"/>
  <c r="F5" i="4"/>
  <c r="H19" i="10"/>
  <c r="J9" i="10"/>
  <c r="L24" i="11"/>
  <c r="O16" i="11"/>
  <c r="C12" i="11"/>
  <c r="D7" i="11"/>
  <c r="E2" i="11"/>
  <c r="F21" i="12"/>
  <c r="G16" i="12"/>
  <c r="H11" i="12"/>
  <c r="N12" i="4"/>
  <c r="O7" i="4"/>
  <c r="C3" i="4"/>
  <c r="D23" i="10"/>
  <c r="E17" i="10"/>
  <c r="F12" i="10"/>
  <c r="G7" i="10"/>
  <c r="H2" i="10"/>
  <c r="I21" i="11"/>
  <c r="J16" i="11"/>
  <c r="K11" i="11"/>
  <c r="L6" i="11"/>
  <c r="K5" i="11"/>
  <c r="D18" i="12"/>
  <c r="F8" i="12"/>
  <c r="J2" i="12"/>
  <c r="K21" i="13"/>
  <c r="L16" i="13"/>
  <c r="M11" i="13"/>
  <c r="N6" i="13"/>
  <c r="O26" i="14"/>
  <c r="C21" i="14"/>
  <c r="D16" i="14"/>
  <c r="E11" i="14"/>
  <c r="F6" i="14"/>
  <c r="G26" i="15"/>
  <c r="H20" i="15"/>
  <c r="I15" i="15"/>
  <c r="G5" i="11"/>
  <c r="O17" i="12"/>
  <c r="D8" i="12"/>
  <c r="I2" i="12"/>
  <c r="O11" i="7"/>
  <c r="O12" i="9"/>
  <c r="F12" i="9"/>
  <c r="N7" i="8"/>
  <c r="E12" i="9"/>
  <c r="I7" i="8"/>
  <c r="M11" i="9"/>
  <c r="E16" i="3"/>
  <c r="I20" i="4"/>
  <c r="H16" i="3"/>
  <c r="L20" i="4"/>
  <c r="G16" i="3"/>
  <c r="K20" i="4"/>
  <c r="F16" i="3"/>
  <c r="J20" i="4"/>
  <c r="M25" i="10"/>
  <c r="J11" i="10"/>
  <c r="L26" i="11"/>
  <c r="N15" i="11"/>
  <c r="C6" i="11"/>
  <c r="E20" i="12"/>
  <c r="G10" i="12"/>
  <c r="N6" i="4"/>
  <c r="C21" i="10"/>
  <c r="E11" i="10"/>
  <c r="G26" i="11"/>
  <c r="I15" i="11"/>
  <c r="L11" i="4"/>
  <c r="N26" i="10"/>
  <c r="C16" i="10"/>
  <c r="E6" i="10"/>
  <c r="F21" i="11"/>
  <c r="H15" i="11"/>
  <c r="I10" i="11"/>
  <c r="J5" i="11"/>
  <c r="K25" i="12"/>
  <c r="L19" i="12"/>
  <c r="M14" i="12"/>
  <c r="N9" i="12"/>
  <c r="G11" i="4"/>
  <c r="H6" i="4"/>
  <c r="I26" i="10"/>
  <c r="J20" i="10"/>
  <c r="K15" i="10"/>
  <c r="L10" i="10"/>
  <c r="M5" i="10"/>
  <c r="N25" i="11"/>
  <c r="O19" i="11"/>
  <c r="C15" i="11"/>
  <c r="D10" i="11"/>
  <c r="E5" i="11"/>
  <c r="N25" i="12"/>
  <c r="C15" i="12"/>
  <c r="O5" i="12"/>
  <c r="C26" i="13"/>
  <c r="D20" i="13"/>
  <c r="E15" i="13"/>
  <c r="F10" i="13"/>
  <c r="G5" i="13"/>
  <c r="H25" i="14"/>
  <c r="I19" i="14"/>
  <c r="J14" i="14"/>
  <c r="K9" i="14"/>
  <c r="L4" i="14"/>
  <c r="O6" i="8"/>
  <c r="F15" i="3"/>
  <c r="H15" i="3"/>
  <c r="N24" i="10"/>
  <c r="L5" i="11"/>
  <c r="L20" i="10"/>
  <c r="H11" i="4"/>
  <c r="K20" i="11"/>
  <c r="G25" i="12"/>
  <c r="C11" i="4"/>
  <c r="G15" i="10"/>
  <c r="K19" i="11"/>
  <c r="F25" i="12"/>
  <c r="M19" i="13"/>
  <c r="D25" i="14"/>
  <c r="H4" i="14"/>
  <c r="J18" i="15"/>
  <c r="D25" i="12"/>
  <c r="J5" i="12"/>
  <c r="F21" i="13"/>
  <c r="M14" i="13"/>
  <c r="C8" i="13"/>
  <c r="J26" i="14"/>
  <c r="D19" i="14"/>
  <c r="G12" i="14"/>
  <c r="H7" i="14"/>
  <c r="I2" i="14"/>
  <c r="J21" i="15"/>
  <c r="K16" i="15"/>
  <c r="L11" i="15"/>
  <c r="K19" i="12"/>
  <c r="M9" i="12"/>
  <c r="G3" i="12"/>
  <c r="H23" i="13"/>
  <c r="I17" i="13"/>
  <c r="J12" i="13"/>
  <c r="K7" i="13"/>
  <c r="L2" i="13"/>
  <c r="M21" i="14"/>
  <c r="N16" i="14"/>
  <c r="O11" i="14"/>
  <c r="C7" i="14"/>
  <c r="D2" i="14"/>
  <c r="E21" i="15"/>
  <c r="F16" i="15"/>
  <c r="G11" i="15"/>
  <c r="N18" i="12"/>
  <c r="C9" i="12"/>
  <c r="O2" i="12"/>
  <c r="C23" i="13"/>
  <c r="D17" i="13"/>
  <c r="E12" i="13"/>
  <c r="F7" i="13"/>
  <c r="G2" i="13"/>
  <c r="H21" i="14"/>
  <c r="I16" i="14"/>
  <c r="J11" i="14"/>
  <c r="K6" i="14"/>
  <c r="L26" i="15"/>
  <c r="M20" i="15"/>
  <c r="N15" i="15"/>
  <c r="D11" i="15"/>
  <c r="E6" i="15"/>
  <c r="F26" i="16"/>
  <c r="G20" i="16"/>
  <c r="H15" i="16"/>
  <c r="I10" i="16"/>
  <c r="J5" i="16"/>
  <c r="K25" i="17"/>
  <c r="L19" i="17"/>
  <c r="M14" i="17"/>
  <c r="N9" i="17"/>
  <c r="O4" i="17"/>
  <c r="C25" i="18"/>
  <c r="D19" i="18"/>
  <c r="E14" i="18"/>
  <c r="F9" i="18"/>
  <c r="G4" i="18"/>
  <c r="H24" i="19"/>
  <c r="N8" i="15"/>
  <c r="O3" i="15"/>
  <c r="C24" i="16"/>
  <c r="D18" i="16"/>
  <c r="E13" i="16"/>
  <c r="F8" i="16"/>
  <c r="G3" i="16"/>
  <c r="H23" i="17"/>
  <c r="I17" i="17"/>
  <c r="J12" i="17"/>
  <c r="K7" i="17"/>
  <c r="L2" i="17"/>
  <c r="M21" i="18"/>
  <c r="N16" i="18"/>
  <c r="O11" i="18"/>
  <c r="C7" i="18"/>
  <c r="D2" i="18"/>
  <c r="E21" i="19"/>
  <c r="K6" i="15"/>
  <c r="L26" i="16"/>
  <c r="M20" i="16"/>
  <c r="N15" i="16"/>
  <c r="O10" i="16"/>
  <c r="C6" i="16"/>
  <c r="D26" i="17"/>
  <c r="E20" i="17"/>
  <c r="F15" i="17"/>
  <c r="G10" i="17"/>
  <c r="H5" i="17"/>
  <c r="I25" i="18"/>
  <c r="J19" i="18"/>
  <c r="N10" i="15"/>
  <c r="O5" i="15"/>
  <c r="C26" i="16"/>
  <c r="D20" i="16"/>
  <c r="E15" i="16"/>
  <c r="F10" i="16"/>
  <c r="G5" i="16"/>
  <c r="H25" i="17"/>
  <c r="I19" i="17"/>
  <c r="J14" i="17"/>
  <c r="K9" i="17"/>
  <c r="L4" i="17"/>
  <c r="M24" i="18"/>
  <c r="N18" i="18"/>
  <c r="O13" i="18"/>
  <c r="C9" i="18"/>
  <c r="H13" i="18"/>
  <c r="E20" i="7"/>
  <c r="G6" i="9"/>
  <c r="K14" i="4"/>
  <c r="M14" i="4"/>
  <c r="M8" i="10"/>
  <c r="H17" i="12"/>
  <c r="H8" i="10"/>
  <c r="D24" i="10"/>
  <c r="N13" i="11"/>
  <c r="E18" i="12"/>
  <c r="N4" i="4"/>
  <c r="E9" i="10"/>
  <c r="I13" i="11"/>
  <c r="O11" i="12"/>
  <c r="K13" i="13"/>
  <c r="O17" i="14"/>
  <c r="C26" i="15"/>
  <c r="E15" i="15"/>
  <c r="G17" i="12"/>
  <c r="E2" i="12"/>
  <c r="D19" i="13"/>
  <c r="K12" i="13"/>
  <c r="E6" i="13"/>
  <c r="H24" i="14"/>
  <c r="O16" i="14"/>
  <c r="M10" i="14"/>
  <c r="N5" i="14"/>
  <c r="O25" i="15"/>
  <c r="C20" i="15"/>
  <c r="D15" i="15"/>
  <c r="J2" i="11"/>
  <c r="J16" i="12"/>
  <c r="L6" i="12"/>
  <c r="M26" i="13"/>
  <c r="N20" i="13"/>
  <c r="O15" i="13"/>
  <c r="C11" i="13"/>
  <c r="D6" i="13"/>
  <c r="E26" i="14"/>
  <c r="F20" i="14"/>
  <c r="G15" i="14"/>
  <c r="H10" i="14"/>
  <c r="I5" i="14"/>
  <c r="J25" i="15"/>
  <c r="K19" i="15"/>
  <c r="L14" i="15"/>
  <c r="K26" i="12"/>
  <c r="M15" i="12"/>
  <c r="G6" i="12"/>
  <c r="H26" i="13"/>
  <c r="I20" i="13"/>
  <c r="J15" i="13"/>
  <c r="K10" i="13"/>
  <c r="L5" i="13"/>
  <c r="M25" i="14"/>
  <c r="N19" i="14"/>
  <c r="O14" i="14"/>
  <c r="C10" i="14"/>
  <c r="D5" i="14"/>
  <c r="E25" i="15"/>
  <c r="F19" i="15"/>
  <c r="G14" i="15"/>
  <c r="J9" i="15"/>
  <c r="K4" i="15"/>
  <c r="L24" i="16"/>
  <c r="M18" i="16"/>
  <c r="N13" i="16"/>
  <c r="O8" i="16"/>
  <c r="C4" i="16"/>
  <c r="D24" i="17"/>
  <c r="E18" i="17"/>
  <c r="F13" i="17"/>
  <c r="G8" i="17"/>
  <c r="H3" i="17"/>
  <c r="I23" i="18"/>
  <c r="J17" i="18"/>
  <c r="K12" i="18"/>
  <c r="L7" i="18"/>
  <c r="M2" i="18"/>
  <c r="N21" i="19"/>
  <c r="G7" i="15"/>
  <c r="H2" i="15"/>
  <c r="I21" i="16"/>
  <c r="J16" i="16"/>
  <c r="K11" i="16"/>
  <c r="L6" i="16"/>
  <c r="M26" i="17"/>
  <c r="N20" i="17"/>
  <c r="O15" i="17"/>
  <c r="C11" i="17"/>
  <c r="D6" i="17"/>
  <c r="E26" i="18"/>
  <c r="F20" i="18"/>
  <c r="G15" i="18"/>
  <c r="H10" i="18"/>
  <c r="I5" i="18"/>
  <c r="J25" i="19"/>
  <c r="C10" i="15"/>
  <c r="D5" i="15"/>
  <c r="E25" i="16"/>
  <c r="F19" i="16"/>
  <c r="G14" i="16"/>
  <c r="H9" i="16"/>
  <c r="I4" i="16"/>
  <c r="J24" i="17"/>
  <c r="K18" i="17"/>
  <c r="L13" i="17"/>
  <c r="M8" i="17"/>
  <c r="N3" i="17"/>
  <c r="O23" i="18"/>
  <c r="C18" i="18"/>
  <c r="G9" i="15"/>
  <c r="H4" i="15"/>
  <c r="I24" i="16"/>
  <c r="J18" i="16"/>
  <c r="K13" i="16"/>
  <c r="L8" i="16"/>
  <c r="M3" i="16"/>
  <c r="N23" i="17"/>
  <c r="O17" i="17"/>
  <c r="C13" i="17"/>
  <c r="D8" i="17"/>
  <c r="E3" i="17"/>
  <c r="F23" i="18"/>
  <c r="G17" i="18"/>
  <c r="H12" i="18"/>
  <c r="I7" i="18"/>
  <c r="F7" i="18"/>
  <c r="I25" i="8"/>
  <c r="H16" i="8"/>
  <c r="G26" i="3"/>
  <c r="E26" i="3"/>
  <c r="G6" i="10"/>
  <c r="O14" i="12"/>
  <c r="O5" i="10"/>
  <c r="K20" i="10"/>
  <c r="K12" i="11"/>
  <c r="O16" i="12"/>
  <c r="K3" i="4"/>
  <c r="O7" i="10"/>
  <c r="F12" i="11"/>
  <c r="I9" i="12"/>
  <c r="H12" i="13"/>
  <c r="L16" i="14"/>
  <c r="L25" i="15"/>
  <c r="N14" i="15"/>
  <c r="L16" i="12"/>
  <c r="N26" i="13"/>
  <c r="M18" i="13"/>
  <c r="G12" i="13"/>
  <c r="J5" i="13"/>
  <c r="D24" i="14"/>
  <c r="K16" i="14"/>
  <c r="I10" i="14"/>
  <c r="J5" i="14"/>
  <c r="K25" i="15"/>
  <c r="L19" i="15"/>
  <c r="M14" i="15"/>
  <c r="M26" i="12"/>
  <c r="K26" i="5"/>
  <c r="L20" i="5"/>
  <c r="M15" i="5"/>
  <c r="N10" i="5"/>
  <c r="O5" i="5"/>
  <c r="C26" i="6"/>
  <c r="D20" i="6"/>
  <c r="E15" i="6"/>
  <c r="F26" i="5"/>
  <c r="G20" i="5"/>
  <c r="H15" i="5"/>
  <c r="I10" i="5"/>
  <c r="J5" i="5"/>
  <c r="K25" i="6"/>
  <c r="L19" i="6"/>
  <c r="M14" i="6"/>
  <c r="N25" i="5"/>
  <c r="O19" i="5"/>
  <c r="C15" i="5"/>
  <c r="D10" i="5"/>
  <c r="E5" i="5"/>
  <c r="F25" i="6"/>
  <c r="G19" i="6"/>
  <c r="H14" i="6"/>
  <c r="I25" i="5"/>
  <c r="J19" i="5"/>
  <c r="K14" i="5"/>
  <c r="L9" i="5"/>
  <c r="M4" i="5"/>
  <c r="N24" i="6"/>
  <c r="O18" i="6"/>
  <c r="G26" i="5"/>
  <c r="H20" i="5"/>
  <c r="I15" i="5"/>
  <c r="J10" i="5"/>
  <c r="K5" i="5"/>
  <c r="L25" i="6"/>
  <c r="M19" i="6"/>
  <c r="N14" i="6"/>
  <c r="O25" i="5"/>
  <c r="C20" i="5"/>
  <c r="D15" i="5"/>
  <c r="E10" i="5"/>
  <c r="F5" i="5"/>
  <c r="G25" i="6"/>
  <c r="H19" i="6"/>
  <c r="I14" i="6"/>
  <c r="J25" i="5"/>
  <c r="K19" i="5"/>
  <c r="L14" i="5"/>
  <c r="M9" i="5"/>
  <c r="N4" i="5"/>
  <c r="O24" i="6"/>
  <c r="C19" i="6"/>
  <c r="D14" i="6"/>
  <c r="E25" i="5"/>
  <c r="F19" i="5"/>
  <c r="G14" i="5"/>
  <c r="H9" i="5"/>
  <c r="I4" i="5"/>
  <c r="J24" i="6"/>
  <c r="K18" i="6"/>
  <c r="L13" i="6"/>
  <c r="C26" i="5"/>
  <c r="D20" i="5"/>
  <c r="E15" i="5"/>
  <c r="F10" i="5"/>
  <c r="G5" i="5"/>
  <c r="H25" i="6"/>
  <c r="I19" i="6"/>
  <c r="J14" i="6"/>
  <c r="K25" i="5"/>
  <c r="L19" i="5"/>
  <c r="M14" i="5"/>
  <c r="N9" i="5"/>
  <c r="O4" i="5"/>
  <c r="C25" i="6"/>
  <c r="D19" i="6"/>
  <c r="E14" i="6"/>
  <c r="F25" i="5"/>
  <c r="G19" i="5"/>
  <c r="H14" i="5"/>
  <c r="I9" i="5"/>
  <c r="J4" i="5"/>
  <c r="K24" i="6"/>
  <c r="L18" i="6"/>
  <c r="M13" i="6"/>
  <c r="N24" i="5"/>
  <c r="O18" i="5"/>
  <c r="C14" i="5"/>
  <c r="D9" i="5"/>
  <c r="E4" i="5"/>
  <c r="F24" i="6"/>
  <c r="G18" i="6"/>
  <c r="H13" i="6"/>
  <c r="N14" i="5"/>
  <c r="E19" i="6"/>
  <c r="I14" i="5"/>
  <c r="M18" i="6"/>
  <c r="D14" i="5"/>
  <c r="H18" i="6"/>
  <c r="L13" i="5"/>
  <c r="C18" i="6"/>
  <c r="C9" i="6"/>
  <c r="D4" i="6"/>
  <c r="E24" i="7"/>
  <c r="F18" i="7"/>
  <c r="G13" i="7"/>
  <c r="H8" i="7"/>
  <c r="I3" i="7"/>
  <c r="J23" i="8"/>
  <c r="O8" i="6"/>
  <c r="C4" i="6"/>
  <c r="D24" i="7"/>
  <c r="E18" i="7"/>
  <c r="F13" i="7"/>
  <c r="G8" i="7"/>
  <c r="H3" i="7"/>
  <c r="I23" i="8"/>
  <c r="J8" i="6"/>
  <c r="K3" i="6"/>
  <c r="L23" i="7"/>
  <c r="M17" i="7"/>
  <c r="N12" i="7"/>
  <c r="O7" i="7"/>
  <c r="C3" i="7"/>
  <c r="D23" i="8"/>
  <c r="L8" i="5"/>
  <c r="C13" i="6"/>
  <c r="G8" i="5"/>
  <c r="K12" i="6"/>
  <c r="O7" i="5"/>
  <c r="F12" i="6"/>
  <c r="J7" i="5"/>
  <c r="D13" i="6"/>
  <c r="I7" i="6"/>
  <c r="J2" i="6"/>
  <c r="K21" i="7"/>
  <c r="L16" i="7"/>
  <c r="M11" i="7"/>
  <c r="N6" i="7"/>
  <c r="O26" i="8"/>
  <c r="C21" i="8"/>
  <c r="H7" i="6"/>
  <c r="I2" i="6"/>
  <c r="J21" i="7"/>
  <c r="K16" i="7"/>
  <c r="L11" i="7"/>
  <c r="M6" i="7"/>
  <c r="N26" i="8"/>
  <c r="O20" i="8"/>
  <c r="C7" i="6"/>
  <c r="D2" i="6"/>
  <c r="E21" i="7"/>
  <c r="F16" i="7"/>
  <c r="G11" i="7"/>
  <c r="H6" i="7"/>
  <c r="I26" i="8"/>
  <c r="F23" i="5"/>
  <c r="J2" i="5"/>
  <c r="N21" i="5"/>
  <c r="E2" i="5"/>
  <c r="I21" i="5"/>
  <c r="M26" i="6"/>
  <c r="D21" i="5"/>
  <c r="H26" i="6"/>
  <c r="N10" i="6"/>
  <c r="O5" i="6"/>
  <c r="C26" i="7"/>
  <c r="D20" i="7"/>
  <c r="E15" i="7"/>
  <c r="F10" i="7"/>
  <c r="G5" i="7"/>
  <c r="H25" i="8"/>
  <c r="M10" i="6"/>
  <c r="N5" i="6"/>
  <c r="O25" i="7"/>
  <c r="F6" i="5"/>
  <c r="I5" i="5"/>
  <c r="N6" i="6"/>
  <c r="E11" i="7"/>
  <c r="M6" i="6"/>
  <c r="G16" i="7"/>
  <c r="I6" i="7"/>
  <c r="K20" i="8"/>
  <c r="M26" i="7"/>
  <c r="O15" i="7"/>
  <c r="D6" i="7"/>
  <c r="N20" i="8"/>
  <c r="O6" i="6"/>
  <c r="C2" i="6"/>
  <c r="D21" i="7"/>
  <c r="E16" i="7"/>
  <c r="F11" i="7"/>
  <c r="G6" i="7"/>
  <c r="H26" i="8"/>
  <c r="I20" i="8"/>
  <c r="L15" i="8"/>
  <c r="M10" i="8"/>
  <c r="N5" i="8"/>
  <c r="O25" i="9"/>
  <c r="C20" i="9"/>
  <c r="D15" i="9"/>
  <c r="E10" i="9"/>
  <c r="F5" i="9"/>
  <c r="K15" i="8"/>
  <c r="L10" i="8"/>
  <c r="M5" i="8"/>
  <c r="N25" i="9"/>
  <c r="K20" i="5"/>
  <c r="N19" i="5"/>
  <c r="L25" i="7"/>
  <c r="C5" i="7"/>
  <c r="K25" i="7"/>
  <c r="J13" i="7"/>
  <c r="L3" i="7"/>
  <c r="N8" i="6"/>
  <c r="C24" i="7"/>
  <c r="E13" i="7"/>
  <c r="G3" i="7"/>
  <c r="G10" i="6"/>
  <c r="H5" i="6"/>
  <c r="I25" i="7"/>
  <c r="J19" i="7"/>
  <c r="K14" i="7"/>
  <c r="L9" i="7"/>
  <c r="M4" i="7"/>
  <c r="N24" i="8"/>
  <c r="D19" i="8"/>
  <c r="E14" i="8"/>
  <c r="F9" i="8"/>
  <c r="G4" i="8"/>
  <c r="H24" i="9"/>
  <c r="I18" i="9"/>
  <c r="J13" i="9"/>
  <c r="K8" i="9"/>
  <c r="C19" i="8"/>
  <c r="D14" i="8"/>
  <c r="E9" i="8"/>
  <c r="F4" i="8"/>
  <c r="L15" i="5"/>
  <c r="O14" i="5"/>
  <c r="I24" i="7"/>
  <c r="M3" i="7"/>
  <c r="H24" i="7"/>
  <c r="K12" i="7"/>
  <c r="M2" i="7"/>
  <c r="O7" i="6"/>
  <c r="D23" i="7"/>
  <c r="F12" i="7"/>
  <c r="H2" i="7"/>
  <c r="C10" i="6"/>
  <c r="D5" i="6"/>
  <c r="E25" i="7"/>
  <c r="F19" i="7"/>
  <c r="G14" i="7"/>
  <c r="H9" i="7"/>
  <c r="I4" i="7"/>
  <c r="J24" i="8"/>
  <c r="M18" i="8"/>
  <c r="N13" i="8"/>
  <c r="O8" i="8"/>
  <c r="C4" i="8"/>
  <c r="D24" i="9"/>
  <c r="E18" i="9"/>
  <c r="F13" i="9"/>
  <c r="G8" i="9"/>
  <c r="L18" i="8"/>
  <c r="M13" i="8"/>
  <c r="N8" i="8"/>
  <c r="O3" i="8"/>
  <c r="G17" i="7"/>
  <c r="C25" i="8"/>
  <c r="K24" i="8"/>
  <c r="L17" i="7"/>
  <c r="C23" i="8"/>
  <c r="I2" i="8"/>
  <c r="M6" i="9"/>
  <c r="H2" i="8"/>
  <c r="J20" i="9"/>
  <c r="K15" i="9"/>
  <c r="L10" i="9"/>
  <c r="M5" i="9"/>
  <c r="E16" i="8"/>
  <c r="F11" i="8"/>
  <c r="G6" i="8"/>
  <c r="H26" i="9"/>
  <c r="I20" i="9"/>
  <c r="J15" i="9"/>
  <c r="K10" i="9"/>
  <c r="L5" i="9"/>
  <c r="M15" i="8"/>
  <c r="N10" i="8"/>
  <c r="O5" i="8"/>
  <c r="C26" i="9"/>
  <c r="D20" i="9"/>
  <c r="E15" i="9"/>
  <c r="F10" i="9"/>
  <c r="G5" i="9"/>
  <c r="I25" i="3"/>
  <c r="J19" i="3"/>
  <c r="K14" i="3"/>
  <c r="L9" i="3"/>
  <c r="M4" i="3"/>
  <c r="N24" i="4"/>
  <c r="O18" i="4"/>
  <c r="C14" i="4"/>
  <c r="L25" i="3"/>
  <c r="M19" i="3"/>
  <c r="N14" i="3"/>
  <c r="O9" i="3"/>
  <c r="C5" i="3"/>
  <c r="D25" i="4"/>
  <c r="E19" i="4"/>
  <c r="F14" i="4"/>
  <c r="K25" i="3"/>
  <c r="L19" i="3"/>
  <c r="M14" i="3"/>
  <c r="N9" i="3"/>
  <c r="O4" i="3"/>
  <c r="C25" i="4"/>
  <c r="D19" i="4"/>
  <c r="E14" i="4"/>
  <c r="J25" i="3"/>
  <c r="K19" i="3"/>
  <c r="L14" i="3"/>
  <c r="M9" i="3"/>
  <c r="N4" i="3"/>
  <c r="O24" i="4"/>
  <c r="C19" i="4"/>
  <c r="D14" i="4"/>
  <c r="D9" i="4"/>
  <c r="E4" i="4"/>
  <c r="F24" i="10"/>
  <c r="G18" i="10"/>
  <c r="H12" i="7"/>
  <c r="J21" i="8"/>
  <c r="E21" i="8"/>
  <c r="I16" i="7"/>
  <c r="M20" i="8"/>
  <c r="F26" i="9"/>
  <c r="J5" i="9"/>
  <c r="M26" i="9"/>
  <c r="F20" i="9"/>
  <c r="G15" i="9"/>
  <c r="H10" i="9"/>
  <c r="I5" i="9"/>
  <c r="N15" i="8"/>
  <c r="O10" i="8"/>
  <c r="C6" i="8"/>
  <c r="D26" i="9"/>
  <c r="E20" i="9"/>
  <c r="F15" i="9"/>
  <c r="G10" i="9"/>
  <c r="H5" i="9"/>
  <c r="I15" i="8"/>
  <c r="J10" i="8"/>
  <c r="K5" i="8"/>
  <c r="L25" i="9"/>
  <c r="M19" i="9"/>
  <c r="N14" i="9"/>
  <c r="O9" i="9"/>
  <c r="C5" i="9"/>
  <c r="E25" i="3"/>
  <c r="F19" i="3"/>
  <c r="G14" i="3"/>
  <c r="H9" i="3"/>
  <c r="I4" i="3"/>
  <c r="J24" i="4"/>
  <c r="K18" i="4"/>
  <c r="L13" i="4"/>
  <c r="H25" i="3"/>
  <c r="I19" i="3"/>
  <c r="J14" i="3"/>
  <c r="K9" i="3"/>
  <c r="L4" i="3"/>
  <c r="M24" i="4"/>
  <c r="N18" i="4"/>
  <c r="O13" i="4"/>
  <c r="G25" i="3"/>
  <c r="H19" i="3"/>
  <c r="I14" i="3"/>
  <c r="J9" i="3"/>
  <c r="K4" i="3"/>
  <c r="L24" i="4"/>
  <c r="M18" i="4"/>
  <c r="N13" i="4"/>
  <c r="F25" i="3"/>
  <c r="G19" i="3"/>
  <c r="H14" i="3"/>
  <c r="I9" i="3"/>
  <c r="J4" i="3"/>
  <c r="K24" i="4"/>
  <c r="L18" i="4"/>
  <c r="M13" i="4"/>
  <c r="M8" i="4"/>
  <c r="N3" i="4"/>
  <c r="O23" i="10"/>
  <c r="M10" i="5"/>
  <c r="M21" i="7"/>
  <c r="D9" i="7"/>
  <c r="N17" i="9"/>
  <c r="G24" i="9"/>
  <c r="I13" i="9"/>
  <c r="O18" i="8"/>
  <c r="D9" i="8"/>
  <c r="F24" i="9"/>
  <c r="H13" i="9"/>
  <c r="J18" i="8"/>
  <c r="L8" i="8"/>
  <c r="N23" i="9"/>
  <c r="C13" i="9"/>
  <c r="F3" i="9"/>
  <c r="H17" i="3"/>
  <c r="J7" i="3"/>
  <c r="L21" i="4"/>
  <c r="I3" i="9"/>
  <c r="K17" i="3"/>
  <c r="M7" i="3"/>
  <c r="O21" i="4"/>
  <c r="H3" i="9"/>
  <c r="J17" i="3"/>
  <c r="L7" i="3"/>
  <c r="N21" i="4"/>
  <c r="G3" i="9"/>
  <c r="I17" i="3"/>
  <c r="K7" i="3"/>
  <c r="M21" i="4"/>
  <c r="N11" i="4"/>
  <c r="C2" i="4"/>
  <c r="D17" i="10"/>
  <c r="E12" i="10"/>
  <c r="F7" i="10"/>
  <c r="G2" i="10"/>
  <c r="H21" i="11"/>
  <c r="I16" i="11"/>
  <c r="J11" i="11"/>
  <c r="K6" i="11"/>
  <c r="L26" i="12"/>
  <c r="M20" i="12"/>
  <c r="N15" i="12"/>
  <c r="O10" i="12"/>
  <c r="H12" i="4"/>
  <c r="I7" i="4"/>
  <c r="J2" i="4"/>
  <c r="K21" i="10"/>
  <c r="L16" i="10"/>
  <c r="M11" i="10"/>
  <c r="N6" i="10"/>
  <c r="O26" i="11"/>
  <c r="C21" i="11"/>
  <c r="D16" i="11"/>
  <c r="E11" i="11"/>
  <c r="G12" i="4"/>
  <c r="H7" i="4"/>
  <c r="I2" i="4"/>
  <c r="J21" i="10"/>
  <c r="K16" i="10"/>
  <c r="L11" i="10"/>
  <c r="M6" i="10"/>
  <c r="N26" i="11"/>
  <c r="O20" i="11"/>
  <c r="I7" i="7"/>
  <c r="O19" i="8"/>
  <c r="L19" i="8"/>
  <c r="K19" i="8"/>
  <c r="O19" i="9"/>
  <c r="D10" i="9"/>
  <c r="J15" i="8"/>
  <c r="L5" i="8"/>
  <c r="N19" i="9"/>
  <c r="C10" i="9"/>
  <c r="E15" i="8"/>
  <c r="G5" i="8"/>
  <c r="I19" i="9"/>
  <c r="K9" i="9"/>
  <c r="N24" i="3"/>
  <c r="C14" i="3"/>
  <c r="E4" i="3"/>
  <c r="G18" i="4"/>
  <c r="D25" i="3"/>
  <c r="F14" i="3"/>
  <c r="H4" i="3"/>
  <c r="J18" i="4"/>
  <c r="C25" i="3"/>
  <c r="E14" i="3"/>
  <c r="G4" i="3"/>
  <c r="I18" i="4"/>
  <c r="O24" i="3"/>
  <c r="D14" i="3"/>
  <c r="F4" i="3"/>
  <c r="H18" i="4"/>
  <c r="I8" i="4"/>
  <c r="K23" i="10"/>
  <c r="J15" i="10"/>
  <c r="K10" i="10"/>
  <c r="L5" i="10"/>
  <c r="M25" i="11"/>
  <c r="N19" i="11"/>
  <c r="O14" i="11"/>
  <c r="C10" i="11"/>
  <c r="D5" i="11"/>
  <c r="E25" i="12"/>
  <c r="F19" i="12"/>
  <c r="G14" i="12"/>
  <c r="H9" i="12"/>
  <c r="N10" i="4"/>
  <c r="O5" i="4"/>
  <c r="C26" i="10"/>
  <c r="D20" i="10"/>
  <c r="E15" i="10"/>
  <c r="F10" i="10"/>
  <c r="G5" i="10"/>
  <c r="H25" i="11"/>
  <c r="I19" i="11"/>
  <c r="J14" i="11"/>
  <c r="K9" i="11"/>
  <c r="M10" i="4"/>
  <c r="N5" i="4"/>
  <c r="O25" i="10"/>
  <c r="C20" i="10"/>
  <c r="D15" i="10"/>
  <c r="E10" i="10"/>
  <c r="F5" i="10"/>
  <c r="G25" i="11"/>
  <c r="L9" i="6"/>
  <c r="H18" i="8"/>
  <c r="M9" i="9"/>
  <c r="H5" i="8"/>
  <c r="L9" i="9"/>
  <c r="C5" i="8"/>
  <c r="G9" i="9"/>
  <c r="L13" i="3"/>
  <c r="C18" i="4"/>
  <c r="O13" i="3"/>
  <c r="F18" i="4"/>
  <c r="N13" i="3"/>
  <c r="E18" i="4"/>
  <c r="M13" i="3"/>
  <c r="D18" i="4"/>
  <c r="G23" i="10"/>
  <c r="G10" i="10"/>
  <c r="I25" i="11"/>
  <c r="K14" i="11"/>
  <c r="M4" i="11"/>
  <c r="O18" i="12"/>
  <c r="D9" i="12"/>
  <c r="K5" i="4"/>
  <c r="M19" i="10"/>
  <c r="O9" i="10"/>
  <c r="D25" i="11"/>
  <c r="F14" i="11"/>
  <c r="I10" i="4"/>
  <c r="K25" i="10"/>
  <c r="M14" i="10"/>
  <c r="O4" i="10"/>
  <c r="G20" i="11"/>
  <c r="M14" i="11"/>
  <c r="N9" i="11"/>
  <c r="O4" i="11"/>
  <c r="C25" i="12"/>
  <c r="D19" i="12"/>
  <c r="E14" i="12"/>
  <c r="F9" i="12"/>
  <c r="L10" i="4"/>
  <c r="M5" i="4"/>
  <c r="N25" i="10"/>
  <c r="O19" i="10"/>
  <c r="C15" i="10"/>
  <c r="D10" i="10"/>
  <c r="E5" i="10"/>
  <c r="F25" i="11"/>
  <c r="G19" i="11"/>
  <c r="H14" i="11"/>
  <c r="I9" i="11"/>
  <c r="J4" i="11"/>
  <c r="K24" i="12"/>
  <c r="M13" i="12"/>
  <c r="G5" i="12"/>
  <c r="H25" i="13"/>
  <c r="I19" i="13"/>
  <c r="J14" i="13"/>
  <c r="K9" i="13"/>
  <c r="L4" i="13"/>
  <c r="M24" i="14"/>
  <c r="N18" i="14"/>
  <c r="O13" i="14"/>
  <c r="C9" i="14"/>
  <c r="D4" i="14"/>
  <c r="E24" i="15"/>
  <c r="F18" i="15"/>
  <c r="G13" i="15"/>
  <c r="I24" i="12"/>
  <c r="K13" i="12"/>
  <c r="F5" i="12"/>
  <c r="G25" i="13"/>
  <c r="H19" i="13"/>
  <c r="I14" i="13"/>
  <c r="J9" i="13"/>
  <c r="K4" i="13"/>
  <c r="L24" i="14"/>
  <c r="M18" i="14"/>
  <c r="N13" i="14"/>
  <c r="F25" i="7"/>
  <c r="D19" i="9"/>
  <c r="M13" i="9"/>
  <c r="H9" i="8"/>
  <c r="L13" i="9"/>
  <c r="C9" i="8"/>
  <c r="G13" i="9"/>
  <c r="L17" i="3"/>
  <c r="C23" i="4"/>
  <c r="O17" i="3"/>
  <c r="F23" i="4"/>
  <c r="N17" i="3"/>
  <c r="E23" i="4"/>
  <c r="M17" i="3"/>
  <c r="D23" i="4"/>
  <c r="G2" i="4"/>
  <c r="I12" i="10"/>
  <c r="K2" i="10"/>
  <c r="M16" i="11"/>
  <c r="O6" i="11"/>
  <c r="D21" i="12"/>
  <c r="F11" i="12"/>
  <c r="M7" i="4"/>
  <c r="O21" i="10"/>
  <c r="D12" i="10"/>
  <c r="F2" i="10"/>
  <c r="H16" i="11"/>
  <c r="K12" i="4"/>
  <c r="M2" i="4"/>
  <c r="O16" i="10"/>
  <c r="D7" i="10"/>
  <c r="J21" i="11"/>
  <c r="L15" i="11"/>
  <c r="M10" i="11"/>
  <c r="N5" i="11"/>
  <c r="O25" i="12"/>
  <c r="C20" i="12"/>
  <c r="D15" i="12"/>
  <c r="E10" i="12"/>
  <c r="K11" i="4"/>
  <c r="L6" i="4"/>
  <c r="M26" i="10"/>
  <c r="N20" i="10"/>
  <c r="O15" i="10"/>
  <c r="C11" i="10"/>
  <c r="D6" i="10"/>
  <c r="E26" i="11"/>
  <c r="F20" i="11"/>
  <c r="G15" i="11"/>
  <c r="H10" i="11"/>
  <c r="I5" i="11"/>
  <c r="I26" i="12"/>
  <c r="K15" i="12"/>
  <c r="F6" i="12"/>
  <c r="G26" i="13"/>
  <c r="H20" i="13"/>
  <c r="I15" i="13"/>
  <c r="J10" i="13"/>
  <c r="K5" i="13"/>
  <c r="L25" i="14"/>
  <c r="M19" i="14"/>
  <c r="N14" i="14"/>
  <c r="O9" i="14"/>
  <c r="C5" i="14"/>
  <c r="D25" i="15"/>
  <c r="E19" i="15"/>
  <c r="F14" i="15"/>
  <c r="G26" i="12"/>
  <c r="I15" i="12"/>
  <c r="E6" i="12"/>
  <c r="F26" i="13"/>
  <c r="N24" i="7"/>
  <c r="J8" i="8"/>
  <c r="G7" i="9"/>
  <c r="O2" i="8"/>
  <c r="F7" i="9"/>
  <c r="J2" i="8"/>
  <c r="N6" i="9"/>
  <c r="F11" i="3"/>
  <c r="J15" i="4"/>
  <c r="I11" i="3"/>
  <c r="M15" i="4"/>
  <c r="H11" i="3"/>
  <c r="L15" i="4"/>
  <c r="G11" i="3"/>
  <c r="K15" i="4"/>
  <c r="N19" i="10"/>
  <c r="D9" i="10"/>
  <c r="F24" i="11"/>
  <c r="H13" i="11"/>
  <c r="J3" i="11"/>
  <c r="L17" i="12"/>
  <c r="N7" i="12"/>
  <c r="H4" i="4"/>
  <c r="J18" i="10"/>
  <c r="L8" i="10"/>
  <c r="N23" i="11"/>
  <c r="C13" i="11"/>
  <c r="F9" i="4"/>
  <c r="H24" i="10"/>
  <c r="J13" i="10"/>
  <c r="L3" i="10"/>
  <c r="H19" i="11"/>
  <c r="E14" i="11"/>
  <c r="F9" i="11"/>
  <c r="G4" i="11"/>
  <c r="H24" i="12"/>
  <c r="I18" i="12"/>
  <c r="J13" i="12"/>
  <c r="K8" i="12"/>
  <c r="D10" i="4"/>
  <c r="E5" i="4"/>
  <c r="F25" i="10"/>
  <c r="G19" i="10"/>
  <c r="H14" i="10"/>
  <c r="I9" i="10"/>
  <c r="J4" i="10"/>
  <c r="K24" i="11"/>
  <c r="L18" i="11"/>
  <c r="M13" i="11"/>
  <c r="N8" i="11"/>
  <c r="O3" i="11"/>
  <c r="H23" i="12"/>
  <c r="J12" i="12"/>
  <c r="L4" i="12"/>
  <c r="M24" i="13"/>
  <c r="N18" i="13"/>
  <c r="O13" i="13"/>
  <c r="C9" i="13"/>
  <c r="D4" i="13"/>
  <c r="E24" i="14"/>
  <c r="F18" i="14"/>
  <c r="G13" i="14"/>
  <c r="H8" i="14"/>
  <c r="J4" i="7"/>
  <c r="F11" i="9"/>
  <c r="J19" i="4"/>
  <c r="L19" i="4"/>
  <c r="F11" i="10"/>
  <c r="N19" i="12"/>
  <c r="N10" i="10"/>
  <c r="J26" i="10"/>
  <c r="D15" i="11"/>
  <c r="H19" i="12"/>
  <c r="D6" i="4"/>
  <c r="H10" i="10"/>
  <c r="L14" i="11"/>
  <c r="H14" i="12"/>
  <c r="N14" i="13"/>
  <c r="E19" i="14"/>
  <c r="O26" i="15"/>
  <c r="D16" i="15"/>
  <c r="E19" i="12"/>
  <c r="D3" i="12"/>
  <c r="L19" i="13"/>
  <c r="O12" i="13"/>
  <c r="I6" i="13"/>
  <c r="C25" i="14"/>
  <c r="F17" i="14"/>
  <c r="D11" i="14"/>
  <c r="E6" i="14"/>
  <c r="F26" i="15"/>
  <c r="G20" i="15"/>
  <c r="H15" i="15"/>
  <c r="M3" i="11"/>
  <c r="E17" i="12"/>
  <c r="G7" i="12"/>
  <c r="D2" i="12"/>
  <c r="E21" i="13"/>
  <c r="F16" i="13"/>
  <c r="G11" i="13"/>
  <c r="H6" i="13"/>
  <c r="I26" i="14"/>
  <c r="J20" i="14"/>
  <c r="K15" i="14"/>
  <c r="L10" i="14"/>
  <c r="M5" i="14"/>
  <c r="N25" i="15"/>
  <c r="O19" i="15"/>
  <c r="C15" i="15"/>
  <c r="F2" i="11"/>
  <c r="H16" i="12"/>
  <c r="K6" i="12"/>
  <c r="L26" i="13"/>
  <c r="M20" i="13"/>
  <c r="N15" i="13"/>
  <c r="O10" i="13"/>
  <c r="C6" i="13"/>
  <c r="D26" i="14"/>
  <c r="E20" i="14"/>
  <c r="F15" i="14"/>
  <c r="G10" i="14"/>
  <c r="H5" i="14"/>
  <c r="I25" i="15"/>
  <c r="J19" i="15"/>
  <c r="K14" i="15"/>
  <c r="N9" i="15"/>
  <c r="O4" i="15"/>
  <c r="C25" i="16"/>
  <c r="D19" i="16"/>
  <c r="E14" i="16"/>
  <c r="F9" i="16"/>
  <c r="G4" i="16"/>
  <c r="H24" i="17"/>
  <c r="I18" i="17"/>
  <c r="J13" i="17"/>
  <c r="K8" i="17"/>
  <c r="L3" i="17"/>
  <c r="M23" i="18"/>
  <c r="N17" i="18"/>
  <c r="O12" i="18"/>
  <c r="C8" i="18"/>
  <c r="D3" i="18"/>
  <c r="E23" i="19"/>
  <c r="K7" i="15"/>
  <c r="L2" i="15"/>
  <c r="M21" i="16"/>
  <c r="N16" i="16"/>
  <c r="O11" i="16"/>
  <c r="C7" i="16"/>
  <c r="D2" i="16"/>
  <c r="E21" i="17"/>
  <c r="F16" i="17"/>
  <c r="G11" i="17"/>
  <c r="H6" i="17"/>
  <c r="I26" i="18"/>
  <c r="J20" i="18"/>
  <c r="K15" i="18"/>
  <c r="L10" i="18"/>
  <c r="M5" i="18"/>
  <c r="N25" i="19"/>
  <c r="G10" i="15"/>
  <c r="H5" i="15"/>
  <c r="I25" i="16"/>
  <c r="J19" i="16"/>
  <c r="K14" i="16"/>
  <c r="L9" i="16"/>
  <c r="M4" i="16"/>
  <c r="N24" i="17"/>
  <c r="O18" i="17"/>
  <c r="C14" i="17"/>
  <c r="D9" i="17"/>
  <c r="E4" i="17"/>
  <c r="F24" i="18"/>
  <c r="G18" i="18"/>
  <c r="K9" i="15"/>
  <c r="L4" i="15"/>
  <c r="M24" i="16"/>
  <c r="N18" i="16"/>
  <c r="O13" i="16"/>
  <c r="C9" i="16"/>
  <c r="D4" i="16"/>
  <c r="E24" i="17"/>
  <c r="F18" i="17"/>
  <c r="G13" i="17"/>
  <c r="H8" i="17"/>
  <c r="I3" i="17"/>
  <c r="J23" i="18"/>
  <c r="K17" i="18"/>
  <c r="L12" i="18"/>
  <c r="M7" i="18"/>
  <c r="I8" i="18"/>
  <c r="N4" i="8"/>
  <c r="K26" i="9"/>
  <c r="J10" i="3"/>
  <c r="H10" i="3"/>
  <c r="O23" i="11"/>
  <c r="J7" i="12"/>
  <c r="J23" i="11"/>
  <c r="F13" i="10"/>
  <c r="O8" i="11"/>
  <c r="F13" i="12"/>
  <c r="O24" i="10"/>
  <c r="F4" i="10"/>
  <c r="J8" i="11"/>
  <c r="H4" i="12"/>
  <c r="L8" i="13"/>
  <c r="C13" i="14"/>
  <c r="J23" i="15"/>
  <c r="L12" i="15"/>
  <c r="H12" i="12"/>
  <c r="C25" i="13"/>
  <c r="J17" i="13"/>
  <c r="D11" i="13"/>
  <c r="G4" i="13"/>
  <c r="N21" i="14"/>
  <c r="H15" i="14"/>
  <c r="J9" i="14"/>
  <c r="K4" i="14"/>
  <c r="L24" i="15"/>
  <c r="M18" i="15"/>
  <c r="N13" i="15"/>
  <c r="O24" i="12"/>
  <c r="D14" i="12"/>
  <c r="I5" i="12"/>
  <c r="J25" i="13"/>
  <c r="K19" i="13"/>
  <c r="L14" i="13"/>
  <c r="M9" i="13"/>
  <c r="N4" i="13"/>
  <c r="O24" i="14"/>
  <c r="C19" i="14"/>
  <c r="D14" i="14"/>
  <c r="E9" i="14"/>
  <c r="F4" i="14"/>
  <c r="G24" i="15"/>
  <c r="H18" i="15"/>
  <c r="I13" i="15"/>
  <c r="E24" i="12"/>
  <c r="G13" i="12"/>
  <c r="D5" i="12"/>
  <c r="E25" i="13"/>
  <c r="F19" i="13"/>
  <c r="G14" i="13"/>
  <c r="H9" i="13"/>
  <c r="I4" i="13"/>
  <c r="J24" i="14"/>
  <c r="K18" i="14"/>
  <c r="L13" i="14"/>
  <c r="M8" i="14"/>
  <c r="N3" i="14"/>
  <c r="O23" i="15"/>
  <c r="C18" i="15"/>
  <c r="D13" i="15"/>
  <c r="G8" i="15"/>
  <c r="H3" i="15"/>
  <c r="I23" i="16"/>
  <c r="J17" i="16"/>
  <c r="K12" i="16"/>
  <c r="L7" i="16"/>
  <c r="M2" i="16"/>
  <c r="N21" i="17"/>
  <c r="O16" i="17"/>
  <c r="C12" i="17"/>
  <c r="D7" i="17"/>
  <c r="E2" i="17"/>
  <c r="F21" i="18"/>
  <c r="G16" i="18"/>
  <c r="H11" i="18"/>
  <c r="I6" i="18"/>
  <c r="J26" i="19"/>
  <c r="C11" i="15"/>
  <c r="D6" i="15"/>
  <c r="E26" i="16"/>
  <c r="F20" i="16"/>
  <c r="G15" i="16"/>
  <c r="H10" i="16"/>
  <c r="I5" i="16"/>
  <c r="J25" i="17"/>
  <c r="K19" i="17"/>
  <c r="L14" i="17"/>
  <c r="M9" i="17"/>
  <c r="N4" i="17"/>
  <c r="O24" i="18"/>
  <c r="C19" i="18"/>
  <c r="D14" i="18"/>
  <c r="E9" i="18"/>
  <c r="F4" i="18"/>
  <c r="G24" i="19"/>
  <c r="M8" i="15"/>
  <c r="N3" i="15"/>
  <c r="O23" i="16"/>
  <c r="C18" i="16"/>
  <c r="D13" i="16"/>
  <c r="E8" i="16"/>
  <c r="F3" i="16"/>
  <c r="G23" i="17"/>
  <c r="H17" i="17"/>
  <c r="I12" i="17"/>
  <c r="J7" i="17"/>
  <c r="K2" i="17"/>
  <c r="L21" i="18"/>
  <c r="M16" i="18"/>
  <c r="D8" i="15"/>
  <c r="E3" i="15"/>
  <c r="F23" i="16"/>
  <c r="G17" i="16"/>
  <c r="H12" i="16"/>
  <c r="I7" i="16"/>
  <c r="J2" i="16"/>
  <c r="K21" i="17"/>
  <c r="L16" i="17"/>
  <c r="M11" i="17"/>
  <c r="N6" i="17"/>
  <c r="O26" i="18"/>
  <c r="C21" i="18"/>
  <c r="D16" i="18"/>
  <c r="E11" i="18"/>
  <c r="F6" i="18"/>
  <c r="I3" i="18"/>
  <c r="E21" i="9"/>
  <c r="L20" i="9"/>
  <c r="K5" i="3"/>
  <c r="I5" i="3"/>
  <c r="I20" i="11"/>
  <c r="I11" i="4"/>
  <c r="D20" i="11"/>
  <c r="M10" i="10"/>
  <c r="L7" i="11"/>
  <c r="C12" i="12"/>
  <c r="L23" i="10"/>
  <c r="C3" i="10"/>
  <c r="G7" i="11"/>
  <c r="E3" i="12"/>
  <c r="I7" i="13"/>
  <c r="M11" i="14"/>
  <c r="F23" i="15"/>
  <c r="H12" i="15"/>
  <c r="M11" i="12"/>
  <c r="L24" i="13"/>
  <c r="F17" i="13"/>
  <c r="I10" i="13"/>
  <c r="C4" i="13"/>
  <c r="J21" i="14"/>
  <c r="M14" i="14"/>
  <c r="F9" i="14"/>
  <c r="G4" i="14"/>
  <c r="H24" i="15"/>
  <c r="I18" i="15"/>
  <c r="J13" i="15"/>
  <c r="G24" i="12"/>
  <c r="H25" i="5"/>
  <c r="I19" i="5"/>
  <c r="J14" i="5"/>
  <c r="K9" i="5"/>
  <c r="L4" i="5"/>
  <c r="M24" i="6"/>
  <c r="N18" i="6"/>
  <c r="O13" i="6"/>
  <c r="C25" i="5"/>
  <c r="D19" i="5"/>
  <c r="E14" i="5"/>
  <c r="F9" i="5"/>
  <c r="G4" i="5"/>
  <c r="H24" i="6"/>
  <c r="I18" i="6"/>
  <c r="J13" i="6"/>
  <c r="K24" i="5"/>
  <c r="L18" i="5"/>
  <c r="M13" i="5"/>
  <c r="N8" i="5"/>
  <c r="O3" i="5"/>
  <c r="C24" i="6"/>
  <c r="D18" i="6"/>
  <c r="E13" i="6"/>
  <c r="F24" i="5"/>
  <c r="G18" i="5"/>
  <c r="H13" i="5"/>
  <c r="I8" i="5"/>
  <c r="J3" i="5"/>
  <c r="K23" i="6"/>
  <c r="L17" i="6"/>
  <c r="D25" i="5"/>
  <c r="E19" i="5"/>
  <c r="F14" i="5"/>
  <c r="G9" i="5"/>
  <c r="H4" i="5"/>
  <c r="I24" i="6"/>
  <c r="J18" i="6"/>
  <c r="K13" i="6"/>
  <c r="L24" i="5"/>
  <c r="M18" i="5"/>
  <c r="N13" i="5"/>
  <c r="O8" i="5"/>
  <c r="C4" i="5"/>
  <c r="D24" i="6"/>
  <c r="E18" i="6"/>
  <c r="F13" i="6"/>
  <c r="G24" i="5"/>
  <c r="H18" i="5"/>
  <c r="I13" i="5"/>
  <c r="J8" i="5"/>
  <c r="K3" i="5"/>
  <c r="L23" i="6"/>
  <c r="M17" i="6"/>
  <c r="N12" i="6"/>
  <c r="O23" i="5"/>
  <c r="C18" i="5"/>
  <c r="D13" i="5"/>
  <c r="E8" i="5"/>
  <c r="F3" i="5"/>
  <c r="G23" i="6"/>
  <c r="H17" i="6"/>
  <c r="I12" i="6"/>
  <c r="M24" i="5"/>
  <c r="N18" i="5"/>
  <c r="O13" i="5"/>
  <c r="C9" i="5"/>
  <c r="D4" i="5"/>
  <c r="E24" i="6"/>
  <c r="F18" i="6"/>
  <c r="G13" i="6"/>
  <c r="H24" i="5"/>
  <c r="I18" i="5"/>
  <c r="J13" i="5"/>
  <c r="K8" i="5"/>
  <c r="L3" i="5"/>
  <c r="M23" i="6"/>
  <c r="N17" i="6"/>
  <c r="O12" i="6"/>
  <c r="C24" i="5"/>
  <c r="D18" i="5"/>
  <c r="E13" i="5"/>
  <c r="F8" i="5"/>
  <c r="G3" i="5"/>
  <c r="H23" i="6"/>
  <c r="I17" i="6"/>
  <c r="J12" i="6"/>
  <c r="K23" i="5"/>
  <c r="L17" i="5"/>
  <c r="M12" i="5"/>
  <c r="N7" i="5"/>
  <c r="O2" i="5"/>
  <c r="C23" i="6"/>
  <c r="D17" i="6"/>
  <c r="E12" i="6"/>
  <c r="O9" i="5"/>
  <c r="F14" i="6"/>
  <c r="J9" i="5"/>
  <c r="N13" i="6"/>
  <c r="E9" i="5"/>
  <c r="I13" i="6"/>
  <c r="M8" i="5"/>
  <c r="C14" i="6"/>
  <c r="M7" i="6"/>
  <c r="N2" i="6"/>
  <c r="O21" i="7"/>
  <c r="C17" i="7"/>
  <c r="D12" i="7"/>
  <c r="E7" i="7"/>
  <c r="F2" i="7"/>
  <c r="G21" i="8"/>
  <c r="L7" i="6"/>
  <c r="M2" i="6"/>
  <c r="N21" i="7"/>
  <c r="O16" i="7"/>
  <c r="C12" i="7"/>
  <c r="D7" i="7"/>
  <c r="E2" i="7"/>
  <c r="F21" i="8"/>
  <c r="G7" i="6"/>
  <c r="H2" i="6"/>
  <c r="I21" i="7"/>
  <c r="J16" i="7"/>
  <c r="K11" i="7"/>
  <c r="L6" i="7"/>
  <c r="M26" i="8"/>
  <c r="I24" i="5"/>
  <c r="M3" i="5"/>
  <c r="D24" i="5"/>
  <c r="H3" i="5"/>
  <c r="L23" i="5"/>
  <c r="C3" i="5"/>
  <c r="G23" i="5"/>
  <c r="K2" i="5"/>
  <c r="O10" i="6"/>
  <c r="F6" i="6"/>
  <c r="G26" i="7"/>
  <c r="H20" i="7"/>
  <c r="I15" i="7"/>
  <c r="J10" i="7"/>
  <c r="K5" i="7"/>
  <c r="L25" i="8"/>
  <c r="M19" i="8"/>
  <c r="E6" i="6"/>
  <c r="F26" i="7"/>
  <c r="G20" i="7"/>
  <c r="H15" i="7"/>
  <c r="I10" i="7"/>
  <c r="J5" i="7"/>
  <c r="K25" i="8"/>
  <c r="L10" i="6"/>
  <c r="M5" i="6"/>
  <c r="N25" i="7"/>
  <c r="O19" i="7"/>
  <c r="C15" i="7"/>
  <c r="D10" i="7"/>
  <c r="E5" i="7"/>
  <c r="F25" i="8"/>
  <c r="G17" i="5"/>
  <c r="K21" i="6"/>
  <c r="O16" i="5"/>
  <c r="F21" i="6"/>
  <c r="J16" i="5"/>
  <c r="N20" i="6"/>
  <c r="E16" i="5"/>
  <c r="I20" i="6"/>
  <c r="K9" i="6"/>
  <c r="L4" i="6"/>
  <c r="M24" i="7"/>
  <c r="N18" i="7"/>
  <c r="O13" i="7"/>
  <c r="C9" i="7"/>
  <c r="D4" i="7"/>
  <c r="E24" i="8"/>
  <c r="J9" i="6"/>
  <c r="K4" i="6"/>
  <c r="L24" i="7"/>
  <c r="J26" i="5"/>
  <c r="M25" i="5"/>
  <c r="O26" i="7"/>
  <c r="F6" i="7"/>
  <c r="N26" i="7"/>
  <c r="N13" i="7"/>
  <c r="C4" i="7"/>
  <c r="E9" i="6"/>
  <c r="G24" i="7"/>
  <c r="I13" i="7"/>
  <c r="K3" i="7"/>
  <c r="K10" i="6"/>
  <c r="L5" i="6"/>
  <c r="M25" i="7"/>
  <c r="N19" i="7"/>
  <c r="O14" i="7"/>
  <c r="C10" i="7"/>
  <c r="D5" i="7"/>
  <c r="E25" i="8"/>
  <c r="H19" i="8"/>
  <c r="I14" i="8"/>
  <c r="J9" i="8"/>
  <c r="K4" i="8"/>
  <c r="L24" i="9"/>
  <c r="M18" i="9"/>
  <c r="N13" i="9"/>
  <c r="O8" i="9"/>
  <c r="G19" i="8"/>
  <c r="H14" i="8"/>
  <c r="I9" i="8"/>
  <c r="J4" i="8"/>
  <c r="K24" i="9"/>
  <c r="O25" i="6"/>
  <c r="E25" i="6"/>
  <c r="M19" i="7"/>
  <c r="D25" i="8"/>
  <c r="O20" i="7"/>
  <c r="D11" i="7"/>
  <c r="F26" i="8"/>
  <c r="H6" i="6"/>
  <c r="J20" i="7"/>
  <c r="L10" i="7"/>
  <c r="N25" i="8"/>
  <c r="D9" i="6"/>
  <c r="E4" i="6"/>
  <c r="F24" i="7"/>
  <c r="G18" i="7"/>
  <c r="H13" i="7"/>
  <c r="I8" i="7"/>
  <c r="J3" i="7"/>
  <c r="K23" i="8"/>
  <c r="N17" i="8"/>
  <c r="O12" i="8"/>
  <c r="C8" i="8"/>
  <c r="D3" i="8"/>
  <c r="E23" i="9"/>
  <c r="F17" i="9"/>
  <c r="G12" i="9"/>
  <c r="H7" i="9"/>
  <c r="M17" i="8"/>
  <c r="N12" i="8"/>
  <c r="O7" i="8"/>
  <c r="C3" i="8"/>
  <c r="C20" i="6"/>
  <c r="F19" i="6"/>
  <c r="J18" i="7"/>
  <c r="N23" i="8"/>
  <c r="C20" i="7"/>
  <c r="E10" i="7"/>
  <c r="G25" i="8"/>
  <c r="I5" i="6"/>
  <c r="K19" i="7"/>
  <c r="M9" i="7"/>
  <c r="O24" i="8"/>
  <c r="M8" i="6"/>
  <c r="N3" i="6"/>
  <c r="O23" i="7"/>
  <c r="C18" i="7"/>
  <c r="D13" i="7"/>
  <c r="E8" i="7"/>
  <c r="F3" i="7"/>
  <c r="G23" i="8"/>
  <c r="J17" i="8"/>
  <c r="K12" i="8"/>
  <c r="L7" i="8"/>
  <c r="M2" i="8"/>
  <c r="N21" i="9"/>
  <c r="O16" i="9"/>
  <c r="C12" i="9"/>
  <c r="D7" i="9"/>
  <c r="I17" i="8"/>
  <c r="J12" i="8"/>
  <c r="K7" i="8"/>
  <c r="L2" i="8"/>
  <c r="K21" i="8"/>
  <c r="E5" i="6"/>
  <c r="I8" i="6"/>
  <c r="M12" i="7"/>
  <c r="F17" i="8"/>
  <c r="J21" i="9"/>
  <c r="E17" i="8"/>
  <c r="J25" i="9"/>
  <c r="G19" i="9"/>
  <c r="H14" i="9"/>
  <c r="I9" i="9"/>
  <c r="J4" i="9"/>
  <c r="O14" i="8"/>
  <c r="C10" i="8"/>
  <c r="D5" i="8"/>
  <c r="E25" i="9"/>
  <c r="F19" i="9"/>
  <c r="G14" i="9"/>
  <c r="H9" i="9"/>
  <c r="I19" i="8"/>
  <c r="J14" i="8"/>
  <c r="K9" i="8"/>
  <c r="L4" i="8"/>
  <c r="M24" i="9"/>
  <c r="N18" i="9"/>
  <c r="O13" i="9"/>
  <c r="C9" i="9"/>
  <c r="E4" i="9"/>
  <c r="F24" i="3"/>
  <c r="G18" i="3"/>
  <c r="H13" i="3"/>
  <c r="I8" i="3"/>
  <c r="J3" i="3"/>
  <c r="K23" i="4"/>
  <c r="L17" i="4"/>
  <c r="H4" i="9"/>
  <c r="I24" i="3"/>
  <c r="J18" i="3"/>
  <c r="K13" i="3"/>
  <c r="L8" i="3"/>
  <c r="M3" i="3"/>
  <c r="N23" i="4"/>
  <c r="O17" i="4"/>
  <c r="G4" i="9"/>
  <c r="H24" i="3"/>
  <c r="I18" i="3"/>
  <c r="J13" i="3"/>
  <c r="K8" i="3"/>
  <c r="L3" i="3"/>
  <c r="M23" i="4"/>
  <c r="N17" i="4"/>
  <c r="F4" i="9"/>
  <c r="G24" i="3"/>
  <c r="H18" i="3"/>
  <c r="I13" i="3"/>
  <c r="J8" i="3"/>
  <c r="K3" i="3"/>
  <c r="L23" i="4"/>
  <c r="M17" i="4"/>
  <c r="M12" i="4"/>
  <c r="N7" i="4"/>
  <c r="O2" i="4"/>
  <c r="C23" i="10"/>
  <c r="E11" i="5"/>
  <c r="C8" i="6"/>
  <c r="L2" i="6"/>
  <c r="F7" i="6"/>
  <c r="J11" i="7"/>
  <c r="C16" i="8"/>
  <c r="G20" i="9"/>
  <c r="O15" i="8"/>
  <c r="F25" i="9"/>
  <c r="C19" i="9"/>
  <c r="D14" i="9"/>
  <c r="E9" i="9"/>
  <c r="J19" i="8"/>
  <c r="K14" i="8"/>
  <c r="L9" i="8"/>
  <c r="M4" i="8"/>
  <c r="N24" i="9"/>
  <c r="O18" i="9"/>
  <c r="C14" i="9"/>
  <c r="D9" i="9"/>
  <c r="E19" i="8"/>
  <c r="F14" i="8"/>
  <c r="G9" i="8"/>
  <c r="H4" i="8"/>
  <c r="I24" i="9"/>
  <c r="J18" i="9"/>
  <c r="K13" i="9"/>
  <c r="L8" i="9"/>
  <c r="N3" i="9"/>
  <c r="O23" i="3"/>
  <c r="C18" i="3"/>
  <c r="D13" i="3"/>
  <c r="E8" i="3"/>
  <c r="F3" i="3"/>
  <c r="G23" i="4"/>
  <c r="H17" i="4"/>
  <c r="D4" i="9"/>
  <c r="E24" i="3"/>
  <c r="F18" i="3"/>
  <c r="G13" i="3"/>
  <c r="H8" i="3"/>
  <c r="I3" i="3"/>
  <c r="J23" i="4"/>
  <c r="K17" i="4"/>
  <c r="C4" i="9"/>
  <c r="D24" i="3"/>
  <c r="E18" i="3"/>
  <c r="F13" i="3"/>
  <c r="G8" i="3"/>
  <c r="H3" i="3"/>
  <c r="I23" i="4"/>
  <c r="J17" i="4"/>
  <c r="O3" i="9"/>
  <c r="C24" i="3"/>
  <c r="D18" i="3"/>
  <c r="E13" i="3"/>
  <c r="F8" i="3"/>
  <c r="G3" i="3"/>
  <c r="H23" i="4"/>
  <c r="I17" i="4"/>
  <c r="I12" i="4"/>
  <c r="J7" i="4"/>
  <c r="K2" i="4"/>
  <c r="L21" i="10"/>
  <c r="F23" i="7"/>
  <c r="D2" i="7"/>
  <c r="F24" i="8"/>
  <c r="C8" i="9"/>
  <c r="N20" i="9"/>
  <c r="C11" i="9"/>
  <c r="I16" i="8"/>
  <c r="K6" i="8"/>
  <c r="M20" i="9"/>
  <c r="O10" i="9"/>
  <c r="D16" i="8"/>
  <c r="F6" i="8"/>
  <c r="H20" i="9"/>
  <c r="J10" i="9"/>
  <c r="M25" i="3"/>
  <c r="O14" i="3"/>
  <c r="D5" i="3"/>
  <c r="F19" i="4"/>
  <c r="C26" i="3"/>
  <c r="E15" i="3"/>
  <c r="G5" i="3"/>
  <c r="I19" i="4"/>
  <c r="O25" i="3"/>
  <c r="D15" i="3"/>
  <c r="F5" i="3"/>
  <c r="H19" i="4"/>
  <c r="N25" i="3"/>
  <c r="C15" i="3"/>
  <c r="E5" i="3"/>
  <c r="G19" i="4"/>
  <c r="H9" i="4"/>
  <c r="J24" i="10"/>
  <c r="N15" i="10"/>
  <c r="O10" i="10"/>
  <c r="C6" i="10"/>
  <c r="D26" i="11"/>
  <c r="E20" i="11"/>
  <c r="F15" i="11"/>
  <c r="G10" i="11"/>
  <c r="H5" i="11"/>
  <c r="I25" i="12"/>
  <c r="J19" i="12"/>
  <c r="K14" i="12"/>
  <c r="L9" i="12"/>
  <c r="E11" i="4"/>
  <c r="F6" i="4"/>
  <c r="G26" i="10"/>
  <c r="H20" i="10"/>
  <c r="I15" i="10"/>
  <c r="J10" i="10"/>
  <c r="K5" i="10"/>
  <c r="L25" i="11"/>
  <c r="M19" i="11"/>
  <c r="N14" i="11"/>
  <c r="O9" i="11"/>
  <c r="D11" i="4"/>
  <c r="E6" i="4"/>
  <c r="F26" i="10"/>
  <c r="G20" i="10"/>
  <c r="H15" i="10"/>
  <c r="I10" i="10"/>
  <c r="J5" i="10"/>
  <c r="K25" i="11"/>
  <c r="L19" i="11"/>
  <c r="M14" i="7"/>
  <c r="D26" i="7"/>
  <c r="N9" i="8"/>
  <c r="M9" i="8"/>
  <c r="I17" i="9"/>
  <c r="K7" i="9"/>
  <c r="D13" i="8"/>
  <c r="F3" i="8"/>
  <c r="H17" i="9"/>
  <c r="J7" i="9"/>
  <c r="L12" i="8"/>
  <c r="N2" i="8"/>
  <c r="C17" i="9"/>
  <c r="E7" i="9"/>
  <c r="H21" i="3"/>
  <c r="J11" i="3"/>
  <c r="L26" i="4"/>
  <c r="N15" i="4"/>
  <c r="K21" i="3"/>
  <c r="M11" i="3"/>
  <c r="O26" i="4"/>
  <c r="D16" i="4"/>
  <c r="J21" i="3"/>
  <c r="L11" i="3"/>
  <c r="N26" i="4"/>
  <c r="C16" i="4"/>
  <c r="I21" i="3"/>
  <c r="K11" i="3"/>
  <c r="M26" i="4"/>
  <c r="O15" i="4"/>
  <c r="C6" i="4"/>
  <c r="E20" i="10"/>
  <c r="G14" i="10"/>
  <c r="H9" i="10"/>
  <c r="I4" i="10"/>
  <c r="J24" i="11"/>
  <c r="K18" i="11"/>
  <c r="L13" i="11"/>
  <c r="M8" i="11"/>
  <c r="N3" i="11"/>
  <c r="O23" i="12"/>
  <c r="C18" i="12"/>
  <c r="D13" i="12"/>
  <c r="E8" i="12"/>
  <c r="K9" i="4"/>
  <c r="L4" i="4"/>
  <c r="M24" i="10"/>
  <c r="N18" i="10"/>
  <c r="O13" i="10"/>
  <c r="C9" i="10"/>
  <c r="D4" i="10"/>
  <c r="E24" i="11"/>
  <c r="F18" i="11"/>
  <c r="G13" i="11"/>
  <c r="H8" i="11"/>
  <c r="J9" i="4"/>
  <c r="K4" i="4"/>
  <c r="L24" i="10"/>
  <c r="M18" i="10"/>
  <c r="N13" i="10"/>
  <c r="O8" i="10"/>
  <c r="C4" i="10"/>
  <c r="D24" i="11"/>
  <c r="C14" i="7"/>
  <c r="E26" i="9"/>
  <c r="N4" i="9"/>
  <c r="I25" i="9"/>
  <c r="M4" i="9"/>
  <c r="D25" i="9"/>
  <c r="I4" i="9"/>
  <c r="M8" i="3"/>
  <c r="D13" i="4"/>
  <c r="C9" i="3"/>
  <c r="G13" i="4"/>
  <c r="O8" i="3"/>
  <c r="F13" i="4"/>
  <c r="N8" i="3"/>
  <c r="E13" i="4"/>
  <c r="L17" i="10"/>
  <c r="N7" i="10"/>
  <c r="C23" i="11"/>
  <c r="E12" i="11"/>
  <c r="G2" i="11"/>
  <c r="I16" i="12"/>
  <c r="C13" i="4"/>
  <c r="E3" i="4"/>
  <c r="G17" i="10"/>
  <c r="I7" i="10"/>
  <c r="K21" i="11"/>
  <c r="M11" i="11"/>
  <c r="C8" i="4"/>
  <c r="E23" i="10"/>
  <c r="G12" i="10"/>
  <c r="I2" i="10"/>
  <c r="M18" i="11"/>
  <c r="J13" i="11"/>
  <c r="K8" i="11"/>
  <c r="L3" i="11"/>
  <c r="M23" i="12"/>
  <c r="N17" i="12"/>
  <c r="O12" i="12"/>
  <c r="C8" i="12"/>
  <c r="I9" i="4"/>
  <c r="J4" i="4"/>
  <c r="K24" i="10"/>
  <c r="L18" i="10"/>
  <c r="M13" i="10"/>
  <c r="N8" i="10"/>
  <c r="O3" i="10"/>
  <c r="C24" i="11"/>
  <c r="D18" i="11"/>
  <c r="E13" i="11"/>
  <c r="F8" i="11"/>
  <c r="G3" i="11"/>
  <c r="E21" i="12"/>
  <c r="G11" i="12"/>
  <c r="D4" i="12"/>
  <c r="E24" i="13"/>
  <c r="F18" i="13"/>
  <c r="G13" i="13"/>
  <c r="H8" i="13"/>
  <c r="I3" i="13"/>
  <c r="J23" i="14"/>
  <c r="K17" i="14"/>
  <c r="L12" i="14"/>
  <c r="M7" i="14"/>
  <c r="N2" i="14"/>
  <c r="O21" i="15"/>
  <c r="C17" i="15"/>
  <c r="D12" i="15"/>
  <c r="C21" i="12"/>
  <c r="E11" i="12"/>
  <c r="C4" i="12"/>
  <c r="D24" i="13"/>
  <c r="E18" i="13"/>
  <c r="F13" i="13"/>
  <c r="G8" i="13"/>
  <c r="H3" i="13"/>
  <c r="I23" i="14"/>
  <c r="J17" i="14"/>
  <c r="K12" i="14"/>
  <c r="C6" i="6"/>
  <c r="L14" i="8"/>
  <c r="N8" i="9"/>
  <c r="I4" i="8"/>
  <c r="M8" i="9"/>
  <c r="D4" i="8"/>
  <c r="H8" i="9"/>
  <c r="M12" i="3"/>
  <c r="D17" i="4"/>
  <c r="C13" i="3"/>
  <c r="G17" i="4"/>
  <c r="O12" i="3"/>
  <c r="F17" i="4"/>
  <c r="N12" i="3"/>
  <c r="E17" i="4"/>
  <c r="H21" i="10"/>
  <c r="C10" i="10"/>
  <c r="E25" i="11"/>
  <c r="G14" i="11"/>
  <c r="I4" i="11"/>
  <c r="K18" i="12"/>
  <c r="M8" i="12"/>
  <c r="G5" i="4"/>
  <c r="I19" i="10"/>
  <c r="K9" i="10"/>
  <c r="M24" i="11"/>
  <c r="O13" i="11"/>
  <c r="E10" i="4"/>
  <c r="G25" i="10"/>
  <c r="I14" i="10"/>
  <c r="K4" i="10"/>
  <c r="C20" i="11"/>
  <c r="I14" i="11"/>
  <c r="J9" i="11"/>
  <c r="K4" i="11"/>
  <c r="L24" i="12"/>
  <c r="M18" i="12"/>
  <c r="N13" i="12"/>
  <c r="O8" i="12"/>
  <c r="H10" i="4"/>
  <c r="I5" i="4"/>
  <c r="J25" i="10"/>
  <c r="K19" i="10"/>
  <c r="L14" i="10"/>
  <c r="M9" i="10"/>
  <c r="N4" i="10"/>
  <c r="O24" i="11"/>
  <c r="C19" i="11"/>
  <c r="D14" i="11"/>
  <c r="E9" i="11"/>
  <c r="F4" i="11"/>
  <c r="C24" i="12"/>
  <c r="E13" i="12"/>
  <c r="C5" i="12"/>
  <c r="D25" i="13"/>
  <c r="E19" i="13"/>
  <c r="F14" i="13"/>
  <c r="G9" i="13"/>
  <c r="H4" i="13"/>
  <c r="I24" i="14"/>
  <c r="J18" i="14"/>
  <c r="K13" i="14"/>
  <c r="L8" i="14"/>
  <c r="M3" i="14"/>
  <c r="N23" i="15"/>
  <c r="O17" i="15"/>
  <c r="C13" i="15"/>
  <c r="N23" i="12"/>
  <c r="C13" i="12"/>
  <c r="O4" i="12"/>
  <c r="C10" i="5"/>
  <c r="E4" i="7"/>
  <c r="D23" i="9"/>
  <c r="L17" i="8"/>
  <c r="C23" i="9"/>
  <c r="G17" i="8"/>
  <c r="K21" i="9"/>
  <c r="C2" i="9"/>
  <c r="G6" i="3"/>
  <c r="F2" i="9"/>
  <c r="J6" i="3"/>
  <c r="E2" i="9"/>
  <c r="I6" i="3"/>
  <c r="D2" i="9"/>
  <c r="H6" i="3"/>
  <c r="K10" i="4"/>
  <c r="I16" i="10"/>
  <c r="K6" i="10"/>
  <c r="M20" i="11"/>
  <c r="O10" i="11"/>
  <c r="D26" i="12"/>
  <c r="F15" i="12"/>
  <c r="M11" i="4"/>
  <c r="O26" i="10"/>
  <c r="D16" i="10"/>
  <c r="F6" i="10"/>
  <c r="H20" i="11"/>
  <c r="J10" i="11"/>
  <c r="M6" i="4"/>
  <c r="O20" i="10"/>
  <c r="D11" i="10"/>
  <c r="F26" i="11"/>
  <c r="N17" i="11"/>
  <c r="O12" i="11"/>
  <c r="C8" i="11"/>
  <c r="D3" i="11"/>
  <c r="E23" i="12"/>
  <c r="F17" i="12"/>
  <c r="G12" i="12"/>
  <c r="H7" i="12"/>
  <c r="N8" i="4"/>
  <c r="O3" i="4"/>
  <c r="C24" i="10"/>
  <c r="D18" i="10"/>
  <c r="E13" i="10"/>
  <c r="F8" i="10"/>
  <c r="G3" i="10"/>
  <c r="H23" i="11"/>
  <c r="I17" i="11"/>
  <c r="J12" i="11"/>
  <c r="K7" i="11"/>
  <c r="L2" i="11"/>
  <c r="O19" i="12"/>
  <c r="D10" i="12"/>
  <c r="I3" i="12"/>
  <c r="J23" i="13"/>
  <c r="K17" i="13"/>
  <c r="L12" i="13"/>
  <c r="M7" i="13"/>
  <c r="N2" i="13"/>
  <c r="O21" i="14"/>
  <c r="C17" i="14"/>
  <c r="D12" i="14"/>
  <c r="E7" i="14"/>
  <c r="F9" i="9"/>
  <c r="J6" i="8"/>
  <c r="I15" i="3"/>
  <c r="G15" i="3"/>
  <c r="H26" i="11"/>
  <c r="C10" i="12"/>
  <c r="C26" i="11"/>
  <c r="L15" i="10"/>
  <c r="E10" i="11"/>
  <c r="I14" i="12"/>
  <c r="E26" i="10"/>
  <c r="I5" i="10"/>
  <c r="M9" i="11"/>
  <c r="K5" i="12"/>
  <c r="O9" i="13"/>
  <c r="F14" i="14"/>
  <c r="I24" i="15"/>
  <c r="K13" i="15"/>
  <c r="F14" i="12"/>
  <c r="K25" i="13"/>
  <c r="N17" i="13"/>
  <c r="H11" i="13"/>
  <c r="O4" i="13"/>
  <c r="E23" i="14"/>
  <c r="L15" i="14"/>
  <c r="N9" i="14"/>
  <c r="O4" i="14"/>
  <c r="C25" i="15"/>
  <c r="D19" i="15"/>
  <c r="E14" i="15"/>
  <c r="J25" i="12"/>
  <c r="L14" i="12"/>
  <c r="M5" i="12"/>
  <c r="D10" i="13"/>
  <c r="H14" i="14"/>
  <c r="L18" i="15"/>
  <c r="H5" i="12"/>
  <c r="L9" i="13"/>
  <c r="C14" i="14"/>
  <c r="G18" i="15"/>
  <c r="M23" i="16"/>
  <c r="D3" i="16"/>
  <c r="H7" i="17"/>
  <c r="L11" i="18"/>
  <c r="H6" i="15"/>
  <c r="L10" i="16"/>
  <c r="C15" i="17"/>
  <c r="G19" i="18"/>
  <c r="K24" i="19"/>
  <c r="G18" i="16"/>
  <c r="K23" i="17"/>
  <c r="O2" i="17"/>
  <c r="I3" i="15"/>
  <c r="M7" i="16"/>
  <c r="D12" i="17"/>
  <c r="H16" i="18"/>
  <c r="H6" i="9"/>
  <c r="D13" i="11"/>
  <c r="C4" i="11"/>
  <c r="K3" i="11"/>
  <c r="D20" i="15"/>
  <c r="C16" i="13"/>
  <c r="J13" i="14"/>
  <c r="J17" i="15"/>
  <c r="F4" i="12"/>
  <c r="J8" i="13"/>
  <c r="N12" i="14"/>
  <c r="E17" i="15"/>
  <c r="N3" i="12"/>
  <c r="E8" i="13"/>
  <c r="I12" i="14"/>
  <c r="M16" i="15"/>
  <c r="F21" i="16"/>
  <c r="J26" i="17"/>
  <c r="N5" i="17"/>
  <c r="E10" i="18"/>
  <c r="N4" i="15"/>
  <c r="E9" i="16"/>
  <c r="I13" i="17"/>
  <c r="M17" i="18"/>
  <c r="D23" i="19"/>
  <c r="M16" i="16"/>
  <c r="D21" i="17"/>
  <c r="H26" i="18"/>
  <c r="O26" i="16"/>
  <c r="F6" i="16"/>
  <c r="J10" i="17"/>
  <c r="N14" i="18"/>
  <c r="M16" i="8"/>
  <c r="K10" i="11"/>
  <c r="M2" i="11"/>
  <c r="D23" i="11"/>
  <c r="F23" i="13"/>
  <c r="N6" i="14"/>
  <c r="N2" i="11"/>
  <c r="E23" i="13"/>
  <c r="O8" i="13"/>
  <c r="L19" i="14"/>
  <c r="C8" i="14"/>
  <c r="E23" i="15"/>
  <c r="G12" i="15"/>
  <c r="O15" i="12"/>
  <c r="H6" i="12"/>
  <c r="I26" i="13"/>
  <c r="J20" i="13"/>
  <c r="K15" i="13"/>
  <c r="L10" i="13"/>
  <c r="M5" i="13"/>
  <c r="N25" i="14"/>
  <c r="O19" i="14"/>
  <c r="C15" i="14"/>
  <c r="D10" i="14"/>
  <c r="E5" i="14"/>
  <c r="F25" i="15"/>
  <c r="G19" i="15"/>
  <c r="H14" i="15"/>
  <c r="C26" i="12"/>
  <c r="E15" i="12"/>
  <c r="C6" i="12"/>
  <c r="D26" i="13"/>
  <c r="E20" i="13"/>
  <c r="F15" i="13"/>
  <c r="G10" i="13"/>
  <c r="H5" i="13"/>
  <c r="I25" i="14"/>
  <c r="J19" i="14"/>
  <c r="K14" i="14"/>
  <c r="L9" i="14"/>
  <c r="M4" i="14"/>
  <c r="N24" i="15"/>
  <c r="O18" i="15"/>
  <c r="C14" i="15"/>
  <c r="F9" i="15"/>
  <c r="G4" i="15"/>
  <c r="H24" i="16"/>
  <c r="I18" i="16"/>
  <c r="J13" i="16"/>
  <c r="K8" i="16"/>
  <c r="L3" i="16"/>
  <c r="M23" i="17"/>
  <c r="N17" i="17"/>
  <c r="O12" i="17"/>
  <c r="C8" i="17"/>
  <c r="D3" i="17"/>
  <c r="E23" i="18"/>
  <c r="F17" i="18"/>
  <c r="G12" i="18"/>
  <c r="H7" i="18"/>
  <c r="I2" i="18"/>
  <c r="J21" i="19"/>
  <c r="C7" i="15"/>
  <c r="D2" i="15"/>
  <c r="E21" i="16"/>
  <c r="F16" i="16"/>
  <c r="G11" i="16"/>
  <c r="H6" i="16"/>
  <c r="I26" i="17"/>
  <c r="J20" i="17"/>
  <c r="K15" i="17"/>
  <c r="L10" i="17"/>
  <c r="M5" i="17"/>
  <c r="N25" i="18"/>
  <c r="O19" i="18"/>
  <c r="C15" i="18"/>
  <c r="D10" i="18"/>
  <c r="E5" i="18"/>
  <c r="F25" i="19"/>
  <c r="L9" i="15"/>
  <c r="M4" i="15"/>
  <c r="N24" i="16"/>
  <c r="O18" i="16"/>
  <c r="C14" i="16"/>
  <c r="D9" i="16"/>
  <c r="E4" i="16"/>
  <c r="F24" i="17"/>
  <c r="G18" i="17"/>
  <c r="H13" i="17"/>
  <c r="I8" i="17"/>
  <c r="J3" i="17"/>
  <c r="K23" i="18"/>
  <c r="L17" i="18"/>
  <c r="C9" i="15"/>
  <c r="D4" i="15"/>
  <c r="E24" i="16"/>
  <c r="F18" i="16"/>
  <c r="G13" i="16"/>
  <c r="H8" i="16"/>
  <c r="I3" i="16"/>
  <c r="J23" i="17"/>
  <c r="K17" i="17"/>
  <c r="L12" i="17"/>
  <c r="M7" i="17"/>
  <c r="N2" i="17"/>
  <c r="O21" i="18"/>
  <c r="C17" i="18"/>
  <c r="D12" i="18"/>
  <c r="E7" i="18"/>
  <c r="I11" i="8"/>
  <c r="I12" i="12"/>
  <c r="L15" i="12"/>
  <c r="C7" i="12"/>
  <c r="O13" i="15"/>
  <c r="L11" i="13"/>
  <c r="E10" i="14"/>
  <c r="I14" i="15"/>
  <c r="E26" i="13"/>
  <c r="I5" i="13"/>
  <c r="M9" i="14"/>
  <c r="D14" i="15"/>
  <c r="M25" i="13"/>
  <c r="D5" i="13"/>
  <c r="H9" i="14"/>
  <c r="L13" i="15"/>
  <c r="E18" i="16"/>
  <c r="I23" i="17"/>
  <c r="M2" i="17"/>
  <c r="D7" i="18"/>
  <c r="M26" i="16"/>
  <c r="D6" i="16"/>
  <c r="H10" i="17"/>
  <c r="L14" i="18"/>
  <c r="H9" i="15"/>
  <c r="L13" i="16"/>
  <c r="C18" i="17"/>
  <c r="G23" i="18"/>
  <c r="N23" i="16"/>
  <c r="E3" i="16"/>
  <c r="I7" i="17"/>
  <c r="M11" i="18"/>
  <c r="J23" i="19"/>
  <c r="L16" i="19"/>
  <c r="M11" i="19"/>
  <c r="N6" i="19"/>
  <c r="O26" i="20"/>
  <c r="C21" i="20"/>
  <c r="D16" i="20"/>
  <c r="E11" i="20"/>
  <c r="F6" i="20"/>
  <c r="G26" i="2"/>
  <c r="H20" i="2"/>
  <c r="I15" i="2"/>
  <c r="J10" i="2"/>
  <c r="K5" i="2"/>
  <c r="M16" i="2"/>
  <c r="E8" i="18"/>
  <c r="K20" i="19"/>
  <c r="L15" i="19"/>
  <c r="M10" i="19"/>
  <c r="N5" i="19"/>
  <c r="O25" i="20"/>
  <c r="C20" i="20"/>
  <c r="D15" i="20"/>
  <c r="E10" i="20"/>
  <c r="F5" i="20"/>
  <c r="G25" i="2"/>
  <c r="H19" i="2"/>
  <c r="I14" i="2"/>
  <c r="J9" i="2"/>
  <c r="K4" i="2"/>
  <c r="E16" i="2"/>
  <c r="N7" i="18"/>
  <c r="J20" i="19"/>
  <c r="K15" i="19"/>
  <c r="L10" i="19"/>
  <c r="M5" i="19"/>
  <c r="N25" i="20"/>
  <c r="O19" i="20"/>
  <c r="C15" i="20"/>
  <c r="D10" i="20"/>
  <c r="E5" i="20"/>
  <c r="F25" i="2"/>
  <c r="G19" i="2"/>
  <c r="H14" i="2"/>
  <c r="I9" i="2"/>
  <c r="J4" i="2"/>
  <c r="N15" i="2"/>
  <c r="M15" i="9"/>
  <c r="C9" i="4"/>
  <c r="M10" i="12"/>
  <c r="O26" i="13"/>
  <c r="I11" i="15"/>
  <c r="E10" i="13"/>
  <c r="O8" i="14"/>
  <c r="F13" i="15"/>
  <c r="O24" i="13"/>
  <c r="F4" i="13"/>
  <c r="J8" i="14"/>
  <c r="N12" i="15"/>
  <c r="J24" i="13"/>
  <c r="N3" i="13"/>
  <c r="E8" i="14"/>
  <c r="I12" i="15"/>
  <c r="O16" i="16"/>
  <c r="F21" i="17"/>
  <c r="J26" i="18"/>
  <c r="N5" i="18"/>
  <c r="J25" i="16"/>
  <c r="N4" i="16"/>
  <c r="E9" i="17"/>
  <c r="I13" i="18"/>
  <c r="E8" i="15"/>
  <c r="I12" i="16"/>
  <c r="M16" i="17"/>
  <c r="D21" i="18"/>
  <c r="K21" i="16"/>
  <c r="O26" i="17"/>
  <c r="F6" i="17"/>
  <c r="J10" i="18"/>
  <c r="O21" i="19"/>
  <c r="H16" i="19"/>
  <c r="I11" i="19"/>
  <c r="J6" i="19"/>
  <c r="K26" i="20"/>
  <c r="L20" i="20"/>
  <c r="M15" i="20"/>
  <c r="N10" i="20"/>
  <c r="O5" i="20"/>
  <c r="C26" i="2"/>
  <c r="D20" i="2"/>
  <c r="E15" i="2"/>
  <c r="F10" i="2"/>
  <c r="G5" i="2"/>
  <c r="J15" i="2"/>
  <c r="O6" i="18"/>
  <c r="G20" i="19"/>
  <c r="H15" i="19"/>
  <c r="I10" i="19"/>
  <c r="J5" i="19"/>
  <c r="K25" i="20"/>
  <c r="L19" i="20"/>
  <c r="M14" i="20"/>
  <c r="N9" i="20"/>
  <c r="O4" i="20"/>
  <c r="C25" i="2"/>
  <c r="D19" i="2"/>
  <c r="E14" i="2"/>
  <c r="F9" i="2"/>
  <c r="G4" i="2"/>
  <c r="O14" i="2"/>
  <c r="K6" i="18"/>
  <c r="F20" i="19"/>
  <c r="G15" i="19"/>
  <c r="H10" i="19"/>
  <c r="I5" i="19"/>
  <c r="J25" i="20"/>
  <c r="K19" i="20"/>
  <c r="L14" i="20"/>
  <c r="M9" i="20"/>
  <c r="N4" i="20"/>
  <c r="O24" i="2"/>
  <c r="C19" i="2"/>
  <c r="D14" i="2"/>
  <c r="E9" i="2"/>
  <c r="F4" i="2"/>
  <c r="K14" i="2"/>
  <c r="E20" i="3"/>
  <c r="E24" i="10"/>
  <c r="F12" i="4"/>
  <c r="C21" i="13"/>
  <c r="L25" i="12"/>
  <c r="K8" i="13"/>
  <c r="L7" i="14"/>
  <c r="C12" i="15"/>
  <c r="L23" i="13"/>
  <c r="C3" i="13"/>
  <c r="G7" i="14"/>
  <c r="K11" i="15"/>
  <c r="G23" i="13"/>
  <c r="K2" i="13"/>
  <c r="O6" i="14"/>
  <c r="F11" i="15"/>
  <c r="L15" i="16"/>
  <c r="C20" i="17"/>
  <c r="G25" i="18"/>
  <c r="K4" i="18"/>
  <c r="G24" i="16"/>
  <c r="K3" i="16"/>
  <c r="O7" i="17"/>
  <c r="F12" i="18"/>
  <c r="O6" i="15"/>
  <c r="F11" i="16"/>
  <c r="J15" i="17"/>
  <c r="N19" i="18"/>
  <c r="H20" i="16"/>
  <c r="L25" i="17"/>
  <c r="C5" i="17"/>
  <c r="G9" i="18"/>
  <c r="G21" i="19"/>
  <c r="D16" i="19"/>
  <c r="E11" i="19"/>
  <c r="F6" i="19"/>
  <c r="G26" i="20"/>
  <c r="H20" i="20"/>
  <c r="I15" i="20"/>
  <c r="J10" i="20"/>
  <c r="K5" i="20"/>
  <c r="L25" i="2"/>
  <c r="M19" i="2"/>
  <c r="N14" i="2"/>
  <c r="O9" i="2"/>
  <c r="C5" i="2"/>
  <c r="G14" i="2"/>
  <c r="L5" i="18"/>
  <c r="C20" i="19"/>
  <c r="D15" i="19"/>
  <c r="E10" i="19"/>
  <c r="F5" i="19"/>
  <c r="G25" i="20"/>
  <c r="H19" i="20"/>
  <c r="I14" i="20"/>
  <c r="J9" i="20"/>
  <c r="K4" i="20"/>
  <c r="L24" i="2"/>
  <c r="M18" i="2"/>
  <c r="N13" i="2"/>
  <c r="O8" i="2"/>
  <c r="C4" i="2"/>
  <c r="H13" i="2"/>
  <c r="H5" i="18"/>
  <c r="O19" i="19"/>
  <c r="C15" i="19"/>
  <c r="D10" i="19"/>
  <c r="E5" i="19"/>
  <c r="F25" i="20"/>
  <c r="G19" i="20"/>
  <c r="H14" i="20"/>
  <c r="I9" i="20"/>
  <c r="J4" i="20"/>
  <c r="K24" i="2"/>
  <c r="L18" i="2"/>
  <c r="M13" i="2"/>
  <c r="N8" i="2"/>
  <c r="E16" i="9"/>
  <c r="G23" i="12"/>
  <c r="K20" i="12"/>
  <c r="N16" i="12"/>
  <c r="H16" i="15"/>
  <c r="J13" i="13"/>
  <c r="H11" i="14"/>
  <c r="L15" i="15"/>
  <c r="H2" i="12"/>
  <c r="L6" i="13"/>
  <c r="C11" i="14"/>
  <c r="G15" i="15"/>
  <c r="C2" i="12"/>
  <c r="G6" i="13"/>
  <c r="K10" i="14"/>
  <c r="O14" i="15"/>
  <c r="H19" i="16"/>
  <c r="L24" i="17"/>
  <c r="C4" i="17"/>
  <c r="G8" i="18"/>
  <c r="C3" i="15"/>
  <c r="G7" i="16"/>
  <c r="K11" i="17"/>
  <c r="O15" i="18"/>
  <c r="K10" i="15"/>
  <c r="O14" i="16"/>
  <c r="F19" i="17"/>
  <c r="J24" i="18"/>
  <c r="D25" i="16"/>
  <c r="H4" i="16"/>
  <c r="L8" i="17"/>
  <c r="C13" i="18"/>
  <c r="J14" i="19"/>
  <c r="N18" i="20"/>
  <c r="E24" i="2"/>
  <c r="I3" i="2"/>
  <c r="J13" i="19"/>
  <c r="N17" i="20"/>
  <c r="E23" i="2"/>
  <c r="I2" i="2"/>
  <c r="I13" i="19"/>
  <c r="M17" i="20"/>
  <c r="D23" i="2"/>
  <c r="O3" i="2"/>
  <c r="M8" i="18"/>
  <c r="M20" i="19"/>
  <c r="N15" i="19"/>
  <c r="O10" i="19"/>
  <c r="C6" i="19"/>
  <c r="D26" i="20"/>
  <c r="E20" i="20"/>
  <c r="F15" i="20"/>
  <c r="G10" i="20"/>
  <c r="H5" i="20"/>
  <c r="J24" i="2"/>
  <c r="H5" i="2"/>
  <c r="M26" i="1"/>
  <c r="L25" i="1"/>
  <c r="M23" i="1"/>
  <c r="D4" i="1"/>
  <c r="H9" i="1"/>
  <c r="L14" i="1"/>
  <c r="D20" i="1"/>
  <c r="E11" i="1"/>
  <c r="N3" i="1"/>
  <c r="F9" i="1"/>
  <c r="J14" i="1"/>
  <c r="N19" i="1"/>
  <c r="M13" i="1"/>
  <c r="K4" i="1"/>
  <c r="O9" i="1"/>
  <c r="G15" i="1"/>
  <c r="K20" i="1"/>
  <c r="E12" i="1"/>
  <c r="C16" i="1"/>
  <c r="C11" i="1"/>
  <c r="G13" i="19"/>
  <c r="K17" i="20"/>
  <c r="O21" i="2"/>
  <c r="F2" i="2"/>
  <c r="G12" i="19"/>
  <c r="K16" i="20"/>
  <c r="O20" i="2"/>
  <c r="H21" i="2"/>
  <c r="F12" i="19"/>
  <c r="J16" i="20"/>
  <c r="N20" i="2"/>
  <c r="K3" i="2"/>
  <c r="J7" i="18"/>
  <c r="I20" i="19"/>
  <c r="J15" i="19"/>
  <c r="K10" i="19"/>
  <c r="L5" i="19"/>
  <c r="M25" i="20"/>
  <c r="N19" i="20"/>
  <c r="O14" i="20"/>
  <c r="C10" i="20"/>
  <c r="D5" i="20"/>
  <c r="F24" i="2"/>
  <c r="E4" i="2"/>
  <c r="I26" i="1"/>
  <c r="O24" i="1"/>
  <c r="L23" i="1"/>
  <c r="H4" i="1"/>
  <c r="L9" i="1"/>
  <c r="D15" i="1"/>
  <c r="H20" i="1"/>
  <c r="M11" i="1"/>
  <c r="F4" i="1"/>
  <c r="J9" i="1"/>
  <c r="N14" i="1"/>
  <c r="F20" i="1"/>
  <c r="M14" i="1"/>
  <c r="O4" i="1"/>
  <c r="G10" i="1"/>
  <c r="K15" i="1"/>
  <c r="O20" i="1"/>
  <c r="E13" i="1"/>
  <c r="C15" i="1"/>
  <c r="D12" i="19"/>
  <c r="H16" i="20"/>
  <c r="L20" i="2"/>
  <c r="C18" i="2"/>
  <c r="D11" i="19"/>
  <c r="H15" i="20"/>
  <c r="L19" i="2"/>
  <c r="H17" i="2"/>
  <c r="C11" i="19"/>
  <c r="G15" i="20"/>
  <c r="K19" i="2"/>
  <c r="L2" i="2"/>
  <c r="G6" i="18"/>
  <c r="E20" i="19"/>
  <c r="F15" i="19"/>
  <c r="G10" i="19"/>
  <c r="H5" i="19"/>
  <c r="I25" i="20"/>
  <c r="J19" i="20"/>
  <c r="K14" i="20"/>
  <c r="L9" i="20"/>
  <c r="M4" i="20"/>
  <c r="G23" i="2"/>
  <c r="J3" i="2"/>
  <c r="E26" i="1"/>
  <c r="K24" i="1"/>
  <c r="K23" i="1"/>
  <c r="L4" i="1"/>
  <c r="D10" i="1"/>
  <c r="H15" i="1"/>
  <c r="L20" i="1"/>
  <c r="M12" i="1"/>
  <c r="J4" i="1"/>
  <c r="N9" i="1"/>
  <c r="F15" i="1"/>
  <c r="J20" i="1"/>
  <c r="M15" i="1"/>
  <c r="G5" i="1"/>
  <c r="K10" i="1"/>
  <c r="O15" i="1"/>
  <c r="G21" i="1"/>
  <c r="I14" i="1"/>
  <c r="C14" i="1"/>
  <c r="N10" i="19"/>
  <c r="E15" i="20"/>
  <c r="I19" i="2"/>
  <c r="D13" i="2"/>
  <c r="N9" i="19"/>
  <c r="E14" i="20"/>
  <c r="I18" i="2"/>
  <c r="E12" i="2"/>
  <c r="M9" i="19"/>
  <c r="D14" i="20"/>
  <c r="H18" i="2"/>
  <c r="H2" i="2"/>
  <c r="D5" i="18"/>
  <c r="N19" i="19"/>
  <c r="O14" i="19"/>
  <c r="C10" i="19"/>
  <c r="D5" i="19"/>
  <c r="E25" i="20"/>
  <c r="F19" i="20"/>
  <c r="G14" i="20"/>
  <c r="H9" i="20"/>
  <c r="I4" i="20"/>
  <c r="C23" i="2"/>
  <c r="G2" i="2"/>
  <c r="L26" i="1"/>
  <c r="G24" i="1"/>
  <c r="J23" i="1"/>
  <c r="D5" i="1"/>
  <c r="H10" i="1"/>
  <c r="L15" i="1"/>
  <c r="D21" i="1"/>
  <c r="E14" i="1"/>
  <c r="N4" i="1"/>
  <c r="F10" i="1"/>
  <c r="J15" i="1"/>
  <c r="N20" i="1"/>
  <c r="M16" i="1"/>
  <c r="K5" i="1"/>
  <c r="O10" i="1"/>
  <c r="G16" i="1"/>
  <c r="K21" i="1"/>
  <c r="I15" i="1"/>
  <c r="C13" i="1"/>
  <c r="C2" i="1"/>
  <c r="M2" i="1"/>
  <c r="O6" i="1"/>
  <c r="E4" i="1"/>
  <c r="C9" i="1"/>
  <c r="N25" i="13"/>
  <c r="E5" i="13"/>
  <c r="I9" i="14"/>
  <c r="M13" i="15"/>
  <c r="I25" i="13"/>
  <c r="M4" i="13"/>
  <c r="D9" i="14"/>
  <c r="H13" i="15"/>
  <c r="N17" i="16"/>
  <c r="E23" i="17"/>
  <c r="I2" i="17"/>
  <c r="M6" i="18"/>
  <c r="I26" i="16"/>
  <c r="M5" i="16"/>
  <c r="D10" i="17"/>
  <c r="H14" i="18"/>
  <c r="D9" i="15"/>
  <c r="H13" i="16"/>
  <c r="L17" i="17"/>
  <c r="C23" i="18"/>
  <c r="J23" i="16"/>
  <c r="N2" i="16"/>
  <c r="E7" i="17"/>
  <c r="I11" i="18"/>
  <c r="O5" i="9"/>
  <c r="D4" i="4"/>
  <c r="G8" i="12"/>
  <c r="I24" i="13"/>
  <c r="D4" i="11"/>
  <c r="F9" i="13"/>
  <c r="G8" i="14"/>
  <c r="K12" i="15"/>
  <c r="G24" i="13"/>
  <c r="K3" i="13"/>
  <c r="O7" i="14"/>
  <c r="F12" i="15"/>
  <c r="O23" i="13"/>
  <c r="F3" i="13"/>
  <c r="J7" i="14"/>
  <c r="N11" i="15"/>
  <c r="G16" i="16"/>
  <c r="K20" i="17"/>
  <c r="O25" i="18"/>
  <c r="F5" i="18"/>
  <c r="O24" i="16"/>
  <c r="F4" i="16"/>
  <c r="J8" i="17"/>
  <c r="N12" i="18"/>
  <c r="J7" i="15"/>
  <c r="N11" i="16"/>
  <c r="E16" i="17"/>
  <c r="I20" i="18"/>
  <c r="C21" i="16"/>
  <c r="G26" i="17"/>
  <c r="K5" i="17"/>
  <c r="O9" i="18"/>
  <c r="D26" i="3"/>
  <c r="K26" i="10"/>
  <c r="D7" i="12"/>
  <c r="E17" i="11"/>
  <c r="G17" i="13"/>
  <c r="E3" i="14"/>
  <c r="K21" i="12"/>
  <c r="G20" i="13"/>
  <c r="H7" i="13"/>
  <c r="E18" i="14"/>
  <c r="M6" i="14"/>
  <c r="O20" i="15"/>
  <c r="F6" i="11"/>
  <c r="I13" i="12"/>
  <c r="E5" i="12"/>
  <c r="F25" i="13"/>
  <c r="G19" i="13"/>
  <c r="H14" i="13"/>
  <c r="I9" i="13"/>
  <c r="J4" i="13"/>
  <c r="K24" i="14"/>
  <c r="L18" i="14"/>
  <c r="M13" i="14"/>
  <c r="N8" i="14"/>
  <c r="O3" i="14"/>
  <c r="C24" i="15"/>
  <c r="D18" i="15"/>
  <c r="E13" i="15"/>
  <c r="J23" i="12"/>
  <c r="L12" i="12"/>
  <c r="M4" i="12"/>
  <c r="N24" i="13"/>
  <c r="O18" i="13"/>
  <c r="C14" i="13"/>
  <c r="D9" i="13"/>
  <c r="E4" i="13"/>
  <c r="F24" i="14"/>
  <c r="G18" i="14"/>
  <c r="H13" i="14"/>
  <c r="I8" i="14"/>
  <c r="J3" i="14"/>
  <c r="K23" i="15"/>
  <c r="L17" i="15"/>
  <c r="M12" i="15"/>
  <c r="C8" i="15"/>
  <c r="D3" i="15"/>
  <c r="E23" i="16"/>
  <c r="F17" i="16"/>
  <c r="G12" i="16"/>
  <c r="H7" i="16"/>
  <c r="I2" i="16"/>
  <c r="J21" i="17"/>
  <c r="K16" i="17"/>
  <c r="L11" i="17"/>
  <c r="M6" i="17"/>
  <c r="N26" i="18"/>
  <c r="O20" i="18"/>
  <c r="C16" i="18"/>
  <c r="D11" i="18"/>
  <c r="E6" i="18"/>
  <c r="F26" i="19"/>
  <c r="L10" i="15"/>
  <c r="M5" i="15"/>
  <c r="N25" i="16"/>
  <c r="O19" i="16"/>
  <c r="C15" i="16"/>
  <c r="D10" i="16"/>
  <c r="E5" i="16"/>
  <c r="F25" i="17"/>
  <c r="G19" i="17"/>
  <c r="H14" i="17"/>
  <c r="I9" i="17"/>
  <c r="J4" i="17"/>
  <c r="K24" i="18"/>
  <c r="L18" i="18"/>
  <c r="M13" i="18"/>
  <c r="N8" i="18"/>
  <c r="O3" i="18"/>
  <c r="C24" i="19"/>
  <c r="I8" i="15"/>
  <c r="J3" i="15"/>
  <c r="K23" i="16"/>
  <c r="L17" i="16"/>
  <c r="M12" i="16"/>
  <c r="N7" i="16"/>
  <c r="O2" i="16"/>
  <c r="C23" i="17"/>
  <c r="D17" i="17"/>
  <c r="E12" i="17"/>
  <c r="F7" i="17"/>
  <c r="G2" i="17"/>
  <c r="H21" i="18"/>
  <c r="I16" i="18"/>
  <c r="M7" i="15"/>
  <c r="N2" i="15"/>
  <c r="O21" i="16"/>
  <c r="C17" i="16"/>
  <c r="D12" i="16"/>
  <c r="E7" i="16"/>
  <c r="F2" i="16"/>
  <c r="G21" i="17"/>
  <c r="H16" i="17"/>
  <c r="I11" i="17"/>
  <c r="J6" i="17"/>
  <c r="K26" i="18"/>
  <c r="L20" i="18"/>
  <c r="M15" i="18"/>
  <c r="N10" i="18"/>
  <c r="O5" i="18"/>
  <c r="H20" i="3"/>
  <c r="I3" i="10"/>
  <c r="H2" i="4"/>
  <c r="E11" i="13"/>
  <c r="N14" i="12"/>
  <c r="F5" i="13"/>
  <c r="F5" i="14"/>
  <c r="E26" i="12"/>
  <c r="F20" i="13"/>
  <c r="J25" i="14"/>
  <c r="N4" i="14"/>
  <c r="H25" i="12"/>
  <c r="N19" i="13"/>
  <c r="E25" i="14"/>
  <c r="I4" i="14"/>
  <c r="O8" i="15"/>
  <c r="F13" i="16"/>
  <c r="J17" i="17"/>
  <c r="N21" i="18"/>
  <c r="E2" i="18"/>
  <c r="N20" i="16"/>
  <c r="E26" i="17"/>
  <c r="I5" i="17"/>
  <c r="M9" i="18"/>
  <c r="I4" i="15"/>
  <c r="M8" i="16"/>
  <c r="D13" i="17"/>
  <c r="H17" i="18"/>
  <c r="O17" i="16"/>
  <c r="F23" i="17"/>
  <c r="J2" i="17"/>
  <c r="N6" i="18"/>
  <c r="H20" i="19"/>
  <c r="I15" i="19"/>
  <c r="J10" i="19"/>
  <c r="K5" i="19"/>
  <c r="L25" i="20"/>
  <c r="M19" i="20"/>
  <c r="N14" i="20"/>
  <c r="O9" i="20"/>
  <c r="C5" i="20"/>
  <c r="D25" i="2"/>
  <c r="E19" i="2"/>
  <c r="F14" i="2"/>
  <c r="G9" i="2"/>
  <c r="H4" i="2"/>
  <c r="N11" i="2"/>
  <c r="N3" i="18"/>
  <c r="H19" i="19"/>
  <c r="I14" i="19"/>
  <c r="J9" i="19"/>
  <c r="K4" i="19"/>
  <c r="L24" i="20"/>
  <c r="M18" i="20"/>
  <c r="N13" i="20"/>
  <c r="O8" i="20"/>
  <c r="C4" i="20"/>
  <c r="D24" i="2"/>
  <c r="E18" i="2"/>
  <c r="F13" i="2"/>
  <c r="G8" i="2"/>
  <c r="H3" i="2"/>
  <c r="O10" i="2"/>
  <c r="M3" i="18"/>
  <c r="G19" i="19"/>
  <c r="H14" i="19"/>
  <c r="I9" i="19"/>
  <c r="J4" i="19"/>
  <c r="K24" i="20"/>
  <c r="L18" i="20"/>
  <c r="M13" i="20"/>
  <c r="N8" i="20"/>
  <c r="O3" i="20"/>
  <c r="C24" i="2"/>
  <c r="D18" i="2"/>
  <c r="E13" i="2"/>
  <c r="F8" i="2"/>
  <c r="G3" i="2"/>
  <c r="F11" i="2"/>
  <c r="L25" i="4"/>
  <c r="K17" i="11"/>
  <c r="I21" i="10"/>
  <c r="F6" i="13"/>
  <c r="O9" i="12"/>
  <c r="L3" i="13"/>
  <c r="C4" i="14"/>
  <c r="L23" i="12"/>
  <c r="C19" i="13"/>
  <c r="G24" i="14"/>
  <c r="K3" i="14"/>
  <c r="O21" i="12"/>
  <c r="K18" i="13"/>
  <c r="O23" i="14"/>
  <c r="F3" i="14"/>
  <c r="L7" i="15"/>
  <c r="C12" i="16"/>
  <c r="G16" i="17"/>
  <c r="K20" i="18"/>
  <c r="O25" i="19"/>
  <c r="K19" i="16"/>
  <c r="O24" i="17"/>
  <c r="F4" i="17"/>
  <c r="J8" i="18"/>
  <c r="F3" i="15"/>
  <c r="J7" i="16"/>
  <c r="N11" i="17"/>
  <c r="E16" i="18"/>
  <c r="L16" i="16"/>
  <c r="C21" i="17"/>
  <c r="G26" i="18"/>
  <c r="K5" i="18"/>
  <c r="D20" i="19"/>
  <c r="E15" i="19"/>
  <c r="F10" i="19"/>
  <c r="G5" i="19"/>
  <c r="H25" i="20"/>
  <c r="I19" i="20"/>
  <c r="J14" i="20"/>
  <c r="K9" i="20"/>
  <c r="L4" i="20"/>
  <c r="M24" i="2"/>
  <c r="N18" i="2"/>
  <c r="O13" i="2"/>
  <c r="C9" i="2"/>
  <c r="D4" i="2"/>
  <c r="K10" i="2"/>
  <c r="F3" i="18"/>
  <c r="D19" i="19"/>
  <c r="E14" i="19"/>
  <c r="F9" i="19"/>
  <c r="G4" i="19"/>
  <c r="H24" i="20"/>
  <c r="I18" i="20"/>
  <c r="J13" i="20"/>
  <c r="K8" i="20"/>
  <c r="L3" i="20"/>
  <c r="M23" i="2"/>
  <c r="N17" i="2"/>
  <c r="O12" i="2"/>
  <c r="C8" i="2"/>
  <c r="D3" i="2"/>
  <c r="C10" i="2"/>
  <c r="E3" i="18"/>
  <c r="C19" i="19"/>
  <c r="D14" i="19"/>
  <c r="E9" i="19"/>
  <c r="F4" i="19"/>
  <c r="G24" i="20"/>
  <c r="H18" i="20"/>
  <c r="I13" i="20"/>
  <c r="J8" i="20"/>
  <c r="K3" i="20"/>
  <c r="L23" i="2"/>
  <c r="M17" i="2"/>
  <c r="N12" i="2"/>
  <c r="O7" i="2"/>
  <c r="C3" i="2"/>
  <c r="L9" i="2"/>
  <c r="G20" i="3"/>
  <c r="M7" i="11"/>
  <c r="J16" i="10"/>
  <c r="G26" i="14"/>
  <c r="N5" i="12"/>
  <c r="N26" i="14"/>
  <c r="M2" i="14"/>
  <c r="F20" i="12"/>
  <c r="M17" i="13"/>
  <c r="D23" i="14"/>
  <c r="H2" i="14"/>
  <c r="I19" i="12"/>
  <c r="H17" i="13"/>
  <c r="L21" i="14"/>
  <c r="C2" i="14"/>
  <c r="I6" i="15"/>
  <c r="M10" i="16"/>
  <c r="D15" i="17"/>
  <c r="H19" i="18"/>
  <c r="L24" i="19"/>
  <c r="H18" i="16"/>
  <c r="L23" i="17"/>
  <c r="C3" i="17"/>
  <c r="G7" i="18"/>
  <c r="C2" i="15"/>
  <c r="G6" i="16"/>
  <c r="K10" i="17"/>
  <c r="O14" i="18"/>
  <c r="I15" i="16"/>
  <c r="M19" i="17"/>
  <c r="D25" i="18"/>
  <c r="K14" i="18"/>
  <c r="M19" i="19"/>
  <c r="N14" i="19"/>
  <c r="O9" i="19"/>
  <c r="C5" i="19"/>
  <c r="D25" i="20"/>
  <c r="E19" i="20"/>
  <c r="F14" i="20"/>
  <c r="G9" i="20"/>
  <c r="H4" i="20"/>
  <c r="I24" i="2"/>
  <c r="J18" i="2"/>
  <c r="K13" i="2"/>
  <c r="L8" i="2"/>
  <c r="M3" i="2"/>
  <c r="H9" i="2"/>
  <c r="K2" i="18"/>
  <c r="M18" i="19"/>
  <c r="N13" i="19"/>
  <c r="O8" i="19"/>
  <c r="C4" i="19"/>
  <c r="D24" i="20"/>
  <c r="E18" i="20"/>
  <c r="F13" i="20"/>
  <c r="G8" i="20"/>
  <c r="H3" i="20"/>
  <c r="I23" i="2"/>
  <c r="J17" i="2"/>
  <c r="K12" i="2"/>
  <c r="L7" i="2"/>
  <c r="M2" i="2"/>
  <c r="M8" i="2"/>
  <c r="J2" i="18"/>
  <c r="L18" i="19"/>
  <c r="M13" i="19"/>
  <c r="N8" i="19"/>
  <c r="O3" i="19"/>
  <c r="C24" i="20"/>
  <c r="D18" i="20"/>
  <c r="E13" i="20"/>
  <c r="F8" i="20"/>
  <c r="G3" i="20"/>
  <c r="H23" i="2"/>
  <c r="I17" i="2"/>
  <c r="J12" i="2"/>
  <c r="K7" i="2"/>
  <c r="I25" i="4"/>
  <c r="G13" i="10"/>
  <c r="G7" i="4"/>
  <c r="D16" i="13"/>
  <c r="M19" i="12"/>
  <c r="M6" i="13"/>
  <c r="I6" i="14"/>
  <c r="C5" i="11"/>
  <c r="I21" i="13"/>
  <c r="M26" i="14"/>
  <c r="D6" i="14"/>
  <c r="I3" i="11"/>
  <c r="D21" i="13"/>
  <c r="H26" i="14"/>
  <c r="L5" i="14"/>
  <c r="E10" i="15"/>
  <c r="I14" i="16"/>
  <c r="M18" i="17"/>
  <c r="D24" i="18"/>
  <c r="H3" i="18"/>
  <c r="D23" i="16"/>
  <c r="H2" i="16"/>
  <c r="L6" i="17"/>
  <c r="C11" i="18"/>
  <c r="L5" i="15"/>
  <c r="C10" i="16"/>
  <c r="G14" i="17"/>
  <c r="K18" i="18"/>
  <c r="E19" i="16"/>
  <c r="I24" i="17"/>
  <c r="M3" i="17"/>
  <c r="D8" i="18"/>
  <c r="K9" i="19"/>
  <c r="O13" i="20"/>
  <c r="F18" i="2"/>
  <c r="E8" i="2"/>
  <c r="K8" i="19"/>
  <c r="O12" i="20"/>
  <c r="F17" i="2"/>
  <c r="J7" i="2"/>
  <c r="J8" i="19"/>
  <c r="N12" i="20"/>
  <c r="E17" i="2"/>
  <c r="O23" i="2"/>
  <c r="E4" i="18"/>
  <c r="J19" i="19"/>
  <c r="K14" i="19"/>
  <c r="L9" i="19"/>
  <c r="M4" i="19"/>
  <c r="N24" i="20"/>
  <c r="O18" i="20"/>
  <c r="C14" i="20"/>
  <c r="D9" i="20"/>
  <c r="E4" i="20"/>
  <c r="E20" i="2"/>
  <c r="F3" i="2"/>
  <c r="O25" i="1"/>
  <c r="C24" i="1"/>
  <c r="I23" i="1"/>
  <c r="H5" i="1"/>
  <c r="L10" i="1"/>
  <c r="D16" i="1"/>
  <c r="H21" i="1"/>
  <c r="E15" i="1"/>
  <c r="F5" i="1"/>
  <c r="J10" i="1"/>
  <c r="N15" i="1"/>
  <c r="F21" i="1"/>
  <c r="M17" i="1"/>
  <c r="O5" i="1"/>
  <c r="G11" i="1"/>
  <c r="K16" i="1"/>
  <c r="O21" i="1"/>
  <c r="E16" i="1"/>
  <c r="C12" i="1"/>
  <c r="C6" i="1"/>
  <c r="H8" i="19"/>
  <c r="L12" i="20"/>
  <c r="C17" i="2"/>
  <c r="G14" i="18"/>
  <c r="H7" i="19"/>
  <c r="L11" i="20"/>
  <c r="C16" i="2"/>
  <c r="C14" i="18"/>
  <c r="G7" i="19"/>
  <c r="K11" i="20"/>
  <c r="O15" i="2"/>
  <c r="L21" i="2"/>
  <c r="J3" i="18"/>
  <c r="F19" i="19"/>
  <c r="G14" i="19"/>
  <c r="H9" i="19"/>
  <c r="I4" i="19"/>
  <c r="J24" i="20"/>
  <c r="K18" i="20"/>
  <c r="L13" i="20"/>
  <c r="M8" i="20"/>
  <c r="N3" i="20"/>
  <c r="F19" i="2"/>
  <c r="O2" i="2"/>
  <c r="K25" i="1"/>
  <c r="D24" i="1"/>
  <c r="H23" i="1"/>
  <c r="L5" i="1"/>
  <c r="D11" i="1"/>
  <c r="H16" i="1"/>
  <c r="L21" i="1"/>
  <c r="I16" i="1"/>
  <c r="J5" i="1"/>
  <c r="N10" i="1"/>
  <c r="F16" i="1"/>
  <c r="J21" i="1"/>
  <c r="E18" i="1"/>
  <c r="G6" i="1"/>
  <c r="K11" i="1"/>
  <c r="O16" i="1"/>
  <c r="E2" i="1"/>
  <c r="E17" i="1"/>
  <c r="C3" i="1"/>
  <c r="E7" i="19"/>
  <c r="I11" i="20"/>
  <c r="M15" i="2"/>
  <c r="H9" i="18"/>
  <c r="E6" i="19"/>
  <c r="I10" i="20"/>
  <c r="M14" i="2"/>
  <c r="D9" i="18"/>
  <c r="D6" i="19"/>
  <c r="H10" i="20"/>
  <c r="L14" i="2"/>
  <c r="G18" i="2"/>
  <c r="O2" i="18"/>
  <c r="O18" i="19"/>
  <c r="C14" i="19"/>
  <c r="D9" i="19"/>
  <c r="E4" i="19"/>
  <c r="F24" i="20"/>
  <c r="G18" i="20"/>
  <c r="H13" i="20"/>
  <c r="I8" i="20"/>
  <c r="J3" i="20"/>
  <c r="L17" i="2"/>
  <c r="K2" i="2"/>
  <c r="G25" i="1"/>
  <c r="N24" i="1"/>
  <c r="G23" i="1"/>
  <c r="D6" i="1"/>
  <c r="H11" i="1"/>
  <c r="L16" i="1"/>
  <c r="I2" i="1"/>
  <c r="I17" i="1"/>
  <c r="N5" i="1"/>
  <c r="F11" i="1"/>
  <c r="J16" i="1"/>
  <c r="N21" i="1"/>
  <c r="E19" i="1"/>
  <c r="K6" i="1"/>
  <c r="O11" i="1"/>
  <c r="G17" i="1"/>
  <c r="I3" i="1"/>
  <c r="I18" i="1"/>
  <c r="C10" i="1"/>
  <c r="O5" i="19"/>
  <c r="F10" i="20"/>
  <c r="J14" i="2"/>
  <c r="I4" i="18"/>
  <c r="O4" i="19"/>
  <c r="F9" i="20"/>
  <c r="J13" i="2"/>
  <c r="H4" i="18"/>
  <c r="N4" i="19"/>
  <c r="E9" i="20"/>
  <c r="I13" i="2"/>
  <c r="D17" i="2"/>
  <c r="G2" i="18"/>
  <c r="K18" i="19"/>
  <c r="L13" i="19"/>
  <c r="M8" i="19"/>
  <c r="N3" i="19"/>
  <c r="O23" i="20"/>
  <c r="C18" i="20"/>
  <c r="D13" i="20"/>
  <c r="E8" i="20"/>
  <c r="F3" i="20"/>
  <c r="I16" i="2"/>
  <c r="O26" i="1"/>
  <c r="C25" i="1"/>
  <c r="J24" i="1"/>
  <c r="F23" i="1"/>
  <c r="H6" i="1"/>
  <c r="L11" i="1"/>
  <c r="D17" i="1"/>
  <c r="E3" i="1"/>
  <c r="M18" i="1"/>
  <c r="F6" i="1"/>
  <c r="J11" i="1"/>
  <c r="N16" i="1"/>
  <c r="E20" i="1"/>
  <c r="G12" i="1"/>
  <c r="K17" i="1"/>
  <c r="I19" i="1"/>
  <c r="O19" i="13"/>
  <c r="F25" i="14"/>
  <c r="J4" i="14"/>
  <c r="M24" i="12"/>
  <c r="J19" i="13"/>
  <c r="N24" i="14"/>
  <c r="E4" i="14"/>
  <c r="K8" i="15"/>
  <c r="O12" i="16"/>
  <c r="F17" i="17"/>
  <c r="J21" i="18"/>
  <c r="N26" i="19"/>
  <c r="J20" i="16"/>
  <c r="N25" i="17"/>
  <c r="E5" i="17"/>
  <c r="I9" i="18"/>
  <c r="E4" i="15"/>
  <c r="I8" i="16"/>
  <c r="M12" i="17"/>
  <c r="D17" i="18"/>
  <c r="K17" i="16"/>
  <c r="O21" i="17"/>
  <c r="F2" i="17"/>
  <c r="J6" i="18"/>
  <c r="N14" i="4"/>
  <c r="L12" i="11"/>
  <c r="C19" i="10"/>
  <c r="M3" i="13"/>
  <c r="I7" i="12"/>
  <c r="M2" i="13"/>
  <c r="H3" i="14"/>
  <c r="I21" i="12"/>
  <c r="H18" i="13"/>
  <c r="L23" i="14"/>
  <c r="C3" i="14"/>
  <c r="L20" i="12"/>
  <c r="C18" i="13"/>
  <c r="G23" i="14"/>
  <c r="K2" i="14"/>
  <c r="D7" i="15"/>
  <c r="H11" i="16"/>
  <c r="L15" i="17"/>
  <c r="C20" i="18"/>
  <c r="G25" i="19"/>
  <c r="C19" i="16"/>
  <c r="G24" i="17"/>
  <c r="K3" i="17"/>
  <c r="O7" i="18"/>
  <c r="K2" i="15"/>
  <c r="O6" i="16"/>
  <c r="F11" i="17"/>
  <c r="J15" i="18"/>
  <c r="D16" i="16"/>
  <c r="H20" i="17"/>
  <c r="L25" i="18"/>
  <c r="C5" i="18"/>
  <c r="F26" i="3"/>
  <c r="F10" i="11"/>
  <c r="M17" i="10"/>
  <c r="H2" i="11"/>
  <c r="J2" i="13"/>
  <c r="M19" i="15"/>
  <c r="N6" i="12"/>
  <c r="H15" i="13"/>
  <c r="I2" i="13"/>
  <c r="F13" i="14"/>
  <c r="D3" i="14"/>
  <c r="F17" i="15"/>
  <c r="N20" i="12"/>
  <c r="C11" i="12"/>
  <c r="O3" i="12"/>
  <c r="C24" i="13"/>
  <c r="D18" i="13"/>
  <c r="E13" i="13"/>
  <c r="F8" i="13"/>
  <c r="G3" i="13"/>
  <c r="H23" i="14"/>
  <c r="I17" i="14"/>
  <c r="J12" i="14"/>
  <c r="K7" i="14"/>
  <c r="L2" i="14"/>
  <c r="M21" i="15"/>
  <c r="N16" i="15"/>
  <c r="O11" i="15"/>
  <c r="D20" i="12"/>
  <c r="F10" i="12"/>
  <c r="J3" i="12"/>
  <c r="K23" i="13"/>
  <c r="L17" i="13"/>
  <c r="M12" i="13"/>
  <c r="N7" i="13"/>
  <c r="O2" i="13"/>
  <c r="C23" i="14"/>
  <c r="D17" i="14"/>
  <c r="E12" i="14"/>
  <c r="F7" i="14"/>
  <c r="G2" i="14"/>
  <c r="H21" i="15"/>
  <c r="I16" i="15"/>
  <c r="J11" i="15"/>
  <c r="M6" i="15"/>
  <c r="N26" i="16"/>
  <c r="O20" i="16"/>
  <c r="C16" i="16"/>
  <c r="D11" i="16"/>
  <c r="E6" i="16"/>
  <c r="F26" i="17"/>
  <c r="G20" i="17"/>
  <c r="H15" i="17"/>
  <c r="I10" i="17"/>
  <c r="J5" i="17"/>
  <c r="K25" i="18"/>
  <c r="L19" i="18"/>
  <c r="M14" i="18"/>
  <c r="N9" i="18"/>
  <c r="O4" i="18"/>
  <c r="C25" i="19"/>
  <c r="I9" i="15"/>
  <c r="J4" i="15"/>
  <c r="K24" i="16"/>
  <c r="L18" i="16"/>
  <c r="M13" i="16"/>
  <c r="N8" i="16"/>
  <c r="O3" i="16"/>
  <c r="C24" i="17"/>
  <c r="D18" i="17"/>
  <c r="E13" i="17"/>
  <c r="F8" i="17"/>
  <c r="G3" i="17"/>
  <c r="H23" i="18"/>
  <c r="I17" i="18"/>
  <c r="J12" i="18"/>
  <c r="K7" i="18"/>
  <c r="L2" i="18"/>
  <c r="M21" i="19"/>
  <c r="F7" i="15"/>
  <c r="G2" i="15"/>
  <c r="H21" i="16"/>
  <c r="I16" i="16"/>
  <c r="J11" i="16"/>
  <c r="K6" i="16"/>
  <c r="L26" i="17"/>
  <c r="M20" i="17"/>
  <c r="N15" i="17"/>
  <c r="O10" i="17"/>
  <c r="C6" i="17"/>
  <c r="D26" i="18"/>
  <c r="E20" i="18"/>
  <c r="F15" i="18"/>
  <c r="J6" i="15"/>
  <c r="K26" i="16"/>
  <c r="L20" i="16"/>
  <c r="M15" i="16"/>
  <c r="N10" i="16"/>
  <c r="O5" i="16"/>
  <c r="C26" i="17"/>
  <c r="D20" i="17"/>
  <c r="E15" i="17"/>
  <c r="F10" i="17"/>
  <c r="G5" i="17"/>
  <c r="H25" i="18"/>
  <c r="I19" i="18"/>
  <c r="J14" i="18"/>
  <c r="K9" i="18"/>
  <c r="L4" i="18"/>
  <c r="F20" i="3"/>
  <c r="E18" i="10"/>
  <c r="L6" i="10"/>
  <c r="I15" i="14"/>
  <c r="O25" i="13"/>
  <c r="M23" i="14"/>
  <c r="G25" i="15"/>
  <c r="G15" i="12"/>
  <c r="G15" i="13"/>
  <c r="K19" i="14"/>
  <c r="O24" i="15"/>
  <c r="J14" i="12"/>
  <c r="O14" i="13"/>
  <c r="F19" i="14"/>
  <c r="J24" i="15"/>
  <c r="C4" i="15"/>
  <c r="G8" i="16"/>
  <c r="K12" i="17"/>
  <c r="O16" i="18"/>
  <c r="F21" i="19"/>
  <c r="O15" i="16"/>
  <c r="F20" i="17"/>
  <c r="J25" i="18"/>
  <c r="N4" i="18"/>
  <c r="J24" i="16"/>
  <c r="N3" i="16"/>
  <c r="E8" i="17"/>
  <c r="L8" i="15"/>
  <c r="C13" i="16"/>
  <c r="G17" i="17"/>
  <c r="K21" i="18"/>
  <c r="L9" i="18"/>
  <c r="E19" i="19"/>
  <c r="F14" i="19"/>
  <c r="G9" i="19"/>
  <c r="H4" i="19"/>
  <c r="I24" i="20"/>
  <c r="J18" i="20"/>
  <c r="K13" i="20"/>
  <c r="L8" i="20"/>
  <c r="M3" i="20"/>
  <c r="N23" i="2"/>
  <c r="O17" i="2"/>
  <c r="C13" i="2"/>
  <c r="D8" i="2"/>
  <c r="E3" i="2"/>
  <c r="O6" i="2"/>
  <c r="H26" i="19"/>
  <c r="E18" i="19"/>
  <c r="F13" i="19"/>
  <c r="G8" i="19"/>
  <c r="H3" i="19"/>
  <c r="I23" i="20"/>
  <c r="J17" i="20"/>
  <c r="K12" i="20"/>
  <c r="L7" i="20"/>
  <c r="M2" i="20"/>
  <c r="N21" i="2"/>
  <c r="O16" i="2"/>
  <c r="C12" i="2"/>
  <c r="D7" i="2"/>
  <c r="E2" i="2"/>
  <c r="G6" i="2"/>
  <c r="G26" i="19"/>
  <c r="D18" i="19"/>
  <c r="E13" i="19"/>
  <c r="F8" i="19"/>
  <c r="G3" i="19"/>
  <c r="H23" i="20"/>
  <c r="I17" i="20"/>
  <c r="J12" i="20"/>
  <c r="K7" i="20"/>
  <c r="L2" i="20"/>
  <c r="M21" i="2"/>
  <c r="N16" i="2"/>
  <c r="O11" i="2"/>
  <c r="C7" i="2"/>
  <c r="D2" i="2"/>
  <c r="C6" i="2"/>
  <c r="J25" i="4"/>
  <c r="G8" i="10"/>
  <c r="M26" i="11"/>
  <c r="J10" i="14"/>
  <c r="H24" i="13"/>
  <c r="O20" i="14"/>
  <c r="D24" i="15"/>
  <c r="N12" i="12"/>
  <c r="D14" i="13"/>
  <c r="H18" i="14"/>
  <c r="L23" i="15"/>
  <c r="D12" i="12"/>
  <c r="L13" i="13"/>
  <c r="C18" i="14"/>
  <c r="G23" i="15"/>
  <c r="M2" i="15"/>
  <c r="D7" i="16"/>
  <c r="H11" i="17"/>
  <c r="L15" i="18"/>
  <c r="H10" i="15"/>
  <c r="L14" i="16"/>
  <c r="C19" i="17"/>
  <c r="G24" i="18"/>
  <c r="K3" i="18"/>
  <c r="G23" i="16"/>
  <c r="K2" i="16"/>
  <c r="O6" i="17"/>
  <c r="I7" i="15"/>
  <c r="M11" i="16"/>
  <c r="D16" i="17"/>
  <c r="H20" i="18"/>
  <c r="C6" i="18"/>
  <c r="N18" i="19"/>
  <c r="O13" i="19"/>
  <c r="C9" i="19"/>
  <c r="D4" i="19"/>
  <c r="E24" i="20"/>
  <c r="F18" i="20"/>
  <c r="G13" i="20"/>
  <c r="H8" i="20"/>
  <c r="I3" i="20"/>
  <c r="J23" i="2"/>
  <c r="K17" i="2"/>
  <c r="L12" i="2"/>
  <c r="M7" i="2"/>
  <c r="N2" i="2"/>
  <c r="L5" i="2"/>
  <c r="M25" i="19"/>
  <c r="N17" i="19"/>
  <c r="O12" i="19"/>
  <c r="C8" i="19"/>
  <c r="D3" i="19"/>
  <c r="E23" i="20"/>
  <c r="F17" i="20"/>
  <c r="G12" i="20"/>
  <c r="H7" i="20"/>
  <c r="I2" i="20"/>
  <c r="J21" i="2"/>
  <c r="K16" i="2"/>
  <c r="L11" i="2"/>
  <c r="M6" i="2"/>
  <c r="K2" i="20"/>
  <c r="D5" i="2"/>
  <c r="L25" i="19"/>
  <c r="M17" i="19"/>
  <c r="N12" i="19"/>
  <c r="O7" i="19"/>
  <c r="C3" i="19"/>
  <c r="D23" i="20"/>
  <c r="E17" i="20"/>
  <c r="F12" i="20"/>
  <c r="G7" i="20"/>
  <c r="H2" i="20"/>
  <c r="I21" i="2"/>
  <c r="J16" i="2"/>
  <c r="K11" i="2"/>
  <c r="L6" i="2"/>
  <c r="O2" i="20"/>
  <c r="M4" i="2"/>
  <c r="M4" i="4"/>
  <c r="I23" i="11"/>
  <c r="N20" i="11"/>
  <c r="K5" i="14"/>
  <c r="J21" i="13"/>
  <c r="H19" i="14"/>
  <c r="N21" i="15"/>
  <c r="H10" i="12"/>
  <c r="N12" i="13"/>
  <c r="E17" i="14"/>
  <c r="I21" i="15"/>
  <c r="K9" i="12"/>
  <c r="I12" i="13"/>
  <c r="M16" i="14"/>
  <c r="D21" i="15"/>
  <c r="J26" i="16"/>
  <c r="N5" i="16"/>
  <c r="E10" i="17"/>
  <c r="I14" i="18"/>
  <c r="E9" i="15"/>
  <c r="I13" i="16"/>
  <c r="M17" i="17"/>
  <c r="D23" i="18"/>
  <c r="H2" i="18"/>
  <c r="D21" i="16"/>
  <c r="H26" i="17"/>
  <c r="L5" i="17"/>
  <c r="F6" i="15"/>
  <c r="J10" i="16"/>
  <c r="N14" i="17"/>
  <c r="E19" i="18"/>
  <c r="M4" i="18"/>
  <c r="J18" i="19"/>
  <c r="K13" i="19"/>
  <c r="L8" i="19"/>
  <c r="M3" i="19"/>
  <c r="N23" i="20"/>
  <c r="O17" i="20"/>
  <c r="C13" i="20"/>
  <c r="D8" i="20"/>
  <c r="E3" i="20"/>
  <c r="F23" i="2"/>
  <c r="G17" i="2"/>
  <c r="H12" i="2"/>
  <c r="I7" i="2"/>
  <c r="J2" i="2"/>
  <c r="I4" i="2"/>
  <c r="E25" i="19"/>
  <c r="J17" i="19"/>
  <c r="K12" i="19"/>
  <c r="L7" i="19"/>
  <c r="M2" i="19"/>
  <c r="N21" i="20"/>
  <c r="O16" i="20"/>
  <c r="C12" i="20"/>
  <c r="D7" i="20"/>
  <c r="E2" i="20"/>
  <c r="F21" i="2"/>
  <c r="G16" i="2"/>
  <c r="H11" i="2"/>
  <c r="I6" i="2"/>
  <c r="K23" i="2"/>
  <c r="N3" i="2"/>
  <c r="D25" i="19"/>
  <c r="I17" i="19"/>
  <c r="J12" i="19"/>
  <c r="K7" i="19"/>
  <c r="L2" i="19"/>
  <c r="M21" i="20"/>
  <c r="N16" i="20"/>
  <c r="O11" i="20"/>
  <c r="C7" i="20"/>
  <c r="D2" i="20"/>
  <c r="E21" i="2"/>
  <c r="F16" i="2"/>
  <c r="G11" i="2"/>
  <c r="H6" i="2"/>
  <c r="K25" i="4"/>
  <c r="C4" i="4"/>
  <c r="K11" i="10"/>
  <c r="H20" i="14"/>
  <c r="H3" i="12"/>
  <c r="G25" i="14"/>
  <c r="J26" i="15"/>
  <c r="M17" i="12"/>
  <c r="J16" i="13"/>
  <c r="N20" i="14"/>
  <c r="E26" i="15"/>
  <c r="C17" i="12"/>
  <c r="E16" i="13"/>
  <c r="I20" i="14"/>
  <c r="M25" i="15"/>
  <c r="F5" i="15"/>
  <c r="J9" i="16"/>
  <c r="N13" i="17"/>
  <c r="E18" i="18"/>
  <c r="I23" i="19"/>
  <c r="E17" i="16"/>
  <c r="I21" i="17"/>
  <c r="M26" i="18"/>
  <c r="D6" i="18"/>
  <c r="M25" i="16"/>
  <c r="D5" i="16"/>
  <c r="H9" i="17"/>
  <c r="O9" i="15"/>
  <c r="F14" i="16"/>
  <c r="J18" i="17"/>
  <c r="N23" i="18"/>
  <c r="O10" i="18"/>
  <c r="L4" i="19"/>
  <c r="C9" i="20"/>
  <c r="G13" i="2"/>
  <c r="C2" i="18"/>
  <c r="L3" i="19"/>
  <c r="C8" i="20"/>
  <c r="G12" i="2"/>
  <c r="O26" i="19"/>
  <c r="K3" i="19"/>
  <c r="O7" i="20"/>
  <c r="F12" i="2"/>
  <c r="L13" i="2"/>
  <c r="L26" i="19"/>
  <c r="G18" i="19"/>
  <c r="H13" i="19"/>
  <c r="I8" i="19"/>
  <c r="J3" i="19"/>
  <c r="K23" i="20"/>
  <c r="L17" i="20"/>
  <c r="M12" i="20"/>
  <c r="N7" i="20"/>
  <c r="C2" i="20"/>
  <c r="F15" i="2"/>
  <c r="K26" i="1"/>
  <c r="H25" i="1"/>
  <c r="F24" i="1"/>
  <c r="E23" i="1"/>
  <c r="L6" i="1"/>
  <c r="D12" i="1"/>
  <c r="H17" i="1"/>
  <c r="M3" i="1"/>
  <c r="M19" i="1"/>
  <c r="J6" i="1"/>
  <c r="N11" i="1"/>
  <c r="F17" i="1"/>
  <c r="I6" i="1"/>
  <c r="E21" i="1"/>
  <c r="G7" i="1"/>
  <c r="K12" i="1"/>
  <c r="O17" i="1"/>
  <c r="M4" i="1"/>
  <c r="I20" i="1"/>
  <c r="C8" i="1"/>
  <c r="N2" i="18"/>
  <c r="I3" i="19"/>
  <c r="M7" i="20"/>
  <c r="D12" i="2"/>
  <c r="J24" i="19"/>
  <c r="I2" i="19"/>
  <c r="M6" i="20"/>
  <c r="D11" i="2"/>
  <c r="I24" i="19"/>
  <c r="H2" i="19"/>
  <c r="L6" i="20"/>
  <c r="C11" i="2"/>
  <c r="I12" i="2"/>
  <c r="D26" i="19"/>
  <c r="C18" i="19"/>
  <c r="D13" i="19"/>
  <c r="E8" i="19"/>
  <c r="F3" i="19"/>
  <c r="G23" i="20"/>
  <c r="H17" i="20"/>
  <c r="I12" i="20"/>
  <c r="J7" i="20"/>
  <c r="L26" i="2"/>
  <c r="C14" i="2"/>
  <c r="G26" i="1"/>
  <c r="N25" i="1"/>
  <c r="H24" i="1"/>
  <c r="D23" i="1"/>
  <c r="D7" i="1"/>
  <c r="H12" i="1"/>
  <c r="L17" i="1"/>
  <c r="I4" i="1"/>
  <c r="M20" i="1"/>
  <c r="N6" i="1"/>
  <c r="F12" i="1"/>
  <c r="J17" i="1"/>
  <c r="E8" i="1"/>
  <c r="G2" i="1"/>
  <c r="K7" i="1"/>
  <c r="O12" i="1"/>
  <c r="G18" i="1"/>
  <c r="I5" i="1"/>
  <c r="M21" i="1"/>
  <c r="E24" i="19"/>
  <c r="F2" i="19"/>
  <c r="J6" i="20"/>
  <c r="N10" i="2"/>
  <c r="D21" i="19"/>
  <c r="F26" i="20"/>
  <c r="J5" i="20"/>
  <c r="N9" i="2"/>
  <c r="C21" i="19"/>
  <c r="E26" i="20"/>
  <c r="I5" i="20"/>
  <c r="M9" i="2"/>
  <c r="I8" i="2"/>
  <c r="I25" i="19"/>
  <c r="L17" i="19"/>
  <c r="M12" i="19"/>
  <c r="N7" i="19"/>
  <c r="O2" i="19"/>
  <c r="C23" i="20"/>
  <c r="D17" i="20"/>
  <c r="E12" i="20"/>
  <c r="F7" i="20"/>
  <c r="H26" i="2"/>
  <c r="M12" i="2"/>
  <c r="C26" i="1"/>
  <c r="J25" i="1"/>
  <c r="M24" i="1"/>
  <c r="D2" i="1"/>
  <c r="H7" i="1"/>
  <c r="L12" i="1"/>
  <c r="D18" i="1"/>
  <c r="E5" i="1"/>
  <c r="I21" i="1"/>
  <c r="F7" i="1"/>
  <c r="J12" i="1"/>
  <c r="N17" i="1"/>
  <c r="E9" i="1"/>
  <c r="K2" i="1"/>
  <c r="O7" i="1"/>
  <c r="G13" i="1"/>
  <c r="K18" i="1"/>
  <c r="E6" i="1"/>
  <c r="C23" i="1"/>
  <c r="L20" i="19"/>
  <c r="C26" i="20"/>
  <c r="G5" i="20"/>
  <c r="K9" i="2"/>
  <c r="L19" i="19"/>
  <c r="C25" i="20"/>
  <c r="G4" i="20"/>
  <c r="K8" i="2"/>
  <c r="K19" i="19"/>
  <c r="O24" i="20"/>
  <c r="F4" i="20"/>
  <c r="J8" i="2"/>
  <c r="F7" i="2"/>
  <c r="N24" i="19"/>
  <c r="H17" i="19"/>
  <c r="I12" i="19"/>
  <c r="J7" i="19"/>
  <c r="K2" i="19"/>
  <c r="L21" i="20"/>
  <c r="M16" i="20"/>
  <c r="N11" i="20"/>
  <c r="O6" i="20"/>
  <c r="D26" i="2"/>
  <c r="J11" i="2"/>
  <c r="H26" i="1"/>
  <c r="F25" i="1"/>
  <c r="I24" i="1"/>
  <c r="H2" i="1"/>
  <c r="L7" i="1"/>
  <c r="D13" i="1"/>
  <c r="H18" i="1"/>
  <c r="M5" i="1"/>
  <c r="F2" i="1"/>
  <c r="J7" i="1"/>
  <c r="N12" i="1"/>
  <c r="F18" i="1"/>
  <c r="I9" i="1"/>
  <c r="O2" i="1"/>
  <c r="G8" i="1"/>
  <c r="K13" i="1"/>
  <c r="O18" i="1"/>
  <c r="E7" i="1"/>
  <c r="C21" i="1"/>
  <c r="C5" i="1"/>
  <c r="C15" i="13"/>
  <c r="G19" i="14"/>
  <c r="K24" i="15"/>
  <c r="O13" i="12"/>
  <c r="K14" i="13"/>
  <c r="O18" i="14"/>
  <c r="F24" i="15"/>
  <c r="L3" i="15"/>
  <c r="C8" i="16"/>
  <c r="G12" i="17"/>
  <c r="K16" i="18"/>
  <c r="O20" i="19"/>
  <c r="K15" i="16"/>
  <c r="O19" i="17"/>
  <c r="F25" i="18"/>
  <c r="J4" i="18"/>
  <c r="F24" i="16"/>
  <c r="J3" i="16"/>
  <c r="N7" i="17"/>
  <c r="H8" i="15"/>
  <c r="L12" i="16"/>
  <c r="C17" i="17"/>
  <c r="G21" i="18"/>
  <c r="D4" i="18"/>
  <c r="L14" i="4"/>
  <c r="H3" i="10"/>
  <c r="G24" i="11"/>
  <c r="D8" i="14"/>
  <c r="I23" i="13"/>
  <c r="G20" i="14"/>
  <c r="I23" i="15"/>
  <c r="K11" i="12"/>
  <c r="I13" i="13"/>
  <c r="M17" i="14"/>
  <c r="D23" i="15"/>
  <c r="N10" i="12"/>
  <c r="D13" i="13"/>
  <c r="H17" i="14"/>
  <c r="L21" i="15"/>
  <c r="E2" i="15"/>
  <c r="I6" i="16"/>
  <c r="M10" i="17"/>
  <c r="D15" i="18"/>
  <c r="M9" i="15"/>
  <c r="D14" i="16"/>
  <c r="H18" i="17"/>
  <c r="L23" i="18"/>
  <c r="C3" i="18"/>
  <c r="L21" i="16"/>
  <c r="C2" i="16"/>
  <c r="G6" i="17"/>
  <c r="N6" i="15"/>
  <c r="E11" i="16"/>
  <c r="I15" i="17"/>
  <c r="M19" i="18"/>
  <c r="C26" i="19"/>
  <c r="L9" i="4"/>
  <c r="O25" i="11"/>
  <c r="N12" i="10"/>
  <c r="G19" i="12"/>
  <c r="K21" i="14"/>
  <c r="G17" i="15"/>
  <c r="G4" i="12"/>
  <c r="N13" i="13"/>
  <c r="K25" i="14"/>
  <c r="L11" i="14"/>
  <c r="N26" i="15"/>
  <c r="C16" i="15"/>
  <c r="H18" i="12"/>
  <c r="J8" i="12"/>
  <c r="L2" i="12"/>
  <c r="M21" i="13"/>
  <c r="N16" i="13"/>
  <c r="O11" i="13"/>
  <c r="C7" i="13"/>
  <c r="D2" i="13"/>
  <c r="E21" i="14"/>
  <c r="F16" i="14"/>
  <c r="G11" i="14"/>
  <c r="H6" i="14"/>
  <c r="I26" i="15"/>
  <c r="J20" i="15"/>
  <c r="K15" i="15"/>
  <c r="L4" i="11"/>
  <c r="K17" i="12"/>
  <c r="M7" i="12"/>
  <c r="G2" i="12"/>
  <c r="H21" i="13"/>
  <c r="I16" i="13"/>
  <c r="J11" i="13"/>
  <c r="K6" i="13"/>
  <c r="L26" i="14"/>
  <c r="M20" i="14"/>
  <c r="N15" i="14"/>
  <c r="O10" i="14"/>
  <c r="C6" i="14"/>
  <c r="D26" i="15"/>
  <c r="E20" i="15"/>
  <c r="F15" i="15"/>
  <c r="I10" i="15"/>
  <c r="J5" i="15"/>
  <c r="K25" i="16"/>
  <c r="L19" i="16"/>
  <c r="M14" i="16"/>
  <c r="N9" i="16"/>
  <c r="O4" i="16"/>
  <c r="C25" i="17"/>
  <c r="D19" i="17"/>
  <c r="E14" i="17"/>
  <c r="F9" i="17"/>
  <c r="G4" i="17"/>
  <c r="H24" i="18"/>
  <c r="I18" i="18"/>
  <c r="J13" i="18"/>
  <c r="K8" i="18"/>
  <c r="L3" i="18"/>
  <c r="M23" i="19"/>
  <c r="F8" i="15"/>
  <c r="G3" i="15"/>
  <c r="H23" i="16"/>
  <c r="I17" i="16"/>
  <c r="J12" i="16"/>
  <c r="K7" i="16"/>
  <c r="L2" i="16"/>
  <c r="M21" i="17"/>
  <c r="N16" i="17"/>
  <c r="O11" i="17"/>
  <c r="C7" i="17"/>
  <c r="D2" i="17"/>
  <c r="E21" i="18"/>
  <c r="F16" i="18"/>
  <c r="G11" i="18"/>
  <c r="H6" i="18"/>
  <c r="I26" i="19"/>
  <c r="O10" i="15"/>
  <c r="C6" i="15"/>
  <c r="D26" i="16"/>
  <c r="E20" i="16"/>
  <c r="F15" i="16"/>
  <c r="G10" i="16"/>
  <c r="H5" i="16"/>
  <c r="I25" i="17"/>
  <c r="J19" i="17"/>
  <c r="K14" i="17"/>
  <c r="L9" i="17"/>
  <c r="M4" i="17"/>
  <c r="N24" i="18"/>
  <c r="O18" i="18"/>
  <c r="F10" i="15"/>
  <c r="G5" i="15"/>
  <c r="H25" i="16"/>
  <c r="I19" i="16"/>
  <c r="J14" i="16"/>
  <c r="K9" i="16"/>
  <c r="L4" i="16"/>
  <c r="M24" i="17"/>
  <c r="N18" i="17"/>
  <c r="O13" i="17"/>
  <c r="C9" i="17"/>
  <c r="D4" i="17"/>
  <c r="E24" i="18"/>
  <c r="F18" i="18"/>
  <c r="G13" i="18"/>
  <c r="H8" i="18"/>
  <c r="O4" i="8"/>
  <c r="N3" i="10"/>
  <c r="H11" i="11"/>
  <c r="C11" i="11"/>
  <c r="M24" i="15"/>
  <c r="I18" i="13"/>
  <c r="C16" i="14"/>
  <c r="H19" i="15"/>
  <c r="D6" i="12"/>
  <c r="H10" i="13"/>
  <c r="L14" i="14"/>
  <c r="C19" i="15"/>
  <c r="L5" i="12"/>
  <c r="C10" i="13"/>
  <c r="G14" i="14"/>
  <c r="K18" i="15"/>
  <c r="D24" i="16"/>
  <c r="H3" i="16"/>
  <c r="L7" i="17"/>
  <c r="C12" i="18"/>
  <c r="L6" i="15"/>
  <c r="C11" i="16"/>
  <c r="G15" i="17"/>
  <c r="K19" i="18"/>
  <c r="O24" i="19"/>
  <c r="K18" i="16"/>
  <c r="O23" i="17"/>
  <c r="F3" i="17"/>
  <c r="M3" i="15"/>
  <c r="D8" i="16"/>
  <c r="H12" i="17"/>
  <c r="L16" i="18"/>
  <c r="F2" i="18"/>
  <c r="O17" i="19"/>
  <c r="C13" i="19"/>
  <c r="D8" i="19"/>
  <c r="E3" i="19"/>
  <c r="F23" i="20"/>
  <c r="G17" i="20"/>
  <c r="H12" i="20"/>
  <c r="I7" i="20"/>
  <c r="J2" i="20"/>
  <c r="K21" i="2"/>
  <c r="L16" i="2"/>
  <c r="M11" i="2"/>
  <c r="N6" i="2"/>
  <c r="G2" i="20"/>
  <c r="D13" i="18"/>
  <c r="O23" i="19"/>
  <c r="O16" i="19"/>
  <c r="C12" i="19"/>
  <c r="D7" i="19"/>
  <c r="E2" i="19"/>
  <c r="F21" i="20"/>
  <c r="G16" i="20"/>
  <c r="H11" i="20"/>
  <c r="I6" i="20"/>
  <c r="J26" i="2"/>
  <c r="K20" i="2"/>
  <c r="L15" i="2"/>
  <c r="M10" i="2"/>
  <c r="N5" i="2"/>
  <c r="D21" i="2"/>
  <c r="M12" i="18"/>
  <c r="N23" i="19"/>
  <c r="N16" i="19"/>
  <c r="O11" i="19"/>
  <c r="C7" i="19"/>
  <c r="D2" i="19"/>
  <c r="E21" i="20"/>
  <c r="F16" i="20"/>
  <c r="G11" i="20"/>
  <c r="H6" i="20"/>
  <c r="I26" i="2"/>
  <c r="J20" i="2"/>
  <c r="K15" i="2"/>
  <c r="L10" i="2"/>
  <c r="M5" i="2"/>
  <c r="M20" i="2"/>
  <c r="F16" i="9"/>
  <c r="C18" i="11"/>
  <c r="I6" i="11"/>
  <c r="D6" i="11"/>
  <c r="G21" i="15"/>
  <c r="K16" i="13"/>
  <c r="I14" i="14"/>
  <c r="E18" i="15"/>
  <c r="N4" i="12"/>
  <c r="E9" i="13"/>
  <c r="I13" i="14"/>
  <c r="M17" i="15"/>
  <c r="I4" i="12"/>
  <c r="M8" i="13"/>
  <c r="D13" i="14"/>
  <c r="H17" i="15"/>
  <c r="N21" i="16"/>
  <c r="E2" i="16"/>
  <c r="I6" i="17"/>
  <c r="M10" i="18"/>
  <c r="I5" i="15"/>
  <c r="M9" i="16"/>
  <c r="D14" i="17"/>
  <c r="H18" i="18"/>
  <c r="L23" i="19"/>
  <c r="H17" i="16"/>
  <c r="L21" i="17"/>
  <c r="C2" i="17"/>
  <c r="J2" i="15"/>
  <c r="N6" i="16"/>
  <c r="E11" i="17"/>
  <c r="I15" i="18"/>
  <c r="H25" i="19"/>
  <c r="K17" i="19"/>
  <c r="L12" i="19"/>
  <c r="M7" i="19"/>
  <c r="N2" i="19"/>
  <c r="O21" i="20"/>
  <c r="C17" i="20"/>
  <c r="D12" i="20"/>
  <c r="E7" i="20"/>
  <c r="F2" i="20"/>
  <c r="G21" i="2"/>
  <c r="H16" i="2"/>
  <c r="I11" i="2"/>
  <c r="J6" i="2"/>
  <c r="I20" i="2"/>
  <c r="N11" i="18"/>
  <c r="G23" i="19"/>
  <c r="K16" i="19"/>
  <c r="L11" i="19"/>
  <c r="M6" i="19"/>
  <c r="N26" i="20"/>
  <c r="O20" i="20"/>
  <c r="C16" i="20"/>
  <c r="D11" i="20"/>
  <c r="E6" i="20"/>
  <c r="F26" i="2"/>
  <c r="G20" i="2"/>
  <c r="H15" i="2"/>
  <c r="I10" i="2"/>
  <c r="J5" i="2"/>
  <c r="N19" i="2"/>
  <c r="J11" i="18"/>
  <c r="F23" i="19"/>
  <c r="J16" i="19"/>
  <c r="K11" i="19"/>
  <c r="L6" i="19"/>
  <c r="M26" i="20"/>
  <c r="N20" i="20"/>
  <c r="O15" i="20"/>
  <c r="C11" i="20"/>
  <c r="D6" i="20"/>
  <c r="E26" i="2"/>
  <c r="F20" i="2"/>
  <c r="G15" i="2"/>
  <c r="H10" i="2"/>
  <c r="I5" i="2"/>
  <c r="J19" i="2"/>
  <c r="N11" i="8"/>
  <c r="E8" i="11"/>
  <c r="J26" i="12"/>
  <c r="E3" i="11"/>
  <c r="N18" i="15"/>
  <c r="D15" i="13"/>
  <c r="O12" i="14"/>
  <c r="O16" i="15"/>
  <c r="K3" i="12"/>
  <c r="O7" i="13"/>
  <c r="F12" i="14"/>
  <c r="J16" i="15"/>
  <c r="F3" i="12"/>
  <c r="J7" i="13"/>
  <c r="N11" i="14"/>
  <c r="E16" i="15"/>
  <c r="K20" i="16"/>
  <c r="O25" i="17"/>
  <c r="F5" i="17"/>
  <c r="J9" i="18"/>
  <c r="F4" i="15"/>
  <c r="J8" i="16"/>
  <c r="N12" i="17"/>
  <c r="E17" i="18"/>
  <c r="I21" i="19"/>
  <c r="E16" i="16"/>
  <c r="I20" i="17"/>
  <c r="M25" i="18"/>
  <c r="G26" i="16"/>
  <c r="K5" i="16"/>
  <c r="O9" i="17"/>
  <c r="F14" i="18"/>
  <c r="M24" i="19"/>
  <c r="G17" i="19"/>
  <c r="H12" i="19"/>
  <c r="I7" i="19"/>
  <c r="J2" i="19"/>
  <c r="K21" i="20"/>
  <c r="L16" i="20"/>
  <c r="M11" i="20"/>
  <c r="N6" i="20"/>
  <c r="O26" i="2"/>
  <c r="C21" i="2"/>
  <c r="D16" i="2"/>
  <c r="E11" i="2"/>
  <c r="F6" i="2"/>
  <c r="O18" i="2"/>
  <c r="K10" i="18"/>
  <c r="L21" i="19"/>
  <c r="G16" i="19"/>
  <c r="H11" i="19"/>
  <c r="I6" i="19"/>
  <c r="J26" i="20"/>
  <c r="K20" i="20"/>
  <c r="L15" i="20"/>
  <c r="M10" i="20"/>
  <c r="N5" i="20"/>
  <c r="O25" i="2"/>
  <c r="C20" i="2"/>
  <c r="D15" i="2"/>
  <c r="E10" i="2"/>
  <c r="F5" i="2"/>
  <c r="K18" i="2"/>
  <c r="G10" i="18"/>
  <c r="K21" i="19"/>
  <c r="F16" i="19"/>
  <c r="G11" i="19"/>
  <c r="H6" i="19"/>
  <c r="I26" i="20"/>
  <c r="J20" i="20"/>
  <c r="K15" i="20"/>
  <c r="L10" i="20"/>
  <c r="M5" i="20"/>
  <c r="N25" i="2"/>
  <c r="O19" i="2"/>
  <c r="C15" i="2"/>
  <c r="D10" i="2"/>
  <c r="O4" i="7"/>
  <c r="L13" i="10"/>
  <c r="G16" i="11"/>
  <c r="O15" i="11"/>
  <c r="F2" i="14"/>
  <c r="C20" i="13"/>
  <c r="N17" i="14"/>
  <c r="K20" i="15"/>
  <c r="O7" i="12"/>
  <c r="K11" i="13"/>
  <c r="O15" i="14"/>
  <c r="F20" i="15"/>
  <c r="E7" i="12"/>
  <c r="F11" i="13"/>
  <c r="J15" i="14"/>
  <c r="N19" i="15"/>
  <c r="G25" i="16"/>
  <c r="K4" i="16"/>
  <c r="O8" i="17"/>
  <c r="F13" i="18"/>
  <c r="O7" i="15"/>
  <c r="F12" i="16"/>
  <c r="J16" i="17"/>
  <c r="N20" i="18"/>
  <c r="E26" i="19"/>
  <c r="N19" i="16"/>
  <c r="E25" i="17"/>
  <c r="I4" i="17"/>
  <c r="C5" i="15"/>
  <c r="G9" i="16"/>
  <c r="K13" i="17"/>
  <c r="O17" i="18"/>
  <c r="I19" i="19"/>
  <c r="M24" i="20"/>
  <c r="D4" i="20"/>
  <c r="H8" i="2"/>
  <c r="I18" i="19"/>
  <c r="M23" i="20"/>
  <c r="D3" i="20"/>
  <c r="H7" i="2"/>
  <c r="H18" i="19"/>
  <c r="L23" i="20"/>
  <c r="C3" i="20"/>
  <c r="G7" i="2"/>
  <c r="L13" i="18"/>
  <c r="F24" i="19"/>
  <c r="D17" i="19"/>
  <c r="E12" i="19"/>
  <c r="F7" i="19"/>
  <c r="G2" i="19"/>
  <c r="H21" i="20"/>
  <c r="I16" i="20"/>
  <c r="J11" i="20"/>
  <c r="K6" i="20"/>
  <c r="M25" i="2"/>
  <c r="G10" i="2"/>
  <c r="N26" i="1"/>
  <c r="D25" i="1"/>
  <c r="E24" i="1"/>
  <c r="L2" i="1"/>
  <c r="D8" i="1"/>
  <c r="H13" i="1"/>
  <c r="L18" i="1"/>
  <c r="M6" i="1"/>
  <c r="J2" i="1"/>
  <c r="N7" i="1"/>
  <c r="F13" i="1"/>
  <c r="J18" i="1"/>
  <c r="I10" i="1"/>
  <c r="G3" i="1"/>
  <c r="K8" i="1"/>
  <c r="O13" i="1"/>
  <c r="G19" i="1"/>
  <c r="M7" i="1"/>
  <c r="C20" i="1"/>
  <c r="C4" i="1"/>
  <c r="F18" i="19"/>
  <c r="J23" i="20"/>
  <c r="N2" i="20"/>
  <c r="E7" i="2"/>
  <c r="F17" i="19"/>
  <c r="J21" i="20"/>
  <c r="N26" i="2"/>
  <c r="E6" i="2"/>
  <c r="E17" i="19"/>
  <c r="I21" i="20"/>
  <c r="M26" i="2"/>
  <c r="D6" i="2"/>
  <c r="I12" i="18"/>
  <c r="K23" i="19"/>
  <c r="M16" i="19"/>
  <c r="N11" i="19"/>
  <c r="O6" i="19"/>
  <c r="C2" i="19"/>
  <c r="D21" i="20"/>
  <c r="E16" i="20"/>
  <c r="F11" i="20"/>
  <c r="G6" i="20"/>
  <c r="I25" i="2"/>
  <c r="D9" i="2"/>
  <c r="J26" i="1"/>
  <c r="M25" i="1"/>
  <c r="L24" i="1"/>
  <c r="D3" i="1"/>
  <c r="H8" i="1"/>
  <c r="L13" i="1"/>
  <c r="D19" i="1"/>
  <c r="I7" i="1"/>
  <c r="N2" i="1"/>
  <c r="F8" i="1"/>
  <c r="J13" i="1"/>
  <c r="N18" i="1"/>
  <c r="I11" i="1"/>
  <c r="K3" i="1"/>
  <c r="O8" i="1"/>
  <c r="G14" i="1"/>
  <c r="K19" i="1"/>
  <c r="M8" i="1"/>
  <c r="C19" i="1"/>
  <c r="C17" i="19"/>
  <c r="G21" i="20"/>
  <c r="K26" i="2"/>
  <c r="O5" i="2"/>
  <c r="C16" i="19"/>
  <c r="G20" i="20"/>
  <c r="K25" i="2"/>
  <c r="O4" i="2"/>
  <c r="O15" i="19"/>
  <c r="F20" i="20"/>
  <c r="J25" i="2"/>
  <c r="E5" i="2"/>
  <c r="F11" i="18"/>
  <c r="C23" i="19"/>
  <c r="I16" i="19"/>
  <c r="J11" i="19"/>
  <c r="K6" i="19"/>
  <c r="L26" i="20"/>
  <c r="M20" i="20"/>
  <c r="N15" i="20"/>
  <c r="O10" i="20"/>
  <c r="C6" i="20"/>
  <c r="E25" i="2"/>
  <c r="N7" i="2"/>
  <c r="F26" i="1"/>
  <c r="I25" i="1"/>
  <c r="O23" i="1"/>
  <c r="H3" i="1"/>
  <c r="L8" i="1"/>
  <c r="D14" i="1"/>
  <c r="H19" i="1"/>
  <c r="I8" i="1"/>
  <c r="F3" i="1"/>
  <c r="J8" i="1"/>
  <c r="N13" i="1"/>
  <c r="F19" i="1"/>
  <c r="I12" i="1"/>
  <c r="O3" i="1"/>
  <c r="G9" i="1"/>
  <c r="K14" i="1"/>
  <c r="O19" i="1"/>
  <c r="E10" i="1"/>
  <c r="C18" i="1"/>
  <c r="M15" i="19"/>
  <c r="D20" i="20"/>
  <c r="H25" i="2"/>
  <c r="L4" i="2"/>
  <c r="M14" i="19"/>
  <c r="D19" i="20"/>
  <c r="H24" i="2"/>
  <c r="L3" i="2"/>
  <c r="L14" i="19"/>
  <c r="C19" i="20"/>
  <c r="G24" i="2"/>
  <c r="N4" i="2"/>
  <c r="C10" i="18"/>
  <c r="H21" i="19"/>
  <c r="E16" i="19"/>
  <c r="F11" i="19"/>
  <c r="G6" i="19"/>
  <c r="H26" i="20"/>
  <c r="I20" i="20"/>
  <c r="J15" i="20"/>
  <c r="K10" i="20"/>
  <c r="L5" i="20"/>
  <c r="N24" i="2"/>
  <c r="K6" i="2"/>
  <c r="D26" i="1"/>
  <c r="E25" i="1"/>
  <c r="N23" i="1"/>
  <c r="L3" i="1"/>
  <c r="D9" i="1"/>
  <c r="H14" i="1"/>
  <c r="L19" i="1"/>
  <c r="M9" i="1"/>
  <c r="J3" i="1"/>
  <c r="N8" i="1"/>
  <c r="F14" i="1"/>
  <c r="J19" i="1"/>
  <c r="I13" i="1"/>
  <c r="G4" i="1"/>
  <c r="K9" i="1"/>
  <c r="O14" i="1"/>
  <c r="G20" i="1"/>
  <c r="M10" i="1"/>
  <c r="C17" i="1"/>
  <c r="C7" i="1"/>
  <c r="W785" i="41" l="1"/>
  <c r="I51" i="32"/>
  <c r="I53" i="32" s="1"/>
  <c r="G51" i="32"/>
  <c r="L51" i="32"/>
  <c r="L53" i="32" s="1"/>
  <c r="G49" i="34"/>
  <c r="H48" i="34"/>
  <c r="G50" i="34"/>
  <c r="F52" i="37"/>
  <c r="F53" i="37" s="1"/>
  <c r="C52" i="38"/>
  <c r="C53" i="38" s="1"/>
  <c r="G41" i="38" a="1"/>
  <c r="G41" i="38" s="1"/>
  <c r="E51" i="38"/>
  <c r="K51" i="38"/>
  <c r="K53" i="38" s="1"/>
  <c r="F51" i="38"/>
  <c r="B56" i="38" a="1"/>
  <c r="B56" i="38" s="1"/>
  <c r="H51" i="38"/>
  <c r="H53" i="38" s="1"/>
  <c r="E53" i="31"/>
  <c r="C52" i="32"/>
  <c r="F53" i="34"/>
  <c r="H20" i="36"/>
  <c r="G18" i="36"/>
  <c r="G19" i="36"/>
  <c r="L52" i="33"/>
  <c r="H52" i="35"/>
  <c r="K53" i="40"/>
  <c r="B56" i="32" a="1"/>
  <c r="B56" i="32" s="1"/>
  <c r="H53" i="31"/>
  <c r="J48" i="33"/>
  <c r="I49" i="33"/>
  <c r="I50" i="33" s="1"/>
  <c r="L51" i="33"/>
  <c r="L53" i="33" s="1"/>
  <c r="G51" i="33"/>
  <c r="I51" i="33"/>
  <c r="G41" i="33" a="1"/>
  <c r="G41" i="33" s="1"/>
  <c r="H51" i="33"/>
  <c r="C51" i="33"/>
  <c r="E51" i="33"/>
  <c r="D51" i="33"/>
  <c r="J51" i="33"/>
  <c r="J53" i="33" s="1"/>
  <c r="B56" i="33" a="1"/>
  <c r="B56" i="33" s="1"/>
  <c r="K51" i="33"/>
  <c r="K53" i="33" s="1"/>
  <c r="F51" i="33"/>
  <c r="I52" i="33"/>
  <c r="H53" i="34"/>
  <c r="E52" i="35"/>
  <c r="F51" i="32"/>
  <c r="E52" i="33"/>
  <c r="I52" i="35"/>
  <c r="J51" i="38"/>
  <c r="J53" i="38" s="1"/>
  <c r="G20" i="39"/>
  <c r="F18" i="39"/>
  <c r="F19" i="39"/>
  <c r="H53" i="40"/>
  <c r="L51" i="35"/>
  <c r="G51" i="35"/>
  <c r="H51" i="35"/>
  <c r="H53" i="35" s="1"/>
  <c r="C51" i="35"/>
  <c r="C53" i="35" s="1"/>
  <c r="B56" i="35" a="1"/>
  <c r="B56" i="35" s="1"/>
  <c r="I51" i="35"/>
  <c r="I53" i="35" s="1"/>
  <c r="D51" i="35"/>
  <c r="J51" i="35"/>
  <c r="G41" i="35" a="1"/>
  <c r="G41" i="35" s="1"/>
  <c r="E51" i="35"/>
  <c r="K51" i="35"/>
  <c r="K53" i="35" s="1"/>
  <c r="F51" i="35"/>
  <c r="F18" i="37"/>
  <c r="G20" i="37"/>
  <c r="F19" i="37"/>
  <c r="D53" i="40"/>
  <c r="G48" i="31"/>
  <c r="F49" i="31"/>
  <c r="F50" i="31" s="1"/>
  <c r="C52" i="33"/>
  <c r="C52" i="35"/>
  <c r="I52" i="37"/>
  <c r="I53" i="37" s="1"/>
  <c r="H48" i="40"/>
  <c r="G50" i="40"/>
  <c r="G49" i="40"/>
  <c r="F52" i="33"/>
  <c r="G52" i="35"/>
  <c r="E52" i="38"/>
  <c r="J53" i="40"/>
  <c r="H20" i="32"/>
  <c r="G18" i="32"/>
  <c r="G19" i="32"/>
  <c r="J51" i="32"/>
  <c r="J53" i="32" s="1"/>
  <c r="F52" i="35"/>
  <c r="F50" i="36"/>
  <c r="F49" i="36"/>
  <c r="G48" i="36"/>
  <c r="J51" i="37"/>
  <c r="J53" i="37" s="1"/>
  <c r="C53" i="40"/>
  <c r="H52" i="33"/>
  <c r="F18" i="33"/>
  <c r="G20" i="33"/>
  <c r="F19" i="33"/>
  <c r="D52" i="35"/>
  <c r="B63" i="35" a="1"/>
  <c r="B63" i="35" s="1"/>
  <c r="H48" i="37"/>
  <c r="G49" i="37"/>
  <c r="G50" i="37" s="1"/>
  <c r="D52" i="38"/>
  <c r="D53" i="38" s="1"/>
  <c r="B63" i="38" a="1"/>
  <c r="B63" i="38" s="1"/>
  <c r="G52" i="32"/>
  <c r="F52" i="32"/>
  <c r="L53" i="34"/>
  <c r="J52" i="35"/>
  <c r="L52" i="35"/>
  <c r="F18" i="35"/>
  <c r="G20" i="35"/>
  <c r="F19" i="35"/>
  <c r="I53" i="36"/>
  <c r="D52" i="37"/>
  <c r="D53" i="37" s="1"/>
  <c r="B63" i="37" a="1"/>
  <c r="B63" i="37" s="1"/>
  <c r="L51" i="37"/>
  <c r="L53" i="37" s="1"/>
  <c r="L51" i="38"/>
  <c r="L53" i="38" s="1"/>
  <c r="E53" i="39"/>
  <c r="J20" i="31"/>
  <c r="I18" i="31"/>
  <c r="I19" i="31"/>
  <c r="G52" i="33"/>
  <c r="E53" i="34"/>
  <c r="G41" i="37" a="1"/>
  <c r="G41" i="37" s="1"/>
  <c r="F52" i="38"/>
  <c r="I51" i="38"/>
  <c r="I53" i="38" s="1"/>
  <c r="D52" i="32"/>
  <c r="D53" i="32" s="1"/>
  <c r="B63" i="32" a="1"/>
  <c r="B63" i="32" s="1"/>
  <c r="E51" i="32"/>
  <c r="E53" i="32" s="1"/>
  <c r="C53" i="32"/>
  <c r="H51" i="32"/>
  <c r="H53" i="32" s="1"/>
  <c r="G50" i="35"/>
  <c r="G49" i="35"/>
  <c r="H48" i="35"/>
  <c r="J20" i="38"/>
  <c r="I18" i="38"/>
  <c r="I19" i="38"/>
  <c r="J48" i="32"/>
  <c r="I49" i="32"/>
  <c r="I50" i="32" s="1"/>
  <c r="D52" i="33"/>
  <c r="B63" i="33" a="1"/>
  <c r="B63" i="33" s="1"/>
  <c r="E52" i="37"/>
  <c r="E53" i="37" s="1"/>
  <c r="K51" i="37"/>
  <c r="K53" i="37" s="1"/>
  <c r="G48" i="38"/>
  <c r="F49" i="38"/>
  <c r="F50" i="38" s="1"/>
  <c r="G18" i="40"/>
  <c r="H20" i="40"/>
  <c r="G19" i="40"/>
  <c r="G53" i="34"/>
  <c r="G51" i="37"/>
  <c r="G53" i="37" s="1"/>
  <c r="G51" i="38"/>
  <c r="G53" i="38" s="1"/>
  <c r="K52" i="32"/>
  <c r="K53" i="32" s="1"/>
  <c r="H20" i="34"/>
  <c r="G18" i="34"/>
  <c r="G19" i="34"/>
  <c r="C52" i="37"/>
  <c r="C53" i="37" s="1"/>
  <c r="H51" i="37"/>
  <c r="H53" i="37" s="1"/>
  <c r="H48" i="39"/>
  <c r="G49" i="39"/>
  <c r="G50" i="39" s="1"/>
  <c r="G53" i="40"/>
  <c r="C53" i="26"/>
  <c r="B63" i="22" a="1"/>
  <c r="D52" i="22"/>
  <c r="L51" i="22"/>
  <c r="L53" i="22" s="1"/>
  <c r="G51" i="22"/>
  <c r="G53" i="22" s="1"/>
  <c r="G52" i="28"/>
  <c r="E51" i="30"/>
  <c r="H51" i="21"/>
  <c r="H53" i="21" s="1"/>
  <c r="I48" i="26"/>
  <c r="H50" i="26"/>
  <c r="H49" i="26"/>
  <c r="G53" i="28"/>
  <c r="E60" i="24"/>
  <c r="E59" i="24"/>
  <c r="E58" i="24"/>
  <c r="E57" i="24"/>
  <c r="E56" i="24"/>
  <c r="C60" i="24"/>
  <c r="C59" i="24"/>
  <c r="C58" i="24"/>
  <c r="C57" i="24"/>
  <c r="C56" i="24"/>
  <c r="B59" i="24"/>
  <c r="B57" i="24"/>
  <c r="D60" i="24"/>
  <c r="D58" i="24"/>
  <c r="D56" i="24"/>
  <c r="B60" i="24"/>
  <c r="B58" i="24"/>
  <c r="B56" i="24"/>
  <c r="D59" i="24"/>
  <c r="D57" i="24"/>
  <c r="F49" i="29"/>
  <c r="F50" i="29" s="1"/>
  <c r="G48" i="29"/>
  <c r="K48" i="21"/>
  <c r="J49" i="21"/>
  <c r="J50" i="21" s="1"/>
  <c r="H51" i="22"/>
  <c r="H53" i="22" s="1"/>
  <c r="I51" i="26"/>
  <c r="J51" i="26"/>
  <c r="G50" i="24"/>
  <c r="G49" i="24"/>
  <c r="H48" i="24"/>
  <c r="J52" i="26"/>
  <c r="G52" i="26"/>
  <c r="D94" i="26"/>
  <c r="D95" i="26" s="1"/>
  <c r="C94" i="26"/>
  <c r="C95" i="26" s="1"/>
  <c r="K52" i="28"/>
  <c r="D60" i="29"/>
  <c r="D59" i="29"/>
  <c r="D58" i="29"/>
  <c r="D57" i="29"/>
  <c r="D56" i="29"/>
  <c r="B60" i="29"/>
  <c r="E58" i="29"/>
  <c r="C57" i="29"/>
  <c r="B56" i="29"/>
  <c r="E59" i="29"/>
  <c r="B58" i="29"/>
  <c r="C56" i="29"/>
  <c r="C59" i="29"/>
  <c r="E57" i="29"/>
  <c r="C58" i="29"/>
  <c r="E60" i="29"/>
  <c r="B57" i="29"/>
  <c r="C60" i="29"/>
  <c r="E56" i="29"/>
  <c r="B59" i="29"/>
  <c r="B56" i="30" a="1"/>
  <c r="B36" i="30"/>
  <c r="B34" i="30"/>
  <c r="C37" i="30"/>
  <c r="C35" i="30"/>
  <c r="C33" i="30"/>
  <c r="C36" i="30"/>
  <c r="C34" i="30"/>
  <c r="B37" i="30"/>
  <c r="B35" i="30"/>
  <c r="B33" i="30"/>
  <c r="C51" i="30"/>
  <c r="C53" i="30" s="1"/>
  <c r="I51" i="30"/>
  <c r="K94" i="30"/>
  <c r="K95" i="30" s="1"/>
  <c r="E94" i="30"/>
  <c r="E95" i="30" s="1"/>
  <c r="H20" i="21"/>
  <c r="G18" i="21"/>
  <c r="G19" i="21"/>
  <c r="D53" i="22"/>
  <c r="F51" i="21"/>
  <c r="E51" i="21"/>
  <c r="K51" i="21"/>
  <c r="K53" i="21" s="1"/>
  <c r="G53" i="25"/>
  <c r="H52" i="26"/>
  <c r="C36" i="21"/>
  <c r="C37" i="21"/>
  <c r="C35" i="21"/>
  <c r="C34" i="21"/>
  <c r="B37" i="21"/>
  <c r="B34" i="21"/>
  <c r="B36" i="21"/>
  <c r="C33" i="21"/>
  <c r="B35" i="21"/>
  <c r="B33" i="21"/>
  <c r="I45" i="24"/>
  <c r="H44" i="24"/>
  <c r="G43" i="24"/>
  <c r="I41" i="24"/>
  <c r="G45" i="24"/>
  <c r="I43" i="24"/>
  <c r="H42" i="24"/>
  <c r="G41" i="24"/>
  <c r="G44" i="24"/>
  <c r="H41" i="24"/>
  <c r="H43" i="24"/>
  <c r="H45" i="24"/>
  <c r="I42" i="24"/>
  <c r="I44" i="24"/>
  <c r="G42" i="24"/>
  <c r="I51" i="28"/>
  <c r="I53" i="28" s="1"/>
  <c r="J51" i="28"/>
  <c r="K52" i="26"/>
  <c r="K53" i="26" s="1"/>
  <c r="I53" i="23"/>
  <c r="F52" i="21"/>
  <c r="H20" i="30"/>
  <c r="G19" i="30"/>
  <c r="G18" i="30"/>
  <c r="F51" i="22"/>
  <c r="F53" i="22" s="1"/>
  <c r="E52" i="22"/>
  <c r="H53" i="23"/>
  <c r="G41" i="21" a="1"/>
  <c r="B56" i="21" a="1"/>
  <c r="E52" i="28"/>
  <c r="G48" i="27"/>
  <c r="F49" i="27"/>
  <c r="F50" i="27" s="1"/>
  <c r="H20" i="26"/>
  <c r="G18" i="26"/>
  <c r="G19" i="26"/>
  <c r="B56" i="28" a="1"/>
  <c r="G41" i="28" a="1"/>
  <c r="E52" i="21"/>
  <c r="I52" i="26"/>
  <c r="D52" i="28"/>
  <c r="D53" i="28" s="1"/>
  <c r="B63" i="28" a="1"/>
  <c r="F53" i="26"/>
  <c r="L51" i="30"/>
  <c r="B45" i="26"/>
  <c r="D43" i="26"/>
  <c r="C42" i="26"/>
  <c r="B41" i="26"/>
  <c r="D44" i="26"/>
  <c r="C43" i="26"/>
  <c r="B42" i="26"/>
  <c r="C44" i="26"/>
  <c r="D41" i="26"/>
  <c r="B44" i="26"/>
  <c r="C41" i="26"/>
  <c r="D45" i="26"/>
  <c r="B43" i="26"/>
  <c r="D42" i="26"/>
  <c r="C45" i="26"/>
  <c r="K51" i="22"/>
  <c r="K53" i="22" s="1"/>
  <c r="C52" i="22"/>
  <c r="I18" i="28"/>
  <c r="J20" i="28"/>
  <c r="I19" i="28"/>
  <c r="C53" i="22"/>
  <c r="D51" i="26"/>
  <c r="G18" i="25"/>
  <c r="H20" i="25"/>
  <c r="G19" i="25"/>
  <c r="L94" i="26"/>
  <c r="L95" i="26" s="1"/>
  <c r="E52" i="27"/>
  <c r="E53" i="27" s="1"/>
  <c r="H51" i="27"/>
  <c r="H53" i="27" s="1"/>
  <c r="K51" i="27"/>
  <c r="K53" i="27" s="1"/>
  <c r="D52" i="30"/>
  <c r="B63" i="30" a="1"/>
  <c r="H53" i="24"/>
  <c r="D51" i="30"/>
  <c r="G51" i="30"/>
  <c r="F51" i="30"/>
  <c r="F53" i="30" s="1"/>
  <c r="I94" i="30"/>
  <c r="I95" i="30" s="1"/>
  <c r="J51" i="22"/>
  <c r="J53" i="22" s="1"/>
  <c r="J51" i="21"/>
  <c r="J53" i="21" s="1"/>
  <c r="I51" i="21"/>
  <c r="I53" i="21" s="1"/>
  <c r="D67" i="24"/>
  <c r="D66" i="24"/>
  <c r="D65" i="24"/>
  <c r="D64" i="24"/>
  <c r="D63" i="24"/>
  <c r="B67" i="24"/>
  <c r="B66" i="24"/>
  <c r="B65" i="24"/>
  <c r="B64" i="24"/>
  <c r="B63" i="24"/>
  <c r="E66" i="24"/>
  <c r="E64" i="24"/>
  <c r="C66" i="24"/>
  <c r="C64" i="24"/>
  <c r="E67" i="24"/>
  <c r="E65" i="24"/>
  <c r="E63" i="24"/>
  <c r="C63" i="24"/>
  <c r="C67" i="24"/>
  <c r="C65" i="24"/>
  <c r="J53" i="25"/>
  <c r="H51" i="28"/>
  <c r="H53" i="28" s="1"/>
  <c r="E53" i="28"/>
  <c r="C36" i="26"/>
  <c r="C34" i="26"/>
  <c r="B36" i="26"/>
  <c r="B34" i="26"/>
  <c r="C35" i="26"/>
  <c r="B35" i="26"/>
  <c r="C37" i="26"/>
  <c r="C33" i="26"/>
  <c r="B37" i="26"/>
  <c r="B33" i="26"/>
  <c r="I44" i="23"/>
  <c r="H43" i="23"/>
  <c r="G42" i="23"/>
  <c r="I45" i="23"/>
  <c r="H44" i="23"/>
  <c r="G43" i="23"/>
  <c r="I41" i="23"/>
  <c r="H45" i="23"/>
  <c r="G44" i="23"/>
  <c r="I42" i="23"/>
  <c r="H41" i="23"/>
  <c r="I43" i="23"/>
  <c r="H42" i="23"/>
  <c r="G45" i="23"/>
  <c r="G41" i="23"/>
  <c r="C52" i="27"/>
  <c r="C53" i="27" s="1"/>
  <c r="G48" i="25"/>
  <c r="F50" i="25"/>
  <c r="F49" i="25"/>
  <c r="K94" i="21"/>
  <c r="K95" i="21" s="1"/>
  <c r="F53" i="25"/>
  <c r="E52" i="26"/>
  <c r="G52" i="27"/>
  <c r="G53" i="27" s="1"/>
  <c r="J20" i="27"/>
  <c r="I18" i="27"/>
  <c r="I19" i="27"/>
  <c r="F52" i="30"/>
  <c r="D52" i="26"/>
  <c r="B63" i="26" a="1"/>
  <c r="L51" i="27"/>
  <c r="L53" i="27" s="1"/>
  <c r="C37" i="22"/>
  <c r="C35" i="22"/>
  <c r="C33" i="22"/>
  <c r="B37" i="22"/>
  <c r="B35" i="22"/>
  <c r="B33" i="22"/>
  <c r="C36" i="22"/>
  <c r="C34" i="22"/>
  <c r="B34" i="22"/>
  <c r="B36" i="22"/>
  <c r="H20" i="23"/>
  <c r="G19" i="23"/>
  <c r="G18" i="23"/>
  <c r="J20" i="24"/>
  <c r="I18" i="24"/>
  <c r="I19" i="24"/>
  <c r="H53" i="26"/>
  <c r="H50" i="30"/>
  <c r="I48" i="30"/>
  <c r="H49" i="30"/>
  <c r="I51" i="22"/>
  <c r="I53" i="22" s="1"/>
  <c r="D52" i="21"/>
  <c r="B63" i="21" a="1"/>
  <c r="G51" i="21"/>
  <c r="G48" i="22"/>
  <c r="F49" i="22"/>
  <c r="F50" i="22" s="1"/>
  <c r="J53" i="24"/>
  <c r="D67" i="27"/>
  <c r="D66" i="27"/>
  <c r="D65" i="27"/>
  <c r="D64" i="27"/>
  <c r="D63" i="27"/>
  <c r="C67" i="27"/>
  <c r="C66" i="27"/>
  <c r="C65" i="27"/>
  <c r="C64" i="27"/>
  <c r="C63" i="27"/>
  <c r="B66" i="27"/>
  <c r="B64" i="27"/>
  <c r="E67" i="27"/>
  <c r="E65" i="27"/>
  <c r="E63" i="27"/>
  <c r="B67" i="27"/>
  <c r="B65" i="27"/>
  <c r="B63" i="27"/>
  <c r="E66" i="27"/>
  <c r="E64" i="27"/>
  <c r="G20" i="29"/>
  <c r="F18" i="29"/>
  <c r="F19" i="29"/>
  <c r="B56" i="26" a="1"/>
  <c r="G41" i="26" a="1"/>
  <c r="E52" i="30"/>
  <c r="G41" i="30" a="1"/>
  <c r="G20" i="22"/>
  <c r="F19" i="22"/>
  <c r="F18" i="22"/>
  <c r="E51" i="26"/>
  <c r="E53" i="26" s="1"/>
  <c r="L51" i="26"/>
  <c r="G51" i="26"/>
  <c r="D67" i="25"/>
  <c r="D66" i="25"/>
  <c r="D65" i="25"/>
  <c r="D64" i="25"/>
  <c r="D63" i="25"/>
  <c r="C67" i="25"/>
  <c r="C66" i="25"/>
  <c r="C65" i="25"/>
  <c r="C64" i="25"/>
  <c r="C63" i="25"/>
  <c r="B67" i="25"/>
  <c r="B65" i="25"/>
  <c r="B63" i="25"/>
  <c r="E66" i="25"/>
  <c r="E64" i="25"/>
  <c r="B66" i="25"/>
  <c r="B64" i="25"/>
  <c r="E67" i="25"/>
  <c r="E65" i="25"/>
  <c r="E63" i="25"/>
  <c r="J52" i="28"/>
  <c r="D53" i="27"/>
  <c r="I94" i="26"/>
  <c r="I95" i="26" s="1"/>
  <c r="F94" i="26"/>
  <c r="F95" i="26" s="1"/>
  <c r="K94" i="26"/>
  <c r="K95" i="26" s="1"/>
  <c r="B36" i="28"/>
  <c r="B34" i="28"/>
  <c r="C35" i="28"/>
  <c r="B33" i="28"/>
  <c r="C37" i="28"/>
  <c r="B35" i="28"/>
  <c r="C34" i="28"/>
  <c r="C33" i="28"/>
  <c r="B37" i="28"/>
  <c r="C36" i="28"/>
  <c r="L52" i="30"/>
  <c r="G52" i="30"/>
  <c r="H51" i="30"/>
  <c r="H53" i="30" s="1"/>
  <c r="K51" i="30"/>
  <c r="C94" i="30"/>
  <c r="C95" i="30" s="1"/>
  <c r="F94" i="30"/>
  <c r="F95" i="30" s="1"/>
  <c r="D53" i="21"/>
  <c r="C53" i="21"/>
  <c r="J53" i="23"/>
  <c r="L51" i="28"/>
  <c r="L53" i="28" s="1"/>
  <c r="K51" i="28"/>
  <c r="K53" i="28" s="1"/>
  <c r="C67" i="29"/>
  <c r="C66" i="29"/>
  <c r="C65" i="29"/>
  <c r="C64" i="29"/>
  <c r="C63" i="29"/>
  <c r="B67" i="29"/>
  <c r="E65" i="29"/>
  <c r="D64" i="29"/>
  <c r="B63" i="29"/>
  <c r="E66" i="29"/>
  <c r="B65" i="29"/>
  <c r="D63" i="29"/>
  <c r="D66" i="29"/>
  <c r="E64" i="29"/>
  <c r="D67" i="29"/>
  <c r="E63" i="29"/>
  <c r="B66" i="29"/>
  <c r="D65" i="29"/>
  <c r="E67" i="29"/>
  <c r="B64" i="29"/>
  <c r="F52" i="26"/>
  <c r="C52" i="26"/>
  <c r="I52" i="30"/>
  <c r="E51" i="22"/>
  <c r="E53" i="22" s="1"/>
  <c r="F53" i="24"/>
  <c r="H48" i="23"/>
  <c r="G50" i="23"/>
  <c r="G49" i="23"/>
  <c r="L52" i="26"/>
  <c r="F51" i="27"/>
  <c r="F53" i="27" s="1"/>
  <c r="I48" i="28"/>
  <c r="H49" i="28"/>
  <c r="H50" i="28" s="1"/>
  <c r="J51" i="27"/>
  <c r="J53" i="27" s="1"/>
  <c r="C52" i="28"/>
  <c r="C53" i="28" s="1"/>
  <c r="K52" i="30"/>
  <c r="G52" i="21"/>
  <c r="F52" i="28"/>
  <c r="F53" i="28" s="1"/>
  <c r="H50" i="39" l="1"/>
  <c r="H49" i="39"/>
  <c r="I48" i="39"/>
  <c r="J49" i="32"/>
  <c r="J50" i="32" s="1"/>
  <c r="K48" i="32"/>
  <c r="H49" i="35"/>
  <c r="H50" i="35" s="1"/>
  <c r="I48" i="35"/>
  <c r="G49" i="36"/>
  <c r="H48" i="36"/>
  <c r="G50" i="36"/>
  <c r="I20" i="32"/>
  <c r="H19" i="32"/>
  <c r="H18" i="32"/>
  <c r="H20" i="37"/>
  <c r="G18" i="37"/>
  <c r="G19" i="37"/>
  <c r="D53" i="35"/>
  <c r="F53" i="33"/>
  <c r="D53" i="33"/>
  <c r="F53" i="38"/>
  <c r="H49" i="34"/>
  <c r="H50" i="34" s="1"/>
  <c r="I48" i="34"/>
  <c r="H18" i="40"/>
  <c r="I20" i="40"/>
  <c r="H19" i="40"/>
  <c r="G50" i="38"/>
  <c r="G49" i="38"/>
  <c r="H48" i="38"/>
  <c r="G49" i="31"/>
  <c r="G50" i="31" s="1"/>
  <c r="H48" i="31"/>
  <c r="E53" i="35"/>
  <c r="G53" i="35"/>
  <c r="E53" i="33"/>
  <c r="I53" i="33"/>
  <c r="H49" i="37"/>
  <c r="H50" i="37" s="1"/>
  <c r="I48" i="37"/>
  <c r="G18" i="33"/>
  <c r="H20" i="33"/>
  <c r="G19" i="33"/>
  <c r="L53" i="35"/>
  <c r="G18" i="39"/>
  <c r="H20" i="39"/>
  <c r="G19" i="39"/>
  <c r="C53" i="33"/>
  <c r="G53" i="33"/>
  <c r="J50" i="33"/>
  <c r="J49" i="33"/>
  <c r="K48" i="33"/>
  <c r="I20" i="36"/>
  <c r="H18" i="36"/>
  <c r="H19" i="36"/>
  <c r="E53" i="38"/>
  <c r="I20" i="34"/>
  <c r="H18" i="34"/>
  <c r="H19" i="34"/>
  <c r="J18" i="38"/>
  <c r="K20" i="38"/>
  <c r="J19" i="38"/>
  <c r="J18" i="31"/>
  <c r="K20" i="31"/>
  <c r="J19" i="31"/>
  <c r="G18" i="35"/>
  <c r="H20" i="35"/>
  <c r="G19" i="35"/>
  <c r="H49" i="40"/>
  <c r="H50" i="40" s="1"/>
  <c r="I48" i="40"/>
  <c r="F53" i="35"/>
  <c r="J53" i="35"/>
  <c r="F53" i="32"/>
  <c r="H53" i="33"/>
  <c r="G53" i="32"/>
  <c r="B67" i="26"/>
  <c r="B66" i="26"/>
  <c r="B65" i="26"/>
  <c r="B64" i="26"/>
  <c r="B63" i="26"/>
  <c r="E67" i="26"/>
  <c r="E66" i="26"/>
  <c r="E65" i="26"/>
  <c r="E64" i="26"/>
  <c r="E63" i="26"/>
  <c r="C66" i="26"/>
  <c r="C64" i="26"/>
  <c r="C67" i="26"/>
  <c r="C65" i="26"/>
  <c r="D64" i="26"/>
  <c r="D67" i="26"/>
  <c r="D63" i="26"/>
  <c r="D66" i="26"/>
  <c r="C63" i="26"/>
  <c r="D65" i="26"/>
  <c r="E53" i="21"/>
  <c r="I53" i="30"/>
  <c r="G53" i="26"/>
  <c r="G45" i="26"/>
  <c r="I43" i="26"/>
  <c r="H42" i="26"/>
  <c r="G41" i="26"/>
  <c r="I44" i="26"/>
  <c r="H43" i="26"/>
  <c r="G42" i="26"/>
  <c r="H44" i="26"/>
  <c r="I41" i="26"/>
  <c r="G44" i="26"/>
  <c r="H41" i="26"/>
  <c r="I45" i="26"/>
  <c r="G43" i="26"/>
  <c r="H45" i="26"/>
  <c r="I42" i="26"/>
  <c r="J18" i="24"/>
  <c r="K20" i="24"/>
  <c r="J19" i="24"/>
  <c r="K20" i="27"/>
  <c r="J18" i="27"/>
  <c r="J19" i="27"/>
  <c r="G49" i="25"/>
  <c r="G50" i="25" s="1"/>
  <c r="H48" i="25"/>
  <c r="G53" i="30"/>
  <c r="D53" i="26"/>
  <c r="E67" i="28"/>
  <c r="E66" i="28"/>
  <c r="E65" i="28"/>
  <c r="E64" i="28"/>
  <c r="E63" i="28"/>
  <c r="D66" i="28"/>
  <c r="C65" i="28"/>
  <c r="B64" i="28"/>
  <c r="D67" i="28"/>
  <c r="C66" i="28"/>
  <c r="B65" i="28"/>
  <c r="D63" i="28"/>
  <c r="D65" i="28"/>
  <c r="B63" i="28"/>
  <c r="C67" i="28"/>
  <c r="D64" i="28"/>
  <c r="B66" i="28"/>
  <c r="C64" i="28"/>
  <c r="C63" i="28"/>
  <c r="B67" i="28"/>
  <c r="I44" i="28"/>
  <c r="H43" i="28"/>
  <c r="G42" i="28"/>
  <c r="H44" i="28"/>
  <c r="I42" i="28"/>
  <c r="G41" i="28"/>
  <c r="I45" i="28"/>
  <c r="G44" i="28"/>
  <c r="H42" i="28"/>
  <c r="I43" i="28"/>
  <c r="G43" i="28"/>
  <c r="I41" i="28"/>
  <c r="H41" i="28"/>
  <c r="H45" i="28"/>
  <c r="G45" i="28"/>
  <c r="I20" i="26"/>
  <c r="H18" i="26"/>
  <c r="H19" i="26"/>
  <c r="I20" i="30"/>
  <c r="H18" i="30"/>
  <c r="H19" i="30"/>
  <c r="J53" i="28"/>
  <c r="F53" i="21"/>
  <c r="I20" i="21"/>
  <c r="H19" i="21"/>
  <c r="H18" i="21"/>
  <c r="J53" i="26"/>
  <c r="E53" i="30"/>
  <c r="E67" i="30"/>
  <c r="E66" i="30"/>
  <c r="E65" i="30"/>
  <c r="E64" i="30"/>
  <c r="E63" i="30"/>
  <c r="D67" i="30"/>
  <c r="D66" i="30"/>
  <c r="D65" i="30"/>
  <c r="D64" i="30"/>
  <c r="D63" i="30"/>
  <c r="C67" i="30"/>
  <c r="C66" i="30"/>
  <c r="C65" i="30"/>
  <c r="C64" i="30"/>
  <c r="C63" i="30"/>
  <c r="B67" i="30"/>
  <c r="B66" i="30"/>
  <c r="B65" i="30"/>
  <c r="B64" i="30"/>
  <c r="B63" i="30"/>
  <c r="B60" i="30"/>
  <c r="B59" i="30"/>
  <c r="B58" i="30"/>
  <c r="B57" i="30"/>
  <c r="B56" i="30"/>
  <c r="E60" i="30"/>
  <c r="E59" i="30"/>
  <c r="E58" i="30"/>
  <c r="E57" i="30"/>
  <c r="E56" i="30"/>
  <c r="D60" i="30"/>
  <c r="D59" i="30"/>
  <c r="D58" i="30"/>
  <c r="D57" i="30"/>
  <c r="D56" i="30"/>
  <c r="C60" i="30"/>
  <c r="C59" i="30"/>
  <c r="C58" i="30"/>
  <c r="C57" i="30"/>
  <c r="C56" i="30"/>
  <c r="H50" i="23"/>
  <c r="H49" i="23"/>
  <c r="I48" i="23"/>
  <c r="I49" i="28"/>
  <c r="I50" i="28"/>
  <c r="J48" i="28"/>
  <c r="K53" i="30"/>
  <c r="L53" i="26"/>
  <c r="G18" i="22"/>
  <c r="H20" i="22"/>
  <c r="G19" i="22"/>
  <c r="C60" i="26"/>
  <c r="C59" i="26"/>
  <c r="C58" i="26"/>
  <c r="C57" i="26"/>
  <c r="C56" i="26"/>
  <c r="B60" i="26"/>
  <c r="B59" i="26"/>
  <c r="B58" i="26"/>
  <c r="B57" i="26"/>
  <c r="B56" i="26"/>
  <c r="D60" i="26"/>
  <c r="D58" i="26"/>
  <c r="D56" i="26"/>
  <c r="E59" i="26"/>
  <c r="D57" i="26"/>
  <c r="D59" i="26"/>
  <c r="E56" i="26"/>
  <c r="E58" i="26"/>
  <c r="E60" i="26"/>
  <c r="E57" i="26"/>
  <c r="G18" i="29"/>
  <c r="H20" i="29"/>
  <c r="G19" i="29"/>
  <c r="G50" i="22"/>
  <c r="G49" i="22"/>
  <c r="H48" i="22"/>
  <c r="D53" i="30"/>
  <c r="B60" i="28"/>
  <c r="B59" i="28"/>
  <c r="B58" i="28"/>
  <c r="B57" i="28"/>
  <c r="B56" i="28"/>
  <c r="E60" i="28"/>
  <c r="D59" i="28"/>
  <c r="C58" i="28"/>
  <c r="E56" i="28"/>
  <c r="D60" i="28"/>
  <c r="C59" i="28"/>
  <c r="E57" i="28"/>
  <c r="D56" i="28"/>
  <c r="D58" i="28"/>
  <c r="C60" i="28"/>
  <c r="D57" i="28"/>
  <c r="E58" i="28"/>
  <c r="C57" i="28"/>
  <c r="C56" i="28"/>
  <c r="E59" i="28"/>
  <c r="C60" i="21"/>
  <c r="C59" i="21"/>
  <c r="C58" i="21"/>
  <c r="C57" i="21"/>
  <c r="C56" i="21"/>
  <c r="B60" i="21"/>
  <c r="B59" i="21"/>
  <c r="B58" i="21"/>
  <c r="B57" i="21"/>
  <c r="B56" i="21"/>
  <c r="E60" i="21"/>
  <c r="E59" i="21"/>
  <c r="E58" i="21"/>
  <c r="E57" i="21"/>
  <c r="E56" i="21"/>
  <c r="D59" i="21"/>
  <c r="D58" i="21"/>
  <c r="D60" i="21"/>
  <c r="D57" i="21"/>
  <c r="D56" i="21"/>
  <c r="I48" i="24"/>
  <c r="H49" i="24"/>
  <c r="H50" i="24" s="1"/>
  <c r="I53" i="26"/>
  <c r="K49" i="21"/>
  <c r="K50" i="21" s="1"/>
  <c r="L48" i="21"/>
  <c r="D67" i="22"/>
  <c r="D66" i="22"/>
  <c r="D65" i="22"/>
  <c r="D64" i="22"/>
  <c r="D63" i="22"/>
  <c r="C67" i="22"/>
  <c r="C66" i="22"/>
  <c r="C65" i="22"/>
  <c r="C64" i="22"/>
  <c r="C63" i="22"/>
  <c r="B67" i="22"/>
  <c r="B66" i="22"/>
  <c r="B65" i="22"/>
  <c r="B64" i="22"/>
  <c r="B63" i="22"/>
  <c r="E67" i="22"/>
  <c r="E63" i="22"/>
  <c r="E64" i="22"/>
  <c r="E66" i="22"/>
  <c r="E65" i="22"/>
  <c r="B67" i="21"/>
  <c r="B66" i="21"/>
  <c r="B65" i="21"/>
  <c r="B64" i="21"/>
  <c r="B63" i="21"/>
  <c r="E67" i="21"/>
  <c r="E66" i="21"/>
  <c r="E65" i="21"/>
  <c r="E64" i="21"/>
  <c r="E63" i="21"/>
  <c r="D67" i="21"/>
  <c r="D66" i="21"/>
  <c r="D65" i="21"/>
  <c r="D64" i="21"/>
  <c r="D63" i="21"/>
  <c r="C65" i="21"/>
  <c r="C64" i="21"/>
  <c r="C67" i="21"/>
  <c r="C63" i="21"/>
  <c r="C66" i="21"/>
  <c r="I49" i="30"/>
  <c r="I50" i="30"/>
  <c r="J48" i="30"/>
  <c r="H18" i="23"/>
  <c r="I20" i="23"/>
  <c r="H19" i="23"/>
  <c r="J18" i="28"/>
  <c r="K20" i="28"/>
  <c r="J19" i="28"/>
  <c r="G50" i="27"/>
  <c r="G49" i="27"/>
  <c r="H48" i="27"/>
  <c r="I44" i="30"/>
  <c r="H43" i="30"/>
  <c r="G42" i="30"/>
  <c r="I45" i="30"/>
  <c r="H44" i="30"/>
  <c r="G43" i="30"/>
  <c r="I41" i="30"/>
  <c r="G45" i="30"/>
  <c r="I43" i="30"/>
  <c r="H42" i="30"/>
  <c r="G41" i="30"/>
  <c r="H41" i="30"/>
  <c r="G44" i="30"/>
  <c r="H45" i="30"/>
  <c r="I42" i="30"/>
  <c r="G53" i="21"/>
  <c r="H18" i="25"/>
  <c r="H19" i="25"/>
  <c r="I20" i="25"/>
  <c r="L53" i="30"/>
  <c r="G45" i="21"/>
  <c r="I43" i="21"/>
  <c r="H42" i="21"/>
  <c r="G41" i="21"/>
  <c r="I45" i="21"/>
  <c r="H44" i="21"/>
  <c r="G43" i="21"/>
  <c r="I41" i="21"/>
  <c r="H43" i="21"/>
  <c r="H45" i="21"/>
  <c r="I42" i="21"/>
  <c r="I44" i="21"/>
  <c r="G42" i="21"/>
  <c r="G44" i="21"/>
  <c r="H41" i="21"/>
  <c r="G50" i="29"/>
  <c r="H48" i="29"/>
  <c r="G49" i="29"/>
  <c r="I50" i="26"/>
  <c r="J48" i="26"/>
  <c r="I49" i="26"/>
  <c r="K18" i="38" l="1"/>
  <c r="L20" i="38"/>
  <c r="K19" i="38"/>
  <c r="I19" i="34"/>
  <c r="I18" i="34"/>
  <c r="J20" i="34"/>
  <c r="I18" i="36"/>
  <c r="J20" i="36"/>
  <c r="I19" i="36"/>
  <c r="H49" i="31"/>
  <c r="I48" i="31"/>
  <c r="H50" i="31"/>
  <c r="K49" i="32"/>
  <c r="K50" i="32" s="1"/>
  <c r="L48" i="32"/>
  <c r="L48" i="33"/>
  <c r="K49" i="33"/>
  <c r="K50" i="33" s="1"/>
  <c r="J48" i="37"/>
  <c r="I50" i="37"/>
  <c r="I49" i="37"/>
  <c r="I18" i="32"/>
  <c r="J20" i="32"/>
  <c r="I19" i="32"/>
  <c r="I49" i="35"/>
  <c r="I50" i="35" s="1"/>
  <c r="J48" i="35"/>
  <c r="K18" i="31"/>
  <c r="L20" i="31"/>
  <c r="K19" i="31"/>
  <c r="I49" i="40"/>
  <c r="J48" i="40"/>
  <c r="I50" i="40"/>
  <c r="I20" i="35"/>
  <c r="H18" i="35"/>
  <c r="H19" i="35"/>
  <c r="J48" i="34"/>
  <c r="I50" i="34"/>
  <c r="I49" i="34"/>
  <c r="I20" i="37"/>
  <c r="H18" i="37"/>
  <c r="H19" i="37"/>
  <c r="H18" i="39"/>
  <c r="I20" i="39"/>
  <c r="H19" i="39"/>
  <c r="I20" i="33"/>
  <c r="H18" i="33"/>
  <c r="H19" i="33"/>
  <c r="H49" i="38"/>
  <c r="H50" i="38" s="1"/>
  <c r="I48" i="38"/>
  <c r="J20" i="40"/>
  <c r="I18" i="40"/>
  <c r="I19" i="40"/>
  <c r="H49" i="36"/>
  <c r="I48" i="36"/>
  <c r="H50" i="36"/>
  <c r="I49" i="39"/>
  <c r="J48" i="39"/>
  <c r="I50" i="39"/>
  <c r="K18" i="27"/>
  <c r="L20" i="27"/>
  <c r="K19" i="27"/>
  <c r="J49" i="30"/>
  <c r="J50" i="30" s="1"/>
  <c r="K48" i="30"/>
  <c r="I18" i="21"/>
  <c r="J20" i="21"/>
  <c r="I19" i="21"/>
  <c r="I18" i="26"/>
  <c r="J20" i="26"/>
  <c r="I19" i="26"/>
  <c r="J20" i="25"/>
  <c r="I18" i="25"/>
  <c r="I19" i="25"/>
  <c r="H49" i="27"/>
  <c r="I48" i="27"/>
  <c r="H50" i="27"/>
  <c r="H49" i="22"/>
  <c r="I48" i="22"/>
  <c r="H50" i="22"/>
  <c r="I49" i="24"/>
  <c r="I50" i="24" s="1"/>
  <c r="J48" i="24"/>
  <c r="I49" i="23"/>
  <c r="I50" i="23" s="1"/>
  <c r="J48" i="23"/>
  <c r="I18" i="30"/>
  <c r="J20" i="30"/>
  <c r="I19" i="30"/>
  <c r="K18" i="24"/>
  <c r="L20" i="24"/>
  <c r="K19" i="24"/>
  <c r="L20" i="28"/>
  <c r="K18" i="28"/>
  <c r="K19" i="28"/>
  <c r="L49" i="21"/>
  <c r="L50" i="21" s="1"/>
  <c r="I20" i="29"/>
  <c r="H18" i="29"/>
  <c r="H19" i="29"/>
  <c r="H49" i="29"/>
  <c r="H50" i="29" s="1"/>
  <c r="I48" i="29"/>
  <c r="J49" i="26"/>
  <c r="J50" i="26" s="1"/>
  <c r="K48" i="26"/>
  <c r="I18" i="23"/>
  <c r="J20" i="23"/>
  <c r="I19" i="23"/>
  <c r="H18" i="22"/>
  <c r="I20" i="22"/>
  <c r="H19" i="22"/>
  <c r="J49" i="28"/>
  <c r="J50" i="28" s="1"/>
  <c r="K48" i="28"/>
  <c r="H49" i="25"/>
  <c r="H50" i="25"/>
  <c r="I48" i="25"/>
  <c r="J48" i="36" l="1"/>
  <c r="I49" i="36"/>
  <c r="I50" i="36" s="1"/>
  <c r="K20" i="40"/>
  <c r="J18" i="40"/>
  <c r="J19" i="40"/>
  <c r="J20" i="39"/>
  <c r="I18" i="39"/>
  <c r="I19" i="39"/>
  <c r="J49" i="39"/>
  <c r="J50" i="39" s="1"/>
  <c r="K48" i="39"/>
  <c r="J18" i="32"/>
  <c r="K20" i="32"/>
  <c r="J19" i="32"/>
  <c r="J49" i="37"/>
  <c r="J50" i="37" s="1"/>
  <c r="K48" i="37"/>
  <c r="I49" i="31"/>
  <c r="J48" i="31"/>
  <c r="I50" i="31"/>
  <c r="I49" i="38"/>
  <c r="I50" i="38" s="1"/>
  <c r="J48" i="38"/>
  <c r="J20" i="35"/>
  <c r="I18" i="35"/>
  <c r="I19" i="35"/>
  <c r="J49" i="35"/>
  <c r="J50" i="35" s="1"/>
  <c r="K48" i="35"/>
  <c r="L49" i="32"/>
  <c r="L50" i="32" s="1"/>
  <c r="J18" i="34"/>
  <c r="K20" i="34"/>
  <c r="J19" i="34"/>
  <c r="M20" i="38"/>
  <c r="L18" i="38"/>
  <c r="L19" i="38"/>
  <c r="J20" i="33"/>
  <c r="I18" i="33"/>
  <c r="I19" i="33"/>
  <c r="J49" i="34"/>
  <c r="J50" i="34" s="1"/>
  <c r="K48" i="34"/>
  <c r="M20" i="31"/>
  <c r="L18" i="31"/>
  <c r="L19" i="31"/>
  <c r="J20" i="37"/>
  <c r="I18" i="37"/>
  <c r="I19" i="37"/>
  <c r="J49" i="40"/>
  <c r="K48" i="40"/>
  <c r="J50" i="40"/>
  <c r="L49" i="33"/>
  <c r="L50" i="33"/>
  <c r="J18" i="36"/>
  <c r="K20" i="36"/>
  <c r="J19" i="36"/>
  <c r="M20" i="28"/>
  <c r="L18" i="28"/>
  <c r="L19" i="28"/>
  <c r="J49" i="23"/>
  <c r="J50" i="23" s="1"/>
  <c r="K48" i="23"/>
  <c r="K20" i="23"/>
  <c r="J18" i="23"/>
  <c r="J19" i="23"/>
  <c r="K20" i="30"/>
  <c r="J18" i="30"/>
  <c r="J19" i="30"/>
  <c r="I49" i="27"/>
  <c r="J48" i="27"/>
  <c r="I50" i="27"/>
  <c r="K20" i="25"/>
  <c r="J18" i="25"/>
  <c r="J19" i="25"/>
  <c r="L18" i="27"/>
  <c r="L19" i="27"/>
  <c r="M20" i="27"/>
  <c r="L48" i="28"/>
  <c r="K49" i="28"/>
  <c r="K50" i="28" s="1"/>
  <c r="J20" i="22"/>
  <c r="I18" i="22"/>
  <c r="I19" i="22"/>
  <c r="J48" i="29"/>
  <c r="I49" i="29"/>
  <c r="I50" i="29" s="1"/>
  <c r="M20" i="24"/>
  <c r="L18" i="24"/>
  <c r="L19" i="24"/>
  <c r="K48" i="24"/>
  <c r="J49" i="24"/>
  <c r="J50" i="24"/>
  <c r="I49" i="22"/>
  <c r="J48" i="22"/>
  <c r="I50" i="22"/>
  <c r="L48" i="30"/>
  <c r="K49" i="30"/>
  <c r="K50" i="30" s="1"/>
  <c r="K49" i="26"/>
  <c r="K50" i="26" s="1"/>
  <c r="L48" i="26"/>
  <c r="I49" i="25"/>
  <c r="J48" i="25"/>
  <c r="I50" i="25"/>
  <c r="J20" i="29"/>
  <c r="I18" i="29"/>
  <c r="I19" i="29"/>
  <c r="J18" i="26"/>
  <c r="K20" i="26"/>
  <c r="J19" i="26"/>
  <c r="J18" i="21"/>
  <c r="K20" i="21"/>
  <c r="J19" i="21"/>
  <c r="L48" i="40" l="1"/>
  <c r="K49" i="40"/>
  <c r="K50" i="40" s="1"/>
  <c r="J18" i="37"/>
  <c r="K20" i="37"/>
  <c r="J19" i="37"/>
  <c r="K49" i="34"/>
  <c r="L48" i="34"/>
  <c r="K50" i="34"/>
  <c r="N20" i="38"/>
  <c r="M18" i="38"/>
  <c r="M19" i="38"/>
  <c r="K48" i="31"/>
  <c r="J49" i="31"/>
  <c r="J50" i="31" s="1"/>
  <c r="K18" i="40"/>
  <c r="L20" i="40"/>
  <c r="K19" i="40"/>
  <c r="J18" i="33"/>
  <c r="K20" i="33"/>
  <c r="J19" i="33"/>
  <c r="K48" i="38"/>
  <c r="J50" i="38"/>
  <c r="J49" i="38"/>
  <c r="L48" i="39"/>
  <c r="K49" i="39"/>
  <c r="K50" i="39" s="1"/>
  <c r="K20" i="39"/>
  <c r="J18" i="39"/>
  <c r="J19" i="39"/>
  <c r="L20" i="34"/>
  <c r="K18" i="34"/>
  <c r="K19" i="34"/>
  <c r="K49" i="35"/>
  <c r="K50" i="35" s="1"/>
  <c r="L48" i="35"/>
  <c r="L48" i="37"/>
  <c r="K49" i="37"/>
  <c r="K50" i="37" s="1"/>
  <c r="L20" i="32"/>
  <c r="K18" i="32"/>
  <c r="K19" i="32"/>
  <c r="L20" i="36"/>
  <c r="K18" i="36"/>
  <c r="K19" i="36"/>
  <c r="N20" i="31"/>
  <c r="M18" i="31"/>
  <c r="M19" i="31"/>
  <c r="J18" i="35"/>
  <c r="K20" i="35"/>
  <c r="J19" i="35"/>
  <c r="J49" i="36"/>
  <c r="J50" i="36" s="1"/>
  <c r="K48" i="36"/>
  <c r="K48" i="25"/>
  <c r="J50" i="25"/>
  <c r="J49" i="25"/>
  <c r="N20" i="24"/>
  <c r="M18" i="24"/>
  <c r="M19" i="24"/>
  <c r="L20" i="23"/>
  <c r="K19" i="23"/>
  <c r="K18" i="23"/>
  <c r="K48" i="22"/>
  <c r="J49" i="22"/>
  <c r="J50" i="22" s="1"/>
  <c r="K49" i="24"/>
  <c r="K50" i="24" s="1"/>
  <c r="L48" i="24"/>
  <c r="L50" i="28"/>
  <c r="L49" i="28"/>
  <c r="K48" i="27"/>
  <c r="J49" i="27"/>
  <c r="J50" i="27" s="1"/>
  <c r="L20" i="30"/>
  <c r="K18" i="30"/>
  <c r="K19" i="30"/>
  <c r="L20" i="21"/>
  <c r="K18" i="21"/>
  <c r="K19" i="21"/>
  <c r="L49" i="26"/>
  <c r="L50" i="26" s="1"/>
  <c r="L49" i="30"/>
  <c r="L50" i="30" s="1"/>
  <c r="J50" i="29"/>
  <c r="K48" i="29"/>
  <c r="J49" i="29"/>
  <c r="K18" i="25"/>
  <c r="L20" i="25"/>
  <c r="K19" i="25"/>
  <c r="L20" i="26"/>
  <c r="K18" i="26"/>
  <c r="K19" i="26"/>
  <c r="J18" i="29"/>
  <c r="K20" i="29"/>
  <c r="J19" i="29"/>
  <c r="K20" i="22"/>
  <c r="J19" i="22"/>
  <c r="J18" i="22"/>
  <c r="N20" i="27"/>
  <c r="M18" i="27"/>
  <c r="M19" i="27"/>
  <c r="L48" i="23"/>
  <c r="K50" i="23"/>
  <c r="K49" i="23"/>
  <c r="M18" i="28"/>
  <c r="N20" i="28"/>
  <c r="M19" i="28"/>
  <c r="M20" i="32" l="1"/>
  <c r="L19" i="32"/>
  <c r="L18" i="32"/>
  <c r="L49" i="35"/>
  <c r="L50" i="35"/>
  <c r="K18" i="39"/>
  <c r="L20" i="39"/>
  <c r="K19" i="39"/>
  <c r="L20" i="33"/>
  <c r="K18" i="33"/>
  <c r="K19" i="33"/>
  <c r="L49" i="34"/>
  <c r="L50" i="34"/>
  <c r="M20" i="36"/>
  <c r="L18" i="36"/>
  <c r="L19" i="36"/>
  <c r="M20" i="34"/>
  <c r="L18" i="34"/>
  <c r="L19" i="34"/>
  <c r="K49" i="36"/>
  <c r="K50" i="36" s="1"/>
  <c r="L48" i="36"/>
  <c r="L20" i="35"/>
  <c r="K18" i="35"/>
  <c r="K19" i="35"/>
  <c r="N18" i="31"/>
  <c r="O20" i="31"/>
  <c r="N19" i="31"/>
  <c r="K50" i="38"/>
  <c r="K49" i="38"/>
  <c r="L48" i="38"/>
  <c r="N18" i="38"/>
  <c r="O20" i="38"/>
  <c r="N19" i="38"/>
  <c r="L49" i="37"/>
  <c r="L50" i="37" s="1"/>
  <c r="L50" i="39"/>
  <c r="L49" i="39"/>
  <c r="L18" i="40"/>
  <c r="M20" i="40"/>
  <c r="L19" i="40"/>
  <c r="K49" i="31"/>
  <c r="K50" i="31" s="1"/>
  <c r="L48" i="31"/>
  <c r="L20" i="37"/>
  <c r="K18" i="37"/>
  <c r="K19" i="37"/>
  <c r="L49" i="40"/>
  <c r="L50" i="40" s="1"/>
  <c r="M20" i="21"/>
  <c r="L19" i="21"/>
  <c r="L18" i="21"/>
  <c r="N18" i="24"/>
  <c r="O20" i="24"/>
  <c r="N19" i="24"/>
  <c r="K18" i="22"/>
  <c r="L20" i="22"/>
  <c r="K19" i="22"/>
  <c r="L18" i="25"/>
  <c r="L19" i="25"/>
  <c r="M20" i="25"/>
  <c r="L50" i="24"/>
  <c r="L49" i="24"/>
  <c r="L18" i="23"/>
  <c r="M20" i="23"/>
  <c r="L19" i="23"/>
  <c r="O20" i="27"/>
  <c r="N18" i="27"/>
  <c r="N19" i="27"/>
  <c r="K50" i="27"/>
  <c r="K49" i="27"/>
  <c r="L48" i="27"/>
  <c r="K49" i="22"/>
  <c r="K50" i="22" s="1"/>
  <c r="L48" i="22"/>
  <c r="K49" i="29"/>
  <c r="K50" i="29" s="1"/>
  <c r="L48" i="29"/>
  <c r="N18" i="28"/>
  <c r="O20" i="28"/>
  <c r="N19" i="28"/>
  <c r="L50" i="23"/>
  <c r="L49" i="23"/>
  <c r="K18" i="29"/>
  <c r="L20" i="29"/>
  <c r="K19" i="29"/>
  <c r="M20" i="26"/>
  <c r="L18" i="26"/>
  <c r="L19" i="26"/>
  <c r="L18" i="30"/>
  <c r="M20" i="30"/>
  <c r="L19" i="30"/>
  <c r="K49" i="25"/>
  <c r="K50" i="25" s="1"/>
  <c r="L48" i="25"/>
  <c r="M20" i="33" l="1"/>
  <c r="L18" i="33"/>
  <c r="L19" i="33"/>
  <c r="L49" i="31"/>
  <c r="L50" i="31" s="1"/>
  <c r="N20" i="40"/>
  <c r="M18" i="40"/>
  <c r="M19" i="40"/>
  <c r="O18" i="31"/>
  <c r="B70" i="31" s="1" a="1"/>
  <c r="O19" i="31"/>
  <c r="M20" i="35"/>
  <c r="L18" i="35"/>
  <c r="L19" i="35"/>
  <c r="L18" i="39"/>
  <c r="M20" i="39"/>
  <c r="L19" i="39"/>
  <c r="L49" i="38"/>
  <c r="L50" i="38" s="1"/>
  <c r="M18" i="36"/>
  <c r="N20" i="36"/>
  <c r="M19" i="36"/>
  <c r="M20" i="37"/>
  <c r="L18" i="37"/>
  <c r="L19" i="37"/>
  <c r="O18" i="38"/>
  <c r="B70" i="38" s="1" a="1"/>
  <c r="O19" i="38"/>
  <c r="L49" i="36"/>
  <c r="L50" i="36"/>
  <c r="M19" i="34"/>
  <c r="M18" i="34"/>
  <c r="N20" i="34"/>
  <c r="M18" i="32"/>
  <c r="N20" i="32"/>
  <c r="M19" i="32"/>
  <c r="L18" i="29"/>
  <c r="M20" i="29"/>
  <c r="L19" i="29"/>
  <c r="M18" i="23"/>
  <c r="N20" i="23"/>
  <c r="M19" i="23"/>
  <c r="N20" i="25"/>
  <c r="M18" i="25"/>
  <c r="M19" i="25"/>
  <c r="L18" i="22"/>
  <c r="M20" i="22"/>
  <c r="L19" i="22"/>
  <c r="L49" i="29"/>
  <c r="L50" i="29"/>
  <c r="O18" i="28"/>
  <c r="B70" i="28" s="1" a="1"/>
  <c r="O19" i="28"/>
  <c r="L49" i="27"/>
  <c r="L50" i="27"/>
  <c r="L49" i="25"/>
  <c r="L50" i="25" s="1"/>
  <c r="M18" i="30"/>
  <c r="N20" i="30"/>
  <c r="M19" i="30"/>
  <c r="M18" i="26"/>
  <c r="N20" i="26"/>
  <c r="M19" i="26"/>
  <c r="L49" i="22"/>
  <c r="L50" i="22" s="1"/>
  <c r="O18" i="27"/>
  <c r="B70" i="27" s="1" a="1"/>
  <c r="O19" i="27"/>
  <c r="O18" i="24"/>
  <c r="B70" i="24" s="1" a="1"/>
  <c r="O19" i="24"/>
  <c r="M18" i="21"/>
  <c r="N20" i="21"/>
  <c r="M19" i="21"/>
  <c r="N18" i="36" l="1"/>
  <c r="O20" i="36"/>
  <c r="N19" i="36"/>
  <c r="C73" i="38"/>
  <c r="C71" i="38"/>
  <c r="B73" i="38"/>
  <c r="B71" i="38"/>
  <c r="C74" i="38"/>
  <c r="C72" i="38"/>
  <c r="C70" i="38"/>
  <c r="B74" i="38"/>
  <c r="B72" i="38"/>
  <c r="B70" i="38"/>
  <c r="N18" i="34"/>
  <c r="O20" i="34"/>
  <c r="N19" i="34"/>
  <c r="N20" i="39"/>
  <c r="M18" i="39"/>
  <c r="M19" i="39"/>
  <c r="N20" i="35"/>
  <c r="M18" i="35"/>
  <c r="M19" i="35"/>
  <c r="N18" i="32"/>
  <c r="O20" i="32"/>
  <c r="N19" i="32"/>
  <c r="M18" i="37"/>
  <c r="N20" i="37"/>
  <c r="M19" i="37"/>
  <c r="O20" i="40"/>
  <c r="N18" i="40"/>
  <c r="N19" i="40"/>
  <c r="C73" i="31"/>
  <c r="C71" i="31"/>
  <c r="B73" i="31"/>
  <c r="B71" i="31"/>
  <c r="C74" i="31"/>
  <c r="C72" i="31"/>
  <c r="C70" i="31"/>
  <c r="B74" i="31"/>
  <c r="B72" i="31"/>
  <c r="B70" i="31"/>
  <c r="M18" i="33"/>
  <c r="N20" i="33"/>
  <c r="M19" i="33"/>
  <c r="C74" i="24"/>
  <c r="C73" i="24"/>
  <c r="C72" i="24"/>
  <c r="C71" i="24"/>
  <c r="C70" i="24"/>
  <c r="E74" i="24"/>
  <c r="E73" i="24"/>
  <c r="E72" i="24"/>
  <c r="E71" i="24"/>
  <c r="E70" i="24"/>
  <c r="D74" i="24"/>
  <c r="D72" i="24"/>
  <c r="D70" i="24"/>
  <c r="B74" i="24"/>
  <c r="B72" i="24"/>
  <c r="B70" i="24"/>
  <c r="D73" i="24"/>
  <c r="D71" i="24"/>
  <c r="B71" i="24"/>
  <c r="B73" i="24"/>
  <c r="N18" i="21"/>
  <c r="N19" i="21"/>
  <c r="O20" i="21"/>
  <c r="D74" i="28"/>
  <c r="D73" i="28"/>
  <c r="D72" i="28"/>
  <c r="D71" i="28"/>
  <c r="D70" i="28"/>
  <c r="E73" i="28"/>
  <c r="C72" i="28"/>
  <c r="B71" i="28"/>
  <c r="E74" i="28"/>
  <c r="C73" i="28"/>
  <c r="B72" i="28"/>
  <c r="E70" i="28"/>
  <c r="E72" i="28"/>
  <c r="B70" i="28"/>
  <c r="C74" i="28"/>
  <c r="E71" i="28"/>
  <c r="B73" i="28"/>
  <c r="C71" i="28"/>
  <c r="C70" i="28"/>
  <c r="B74" i="28"/>
  <c r="N20" i="22"/>
  <c r="M18" i="22"/>
  <c r="M19" i="22"/>
  <c r="O20" i="25"/>
  <c r="N18" i="25"/>
  <c r="N19" i="25"/>
  <c r="O20" i="30"/>
  <c r="N18" i="30"/>
  <c r="N19" i="30"/>
  <c r="N20" i="29"/>
  <c r="M18" i="29"/>
  <c r="M19" i="29"/>
  <c r="C74" i="27"/>
  <c r="C73" i="27"/>
  <c r="C72" i="27"/>
  <c r="C71" i="27"/>
  <c r="C70" i="27"/>
  <c r="B74" i="27"/>
  <c r="B73" i="27"/>
  <c r="B72" i="27"/>
  <c r="B71" i="27"/>
  <c r="B70" i="27"/>
  <c r="E73" i="27"/>
  <c r="E71" i="27"/>
  <c r="D73" i="27"/>
  <c r="D71" i="27"/>
  <c r="E74" i="27"/>
  <c r="E72" i="27"/>
  <c r="E70" i="27"/>
  <c r="D70" i="27"/>
  <c r="D74" i="27"/>
  <c r="D72" i="27"/>
  <c r="N18" i="26"/>
  <c r="N19" i="26"/>
  <c r="O20" i="26"/>
  <c r="O20" i="23"/>
  <c r="N18" i="23"/>
  <c r="N19" i="23"/>
  <c r="O18" i="32" l="1"/>
  <c r="B70" i="32" s="1" a="1"/>
  <c r="O19" i="32"/>
  <c r="N18" i="35"/>
  <c r="O20" i="35"/>
  <c r="N19" i="35"/>
  <c r="N18" i="33"/>
  <c r="O20" i="33"/>
  <c r="N19" i="33"/>
  <c r="N18" i="37"/>
  <c r="O20" i="37"/>
  <c r="N19" i="37"/>
  <c r="O18" i="34"/>
  <c r="B70" i="34" s="1" a="1"/>
  <c r="O19" i="34"/>
  <c r="O18" i="36"/>
  <c r="B70" i="36" s="1" a="1"/>
  <c r="O19" i="36"/>
  <c r="O18" i="40"/>
  <c r="B70" i="40" s="1" a="1"/>
  <c r="O19" i="40"/>
  <c r="O20" i="39"/>
  <c r="N18" i="39"/>
  <c r="N19" i="39"/>
  <c r="O20" i="22"/>
  <c r="N19" i="22"/>
  <c r="N18" i="22"/>
  <c r="O19" i="23"/>
  <c r="O18" i="23"/>
  <c r="B70" i="23" s="1" a="1"/>
  <c r="O18" i="25"/>
  <c r="B70" i="25" s="1" a="1"/>
  <c r="O19" i="25"/>
  <c r="O18" i="21"/>
  <c r="B70" i="21" s="1" a="1"/>
  <c r="O19" i="21"/>
  <c r="O18" i="26"/>
  <c r="B70" i="26" s="1" a="1"/>
  <c r="O19" i="26"/>
  <c r="O18" i="30"/>
  <c r="B70" i="30" s="1" a="1"/>
  <c r="O19" i="30"/>
  <c r="N18" i="29"/>
  <c r="O20" i="29"/>
  <c r="N19" i="29"/>
  <c r="B73" i="34" l="1"/>
  <c r="B71" i="34"/>
  <c r="C74" i="34"/>
  <c r="C72" i="34"/>
  <c r="C70" i="34"/>
  <c r="B74" i="34"/>
  <c r="B72" i="34"/>
  <c r="B70" i="34"/>
  <c r="C73" i="34"/>
  <c r="C71" i="34"/>
  <c r="O18" i="35"/>
  <c r="B70" i="35" s="1" a="1"/>
  <c r="O19" i="35"/>
  <c r="B74" i="40"/>
  <c r="B72" i="40"/>
  <c r="B70" i="40"/>
  <c r="C73" i="40"/>
  <c r="C71" i="40"/>
  <c r="B73" i="40"/>
  <c r="B71" i="40"/>
  <c r="C74" i="40"/>
  <c r="C72" i="40"/>
  <c r="C70" i="40"/>
  <c r="O18" i="33"/>
  <c r="B70" i="33" s="1" a="1"/>
  <c r="O19" i="33"/>
  <c r="B73" i="36"/>
  <c r="B71" i="36"/>
  <c r="C74" i="36"/>
  <c r="C72" i="36"/>
  <c r="C70" i="36"/>
  <c r="B74" i="36"/>
  <c r="B72" i="36"/>
  <c r="B70" i="36"/>
  <c r="C73" i="36"/>
  <c r="C71" i="36"/>
  <c r="O18" i="37"/>
  <c r="B70" i="37" s="1" a="1"/>
  <c r="O19" i="37"/>
  <c r="O18" i="39"/>
  <c r="B70" i="39" s="1" a="1"/>
  <c r="O19" i="39"/>
  <c r="C73" i="32"/>
  <c r="C71" i="32"/>
  <c r="C74" i="32"/>
  <c r="B72" i="32"/>
  <c r="C72" i="32"/>
  <c r="B74" i="32"/>
  <c r="B71" i="32"/>
  <c r="B70" i="32"/>
  <c r="B73" i="32"/>
  <c r="C70" i="32"/>
  <c r="E74" i="21"/>
  <c r="E73" i="21"/>
  <c r="E72" i="21"/>
  <c r="E71" i="21"/>
  <c r="E70" i="21"/>
  <c r="D74" i="21"/>
  <c r="D73" i="21"/>
  <c r="D72" i="21"/>
  <c r="D71" i="21"/>
  <c r="D70" i="21"/>
  <c r="C74" i="21"/>
  <c r="C73" i="21"/>
  <c r="C72" i="21"/>
  <c r="C71" i="21"/>
  <c r="C70" i="21"/>
  <c r="B71" i="21"/>
  <c r="B74" i="21"/>
  <c r="B70" i="21"/>
  <c r="B73" i="21"/>
  <c r="B72" i="21"/>
  <c r="D74" i="30"/>
  <c r="D73" i="30"/>
  <c r="D72" i="30"/>
  <c r="D71" i="30"/>
  <c r="D70" i="30"/>
  <c r="C74" i="30"/>
  <c r="C73" i="30"/>
  <c r="C72" i="30"/>
  <c r="C71" i="30"/>
  <c r="C70" i="30"/>
  <c r="B74" i="30"/>
  <c r="B73" i="30"/>
  <c r="B72" i="30"/>
  <c r="B71" i="30"/>
  <c r="B70" i="30"/>
  <c r="E74" i="30"/>
  <c r="E73" i="30"/>
  <c r="E72" i="30"/>
  <c r="E71" i="30"/>
  <c r="E70" i="30"/>
  <c r="O18" i="29"/>
  <c r="B70" i="29" s="1" a="1"/>
  <c r="O19" i="29"/>
  <c r="E74" i="26"/>
  <c r="E73" i="26"/>
  <c r="E72" i="26"/>
  <c r="E71" i="26"/>
  <c r="E70" i="26"/>
  <c r="D74" i="26"/>
  <c r="D73" i="26"/>
  <c r="D72" i="26"/>
  <c r="D71" i="26"/>
  <c r="D70" i="26"/>
  <c r="B74" i="26"/>
  <c r="B72" i="26"/>
  <c r="B70" i="26"/>
  <c r="B73" i="26"/>
  <c r="B71" i="26"/>
  <c r="C74" i="26"/>
  <c r="C70" i="26"/>
  <c r="C73" i="26"/>
  <c r="C72" i="26"/>
  <c r="C71" i="26"/>
  <c r="C74" i="25"/>
  <c r="C73" i="25"/>
  <c r="C72" i="25"/>
  <c r="C71" i="25"/>
  <c r="C70" i="25"/>
  <c r="B74" i="25"/>
  <c r="B73" i="25"/>
  <c r="B72" i="25"/>
  <c r="B71" i="25"/>
  <c r="B70" i="25"/>
  <c r="E74" i="25"/>
  <c r="E72" i="25"/>
  <c r="E70" i="25"/>
  <c r="D74" i="25"/>
  <c r="D72" i="25"/>
  <c r="D70" i="25"/>
  <c r="E73" i="25"/>
  <c r="E71" i="25"/>
  <c r="D73" i="25"/>
  <c r="D71" i="25"/>
  <c r="D74" i="23"/>
  <c r="D73" i="23"/>
  <c r="D72" i="23"/>
  <c r="D71" i="23"/>
  <c r="D70" i="23"/>
  <c r="C74" i="23"/>
  <c r="C73" i="23"/>
  <c r="C72" i="23"/>
  <c r="C71" i="23"/>
  <c r="C70" i="23"/>
  <c r="B74" i="23"/>
  <c r="B73" i="23"/>
  <c r="B72" i="23"/>
  <c r="B71" i="23"/>
  <c r="B70" i="23"/>
  <c r="E73" i="23"/>
  <c r="E70" i="23"/>
  <c r="E72" i="23"/>
  <c r="E71" i="23"/>
  <c r="E74" i="23"/>
  <c r="O18" i="22"/>
  <c r="B70" i="22" s="1" a="1"/>
  <c r="O19" i="22"/>
  <c r="B73" i="33" l="1"/>
  <c r="B71" i="33"/>
  <c r="C74" i="33"/>
  <c r="C72" i="33"/>
  <c r="C70" i="33"/>
  <c r="B74" i="33"/>
  <c r="B72" i="33"/>
  <c r="B70" i="33"/>
  <c r="C73" i="33"/>
  <c r="C71" i="33"/>
  <c r="C73" i="35"/>
  <c r="C71" i="35"/>
  <c r="B73" i="35"/>
  <c r="B71" i="35"/>
  <c r="C74" i="35"/>
  <c r="C72" i="35"/>
  <c r="C70" i="35"/>
  <c r="B74" i="35"/>
  <c r="B72" i="35"/>
  <c r="B70" i="35"/>
  <c r="C73" i="37"/>
  <c r="C71" i="37"/>
  <c r="B73" i="37"/>
  <c r="B71" i="37"/>
  <c r="C74" i="37"/>
  <c r="C72" i="37"/>
  <c r="C70" i="37"/>
  <c r="B74" i="37"/>
  <c r="B72" i="37"/>
  <c r="B70" i="37"/>
  <c r="B74" i="39"/>
  <c r="B72" i="39"/>
  <c r="B70" i="39"/>
  <c r="C73" i="39"/>
  <c r="C71" i="39"/>
  <c r="B73" i="39"/>
  <c r="B71" i="39"/>
  <c r="C74" i="39"/>
  <c r="C72" i="39"/>
  <c r="C70" i="39"/>
  <c r="C74" i="22"/>
  <c r="C73" i="22"/>
  <c r="C72" i="22"/>
  <c r="C71" i="22"/>
  <c r="C70" i="22"/>
  <c r="B74" i="22"/>
  <c r="B73" i="22"/>
  <c r="B72" i="22"/>
  <c r="B71" i="22"/>
  <c r="B70" i="22"/>
  <c r="E74" i="22"/>
  <c r="E73" i="22"/>
  <c r="E72" i="22"/>
  <c r="E71" i="22"/>
  <c r="E70" i="22"/>
  <c r="D73" i="22"/>
  <c r="D74" i="22"/>
  <c r="D70" i="22"/>
  <c r="D72" i="22"/>
  <c r="D71" i="22"/>
  <c r="B74" i="29"/>
  <c r="B73" i="29"/>
  <c r="B72" i="29"/>
  <c r="B71" i="29"/>
  <c r="B70" i="29"/>
  <c r="C74" i="29"/>
  <c r="E72" i="29"/>
  <c r="D71" i="29"/>
  <c r="C70" i="29"/>
  <c r="E73" i="29"/>
  <c r="C72" i="29"/>
  <c r="D70" i="29"/>
  <c r="D73" i="29"/>
  <c r="E71" i="29"/>
  <c r="D72" i="29"/>
  <c r="E74" i="29"/>
  <c r="C71" i="29"/>
  <c r="D74" i="29"/>
  <c r="E70" i="29"/>
  <c r="C73" i="29"/>
  <c r="C80" i="40" l="1"/>
  <c r="C80" i="39"/>
  <c r="C80" i="38"/>
  <c r="C80" i="37"/>
  <c r="C80" i="36"/>
  <c r="C80" i="35"/>
  <c r="C80" i="34"/>
  <c r="C80" i="33"/>
  <c r="C80" i="32"/>
  <c r="C80" i="31"/>
  <c r="C80" i="30"/>
  <c r="C80" i="28"/>
  <c r="C80" i="26"/>
  <c r="C80" i="29"/>
  <c r="C80" i="25"/>
  <c r="C80" i="23"/>
  <c r="C80" i="24"/>
  <c r="C80" i="21"/>
  <c r="C80" i="27"/>
  <c r="C80" i="22"/>
  <c r="J88" i="33" l="1"/>
  <c r="J90" i="33" s="1"/>
  <c r="J91" i="33" s="1"/>
  <c r="F88" i="33"/>
  <c r="F90" i="33" s="1"/>
  <c r="F91" i="33" s="1"/>
  <c r="I88" i="33"/>
  <c r="I90" i="33" s="1"/>
  <c r="I91" i="33" s="1"/>
  <c r="E88" i="33"/>
  <c r="E90" i="33" s="1"/>
  <c r="E91" i="33" s="1"/>
  <c r="L88" i="33"/>
  <c r="L90" i="33" s="1"/>
  <c r="L91" i="33" s="1"/>
  <c r="H88" i="33"/>
  <c r="H90" i="33" s="1"/>
  <c r="H91" i="33" s="1"/>
  <c r="D88" i="33"/>
  <c r="D90" i="33" s="1"/>
  <c r="D91" i="33" s="1"/>
  <c r="G88" i="33"/>
  <c r="G90" i="33" s="1"/>
  <c r="G91" i="33" s="1"/>
  <c r="C88" i="33"/>
  <c r="C90" i="33" s="1"/>
  <c r="C91" i="33" s="1"/>
  <c r="K88" i="33"/>
  <c r="K90" i="33" s="1"/>
  <c r="K91" i="33" s="1"/>
  <c r="C84" i="33"/>
  <c r="K88" i="37"/>
  <c r="K90" i="37" s="1"/>
  <c r="K91" i="37" s="1"/>
  <c r="G88" i="37"/>
  <c r="G90" i="37" s="1"/>
  <c r="G91" i="37" s="1"/>
  <c r="C88" i="37"/>
  <c r="C90" i="37" s="1"/>
  <c r="C91" i="37" s="1"/>
  <c r="J88" i="37"/>
  <c r="J90" i="37" s="1"/>
  <c r="J91" i="37" s="1"/>
  <c r="F88" i="37"/>
  <c r="F90" i="37" s="1"/>
  <c r="F91" i="37" s="1"/>
  <c r="I88" i="37"/>
  <c r="I90" i="37" s="1"/>
  <c r="I91" i="37" s="1"/>
  <c r="E88" i="37"/>
  <c r="E90" i="37" s="1"/>
  <c r="E91" i="37" s="1"/>
  <c r="L88" i="37"/>
  <c r="L90" i="37" s="1"/>
  <c r="L91" i="37" s="1"/>
  <c r="H88" i="37"/>
  <c r="H90" i="37" s="1"/>
  <c r="H91" i="37" s="1"/>
  <c r="D88" i="37"/>
  <c r="D90" i="37" s="1"/>
  <c r="D91" i="37" s="1"/>
  <c r="C84" i="37"/>
  <c r="J88" i="34"/>
  <c r="J90" i="34" s="1"/>
  <c r="J91" i="34" s="1"/>
  <c r="F88" i="34"/>
  <c r="F90" i="34" s="1"/>
  <c r="F91" i="34" s="1"/>
  <c r="I88" i="34"/>
  <c r="I90" i="34" s="1"/>
  <c r="I91" i="34" s="1"/>
  <c r="E88" i="34"/>
  <c r="E90" i="34" s="1"/>
  <c r="E91" i="34" s="1"/>
  <c r="L88" i="34"/>
  <c r="L90" i="34" s="1"/>
  <c r="L91" i="34" s="1"/>
  <c r="H88" i="34"/>
  <c r="H90" i="34" s="1"/>
  <c r="H91" i="34" s="1"/>
  <c r="D88" i="34"/>
  <c r="D90" i="34" s="1"/>
  <c r="D91" i="34" s="1"/>
  <c r="K88" i="34"/>
  <c r="K90" i="34" s="1"/>
  <c r="K91" i="34" s="1"/>
  <c r="G88" i="34"/>
  <c r="G90" i="34" s="1"/>
  <c r="G91" i="34" s="1"/>
  <c r="C88" i="34"/>
  <c r="C90" i="34" s="1"/>
  <c r="C91" i="34" s="1"/>
  <c r="C84" i="34"/>
  <c r="K88" i="38"/>
  <c r="K90" i="38" s="1"/>
  <c r="K91" i="38" s="1"/>
  <c r="G88" i="38"/>
  <c r="G90" i="38" s="1"/>
  <c r="G91" i="38" s="1"/>
  <c r="C88" i="38"/>
  <c r="C90" i="38" s="1"/>
  <c r="C91" i="38" s="1"/>
  <c r="J88" i="38"/>
  <c r="J90" i="38" s="1"/>
  <c r="J91" i="38" s="1"/>
  <c r="F88" i="38"/>
  <c r="F90" i="38" s="1"/>
  <c r="F91" i="38" s="1"/>
  <c r="I88" i="38"/>
  <c r="I90" i="38" s="1"/>
  <c r="I91" i="38" s="1"/>
  <c r="E88" i="38"/>
  <c r="E90" i="38" s="1"/>
  <c r="E91" i="38" s="1"/>
  <c r="L88" i="38"/>
  <c r="L90" i="38" s="1"/>
  <c r="L91" i="38" s="1"/>
  <c r="H88" i="38"/>
  <c r="H90" i="38" s="1"/>
  <c r="H91" i="38" s="1"/>
  <c r="D88" i="38"/>
  <c r="D90" i="38" s="1"/>
  <c r="D91" i="38" s="1"/>
  <c r="C84" i="38"/>
  <c r="K88" i="31"/>
  <c r="K90" i="31" s="1"/>
  <c r="K91" i="31" s="1"/>
  <c r="G88" i="31"/>
  <c r="G90" i="31" s="1"/>
  <c r="G91" i="31" s="1"/>
  <c r="C88" i="31"/>
  <c r="C90" i="31" s="1"/>
  <c r="C91" i="31" s="1"/>
  <c r="J88" i="31"/>
  <c r="J90" i="31" s="1"/>
  <c r="J91" i="31" s="1"/>
  <c r="F88" i="31"/>
  <c r="F90" i="31" s="1"/>
  <c r="F91" i="31" s="1"/>
  <c r="I88" i="31"/>
  <c r="I90" i="31" s="1"/>
  <c r="I91" i="31" s="1"/>
  <c r="E88" i="31"/>
  <c r="E90" i="31" s="1"/>
  <c r="E91" i="31" s="1"/>
  <c r="D88" i="31"/>
  <c r="D90" i="31" s="1"/>
  <c r="D91" i="31" s="1"/>
  <c r="C84" i="31"/>
  <c r="L88" i="31"/>
  <c r="L90" i="31" s="1"/>
  <c r="L91" i="31" s="1"/>
  <c r="H88" i="31"/>
  <c r="H90" i="31" s="1"/>
  <c r="H91" i="31" s="1"/>
  <c r="K88" i="35"/>
  <c r="K90" i="35" s="1"/>
  <c r="K91" i="35" s="1"/>
  <c r="G88" i="35"/>
  <c r="G90" i="35" s="1"/>
  <c r="G91" i="35" s="1"/>
  <c r="C88" i="35"/>
  <c r="C90" i="35" s="1"/>
  <c r="C91" i="35" s="1"/>
  <c r="J88" i="35"/>
  <c r="J90" i="35" s="1"/>
  <c r="J91" i="35" s="1"/>
  <c r="F88" i="35"/>
  <c r="F90" i="35" s="1"/>
  <c r="F91" i="35" s="1"/>
  <c r="I88" i="35"/>
  <c r="I90" i="35" s="1"/>
  <c r="I91" i="35" s="1"/>
  <c r="E88" i="35"/>
  <c r="E90" i="35" s="1"/>
  <c r="E91" i="35" s="1"/>
  <c r="L88" i="35"/>
  <c r="L90" i="35" s="1"/>
  <c r="L91" i="35" s="1"/>
  <c r="H88" i="35"/>
  <c r="H90" i="35" s="1"/>
  <c r="H91" i="35" s="1"/>
  <c r="D88" i="35"/>
  <c r="D90" i="35" s="1"/>
  <c r="D91" i="35" s="1"/>
  <c r="C84" i="35"/>
  <c r="L88" i="39"/>
  <c r="L90" i="39" s="1"/>
  <c r="L91" i="39" s="1"/>
  <c r="H88" i="39"/>
  <c r="H90" i="39" s="1"/>
  <c r="H91" i="39" s="1"/>
  <c r="D88" i="39"/>
  <c r="D90" i="39" s="1"/>
  <c r="D91" i="39" s="1"/>
  <c r="K88" i="39"/>
  <c r="K90" i="39" s="1"/>
  <c r="K91" i="39" s="1"/>
  <c r="G88" i="39"/>
  <c r="G90" i="39" s="1"/>
  <c r="G91" i="39" s="1"/>
  <c r="C88" i="39"/>
  <c r="C90" i="39" s="1"/>
  <c r="C91" i="39" s="1"/>
  <c r="J88" i="39"/>
  <c r="J90" i="39" s="1"/>
  <c r="J91" i="39" s="1"/>
  <c r="F88" i="39"/>
  <c r="F90" i="39" s="1"/>
  <c r="F91" i="39" s="1"/>
  <c r="I88" i="39"/>
  <c r="I90" i="39" s="1"/>
  <c r="I91" i="39" s="1"/>
  <c r="E88" i="39"/>
  <c r="E90" i="39" s="1"/>
  <c r="E91" i="39" s="1"/>
  <c r="C84" i="39"/>
  <c r="D80" i="40"/>
  <c r="D80" i="39"/>
  <c r="D80" i="38"/>
  <c r="D80" i="37"/>
  <c r="D80" i="36"/>
  <c r="D80" i="35"/>
  <c r="D80" i="34"/>
  <c r="D80" i="33"/>
  <c r="D80" i="32"/>
  <c r="D80" i="31"/>
  <c r="K88" i="32"/>
  <c r="K90" i="32" s="1"/>
  <c r="K91" i="32" s="1"/>
  <c r="G88" i="32"/>
  <c r="G90" i="32" s="1"/>
  <c r="G91" i="32" s="1"/>
  <c r="C88" i="32"/>
  <c r="C90" i="32" s="1"/>
  <c r="C91" i="32" s="1"/>
  <c r="J88" i="32"/>
  <c r="J90" i="32" s="1"/>
  <c r="J91" i="32" s="1"/>
  <c r="E88" i="32"/>
  <c r="E90" i="32" s="1"/>
  <c r="E91" i="32" s="1"/>
  <c r="F88" i="32"/>
  <c r="F90" i="32" s="1"/>
  <c r="F91" i="32" s="1"/>
  <c r="I88" i="32"/>
  <c r="I90" i="32" s="1"/>
  <c r="I91" i="32" s="1"/>
  <c r="D88" i="32"/>
  <c r="D90" i="32" s="1"/>
  <c r="D91" i="32" s="1"/>
  <c r="L88" i="32"/>
  <c r="L90" i="32" s="1"/>
  <c r="L91" i="32" s="1"/>
  <c r="H88" i="32"/>
  <c r="H90" i="32" s="1"/>
  <c r="H91" i="32" s="1"/>
  <c r="C84" i="32"/>
  <c r="J88" i="36"/>
  <c r="J90" i="36" s="1"/>
  <c r="J91" i="36" s="1"/>
  <c r="F88" i="36"/>
  <c r="F90" i="36" s="1"/>
  <c r="F91" i="36" s="1"/>
  <c r="I88" i="36"/>
  <c r="I90" i="36" s="1"/>
  <c r="I91" i="36" s="1"/>
  <c r="E88" i="36"/>
  <c r="E90" i="36" s="1"/>
  <c r="E91" i="36" s="1"/>
  <c r="L88" i="36"/>
  <c r="L90" i="36" s="1"/>
  <c r="L91" i="36" s="1"/>
  <c r="H88" i="36"/>
  <c r="H90" i="36" s="1"/>
  <c r="H91" i="36" s="1"/>
  <c r="D88" i="36"/>
  <c r="D90" i="36" s="1"/>
  <c r="D91" i="36" s="1"/>
  <c r="C84" i="36"/>
  <c r="K88" i="36"/>
  <c r="K90" i="36" s="1"/>
  <c r="K91" i="36" s="1"/>
  <c r="G88" i="36"/>
  <c r="G90" i="36" s="1"/>
  <c r="G91" i="36" s="1"/>
  <c r="C88" i="36"/>
  <c r="C90" i="36" s="1"/>
  <c r="C91" i="36" s="1"/>
  <c r="L88" i="40"/>
  <c r="L90" i="40" s="1"/>
  <c r="L91" i="40" s="1"/>
  <c r="H88" i="40"/>
  <c r="H90" i="40" s="1"/>
  <c r="H91" i="40" s="1"/>
  <c r="D88" i="40"/>
  <c r="D90" i="40" s="1"/>
  <c r="D91" i="40" s="1"/>
  <c r="K88" i="40"/>
  <c r="K90" i="40" s="1"/>
  <c r="K91" i="40" s="1"/>
  <c r="G88" i="40"/>
  <c r="G90" i="40" s="1"/>
  <c r="G91" i="40" s="1"/>
  <c r="C88" i="40"/>
  <c r="C90" i="40" s="1"/>
  <c r="C91" i="40" s="1"/>
  <c r="J88" i="40"/>
  <c r="J90" i="40" s="1"/>
  <c r="J91" i="40" s="1"/>
  <c r="F88" i="40"/>
  <c r="F90" i="40" s="1"/>
  <c r="F91" i="40" s="1"/>
  <c r="I88" i="40"/>
  <c r="I90" i="40" s="1"/>
  <c r="I91" i="40" s="1"/>
  <c r="E88" i="40"/>
  <c r="E90" i="40" s="1"/>
  <c r="E91" i="40" s="1"/>
  <c r="C84" i="40"/>
  <c r="J88" i="29"/>
  <c r="J90" i="29" s="1"/>
  <c r="J91" i="29" s="1"/>
  <c r="F88" i="29"/>
  <c r="F90" i="29" s="1"/>
  <c r="F91" i="29" s="1"/>
  <c r="L88" i="29"/>
  <c r="L90" i="29" s="1"/>
  <c r="L91" i="29" s="1"/>
  <c r="G88" i="29"/>
  <c r="G90" i="29" s="1"/>
  <c r="G91" i="29" s="1"/>
  <c r="C84" i="29"/>
  <c r="E88" i="29"/>
  <c r="E90" i="29" s="1"/>
  <c r="E91" i="29" s="1"/>
  <c r="K88" i="29"/>
  <c r="K90" i="29" s="1"/>
  <c r="K91" i="29" s="1"/>
  <c r="D88" i="29"/>
  <c r="D90" i="29" s="1"/>
  <c r="D91" i="29" s="1"/>
  <c r="I88" i="29"/>
  <c r="I90" i="29" s="1"/>
  <c r="I91" i="29" s="1"/>
  <c r="H88" i="29"/>
  <c r="H90" i="29" s="1"/>
  <c r="H91" i="29" s="1"/>
  <c r="C88" i="29"/>
  <c r="C90" i="29" s="1"/>
  <c r="C91" i="29" s="1"/>
  <c r="K88" i="24"/>
  <c r="K90" i="24" s="1"/>
  <c r="K91" i="24" s="1"/>
  <c r="G88" i="24"/>
  <c r="G90" i="24" s="1"/>
  <c r="G91" i="24" s="1"/>
  <c r="C88" i="24"/>
  <c r="C90" i="24" s="1"/>
  <c r="C91" i="24" s="1"/>
  <c r="I88" i="24"/>
  <c r="I90" i="24" s="1"/>
  <c r="I91" i="24" s="1"/>
  <c r="E88" i="24"/>
  <c r="E90" i="24" s="1"/>
  <c r="E91" i="24" s="1"/>
  <c r="F88" i="24"/>
  <c r="F90" i="24" s="1"/>
  <c r="F91" i="24" s="1"/>
  <c r="L88" i="24"/>
  <c r="L90" i="24" s="1"/>
  <c r="L91" i="24" s="1"/>
  <c r="D88" i="24"/>
  <c r="D90" i="24" s="1"/>
  <c r="D91" i="24" s="1"/>
  <c r="J88" i="24"/>
  <c r="J90" i="24" s="1"/>
  <c r="J91" i="24" s="1"/>
  <c r="C84" i="24"/>
  <c r="H88" i="24"/>
  <c r="H90" i="24" s="1"/>
  <c r="H91" i="24" s="1"/>
  <c r="I88" i="26"/>
  <c r="I90" i="26" s="1"/>
  <c r="I91" i="26" s="1"/>
  <c r="E88" i="26"/>
  <c r="E90" i="26" s="1"/>
  <c r="E91" i="26" s="1"/>
  <c r="L88" i="26"/>
  <c r="L90" i="26" s="1"/>
  <c r="L91" i="26" s="1"/>
  <c r="H88" i="26"/>
  <c r="H90" i="26" s="1"/>
  <c r="H91" i="26" s="1"/>
  <c r="D88" i="26"/>
  <c r="D90" i="26" s="1"/>
  <c r="D91" i="26" s="1"/>
  <c r="F88" i="26"/>
  <c r="F90" i="26" s="1"/>
  <c r="F91" i="26" s="1"/>
  <c r="J88" i="26"/>
  <c r="J90" i="26" s="1"/>
  <c r="J91" i="26" s="1"/>
  <c r="G88" i="26"/>
  <c r="G90" i="26" s="1"/>
  <c r="G91" i="26" s="1"/>
  <c r="C88" i="26"/>
  <c r="C90" i="26" s="1"/>
  <c r="C91" i="26" s="1"/>
  <c r="K88" i="26"/>
  <c r="K90" i="26" s="1"/>
  <c r="K91" i="26" s="1"/>
  <c r="C84" i="26"/>
  <c r="L88" i="23"/>
  <c r="L90" i="23" s="1"/>
  <c r="L91" i="23" s="1"/>
  <c r="H88" i="23"/>
  <c r="H90" i="23" s="1"/>
  <c r="H91" i="23" s="1"/>
  <c r="D88" i="23"/>
  <c r="D90" i="23" s="1"/>
  <c r="D91" i="23" s="1"/>
  <c r="K88" i="23"/>
  <c r="K90" i="23" s="1"/>
  <c r="K91" i="23" s="1"/>
  <c r="G88" i="23"/>
  <c r="G90" i="23" s="1"/>
  <c r="G91" i="23" s="1"/>
  <c r="C88" i="23"/>
  <c r="C90" i="23" s="1"/>
  <c r="C91" i="23" s="1"/>
  <c r="J88" i="23"/>
  <c r="J90" i="23" s="1"/>
  <c r="J91" i="23" s="1"/>
  <c r="F88" i="23"/>
  <c r="F90" i="23" s="1"/>
  <c r="F91" i="23" s="1"/>
  <c r="I88" i="23"/>
  <c r="I90" i="23" s="1"/>
  <c r="I91" i="23" s="1"/>
  <c r="E88" i="23"/>
  <c r="E90" i="23" s="1"/>
  <c r="E91" i="23" s="1"/>
  <c r="C84" i="23"/>
  <c r="L88" i="28"/>
  <c r="L90" i="28" s="1"/>
  <c r="L91" i="28" s="1"/>
  <c r="H88" i="28"/>
  <c r="H90" i="28" s="1"/>
  <c r="H91" i="28" s="1"/>
  <c r="D88" i="28"/>
  <c r="D90" i="28" s="1"/>
  <c r="D91" i="28" s="1"/>
  <c r="G88" i="28"/>
  <c r="G90" i="28" s="1"/>
  <c r="G91" i="28" s="1"/>
  <c r="K88" i="28"/>
  <c r="K90" i="28" s="1"/>
  <c r="K91" i="28" s="1"/>
  <c r="F88" i="28"/>
  <c r="F90" i="28" s="1"/>
  <c r="F91" i="28" s="1"/>
  <c r="C88" i="28"/>
  <c r="C90" i="28" s="1"/>
  <c r="C91" i="28" s="1"/>
  <c r="J88" i="28"/>
  <c r="J90" i="28" s="1"/>
  <c r="J91" i="28" s="1"/>
  <c r="E88" i="28"/>
  <c r="E90" i="28" s="1"/>
  <c r="E91" i="28" s="1"/>
  <c r="I88" i="28"/>
  <c r="I90" i="28" s="1"/>
  <c r="I91" i="28" s="1"/>
  <c r="C84" i="28"/>
  <c r="D80" i="30"/>
  <c r="D80" i="26"/>
  <c r="D80" i="29"/>
  <c r="D80" i="28"/>
  <c r="D80" i="27"/>
  <c r="D80" i="25"/>
  <c r="D80" i="24"/>
  <c r="D80" i="21"/>
  <c r="D80" i="22"/>
  <c r="D80" i="23"/>
  <c r="I88" i="21"/>
  <c r="I90" i="21" s="1"/>
  <c r="I91" i="21" s="1"/>
  <c r="E88" i="21"/>
  <c r="E90" i="21" s="1"/>
  <c r="E91" i="21" s="1"/>
  <c r="L88" i="21"/>
  <c r="L90" i="21" s="1"/>
  <c r="L91" i="21" s="1"/>
  <c r="H88" i="21"/>
  <c r="H90" i="21" s="1"/>
  <c r="H91" i="21" s="1"/>
  <c r="D88" i="21"/>
  <c r="D90" i="21" s="1"/>
  <c r="D91" i="21" s="1"/>
  <c r="K88" i="21"/>
  <c r="K90" i="21" s="1"/>
  <c r="K91" i="21" s="1"/>
  <c r="G88" i="21"/>
  <c r="G90" i="21" s="1"/>
  <c r="G91" i="21" s="1"/>
  <c r="C88" i="21"/>
  <c r="C90" i="21" s="1"/>
  <c r="C91" i="21" s="1"/>
  <c r="J88" i="21"/>
  <c r="J90" i="21" s="1"/>
  <c r="J91" i="21" s="1"/>
  <c r="F88" i="21"/>
  <c r="F90" i="21" s="1"/>
  <c r="F91" i="21" s="1"/>
  <c r="C84" i="21"/>
  <c r="K88" i="22"/>
  <c r="K90" i="22" s="1"/>
  <c r="K91" i="22" s="1"/>
  <c r="G88" i="22"/>
  <c r="G90" i="22" s="1"/>
  <c r="G91" i="22" s="1"/>
  <c r="C88" i="22"/>
  <c r="C90" i="22" s="1"/>
  <c r="C91" i="22" s="1"/>
  <c r="J88" i="22"/>
  <c r="J90" i="22" s="1"/>
  <c r="J91" i="22" s="1"/>
  <c r="F88" i="22"/>
  <c r="F90" i="22" s="1"/>
  <c r="F91" i="22" s="1"/>
  <c r="I88" i="22"/>
  <c r="I90" i="22" s="1"/>
  <c r="I91" i="22" s="1"/>
  <c r="E88" i="22"/>
  <c r="E90" i="22" s="1"/>
  <c r="E91" i="22" s="1"/>
  <c r="L88" i="22"/>
  <c r="L90" i="22" s="1"/>
  <c r="L91" i="22" s="1"/>
  <c r="H88" i="22"/>
  <c r="H90" i="22" s="1"/>
  <c r="H91" i="22" s="1"/>
  <c r="D88" i="22"/>
  <c r="D90" i="22" s="1"/>
  <c r="D91" i="22" s="1"/>
  <c r="C84" i="22"/>
  <c r="K88" i="27"/>
  <c r="K90" i="27" s="1"/>
  <c r="K91" i="27" s="1"/>
  <c r="G88" i="27"/>
  <c r="G90" i="27" s="1"/>
  <c r="G91" i="27" s="1"/>
  <c r="C88" i="27"/>
  <c r="C90" i="27" s="1"/>
  <c r="C91" i="27" s="1"/>
  <c r="J88" i="27"/>
  <c r="J90" i="27" s="1"/>
  <c r="J91" i="27" s="1"/>
  <c r="F88" i="27"/>
  <c r="F90" i="27" s="1"/>
  <c r="F91" i="27" s="1"/>
  <c r="L88" i="27"/>
  <c r="L90" i="27" s="1"/>
  <c r="L91" i="27" s="1"/>
  <c r="D88" i="27"/>
  <c r="D90" i="27" s="1"/>
  <c r="D91" i="27" s="1"/>
  <c r="I88" i="27"/>
  <c r="I90" i="27" s="1"/>
  <c r="I91" i="27" s="1"/>
  <c r="C84" i="27"/>
  <c r="H88" i="27"/>
  <c r="H90" i="27" s="1"/>
  <c r="H91" i="27" s="1"/>
  <c r="E88" i="27"/>
  <c r="E90" i="27" s="1"/>
  <c r="E91" i="27" s="1"/>
  <c r="K88" i="25"/>
  <c r="K90" i="25" s="1"/>
  <c r="K91" i="25" s="1"/>
  <c r="G88" i="25"/>
  <c r="G90" i="25" s="1"/>
  <c r="G91" i="25" s="1"/>
  <c r="C88" i="25"/>
  <c r="C90" i="25" s="1"/>
  <c r="C91" i="25" s="1"/>
  <c r="J88" i="25"/>
  <c r="J90" i="25" s="1"/>
  <c r="J91" i="25" s="1"/>
  <c r="F88" i="25"/>
  <c r="F90" i="25" s="1"/>
  <c r="F91" i="25" s="1"/>
  <c r="L88" i="25"/>
  <c r="L90" i="25" s="1"/>
  <c r="L91" i="25" s="1"/>
  <c r="D88" i="25"/>
  <c r="D90" i="25" s="1"/>
  <c r="D91" i="25" s="1"/>
  <c r="I88" i="25"/>
  <c r="I90" i="25" s="1"/>
  <c r="I91" i="25" s="1"/>
  <c r="H88" i="25"/>
  <c r="H90" i="25" s="1"/>
  <c r="H91" i="25" s="1"/>
  <c r="E88" i="25"/>
  <c r="E90" i="25" s="1"/>
  <c r="E91" i="25" s="1"/>
  <c r="C84" i="25"/>
  <c r="L88" i="30"/>
  <c r="L90" i="30" s="1"/>
  <c r="L91" i="30" s="1"/>
  <c r="H88" i="30"/>
  <c r="H90" i="30" s="1"/>
  <c r="H91" i="30" s="1"/>
  <c r="D88" i="30"/>
  <c r="D90" i="30" s="1"/>
  <c r="D91" i="30" s="1"/>
  <c r="K88" i="30"/>
  <c r="K90" i="30" s="1"/>
  <c r="K91" i="30" s="1"/>
  <c r="G88" i="30"/>
  <c r="G90" i="30" s="1"/>
  <c r="G91" i="30" s="1"/>
  <c r="C88" i="30"/>
  <c r="C90" i="30" s="1"/>
  <c r="C91" i="30" s="1"/>
  <c r="J88" i="30"/>
  <c r="J90" i="30" s="1"/>
  <c r="J91" i="30" s="1"/>
  <c r="F88" i="30"/>
  <c r="F90" i="30" s="1"/>
  <c r="F91" i="30" s="1"/>
  <c r="I88" i="30"/>
  <c r="I90" i="30" s="1"/>
  <c r="I91" i="30" s="1"/>
  <c r="E88" i="30"/>
  <c r="E90" i="30" s="1"/>
  <c r="E91" i="30" s="1"/>
  <c r="C84" i="30"/>
  <c r="L96" i="40" l="1"/>
  <c r="L97" i="40" s="1"/>
  <c r="L98" i="40" s="1"/>
  <c r="H96" i="40"/>
  <c r="H97" i="40" s="1"/>
  <c r="H98" i="40" s="1"/>
  <c r="D96" i="40"/>
  <c r="D97" i="40" s="1"/>
  <c r="D98" i="40" s="1"/>
  <c r="K96" i="40"/>
  <c r="K97" i="40" s="1"/>
  <c r="K98" i="40" s="1"/>
  <c r="G96" i="40"/>
  <c r="G97" i="40" s="1"/>
  <c r="G98" i="40" s="1"/>
  <c r="C96" i="40"/>
  <c r="C97" i="40" s="1"/>
  <c r="C98" i="40" s="1"/>
  <c r="J96" i="40"/>
  <c r="J97" i="40" s="1"/>
  <c r="J98" i="40" s="1"/>
  <c r="F96" i="40"/>
  <c r="F97" i="40" s="1"/>
  <c r="F98" i="40" s="1"/>
  <c r="I96" i="40"/>
  <c r="I97" i="40" s="1"/>
  <c r="I98" i="40" s="1"/>
  <c r="E96" i="40"/>
  <c r="E97" i="40" s="1"/>
  <c r="E98" i="40" s="1"/>
  <c r="I96" i="38"/>
  <c r="I97" i="38" s="1"/>
  <c r="I98" i="38" s="1"/>
  <c r="E96" i="38"/>
  <c r="E97" i="38" s="1"/>
  <c r="E98" i="38" s="1"/>
  <c r="L96" i="38"/>
  <c r="L97" i="38" s="1"/>
  <c r="L98" i="38" s="1"/>
  <c r="H96" i="38"/>
  <c r="H97" i="38" s="1"/>
  <c r="H98" i="38" s="1"/>
  <c r="D96" i="38"/>
  <c r="D97" i="38" s="1"/>
  <c r="D98" i="38" s="1"/>
  <c r="K96" i="38"/>
  <c r="K97" i="38" s="1"/>
  <c r="K98" i="38" s="1"/>
  <c r="G96" i="38"/>
  <c r="G97" i="38" s="1"/>
  <c r="G98" i="38" s="1"/>
  <c r="C96" i="38"/>
  <c r="C97" i="38" s="1"/>
  <c r="C98" i="38" s="1"/>
  <c r="J96" i="38"/>
  <c r="J97" i="38" s="1"/>
  <c r="J98" i="38" s="1"/>
  <c r="F96" i="38"/>
  <c r="F97" i="38" s="1"/>
  <c r="F98" i="38" s="1"/>
  <c r="K96" i="33"/>
  <c r="K97" i="33" s="1"/>
  <c r="K98" i="33" s="1"/>
  <c r="G96" i="33"/>
  <c r="G97" i="33" s="1"/>
  <c r="G98" i="33" s="1"/>
  <c r="C96" i="33"/>
  <c r="C97" i="33" s="1"/>
  <c r="C98" i="33" s="1"/>
  <c r="J96" i="33"/>
  <c r="J97" i="33" s="1"/>
  <c r="J98" i="33" s="1"/>
  <c r="F96" i="33"/>
  <c r="F97" i="33" s="1"/>
  <c r="F98" i="33" s="1"/>
  <c r="I96" i="33"/>
  <c r="I97" i="33" s="1"/>
  <c r="I98" i="33" s="1"/>
  <c r="E96" i="33"/>
  <c r="E97" i="33" s="1"/>
  <c r="E98" i="33" s="1"/>
  <c r="L96" i="33"/>
  <c r="L97" i="33" s="1"/>
  <c r="L98" i="33" s="1"/>
  <c r="H96" i="33"/>
  <c r="H97" i="33" s="1"/>
  <c r="H98" i="33" s="1"/>
  <c r="D96" i="33"/>
  <c r="D97" i="33" s="1"/>
  <c r="D98" i="33" s="1"/>
  <c r="K96" i="36"/>
  <c r="K97" i="36" s="1"/>
  <c r="K98" i="36" s="1"/>
  <c r="G96" i="36"/>
  <c r="G97" i="36" s="1"/>
  <c r="G98" i="36" s="1"/>
  <c r="C96" i="36"/>
  <c r="C97" i="36" s="1"/>
  <c r="C98" i="36" s="1"/>
  <c r="I96" i="36"/>
  <c r="I97" i="36" s="1"/>
  <c r="I98" i="36" s="1"/>
  <c r="E96" i="36"/>
  <c r="E97" i="36" s="1"/>
  <c r="E98" i="36" s="1"/>
  <c r="J96" i="36"/>
  <c r="J97" i="36" s="1"/>
  <c r="J98" i="36" s="1"/>
  <c r="H96" i="36"/>
  <c r="H97" i="36" s="1"/>
  <c r="H98" i="36" s="1"/>
  <c r="F96" i="36"/>
  <c r="F97" i="36" s="1"/>
  <c r="F98" i="36" s="1"/>
  <c r="L96" i="36"/>
  <c r="L97" i="36" s="1"/>
  <c r="L98" i="36" s="1"/>
  <c r="D96" i="36"/>
  <c r="D97" i="36" s="1"/>
  <c r="D98" i="36" s="1"/>
  <c r="K96" i="32"/>
  <c r="K97" i="32" s="1"/>
  <c r="K98" i="32" s="1"/>
  <c r="G96" i="32"/>
  <c r="G97" i="32" s="1"/>
  <c r="G98" i="32" s="1"/>
  <c r="C96" i="32"/>
  <c r="C97" i="32" s="1"/>
  <c r="C98" i="32" s="1"/>
  <c r="I96" i="32"/>
  <c r="I97" i="32" s="1"/>
  <c r="I98" i="32" s="1"/>
  <c r="E96" i="32"/>
  <c r="E97" i="32" s="1"/>
  <c r="E98" i="32" s="1"/>
  <c r="J96" i="32"/>
  <c r="J97" i="32" s="1"/>
  <c r="J98" i="32" s="1"/>
  <c r="H96" i="32"/>
  <c r="H97" i="32" s="1"/>
  <c r="H98" i="32" s="1"/>
  <c r="D96" i="32"/>
  <c r="D97" i="32" s="1"/>
  <c r="D98" i="32" s="1"/>
  <c r="F96" i="32"/>
  <c r="F97" i="32" s="1"/>
  <c r="F98" i="32" s="1"/>
  <c r="L96" i="32"/>
  <c r="L97" i="32" s="1"/>
  <c r="L98" i="32" s="1"/>
  <c r="K96" i="35"/>
  <c r="K97" i="35" s="1"/>
  <c r="K98" i="35" s="1"/>
  <c r="G96" i="35"/>
  <c r="G97" i="35" s="1"/>
  <c r="G98" i="35" s="1"/>
  <c r="C96" i="35"/>
  <c r="C97" i="35" s="1"/>
  <c r="C98" i="35" s="1"/>
  <c r="J96" i="35"/>
  <c r="J97" i="35" s="1"/>
  <c r="J98" i="35" s="1"/>
  <c r="F96" i="35"/>
  <c r="F97" i="35" s="1"/>
  <c r="F98" i="35" s="1"/>
  <c r="I96" i="35"/>
  <c r="I97" i="35" s="1"/>
  <c r="I98" i="35" s="1"/>
  <c r="E96" i="35"/>
  <c r="E97" i="35" s="1"/>
  <c r="E98" i="35" s="1"/>
  <c r="L96" i="35"/>
  <c r="L97" i="35" s="1"/>
  <c r="L98" i="35" s="1"/>
  <c r="H96" i="35"/>
  <c r="H97" i="35" s="1"/>
  <c r="H98" i="35" s="1"/>
  <c r="D96" i="35"/>
  <c r="D97" i="35" s="1"/>
  <c r="D98" i="35" s="1"/>
  <c r="L96" i="37"/>
  <c r="L97" i="37" s="1"/>
  <c r="L98" i="37" s="1"/>
  <c r="H96" i="37"/>
  <c r="H97" i="37" s="1"/>
  <c r="H98" i="37" s="1"/>
  <c r="D96" i="37"/>
  <c r="D97" i="37" s="1"/>
  <c r="D98" i="37" s="1"/>
  <c r="K96" i="37"/>
  <c r="K97" i="37" s="1"/>
  <c r="K98" i="37" s="1"/>
  <c r="G96" i="37"/>
  <c r="G97" i="37" s="1"/>
  <c r="G98" i="37" s="1"/>
  <c r="C96" i="37"/>
  <c r="C97" i="37" s="1"/>
  <c r="C98" i="37" s="1"/>
  <c r="J96" i="37"/>
  <c r="J97" i="37" s="1"/>
  <c r="J98" i="37" s="1"/>
  <c r="F96" i="37"/>
  <c r="F97" i="37" s="1"/>
  <c r="F98" i="37" s="1"/>
  <c r="I96" i="37"/>
  <c r="I97" i="37" s="1"/>
  <c r="I98" i="37" s="1"/>
  <c r="E96" i="37"/>
  <c r="E97" i="37" s="1"/>
  <c r="E98" i="37" s="1"/>
  <c r="I96" i="39"/>
  <c r="I97" i="39" s="1"/>
  <c r="I98" i="39" s="1"/>
  <c r="E96" i="39"/>
  <c r="E97" i="39" s="1"/>
  <c r="E98" i="39" s="1"/>
  <c r="L96" i="39"/>
  <c r="L97" i="39" s="1"/>
  <c r="L98" i="39" s="1"/>
  <c r="H96" i="39"/>
  <c r="H97" i="39" s="1"/>
  <c r="H98" i="39" s="1"/>
  <c r="D96" i="39"/>
  <c r="D97" i="39" s="1"/>
  <c r="D98" i="39" s="1"/>
  <c r="K96" i="39"/>
  <c r="K97" i="39" s="1"/>
  <c r="K98" i="39" s="1"/>
  <c r="G96" i="39"/>
  <c r="G97" i="39" s="1"/>
  <c r="G98" i="39" s="1"/>
  <c r="C96" i="39"/>
  <c r="C97" i="39" s="1"/>
  <c r="C98" i="39" s="1"/>
  <c r="J96" i="39"/>
  <c r="J97" i="39" s="1"/>
  <c r="J98" i="39" s="1"/>
  <c r="F96" i="39"/>
  <c r="F97" i="39" s="1"/>
  <c r="F98" i="39" s="1"/>
  <c r="K96" i="31"/>
  <c r="K97" i="31" s="1"/>
  <c r="K98" i="31" s="1"/>
  <c r="G96" i="31"/>
  <c r="G97" i="31" s="1"/>
  <c r="G98" i="31" s="1"/>
  <c r="C96" i="31"/>
  <c r="C97" i="31" s="1"/>
  <c r="C98" i="31" s="1"/>
  <c r="J96" i="31"/>
  <c r="J97" i="31" s="1"/>
  <c r="J98" i="31" s="1"/>
  <c r="F96" i="31"/>
  <c r="F97" i="31" s="1"/>
  <c r="F98" i="31" s="1"/>
  <c r="I96" i="31"/>
  <c r="I97" i="31" s="1"/>
  <c r="I98" i="31" s="1"/>
  <c r="E96" i="31"/>
  <c r="E97" i="31" s="1"/>
  <c r="E98" i="31" s="1"/>
  <c r="D96" i="31"/>
  <c r="D97" i="31" s="1"/>
  <c r="D98" i="31" s="1"/>
  <c r="H96" i="31"/>
  <c r="H97" i="31" s="1"/>
  <c r="H98" i="31" s="1"/>
  <c r="L96" i="31"/>
  <c r="L97" i="31" s="1"/>
  <c r="L98" i="31" s="1"/>
  <c r="K96" i="34"/>
  <c r="K97" i="34" s="1"/>
  <c r="K98" i="34" s="1"/>
  <c r="G96" i="34"/>
  <c r="G97" i="34" s="1"/>
  <c r="G98" i="34" s="1"/>
  <c r="C96" i="34"/>
  <c r="C97" i="34" s="1"/>
  <c r="C98" i="34" s="1"/>
  <c r="I96" i="34"/>
  <c r="I97" i="34" s="1"/>
  <c r="I98" i="34" s="1"/>
  <c r="E96" i="34"/>
  <c r="E97" i="34" s="1"/>
  <c r="E98" i="34" s="1"/>
  <c r="L96" i="34"/>
  <c r="L97" i="34" s="1"/>
  <c r="L98" i="34" s="1"/>
  <c r="D96" i="34"/>
  <c r="D97" i="34" s="1"/>
  <c r="D98" i="34" s="1"/>
  <c r="J96" i="34"/>
  <c r="J97" i="34" s="1"/>
  <c r="J98" i="34" s="1"/>
  <c r="H96" i="34"/>
  <c r="H97" i="34" s="1"/>
  <c r="H98" i="34" s="1"/>
  <c r="F96" i="34"/>
  <c r="F97" i="34" s="1"/>
  <c r="F98" i="34" s="1"/>
  <c r="K96" i="27"/>
  <c r="K97" i="27" s="1"/>
  <c r="K98" i="27" s="1"/>
  <c r="G96" i="27"/>
  <c r="G97" i="27" s="1"/>
  <c r="G98" i="27" s="1"/>
  <c r="C96" i="27"/>
  <c r="C97" i="27" s="1"/>
  <c r="C98" i="27" s="1"/>
  <c r="J96" i="27"/>
  <c r="J97" i="27" s="1"/>
  <c r="J98" i="27" s="1"/>
  <c r="F96" i="27"/>
  <c r="F97" i="27" s="1"/>
  <c r="F98" i="27" s="1"/>
  <c r="L96" i="27"/>
  <c r="L97" i="27" s="1"/>
  <c r="L98" i="27" s="1"/>
  <c r="D96" i="27"/>
  <c r="D97" i="27" s="1"/>
  <c r="D98" i="27" s="1"/>
  <c r="I96" i="27"/>
  <c r="I97" i="27" s="1"/>
  <c r="I98" i="27" s="1"/>
  <c r="H96" i="27"/>
  <c r="H97" i="27" s="1"/>
  <c r="H98" i="27" s="1"/>
  <c r="E96" i="27"/>
  <c r="E97" i="27" s="1"/>
  <c r="E98" i="27" s="1"/>
  <c r="L96" i="23"/>
  <c r="L97" i="23" s="1"/>
  <c r="L98" i="23" s="1"/>
  <c r="H96" i="23"/>
  <c r="H97" i="23" s="1"/>
  <c r="H98" i="23" s="1"/>
  <c r="D96" i="23"/>
  <c r="D97" i="23" s="1"/>
  <c r="D98" i="23" s="1"/>
  <c r="K96" i="23"/>
  <c r="K97" i="23" s="1"/>
  <c r="K98" i="23" s="1"/>
  <c r="G96" i="23"/>
  <c r="G97" i="23" s="1"/>
  <c r="G98" i="23" s="1"/>
  <c r="C96" i="23"/>
  <c r="C97" i="23" s="1"/>
  <c r="C98" i="23" s="1"/>
  <c r="J96" i="23"/>
  <c r="J97" i="23" s="1"/>
  <c r="J98" i="23" s="1"/>
  <c r="F96" i="23"/>
  <c r="F97" i="23" s="1"/>
  <c r="F98" i="23" s="1"/>
  <c r="I96" i="23"/>
  <c r="I97" i="23" s="1"/>
  <c r="I98" i="23" s="1"/>
  <c r="E96" i="23"/>
  <c r="E97" i="23" s="1"/>
  <c r="E98" i="23" s="1"/>
  <c r="K96" i="22"/>
  <c r="K97" i="22" s="1"/>
  <c r="K98" i="22" s="1"/>
  <c r="G96" i="22"/>
  <c r="G97" i="22" s="1"/>
  <c r="G98" i="22" s="1"/>
  <c r="C96" i="22"/>
  <c r="C97" i="22" s="1"/>
  <c r="C98" i="22" s="1"/>
  <c r="J96" i="22"/>
  <c r="J97" i="22" s="1"/>
  <c r="J98" i="22" s="1"/>
  <c r="F96" i="22"/>
  <c r="F97" i="22" s="1"/>
  <c r="F98" i="22" s="1"/>
  <c r="I96" i="22"/>
  <c r="I97" i="22" s="1"/>
  <c r="I98" i="22" s="1"/>
  <c r="E96" i="22"/>
  <c r="E97" i="22" s="1"/>
  <c r="E98" i="22" s="1"/>
  <c r="D96" i="22"/>
  <c r="D97" i="22" s="1"/>
  <c r="D98" i="22" s="1"/>
  <c r="L96" i="22"/>
  <c r="L97" i="22" s="1"/>
  <c r="L98" i="22" s="1"/>
  <c r="H96" i="22"/>
  <c r="H97" i="22" s="1"/>
  <c r="H98" i="22" s="1"/>
  <c r="L96" i="28"/>
  <c r="L97" i="28" s="1"/>
  <c r="L98" i="28" s="1"/>
  <c r="H96" i="28"/>
  <c r="H97" i="28" s="1"/>
  <c r="H98" i="28" s="1"/>
  <c r="D96" i="28"/>
  <c r="D97" i="28" s="1"/>
  <c r="D98" i="28" s="1"/>
  <c r="G96" i="28"/>
  <c r="G97" i="28" s="1"/>
  <c r="G98" i="28" s="1"/>
  <c r="K96" i="28"/>
  <c r="K97" i="28" s="1"/>
  <c r="K98" i="28" s="1"/>
  <c r="F96" i="28"/>
  <c r="F97" i="28" s="1"/>
  <c r="F98" i="28" s="1"/>
  <c r="I96" i="28"/>
  <c r="I97" i="28" s="1"/>
  <c r="I98" i="28" s="1"/>
  <c r="E96" i="28"/>
  <c r="E97" i="28" s="1"/>
  <c r="E98" i="28" s="1"/>
  <c r="C96" i="28"/>
  <c r="C97" i="28" s="1"/>
  <c r="C98" i="28" s="1"/>
  <c r="J96" i="28"/>
  <c r="J97" i="28" s="1"/>
  <c r="J98" i="28" s="1"/>
  <c r="I96" i="21"/>
  <c r="I97" i="21" s="1"/>
  <c r="I98" i="21" s="1"/>
  <c r="E96" i="21"/>
  <c r="E97" i="21" s="1"/>
  <c r="E98" i="21" s="1"/>
  <c r="L96" i="21"/>
  <c r="L97" i="21" s="1"/>
  <c r="L98" i="21" s="1"/>
  <c r="H96" i="21"/>
  <c r="H97" i="21" s="1"/>
  <c r="H98" i="21" s="1"/>
  <c r="D96" i="21"/>
  <c r="D97" i="21" s="1"/>
  <c r="D98" i="21" s="1"/>
  <c r="K96" i="21"/>
  <c r="K97" i="21" s="1"/>
  <c r="K98" i="21" s="1"/>
  <c r="G96" i="21"/>
  <c r="G97" i="21" s="1"/>
  <c r="G98" i="21" s="1"/>
  <c r="C96" i="21"/>
  <c r="C97" i="21" s="1"/>
  <c r="C98" i="21" s="1"/>
  <c r="J96" i="21"/>
  <c r="J97" i="21" s="1"/>
  <c r="J98" i="21" s="1"/>
  <c r="F96" i="21"/>
  <c r="F97" i="21" s="1"/>
  <c r="F98" i="21" s="1"/>
  <c r="L96" i="30"/>
  <c r="L97" i="30" s="1"/>
  <c r="L98" i="30" s="1"/>
  <c r="H96" i="30"/>
  <c r="H97" i="30" s="1"/>
  <c r="H98" i="30" s="1"/>
  <c r="D96" i="30"/>
  <c r="D97" i="30" s="1"/>
  <c r="D98" i="30" s="1"/>
  <c r="K96" i="30"/>
  <c r="K97" i="30" s="1"/>
  <c r="K98" i="30" s="1"/>
  <c r="G96" i="30"/>
  <c r="G97" i="30" s="1"/>
  <c r="G98" i="30" s="1"/>
  <c r="C96" i="30"/>
  <c r="C97" i="30" s="1"/>
  <c r="C98" i="30" s="1"/>
  <c r="J96" i="30"/>
  <c r="J97" i="30" s="1"/>
  <c r="J98" i="30" s="1"/>
  <c r="F96" i="30"/>
  <c r="F97" i="30" s="1"/>
  <c r="F98" i="30" s="1"/>
  <c r="I96" i="30"/>
  <c r="I97" i="30" s="1"/>
  <c r="I98" i="30" s="1"/>
  <c r="E96" i="30"/>
  <c r="E97" i="30" s="1"/>
  <c r="E98" i="30" s="1"/>
  <c r="K96" i="25"/>
  <c r="K97" i="25" s="1"/>
  <c r="K98" i="25" s="1"/>
  <c r="G96" i="25"/>
  <c r="G97" i="25" s="1"/>
  <c r="G98" i="25" s="1"/>
  <c r="C96" i="25"/>
  <c r="C97" i="25" s="1"/>
  <c r="C98" i="25" s="1"/>
  <c r="J96" i="25"/>
  <c r="J97" i="25" s="1"/>
  <c r="J98" i="25" s="1"/>
  <c r="F96" i="25"/>
  <c r="F97" i="25" s="1"/>
  <c r="F98" i="25" s="1"/>
  <c r="L96" i="25"/>
  <c r="L97" i="25" s="1"/>
  <c r="L98" i="25" s="1"/>
  <c r="D96" i="25"/>
  <c r="D97" i="25" s="1"/>
  <c r="D98" i="25" s="1"/>
  <c r="I96" i="25"/>
  <c r="I97" i="25" s="1"/>
  <c r="I98" i="25" s="1"/>
  <c r="H96" i="25"/>
  <c r="H97" i="25" s="1"/>
  <c r="H98" i="25" s="1"/>
  <c r="E96" i="25"/>
  <c r="E97" i="25" s="1"/>
  <c r="E98" i="25" s="1"/>
  <c r="I96" i="26"/>
  <c r="I97" i="26" s="1"/>
  <c r="I98" i="26" s="1"/>
  <c r="E96" i="26"/>
  <c r="E97" i="26" s="1"/>
  <c r="E98" i="26" s="1"/>
  <c r="L96" i="26"/>
  <c r="L97" i="26" s="1"/>
  <c r="L98" i="26" s="1"/>
  <c r="H96" i="26"/>
  <c r="H97" i="26" s="1"/>
  <c r="H98" i="26" s="1"/>
  <c r="D96" i="26"/>
  <c r="D97" i="26" s="1"/>
  <c r="D98" i="26" s="1"/>
  <c r="F96" i="26"/>
  <c r="F97" i="26" s="1"/>
  <c r="F98" i="26" s="1"/>
  <c r="J96" i="26"/>
  <c r="J97" i="26" s="1"/>
  <c r="J98" i="26" s="1"/>
  <c r="K96" i="26"/>
  <c r="K97" i="26" s="1"/>
  <c r="K98" i="26" s="1"/>
  <c r="G96" i="26"/>
  <c r="G97" i="26" s="1"/>
  <c r="G98" i="26" s="1"/>
  <c r="C96" i="26"/>
  <c r="C97" i="26" s="1"/>
  <c r="C98" i="26" s="1"/>
  <c r="I96" i="24"/>
  <c r="I97" i="24" s="1"/>
  <c r="I98" i="24" s="1"/>
  <c r="E96" i="24"/>
  <c r="E97" i="24" s="1"/>
  <c r="E98" i="24" s="1"/>
  <c r="L96" i="24"/>
  <c r="L97" i="24" s="1"/>
  <c r="L98" i="24" s="1"/>
  <c r="H96" i="24"/>
  <c r="H97" i="24" s="1"/>
  <c r="H98" i="24" s="1"/>
  <c r="J96" i="24"/>
  <c r="J97" i="24" s="1"/>
  <c r="J98" i="24" s="1"/>
  <c r="C96" i="24"/>
  <c r="C97" i="24" s="1"/>
  <c r="C98" i="24" s="1"/>
  <c r="F96" i="24"/>
  <c r="F97" i="24" s="1"/>
  <c r="F98" i="24" s="1"/>
  <c r="G96" i="24"/>
  <c r="G97" i="24" s="1"/>
  <c r="G98" i="24" s="1"/>
  <c r="D96" i="24"/>
  <c r="D97" i="24" s="1"/>
  <c r="D98" i="24" s="1"/>
  <c r="K96" i="24"/>
  <c r="K97" i="24" s="1"/>
  <c r="K98" i="24" s="1"/>
  <c r="J96" i="29"/>
  <c r="J97" i="29" s="1"/>
  <c r="J98" i="29" s="1"/>
  <c r="F96" i="29"/>
  <c r="F97" i="29" s="1"/>
  <c r="F98" i="29" s="1"/>
  <c r="L96" i="29"/>
  <c r="L97" i="29" s="1"/>
  <c r="L98" i="29" s="1"/>
  <c r="G96" i="29"/>
  <c r="G97" i="29" s="1"/>
  <c r="G98" i="29" s="1"/>
  <c r="K96" i="29"/>
  <c r="K97" i="29" s="1"/>
  <c r="K98" i="29" s="1"/>
  <c r="D96" i="29"/>
  <c r="D97" i="29" s="1"/>
  <c r="D98" i="29" s="1"/>
  <c r="I96" i="29"/>
  <c r="I97" i="29" s="1"/>
  <c r="I98" i="29" s="1"/>
  <c r="C96" i="29"/>
  <c r="C97" i="29" s="1"/>
  <c r="C98" i="29" s="1"/>
  <c r="H96" i="29"/>
  <c r="H97" i="29" s="1"/>
  <c r="H98" i="29" s="1"/>
  <c r="E96" i="29"/>
  <c r="E97" i="29" s="1"/>
  <c r="E98" i="29" s="1"/>
  <c r="G41" i="29" l="1" a="1"/>
  <c r="H42" i="29"/>
  <c r="G45" i="29"/>
  <c r="H41" i="29"/>
  <c r="G43" i="29"/>
  <c r="I44" i="29"/>
  <c r="I42" i="29"/>
  <c r="G44" i="29"/>
  <c r="H45" i="29"/>
  <c r="B41" i="29" a="1"/>
  <c r="C42" i="29"/>
  <c r="C44" i="29"/>
  <c r="C41" i="29"/>
  <c r="D42" i="29"/>
  <c r="B44" i="29"/>
  <c r="C45" i="29"/>
  <c r="H44" i="29"/>
  <c r="G42" i="29"/>
  <c r="D45" i="29"/>
  <c r="D43" i="29"/>
  <c r="B42" i="29"/>
  <c r="I41" i="29"/>
  <c r="C43" i="29"/>
  <c r="I45" i="29"/>
  <c r="G41" i="29"/>
  <c r="B43" i="29"/>
  <c r="H43" i="29"/>
  <c r="B41" i="29"/>
  <c r="B45" i="29"/>
  <c r="D44" i="29"/>
  <c r="G41" i="27" a="1"/>
  <c r="G41" i="27"/>
  <c r="I43" i="27"/>
  <c r="G42" i="27"/>
  <c r="I44" i="27"/>
  <c r="H42" i="27"/>
  <c r="G45" i="27"/>
  <c r="H41" i="27"/>
  <c r="I42" i="27"/>
  <c r="G44" i="27"/>
  <c r="H45" i="27"/>
  <c r="I41" i="27"/>
  <c r="G43" i="27"/>
  <c r="H44" i="27"/>
  <c r="I45" i="27"/>
  <c r="G41" i="25" a="1"/>
  <c r="H43" i="25"/>
  <c r="G41" i="25"/>
  <c r="I43" i="25"/>
  <c r="H41" i="25"/>
  <c r="I42" i="25"/>
  <c r="G44" i="25"/>
  <c r="H45" i="25"/>
  <c r="I41" i="25"/>
  <c r="G43" i="25"/>
  <c r="H44" i="25"/>
  <c r="I45" i="25"/>
  <c r="B41" i="25" a="1"/>
  <c r="C43" i="25"/>
  <c r="B41" i="25"/>
  <c r="D43" i="25"/>
  <c r="C41" i="25"/>
  <c r="D42" i="25"/>
  <c r="B44" i="25"/>
  <c r="C45" i="25"/>
  <c r="D41" i="25"/>
  <c r="B43" i="25"/>
  <c r="C44" i="25"/>
  <c r="D45" i="25"/>
  <c r="I43" i="29"/>
  <c r="B41" i="27" a="1"/>
  <c r="C43" i="27"/>
  <c r="B41" i="27"/>
  <c r="D43" i="27"/>
  <c r="B42" i="27"/>
  <c r="D44" i="27"/>
  <c r="C42" i="27"/>
  <c r="B45" i="27"/>
  <c r="C41" i="27"/>
  <c r="D42" i="27"/>
  <c r="B44" i="27"/>
  <c r="C45" i="27"/>
  <c r="D41" i="27"/>
  <c r="B43" i="27"/>
  <c r="C44" i="27"/>
  <c r="D45" i="27"/>
  <c r="G45" i="25"/>
  <c r="H42" i="25"/>
  <c r="B45" i="25"/>
  <c r="C42" i="25"/>
  <c r="G42" i="25"/>
  <c r="D44" i="25"/>
  <c r="B41" i="24" a="1"/>
  <c r="C43" i="24"/>
  <c r="C41" i="24"/>
  <c r="B44" i="24"/>
  <c r="B41" i="24"/>
  <c r="C42" i="24"/>
  <c r="D43" i="24"/>
  <c r="B45" i="24"/>
  <c r="D41" i="24"/>
  <c r="B43" i="24"/>
  <c r="C44" i="24"/>
  <c r="D45" i="24"/>
  <c r="D41" i="29"/>
  <c r="B42" i="25"/>
  <c r="C45" i="24"/>
  <c r="D42" i="24"/>
  <c r="H43" i="27"/>
  <c r="B42" i="24"/>
  <c r="I44" i="25"/>
  <c r="D44" i="24"/>
  <c r="G41" i="22" a="1"/>
  <c r="G42" i="22"/>
  <c r="H43" i="22"/>
  <c r="G41" i="22"/>
  <c r="H42" i="22"/>
  <c r="I43" i="22"/>
  <c r="G45" i="22"/>
  <c r="H41" i="22"/>
  <c r="I42" i="22"/>
  <c r="G44" i="22"/>
  <c r="H45" i="22"/>
  <c r="I41" i="22"/>
  <c r="G43" i="22"/>
  <c r="H44" i="22"/>
  <c r="I45" i="22"/>
  <c r="B41" i="22" a="1"/>
  <c r="B42" i="22"/>
  <c r="C43" i="22"/>
  <c r="B41" i="22"/>
  <c r="C42" i="22"/>
  <c r="D43" i="22"/>
  <c r="B45" i="22"/>
  <c r="C41" i="22"/>
  <c r="D42" i="22"/>
  <c r="B44" i="22"/>
  <c r="C45" i="22"/>
  <c r="D41" i="22"/>
  <c r="B43" i="22"/>
  <c r="C44" i="22"/>
  <c r="D45" i="22"/>
  <c r="I44" i="22"/>
  <c r="D44" i="22"/>
  <c r="B41" i="38" a="1"/>
  <c r="B41" i="38"/>
  <c r="G41" i="36" a="1"/>
  <c r="B41" i="36" a="1"/>
  <c r="B41" i="36"/>
  <c r="G41" i="36"/>
  <c r="G41" i="34" a="1"/>
  <c r="B41" i="34" a="1"/>
  <c r="B41" i="34"/>
  <c r="G41" i="34"/>
  <c r="G41" i="31" a="1"/>
  <c r="G41" i="31"/>
  <c r="B41" i="31" a="1"/>
  <c r="B41" i="31"/>
</calcChain>
</file>

<file path=xl/sharedStrings.xml><?xml version="1.0" encoding="utf-8"?>
<sst xmlns="http://schemas.openxmlformats.org/spreadsheetml/2006/main" count="2853" uniqueCount="147">
  <si>
    <t>Age</t>
  </si>
  <si>
    <t>Height (cm)</t>
  </si>
  <si>
    <t>Weight (kg)</t>
  </si>
  <si>
    <t>Total fat</t>
  </si>
  <si>
    <t>Visceral fat</t>
  </si>
  <si>
    <t>BMI</t>
  </si>
  <si>
    <t>SF Body</t>
  </si>
  <si>
    <t>SF Trunk</t>
  </si>
  <si>
    <t>SF Arms</t>
  </si>
  <si>
    <t>SF Legs</t>
  </si>
  <si>
    <t>SM Body</t>
  </si>
  <si>
    <t>SM Trunk</t>
  </si>
  <si>
    <t>SM Arms</t>
  </si>
  <si>
    <t>SM Legs</t>
  </si>
  <si>
    <t>Shoulder R</t>
  </si>
  <si>
    <t>Shoulder L</t>
  </si>
  <si>
    <t>Thigh R</t>
  </si>
  <si>
    <t>Thigh L</t>
  </si>
  <si>
    <t>Rib</t>
  </si>
  <si>
    <t>Waist</t>
  </si>
  <si>
    <t>S10</t>
  </si>
  <si>
    <t>S9</t>
  </si>
  <si>
    <t>S8</t>
  </si>
  <si>
    <t>S7</t>
  </si>
  <si>
    <t>S6</t>
  </si>
  <si>
    <t>S5</t>
  </si>
  <si>
    <t>S4</t>
  </si>
  <si>
    <t>S1</t>
  </si>
  <si>
    <t>S2</t>
  </si>
  <si>
    <t>S3</t>
  </si>
  <si>
    <t>Harness Pressure (mmHg)</t>
  </si>
  <si>
    <t>Sub Fat (SF) %</t>
  </si>
  <si>
    <t>Skel Muscle (SM) %</t>
  </si>
  <si>
    <t>Flexion Angle (deg)</t>
  </si>
  <si>
    <t>Subject 1c (Jie Kai)</t>
  </si>
  <si>
    <t>Anchor pt</t>
  </si>
  <si>
    <t>Actuator thickness</t>
  </si>
  <si>
    <t>Initial X</t>
  </si>
  <si>
    <t>Adjusted BMI</t>
  </si>
  <si>
    <t>whole body</t>
  </si>
  <si>
    <t>trunk</t>
  </si>
  <si>
    <t>arms</t>
  </si>
  <si>
    <t>legs</t>
  </si>
  <si>
    <t>subcutaneous fat</t>
  </si>
  <si>
    <t>skeletal muscle</t>
  </si>
  <si>
    <t>Force by harness (mmHg)</t>
  </si>
  <si>
    <t>Shoulder</t>
  </si>
  <si>
    <t>Thigh</t>
  </si>
  <si>
    <t>Right</t>
  </si>
  <si>
    <t>-</t>
  </si>
  <si>
    <t>Left</t>
  </si>
  <si>
    <t>Control: F = 34N, 15 after</t>
  </si>
  <si>
    <t>Angle</t>
  </si>
  <si>
    <t>Length, xE (cm)</t>
  </si>
  <si>
    <t>Experiment: x0 = 7.75 (Length at starting angle)</t>
  </si>
  <si>
    <t>Extension (xE-x0)</t>
  </si>
  <si>
    <t>Extension/BMI</t>
  </si>
  <si>
    <t>Force, F (N)</t>
  </si>
  <si>
    <t>Mean</t>
  </si>
  <si>
    <t>Normalised Force, F - F0 (N)</t>
  </si>
  <si>
    <t>Force/BMI^.5</t>
  </si>
  <si>
    <t>Stiffness</t>
  </si>
  <si>
    <t>Linear Trend (Force against extension)</t>
  </si>
  <si>
    <t>Coefficients</t>
  </si>
  <si>
    <t>R</t>
  </si>
  <si>
    <t>Quadratic Trend</t>
  </si>
  <si>
    <t>Quadratic Trend (Force/bmi against extension)</t>
  </si>
  <si>
    <t>Partition data into 2 sets</t>
  </si>
  <si>
    <t>R1</t>
  </si>
  <si>
    <t>R2</t>
  </si>
  <si>
    <t>Avg R</t>
  </si>
  <si>
    <t>Low Stiffness Line</t>
  </si>
  <si>
    <t>High Stiffness Line</t>
  </si>
  <si>
    <t>Extension against degreee</t>
  </si>
  <si>
    <t>High Stiffness (15-60 deg)</t>
  </si>
  <si>
    <t>Coeff</t>
  </si>
  <si>
    <t>a</t>
  </si>
  <si>
    <t>b</t>
  </si>
  <si>
    <t>Force/Muscle%+(Weight*muscle/100)^1.3/10</t>
  </si>
  <si>
    <t>Ext against Angle</t>
  </si>
  <si>
    <t>F against Ext</t>
  </si>
  <si>
    <t>F against Angle</t>
  </si>
  <si>
    <t>Flexion Angle</t>
  </si>
  <si>
    <t>Predicted Ext</t>
  </si>
  <si>
    <t>Actual Ext</t>
  </si>
  <si>
    <t>Error</t>
  </si>
  <si>
    <t>% Error</t>
  </si>
  <si>
    <t>Actual Force</t>
  </si>
  <si>
    <t>Predicted Force (Ext)</t>
  </si>
  <si>
    <t>Predicted Force (Angle)</t>
  </si>
  <si>
    <t>Subject 2 (Ming Jian)</t>
  </si>
  <si>
    <t>Control: F = 10N after</t>
  </si>
  <si>
    <t>Subject 3 (Daniel Tai, height:180cm, weight:63.5kg)</t>
  </si>
  <si>
    <t>Control: F = 29N before, 7N after</t>
  </si>
  <si>
    <t>Subject 4 (Gerald Eng, height:168cm, weight:62.5kg)</t>
  </si>
  <si>
    <t>Control: F = 18 before, 10 after N</t>
  </si>
  <si>
    <t>Linear Trend (Force/bmi against extension)</t>
  </si>
  <si>
    <t>Li</t>
  </si>
  <si>
    <t>Subject 5 (Lim Guan Ming, height:175cm, weight:62kg)</t>
  </si>
  <si>
    <t>Control: F = 26 before, 15 after N</t>
  </si>
  <si>
    <t>Subject 6 (Koon, height:174cm, weight:65kg)</t>
  </si>
  <si>
    <t>Control: F = 36 before, 15 after N</t>
  </si>
  <si>
    <t>Subject 7: chee yap</t>
  </si>
  <si>
    <t>Subject 8: Benjamin</t>
  </si>
  <si>
    <t>Control: F = 33 before, 13 after N</t>
  </si>
  <si>
    <t>Subject 9: Gideon</t>
  </si>
  <si>
    <t>Control: F = 28 before, 13 after N</t>
  </si>
  <si>
    <t>Subject 10: Yeo Tun ren</t>
  </si>
  <si>
    <t>Control: F = 19 before, 15 after N</t>
  </si>
  <si>
    <t>Name</t>
  </si>
  <si>
    <t>Clement Tan</t>
  </si>
  <si>
    <t>Control: F = 14 before, 9 after N</t>
  </si>
  <si>
    <t>Wee tingyit</t>
  </si>
  <si>
    <t>Control: F = 34 before, 7 after N</t>
  </si>
  <si>
    <t>Wong song wei</t>
  </si>
  <si>
    <t>Control: F = 34 before,  10 after N</t>
  </si>
  <si>
    <t>Ri liang</t>
  </si>
  <si>
    <t>Control: F = 8 before, 7 after</t>
  </si>
  <si>
    <t>Clarkson chang</t>
  </si>
  <si>
    <t>Adam</t>
  </si>
  <si>
    <t>Control: F = 30 before, 10 after N</t>
  </si>
  <si>
    <t>Wesley Yeo</t>
  </si>
  <si>
    <t>Control: F = 10 before, 10 after N</t>
  </si>
  <si>
    <t xml:space="preserve">Oo Guo Lin </t>
  </si>
  <si>
    <t>Control: F = 15 before, 11 after N</t>
  </si>
  <si>
    <t>Carlo</t>
  </si>
  <si>
    <t>Control: F = 19 before, 12 after N</t>
  </si>
  <si>
    <t>Fauzi</t>
  </si>
  <si>
    <t>Control: F = 29 before, 12 after N</t>
  </si>
  <si>
    <t>Extension 1 (cm)</t>
  </si>
  <si>
    <t>Force due to extension 1 (N)</t>
  </si>
  <si>
    <t>Force due to extension 2 (N)</t>
  </si>
  <si>
    <t>Force due to extension 3 (N)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</si>
  <si>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</si>
  <si>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</si>
  <si>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</si>
  <si>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</si>
  <si>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</si>
  <si>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</si>
  <si>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</si>
  <si>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</si>
  <si>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</si>
  <si>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</si>
  <si>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# Age</t>
  </si>
  <si>
    <t>Extension (cm)</t>
  </si>
  <si>
    <t>Force due to extension (N)</t>
  </si>
  <si>
    <t>#size: 780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</si>
</sst>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E7E6E6"/>
        <bgColor rgb="FFE7E6E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2F3"/>
        <bgColor rgb="FFD9E2F3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52">
    <xf numFmtId="0" fontId="0" fillId="0" borderId="0" xfId="0"/>
    <xf numFmtId="0" fontId="4" fillId="0" borderId="0" xfId="1" applyFont="1"/>
    <xf numFmtId="0" fontId="4" fillId="0" borderId="0" xfId="1" applyFont="1" applyFill="1"/>
    <xf numFmtId="0" fontId="2" fillId="0" borderId="0" xfId="0" applyFont="1"/>
    <xf numFmtId="0" fontId="6" fillId="0" borderId="0" xfId="0" applyFont="1"/>
    <xf numFmtId="0" fontId="5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4" fillId="0" borderId="0" xfId="1" applyFont="1"/>
    <xf numFmtId="0" fontId="4" fillId="0" borderId="0" xfId="1" applyFont="1" applyFill="1"/>
    <xf numFmtId="0" fontId="4" fillId="0" borderId="0" xfId="1" applyFont="1" applyAlignment="1"/>
    <xf numFmtId="0" fontId="3" fillId="2" borderId="0" xfId="1" applyFont="1" applyFill="1" applyBorder="1"/>
    <xf numFmtId="0" fontId="7" fillId="0" borderId="0" xfId="1" applyFont="1"/>
    <xf numFmtId="2" fontId="3" fillId="0" borderId="0" xfId="1" applyNumberFormat="1" applyFont="1" applyAlignment="1"/>
    <xf numFmtId="0" fontId="7" fillId="0" borderId="0" xfId="1" applyFont="1" applyAlignment="1"/>
    <xf numFmtId="0" fontId="3" fillId="3" borderId="0" xfId="1" applyFont="1" applyFill="1" applyBorder="1"/>
    <xf numFmtId="2" fontId="3" fillId="3" borderId="0" xfId="1" applyNumberFormat="1" applyFont="1" applyFill="1" applyBorder="1"/>
    <xf numFmtId="1" fontId="3" fillId="0" borderId="0" xfId="1" applyNumberFormat="1" applyFont="1"/>
    <xf numFmtId="1" fontId="3" fillId="3" borderId="0" xfId="1" applyNumberFormat="1" applyFont="1" applyFill="1" applyBorder="1"/>
    <xf numFmtId="164" fontId="3" fillId="3" borderId="0" xfId="1" applyNumberFormat="1" applyFont="1" applyFill="1" applyBorder="1"/>
    <xf numFmtId="2" fontId="3" fillId="0" borderId="0" xfId="1" applyNumberFormat="1" applyFont="1"/>
    <xf numFmtId="165" fontId="3" fillId="0" borderId="0" xfId="1" applyNumberFormat="1" applyFont="1" applyAlignment="1"/>
    <xf numFmtId="2" fontId="3" fillId="0" borderId="1" xfId="1" applyNumberFormat="1" applyFont="1" applyBorder="1" applyAlignment="1"/>
    <xf numFmtId="2" fontId="3" fillId="0" borderId="2" xfId="1" applyNumberFormat="1" applyFont="1" applyBorder="1" applyAlignment="1"/>
    <xf numFmtId="0" fontId="3" fillId="0" borderId="0" xfId="1" applyFont="1" applyBorder="1" applyAlignment="1"/>
    <xf numFmtId="0" fontId="3" fillId="0" borderId="3" xfId="1" applyFont="1" applyBorder="1" applyAlignment="1"/>
    <xf numFmtId="2" fontId="3" fillId="4" borderId="0" xfId="1" applyNumberFormat="1" applyFont="1" applyFill="1" applyBorder="1" applyAlignment="1"/>
    <xf numFmtId="2" fontId="3" fillId="4" borderId="3" xfId="1" applyNumberFormat="1" applyFont="1" applyFill="1" applyBorder="1" applyAlignment="1"/>
    <xf numFmtId="9" fontId="0" fillId="0" borderId="4" xfId="2" applyFont="1" applyBorder="1" applyAlignment="1"/>
    <xf numFmtId="9" fontId="0" fillId="0" borderId="5" xfId="2" applyFont="1" applyBorder="1" applyAlignment="1"/>
    <xf numFmtId="1" fontId="3" fillId="0" borderId="1" xfId="1" applyNumberFormat="1" applyFont="1" applyBorder="1" applyAlignment="1"/>
    <xf numFmtId="1" fontId="3" fillId="0" borderId="2" xfId="1" applyNumberFormat="1" applyFont="1" applyBorder="1" applyAlignment="1"/>
    <xf numFmtId="1" fontId="3" fillId="0" borderId="0" xfId="1" applyNumberFormat="1" applyFont="1" applyBorder="1" applyAlignment="1"/>
    <xf numFmtId="1" fontId="3" fillId="4" borderId="0" xfId="1" applyNumberFormat="1" applyFont="1" applyFill="1" applyBorder="1" applyAlignment="1"/>
    <xf numFmtId="1" fontId="3" fillId="4" borderId="3" xfId="1" applyNumberFormat="1" applyFont="1" applyFill="1" applyBorder="1" applyAlignment="1"/>
    <xf numFmtId="0" fontId="8" fillId="0" borderId="0" xfId="1" applyFont="1" applyAlignment="1"/>
    <xf numFmtId="0" fontId="5" fillId="0" borderId="0" xfId="1" applyFont="1"/>
    <xf numFmtId="0" fontId="5" fillId="5" borderId="6" xfId="1" applyFont="1" applyFill="1" applyBorder="1"/>
    <xf numFmtId="0" fontId="3" fillId="5" borderId="6" xfId="1" applyFont="1" applyFill="1" applyBorder="1"/>
    <xf numFmtId="165" fontId="3" fillId="0" borderId="0" xfId="1" applyNumberFormat="1" applyFont="1"/>
    <xf numFmtId="2" fontId="3" fillId="0" borderId="7" xfId="1" applyNumberFormat="1" applyFont="1" applyBorder="1"/>
    <xf numFmtId="2" fontId="3" fillId="0" borderId="8" xfId="1" applyNumberFormat="1" applyFont="1" applyBorder="1"/>
    <xf numFmtId="0" fontId="3" fillId="0" borderId="9" xfId="1" applyFont="1" applyBorder="1"/>
    <xf numFmtId="2" fontId="3" fillId="5" borderId="0" xfId="1" applyNumberFormat="1" applyFont="1" applyFill="1" applyBorder="1"/>
    <xf numFmtId="2" fontId="3" fillId="5" borderId="9" xfId="1" applyNumberFormat="1" applyFont="1" applyFill="1" applyBorder="1"/>
    <xf numFmtId="9" fontId="3" fillId="0" borderId="10" xfId="1" applyNumberFormat="1" applyFont="1" applyBorder="1"/>
    <xf numFmtId="9" fontId="3" fillId="0" borderId="11" xfId="1" applyNumberFormat="1" applyFont="1" applyBorder="1"/>
    <xf numFmtId="1" fontId="3" fillId="0" borderId="7" xfId="1" applyNumberFormat="1" applyFont="1" applyBorder="1"/>
    <xf numFmtId="1" fontId="3" fillId="0" borderId="8" xfId="1" applyNumberFormat="1" applyFont="1" applyBorder="1"/>
    <xf numFmtId="1" fontId="3" fillId="5" borderId="0" xfId="1" applyNumberFormat="1" applyFont="1" applyFill="1" applyBorder="1"/>
    <xf numFmtId="1" fontId="3" fillId="5" borderId="9" xfId="1" applyNumberFormat="1" applyFont="1" applyFill="1" applyBorder="1"/>
    <xf numFmtId="0" fontId="5" fillId="5" borderId="6" xfId="1" applyFont="1" applyFill="1" applyBorder="1" applyAlignment="1"/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exiForce Calibration"/>
      <sheetName val="Results"/>
      <sheetName val="S1ex"/>
      <sheetName val="S2ex"/>
      <sheetName val="S3ex"/>
      <sheetName val="S1"/>
      <sheetName val="S2"/>
      <sheetName val="S3"/>
      <sheetName val="S4"/>
      <sheetName val="S5"/>
      <sheetName val="S6"/>
      <sheetName val="S7"/>
      <sheetName val="S8"/>
      <sheetName val="S9"/>
      <sheetName val="S10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40">
          <cell r="D140">
            <v>0.23143507692307691</v>
          </cell>
          <cell r="E140">
            <v>0</v>
          </cell>
        </row>
        <row r="146">
          <cell r="P146">
            <v>0.34203744840647843</v>
          </cell>
          <cell r="Q146">
            <v>3.2585633843548916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5"/>
  <sheetViews>
    <sheetView topLeftCell="J1" workbookViewId="0">
      <selection activeCell="X7" sqref="X7"/>
    </sheetView>
  </sheetViews>
  <sheetFormatPr defaultRowHeight="14.5" x14ac:dyDescent="0.35"/>
  <sheetData>
    <row r="1" spans="1:24" x14ac:dyDescent="0.35">
      <c r="B1" t="s">
        <v>146</v>
      </c>
    </row>
    <row r="2" spans="1:24" x14ac:dyDescent="0.35">
      <c r="B2" s="8" t="s">
        <v>143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18</v>
      </c>
      <c r="S2" s="9" t="s">
        <v>19</v>
      </c>
      <c r="T2" s="9" t="s">
        <v>16</v>
      </c>
      <c r="U2" s="9" t="s">
        <v>17</v>
      </c>
      <c r="V2" s="9" t="s">
        <v>33</v>
      </c>
      <c r="W2" s="9" t="s">
        <v>144</v>
      </c>
      <c r="X2" s="9" t="s">
        <v>145</v>
      </c>
    </row>
    <row r="3" spans="1:24" x14ac:dyDescent="0.35">
      <c r="A3" t="s">
        <v>27</v>
      </c>
      <c r="B3">
        <f ca="1">INDIRECT("'"&amp;$A3&amp;"'!$C$3")</f>
        <v>30</v>
      </c>
      <c r="C3">
        <f ca="1">INDIRECT("'"&amp;$A3&amp;"'!$C$4")</f>
        <v>178</v>
      </c>
      <c r="D3">
        <f ca="1">INDIRECT("'"&amp;$A3&amp;"'!$C$5")</f>
        <v>67.7</v>
      </c>
      <c r="E3">
        <f ca="1">INDIRECT("'"&amp;$A3&amp;"'!$C$6")</f>
        <v>17.3</v>
      </c>
      <c r="F3">
        <f ca="1">INDIRECT("'"&amp;$A3&amp;"'!$C$7")</f>
        <v>5</v>
      </c>
      <c r="G3">
        <f ca="1">INDIRECT("'"&amp;$A3&amp;"'!$C$8")</f>
        <v>21.4</v>
      </c>
      <c r="H3">
        <f ca="1">INDIRECT("'"&amp;$A3&amp;"'!$C$11")</f>
        <v>12</v>
      </c>
      <c r="I3">
        <f ca="1">INDIRECT("'"&amp;$A3&amp;"'!$D$11")</f>
        <v>10.4</v>
      </c>
      <c r="J3">
        <f ca="1">INDIRECT("'"&amp;$A3&amp;"'!$e$11")</f>
        <v>17.7</v>
      </c>
      <c r="K3">
        <f ca="1">INDIRECT("'"&amp;$A3&amp;"'!$f$11")</f>
        <v>17</v>
      </c>
      <c r="L3">
        <f ca="1">INDIRECT("'"&amp;$A3&amp;"'!$C$12")</f>
        <v>35.4</v>
      </c>
      <c r="M3">
        <f ca="1">INDIRECT("'"&amp;$A3&amp;"'!$d$12")</f>
        <v>29.4</v>
      </c>
      <c r="N3">
        <f ca="1">INDIRECT("'"&amp;$A3&amp;"'!$e$12")</f>
        <v>40.4</v>
      </c>
      <c r="O3">
        <f ca="1">INDIRECT("'"&amp;$A3&amp;"'!$f$12")</f>
        <v>52.5</v>
      </c>
      <c r="P3">
        <f ca="1">INDIRECT("'"&amp;$A3&amp;"'!$C$16")</f>
        <v>54</v>
      </c>
      <c r="Q3">
        <f ca="1">INDIRECT("'"&amp;$A3&amp;"'!$C$17")</f>
        <v>54</v>
      </c>
      <c r="R3">
        <f ca="1">INDIRECT("'"&amp;$A3&amp;"'!$d$16")</f>
        <v>20</v>
      </c>
      <c r="S3">
        <f ca="1">INDIRECT("'"&amp;$A3&amp;"'!$e$17")</f>
        <v>54</v>
      </c>
      <c r="T3">
        <f ca="1">INDIRECT("'"&amp;$A3&amp;"'!$f$16")</f>
        <v>23</v>
      </c>
      <c r="U3">
        <f ca="1">INDIRECT("'"&amp;$A3&amp;"'!$f$17")</f>
        <v>26</v>
      </c>
      <c r="V3">
        <v>0</v>
      </c>
      <c r="W3">
        <f ca="1">INDIRECT("'"&amp;$A3&amp;"'!$C$23")</f>
        <v>0</v>
      </c>
      <c r="X3">
        <f ca="1">INDIRECT("'"&amp;$A3&amp;"'!$C$25")</f>
        <v>13</v>
      </c>
    </row>
    <row r="4" spans="1:24" x14ac:dyDescent="0.35">
      <c r="A4" t="s">
        <v>27</v>
      </c>
      <c r="B4">
        <f t="shared" ref="B4:B67" ca="1" si="0">INDIRECT("'"&amp;$A4&amp;"'!$C$3")</f>
        <v>30</v>
      </c>
      <c r="C4">
        <f t="shared" ref="C4:C67" ca="1" si="1">INDIRECT("'"&amp;$A4&amp;"'!$C$4")</f>
        <v>178</v>
      </c>
      <c r="D4">
        <f t="shared" ref="D4:D67" ca="1" si="2">INDIRECT("'"&amp;$A4&amp;"'!$C$5")</f>
        <v>67.7</v>
      </c>
      <c r="E4">
        <f t="shared" ref="E4:E67" ca="1" si="3">INDIRECT("'"&amp;$A4&amp;"'!$C$6")</f>
        <v>17.3</v>
      </c>
      <c r="F4">
        <f t="shared" ref="F4:F67" ca="1" si="4">INDIRECT("'"&amp;$A4&amp;"'!$C$7")</f>
        <v>5</v>
      </c>
      <c r="G4">
        <f t="shared" ref="G4:G67" ca="1" si="5">INDIRECT("'"&amp;$A4&amp;"'!$C$8")</f>
        <v>21.4</v>
      </c>
      <c r="H4">
        <f t="shared" ref="H4:H67" ca="1" si="6">INDIRECT("'"&amp;$A4&amp;"'!$C$11")</f>
        <v>12</v>
      </c>
      <c r="I4">
        <f t="shared" ref="I4:I67" ca="1" si="7">INDIRECT("'"&amp;$A4&amp;"'!$D$11")</f>
        <v>10.4</v>
      </c>
      <c r="J4">
        <f t="shared" ref="J4:J67" ca="1" si="8">INDIRECT("'"&amp;$A4&amp;"'!$e$11")</f>
        <v>17.7</v>
      </c>
      <c r="K4">
        <f t="shared" ref="K4:K67" ca="1" si="9">INDIRECT("'"&amp;$A4&amp;"'!$f$11")</f>
        <v>17</v>
      </c>
      <c r="L4">
        <f t="shared" ref="L4:L67" ca="1" si="10">INDIRECT("'"&amp;$A4&amp;"'!$C$12")</f>
        <v>35.4</v>
      </c>
      <c r="M4">
        <f t="shared" ref="M4:M67" ca="1" si="11">INDIRECT("'"&amp;$A4&amp;"'!$d$12")</f>
        <v>29.4</v>
      </c>
      <c r="N4">
        <f t="shared" ref="N4:N67" ca="1" si="12">INDIRECT("'"&amp;$A4&amp;"'!$e$12")</f>
        <v>40.4</v>
      </c>
      <c r="O4">
        <f t="shared" ref="O4:O67" ca="1" si="13">INDIRECT("'"&amp;$A4&amp;"'!$f$12")</f>
        <v>52.5</v>
      </c>
      <c r="P4">
        <f t="shared" ref="P4:P67" ca="1" si="14">INDIRECT("'"&amp;$A4&amp;"'!$C$16")</f>
        <v>54</v>
      </c>
      <c r="Q4">
        <f t="shared" ref="Q4:Q67" ca="1" si="15">INDIRECT("'"&amp;$A4&amp;"'!$C$17")</f>
        <v>54</v>
      </c>
      <c r="R4">
        <f t="shared" ref="R4:R67" ca="1" si="16">INDIRECT("'"&amp;$A4&amp;"'!$d$16")</f>
        <v>20</v>
      </c>
      <c r="S4">
        <f t="shared" ref="S4:S67" ca="1" si="17">INDIRECT("'"&amp;$A4&amp;"'!$e$17")</f>
        <v>54</v>
      </c>
      <c r="T4">
        <f t="shared" ref="T4:T67" ca="1" si="18">INDIRECT("'"&amp;$A4&amp;"'!$f$16")</f>
        <v>23</v>
      </c>
      <c r="U4">
        <f t="shared" ref="U4:U67" ca="1" si="19">INDIRECT("'"&amp;$A4&amp;"'!$f$17")</f>
        <v>26</v>
      </c>
      <c r="V4">
        <v>5</v>
      </c>
      <c r="W4">
        <f ca="1">INDIRECT("'"&amp;$A4&amp;"'!$d$23")</f>
        <v>0.75</v>
      </c>
      <c r="X4">
        <f ca="1">INDIRECT("'"&amp;$A4&amp;"'!$D$25")</f>
        <v>17</v>
      </c>
    </row>
    <row r="5" spans="1:24" x14ac:dyDescent="0.35">
      <c r="A5" t="s">
        <v>27</v>
      </c>
      <c r="B5">
        <f t="shared" ca="1" si="0"/>
        <v>30</v>
      </c>
      <c r="C5">
        <f t="shared" ca="1" si="1"/>
        <v>178</v>
      </c>
      <c r="D5">
        <f t="shared" ca="1" si="2"/>
        <v>67.7</v>
      </c>
      <c r="E5">
        <f t="shared" ca="1" si="3"/>
        <v>17.3</v>
      </c>
      <c r="F5">
        <f t="shared" ca="1" si="4"/>
        <v>5</v>
      </c>
      <c r="G5">
        <f t="shared" ca="1" si="5"/>
        <v>21.4</v>
      </c>
      <c r="H5">
        <f t="shared" ca="1" si="6"/>
        <v>12</v>
      </c>
      <c r="I5">
        <f t="shared" ca="1" si="7"/>
        <v>10.4</v>
      </c>
      <c r="J5">
        <f t="shared" ca="1" si="8"/>
        <v>17.7</v>
      </c>
      <c r="K5">
        <f t="shared" ca="1" si="9"/>
        <v>17</v>
      </c>
      <c r="L5">
        <f t="shared" ca="1" si="10"/>
        <v>35.4</v>
      </c>
      <c r="M5">
        <f t="shared" ca="1" si="11"/>
        <v>29.4</v>
      </c>
      <c r="N5">
        <f t="shared" ca="1" si="12"/>
        <v>40.4</v>
      </c>
      <c r="O5">
        <f t="shared" ca="1" si="13"/>
        <v>52.5</v>
      </c>
      <c r="P5">
        <f t="shared" ca="1" si="14"/>
        <v>54</v>
      </c>
      <c r="Q5">
        <f t="shared" ca="1" si="15"/>
        <v>54</v>
      </c>
      <c r="R5">
        <f t="shared" ca="1" si="16"/>
        <v>20</v>
      </c>
      <c r="S5">
        <f t="shared" ca="1" si="17"/>
        <v>54</v>
      </c>
      <c r="T5">
        <f t="shared" ca="1" si="18"/>
        <v>23</v>
      </c>
      <c r="U5">
        <f t="shared" ca="1" si="19"/>
        <v>26</v>
      </c>
      <c r="V5">
        <v>10</v>
      </c>
      <c r="W5">
        <f ca="1">INDIRECT("'"&amp;$A5&amp;"'!$e$23")</f>
        <v>2.25</v>
      </c>
      <c r="X5">
        <f ca="1">INDIRECT("'"&amp;$A5&amp;"'!$e$25")</f>
        <v>21</v>
      </c>
    </row>
    <row r="6" spans="1:24" x14ac:dyDescent="0.35">
      <c r="A6" t="s">
        <v>27</v>
      </c>
      <c r="B6">
        <f t="shared" ca="1" si="0"/>
        <v>30</v>
      </c>
      <c r="C6">
        <f t="shared" ca="1" si="1"/>
        <v>178</v>
      </c>
      <c r="D6">
        <f t="shared" ca="1" si="2"/>
        <v>67.7</v>
      </c>
      <c r="E6">
        <f t="shared" ca="1" si="3"/>
        <v>17.3</v>
      </c>
      <c r="F6">
        <f t="shared" ca="1" si="4"/>
        <v>5</v>
      </c>
      <c r="G6">
        <f t="shared" ca="1" si="5"/>
        <v>21.4</v>
      </c>
      <c r="H6">
        <f t="shared" ca="1" si="6"/>
        <v>12</v>
      </c>
      <c r="I6">
        <f t="shared" ca="1" si="7"/>
        <v>10.4</v>
      </c>
      <c r="J6">
        <f t="shared" ca="1" si="8"/>
        <v>17.7</v>
      </c>
      <c r="K6">
        <f t="shared" ca="1" si="9"/>
        <v>17</v>
      </c>
      <c r="L6">
        <f t="shared" ca="1" si="10"/>
        <v>35.4</v>
      </c>
      <c r="M6">
        <f t="shared" ca="1" si="11"/>
        <v>29.4</v>
      </c>
      <c r="N6">
        <f t="shared" ca="1" si="12"/>
        <v>40.4</v>
      </c>
      <c r="O6">
        <f t="shared" ca="1" si="13"/>
        <v>52.5</v>
      </c>
      <c r="P6">
        <f t="shared" ca="1" si="14"/>
        <v>54</v>
      </c>
      <c r="Q6">
        <f t="shared" ca="1" si="15"/>
        <v>54</v>
      </c>
      <c r="R6">
        <f t="shared" ca="1" si="16"/>
        <v>20</v>
      </c>
      <c r="S6">
        <f t="shared" ca="1" si="17"/>
        <v>54</v>
      </c>
      <c r="T6">
        <f t="shared" ca="1" si="18"/>
        <v>23</v>
      </c>
      <c r="U6">
        <f t="shared" ca="1" si="19"/>
        <v>26</v>
      </c>
      <c r="V6">
        <v>15</v>
      </c>
      <c r="W6">
        <f ca="1">INDIRECT("'"&amp;$A6&amp;"'!$f$23")</f>
        <v>3.25</v>
      </c>
      <c r="X6">
        <f ca="1">INDIRECT("'"&amp;$A6&amp;"'!$f$25")</f>
        <v>30</v>
      </c>
    </row>
    <row r="7" spans="1:24" x14ac:dyDescent="0.35">
      <c r="A7" t="s">
        <v>27</v>
      </c>
      <c r="B7">
        <f t="shared" ca="1" si="0"/>
        <v>30</v>
      </c>
      <c r="C7">
        <f t="shared" ca="1" si="1"/>
        <v>178</v>
      </c>
      <c r="D7">
        <f t="shared" ca="1" si="2"/>
        <v>67.7</v>
      </c>
      <c r="E7">
        <f t="shared" ca="1" si="3"/>
        <v>17.3</v>
      </c>
      <c r="F7">
        <f t="shared" ca="1" si="4"/>
        <v>5</v>
      </c>
      <c r="G7">
        <f t="shared" ca="1" si="5"/>
        <v>21.4</v>
      </c>
      <c r="H7">
        <f t="shared" ca="1" si="6"/>
        <v>12</v>
      </c>
      <c r="I7">
        <f t="shared" ca="1" si="7"/>
        <v>10.4</v>
      </c>
      <c r="J7">
        <f t="shared" ca="1" si="8"/>
        <v>17.7</v>
      </c>
      <c r="K7">
        <f t="shared" ca="1" si="9"/>
        <v>17</v>
      </c>
      <c r="L7">
        <f t="shared" ca="1" si="10"/>
        <v>35.4</v>
      </c>
      <c r="M7">
        <f t="shared" ca="1" si="11"/>
        <v>29.4</v>
      </c>
      <c r="N7">
        <f t="shared" ca="1" si="12"/>
        <v>40.4</v>
      </c>
      <c r="O7">
        <f t="shared" ca="1" si="13"/>
        <v>52.5</v>
      </c>
      <c r="P7">
        <f t="shared" ca="1" si="14"/>
        <v>54</v>
      </c>
      <c r="Q7">
        <f t="shared" ca="1" si="15"/>
        <v>54</v>
      </c>
      <c r="R7">
        <f t="shared" ca="1" si="16"/>
        <v>20</v>
      </c>
      <c r="S7">
        <f t="shared" ca="1" si="17"/>
        <v>54</v>
      </c>
      <c r="T7">
        <f t="shared" ca="1" si="18"/>
        <v>23</v>
      </c>
      <c r="U7">
        <f t="shared" ca="1" si="19"/>
        <v>26</v>
      </c>
      <c r="V7">
        <v>20</v>
      </c>
      <c r="W7">
        <f ca="1">INDIRECT("'"&amp;$A7&amp;"'!$g$23")</f>
        <v>4</v>
      </c>
      <c r="X7">
        <f ca="1">INDIRECT("'"&amp;$A7&amp;"'!$g$25")</f>
        <v>36</v>
      </c>
    </row>
    <row r="8" spans="1:24" x14ac:dyDescent="0.35">
      <c r="A8" t="s">
        <v>27</v>
      </c>
      <c r="B8">
        <f t="shared" ca="1" si="0"/>
        <v>30</v>
      </c>
      <c r="C8">
        <f t="shared" ca="1" si="1"/>
        <v>178</v>
      </c>
      <c r="D8">
        <f t="shared" ca="1" si="2"/>
        <v>67.7</v>
      </c>
      <c r="E8">
        <f t="shared" ca="1" si="3"/>
        <v>17.3</v>
      </c>
      <c r="F8">
        <f t="shared" ca="1" si="4"/>
        <v>5</v>
      </c>
      <c r="G8">
        <f t="shared" ca="1" si="5"/>
        <v>21.4</v>
      </c>
      <c r="H8">
        <f t="shared" ca="1" si="6"/>
        <v>12</v>
      </c>
      <c r="I8">
        <f t="shared" ca="1" si="7"/>
        <v>10.4</v>
      </c>
      <c r="J8">
        <f t="shared" ca="1" si="8"/>
        <v>17.7</v>
      </c>
      <c r="K8">
        <f t="shared" ca="1" si="9"/>
        <v>17</v>
      </c>
      <c r="L8">
        <f t="shared" ca="1" si="10"/>
        <v>35.4</v>
      </c>
      <c r="M8">
        <f t="shared" ca="1" si="11"/>
        <v>29.4</v>
      </c>
      <c r="N8">
        <f t="shared" ca="1" si="12"/>
        <v>40.4</v>
      </c>
      <c r="O8">
        <f t="shared" ca="1" si="13"/>
        <v>52.5</v>
      </c>
      <c r="P8">
        <f t="shared" ca="1" si="14"/>
        <v>54</v>
      </c>
      <c r="Q8">
        <f t="shared" ca="1" si="15"/>
        <v>54</v>
      </c>
      <c r="R8">
        <f t="shared" ca="1" si="16"/>
        <v>20</v>
      </c>
      <c r="S8">
        <f t="shared" ca="1" si="17"/>
        <v>54</v>
      </c>
      <c r="T8">
        <f t="shared" ca="1" si="18"/>
        <v>23</v>
      </c>
      <c r="U8">
        <f t="shared" ca="1" si="19"/>
        <v>26</v>
      </c>
      <c r="V8">
        <v>25</v>
      </c>
      <c r="W8">
        <f ca="1">INDIRECT("'"&amp;$A8&amp;"'!$h$23")</f>
        <v>5</v>
      </c>
      <c r="X8">
        <f ca="1">INDIRECT("'"&amp;$A8&amp;"'!$h$25")</f>
        <v>46</v>
      </c>
    </row>
    <row r="9" spans="1:24" x14ac:dyDescent="0.35">
      <c r="A9" t="s">
        <v>27</v>
      </c>
      <c r="B9">
        <f t="shared" ca="1" si="0"/>
        <v>30</v>
      </c>
      <c r="C9">
        <f t="shared" ca="1" si="1"/>
        <v>178</v>
      </c>
      <c r="D9">
        <f t="shared" ca="1" si="2"/>
        <v>67.7</v>
      </c>
      <c r="E9">
        <f t="shared" ca="1" si="3"/>
        <v>17.3</v>
      </c>
      <c r="F9">
        <f t="shared" ca="1" si="4"/>
        <v>5</v>
      </c>
      <c r="G9">
        <f t="shared" ca="1" si="5"/>
        <v>21.4</v>
      </c>
      <c r="H9">
        <f t="shared" ca="1" si="6"/>
        <v>12</v>
      </c>
      <c r="I9">
        <f t="shared" ca="1" si="7"/>
        <v>10.4</v>
      </c>
      <c r="J9">
        <f t="shared" ca="1" si="8"/>
        <v>17.7</v>
      </c>
      <c r="K9">
        <f t="shared" ca="1" si="9"/>
        <v>17</v>
      </c>
      <c r="L9">
        <f t="shared" ca="1" si="10"/>
        <v>35.4</v>
      </c>
      <c r="M9">
        <f t="shared" ca="1" si="11"/>
        <v>29.4</v>
      </c>
      <c r="N9">
        <f t="shared" ca="1" si="12"/>
        <v>40.4</v>
      </c>
      <c r="O9">
        <f t="shared" ca="1" si="13"/>
        <v>52.5</v>
      </c>
      <c r="P9">
        <f t="shared" ca="1" si="14"/>
        <v>54</v>
      </c>
      <c r="Q9">
        <f t="shared" ca="1" si="15"/>
        <v>54</v>
      </c>
      <c r="R9">
        <f t="shared" ca="1" si="16"/>
        <v>20</v>
      </c>
      <c r="S9">
        <f t="shared" ca="1" si="17"/>
        <v>54</v>
      </c>
      <c r="T9">
        <f t="shared" ca="1" si="18"/>
        <v>23</v>
      </c>
      <c r="U9">
        <f t="shared" ca="1" si="19"/>
        <v>26</v>
      </c>
      <c r="V9">
        <v>30</v>
      </c>
      <c r="W9">
        <f ca="1">INDIRECT("'"&amp;$A9&amp;"'!$i$23")</f>
        <v>5.75</v>
      </c>
      <c r="X9">
        <f ca="1">INDIRECT("'"&amp;$A9&amp;"'!$i$25")</f>
        <v>64</v>
      </c>
    </row>
    <row r="10" spans="1:24" x14ac:dyDescent="0.35">
      <c r="A10" t="s">
        <v>27</v>
      </c>
      <c r="B10">
        <f t="shared" ca="1" si="0"/>
        <v>30</v>
      </c>
      <c r="C10">
        <f t="shared" ca="1" si="1"/>
        <v>178</v>
      </c>
      <c r="D10">
        <f t="shared" ca="1" si="2"/>
        <v>67.7</v>
      </c>
      <c r="E10">
        <f t="shared" ca="1" si="3"/>
        <v>17.3</v>
      </c>
      <c r="F10">
        <f t="shared" ca="1" si="4"/>
        <v>5</v>
      </c>
      <c r="G10">
        <f t="shared" ca="1" si="5"/>
        <v>21.4</v>
      </c>
      <c r="H10">
        <f t="shared" ca="1" si="6"/>
        <v>12</v>
      </c>
      <c r="I10">
        <f t="shared" ca="1" si="7"/>
        <v>10.4</v>
      </c>
      <c r="J10">
        <f t="shared" ca="1" si="8"/>
        <v>17.7</v>
      </c>
      <c r="K10">
        <f t="shared" ca="1" si="9"/>
        <v>17</v>
      </c>
      <c r="L10">
        <f t="shared" ca="1" si="10"/>
        <v>35.4</v>
      </c>
      <c r="M10">
        <f t="shared" ca="1" si="11"/>
        <v>29.4</v>
      </c>
      <c r="N10">
        <f t="shared" ca="1" si="12"/>
        <v>40.4</v>
      </c>
      <c r="O10">
        <f t="shared" ca="1" si="13"/>
        <v>52.5</v>
      </c>
      <c r="P10">
        <f t="shared" ca="1" si="14"/>
        <v>54</v>
      </c>
      <c r="Q10">
        <f t="shared" ca="1" si="15"/>
        <v>54</v>
      </c>
      <c r="R10">
        <f t="shared" ca="1" si="16"/>
        <v>20</v>
      </c>
      <c r="S10">
        <f t="shared" ca="1" si="17"/>
        <v>54</v>
      </c>
      <c r="T10">
        <f t="shared" ca="1" si="18"/>
        <v>23</v>
      </c>
      <c r="U10">
        <f t="shared" ca="1" si="19"/>
        <v>26</v>
      </c>
      <c r="V10">
        <v>35</v>
      </c>
      <c r="W10">
        <f ca="1">INDIRECT("'"&amp;$A10&amp;"'!$j$23")</f>
        <v>6.5</v>
      </c>
      <c r="X10">
        <f ca="1">INDIRECT("'"&amp;$A10&amp;"'!$j$25")</f>
        <v>77</v>
      </c>
    </row>
    <row r="11" spans="1:24" x14ac:dyDescent="0.35">
      <c r="A11" t="s">
        <v>27</v>
      </c>
      <c r="B11">
        <f t="shared" ca="1" si="0"/>
        <v>30</v>
      </c>
      <c r="C11">
        <f t="shared" ca="1" si="1"/>
        <v>178</v>
      </c>
      <c r="D11">
        <f t="shared" ca="1" si="2"/>
        <v>67.7</v>
      </c>
      <c r="E11">
        <f t="shared" ca="1" si="3"/>
        <v>17.3</v>
      </c>
      <c r="F11">
        <f t="shared" ca="1" si="4"/>
        <v>5</v>
      </c>
      <c r="G11">
        <f t="shared" ca="1" si="5"/>
        <v>21.4</v>
      </c>
      <c r="H11">
        <f t="shared" ca="1" si="6"/>
        <v>12</v>
      </c>
      <c r="I11">
        <f t="shared" ca="1" si="7"/>
        <v>10.4</v>
      </c>
      <c r="J11">
        <f t="shared" ca="1" si="8"/>
        <v>17.7</v>
      </c>
      <c r="K11">
        <f t="shared" ca="1" si="9"/>
        <v>17</v>
      </c>
      <c r="L11">
        <f t="shared" ca="1" si="10"/>
        <v>35.4</v>
      </c>
      <c r="M11">
        <f t="shared" ca="1" si="11"/>
        <v>29.4</v>
      </c>
      <c r="N11">
        <f t="shared" ca="1" si="12"/>
        <v>40.4</v>
      </c>
      <c r="O11">
        <f t="shared" ca="1" si="13"/>
        <v>52.5</v>
      </c>
      <c r="P11">
        <f t="shared" ca="1" si="14"/>
        <v>54</v>
      </c>
      <c r="Q11">
        <f t="shared" ca="1" si="15"/>
        <v>54</v>
      </c>
      <c r="R11">
        <f t="shared" ca="1" si="16"/>
        <v>20</v>
      </c>
      <c r="S11">
        <f t="shared" ca="1" si="17"/>
        <v>54</v>
      </c>
      <c r="T11">
        <f t="shared" ca="1" si="18"/>
        <v>23</v>
      </c>
      <c r="U11">
        <f t="shared" ca="1" si="19"/>
        <v>26</v>
      </c>
      <c r="V11">
        <v>40</v>
      </c>
      <c r="W11">
        <f ca="1">INDIRECT("'"&amp;$A11&amp;"'!$k$23")</f>
        <v>7.25</v>
      </c>
      <c r="X11">
        <f ca="1">INDIRECT("'"&amp;$A11&amp;"'!$k$25")</f>
        <v>98</v>
      </c>
    </row>
    <row r="12" spans="1:24" x14ac:dyDescent="0.35">
      <c r="A12" t="s">
        <v>27</v>
      </c>
      <c r="B12">
        <f t="shared" ca="1" si="0"/>
        <v>30</v>
      </c>
      <c r="C12">
        <f t="shared" ca="1" si="1"/>
        <v>178</v>
      </c>
      <c r="D12">
        <f t="shared" ca="1" si="2"/>
        <v>67.7</v>
      </c>
      <c r="E12">
        <f t="shared" ca="1" si="3"/>
        <v>17.3</v>
      </c>
      <c r="F12">
        <f t="shared" ca="1" si="4"/>
        <v>5</v>
      </c>
      <c r="G12">
        <f t="shared" ca="1" si="5"/>
        <v>21.4</v>
      </c>
      <c r="H12">
        <f t="shared" ca="1" si="6"/>
        <v>12</v>
      </c>
      <c r="I12">
        <f t="shared" ca="1" si="7"/>
        <v>10.4</v>
      </c>
      <c r="J12">
        <f t="shared" ca="1" si="8"/>
        <v>17.7</v>
      </c>
      <c r="K12">
        <f t="shared" ca="1" si="9"/>
        <v>17</v>
      </c>
      <c r="L12">
        <f t="shared" ca="1" si="10"/>
        <v>35.4</v>
      </c>
      <c r="M12">
        <f t="shared" ca="1" si="11"/>
        <v>29.4</v>
      </c>
      <c r="N12">
        <f t="shared" ca="1" si="12"/>
        <v>40.4</v>
      </c>
      <c r="O12">
        <f t="shared" ca="1" si="13"/>
        <v>52.5</v>
      </c>
      <c r="P12">
        <f t="shared" ca="1" si="14"/>
        <v>54</v>
      </c>
      <c r="Q12">
        <f t="shared" ca="1" si="15"/>
        <v>54</v>
      </c>
      <c r="R12">
        <f t="shared" ca="1" si="16"/>
        <v>20</v>
      </c>
      <c r="S12">
        <f t="shared" ca="1" si="17"/>
        <v>54</v>
      </c>
      <c r="T12">
        <f t="shared" ca="1" si="18"/>
        <v>23</v>
      </c>
      <c r="U12">
        <f t="shared" ca="1" si="19"/>
        <v>26</v>
      </c>
      <c r="V12">
        <v>45</v>
      </c>
      <c r="W12">
        <f ca="1">INDIRECT("'"&amp;$A12&amp;"'!$l$23")</f>
        <v>9.25</v>
      </c>
      <c r="X12">
        <f ca="1">INDIRECT("'"&amp;$A12&amp;"'!$l$25")</f>
        <v>117</v>
      </c>
    </row>
    <row r="13" spans="1:24" x14ac:dyDescent="0.35">
      <c r="A13" t="s">
        <v>27</v>
      </c>
      <c r="B13">
        <f t="shared" ca="1" si="0"/>
        <v>30</v>
      </c>
      <c r="C13">
        <f t="shared" ca="1" si="1"/>
        <v>178</v>
      </c>
      <c r="D13">
        <f t="shared" ca="1" si="2"/>
        <v>67.7</v>
      </c>
      <c r="E13">
        <f t="shared" ca="1" si="3"/>
        <v>17.3</v>
      </c>
      <c r="F13">
        <f t="shared" ca="1" si="4"/>
        <v>5</v>
      </c>
      <c r="G13">
        <f t="shared" ca="1" si="5"/>
        <v>21.4</v>
      </c>
      <c r="H13">
        <f t="shared" ca="1" si="6"/>
        <v>12</v>
      </c>
      <c r="I13">
        <f t="shared" ca="1" si="7"/>
        <v>10.4</v>
      </c>
      <c r="J13">
        <f t="shared" ca="1" si="8"/>
        <v>17.7</v>
      </c>
      <c r="K13">
        <f t="shared" ca="1" si="9"/>
        <v>17</v>
      </c>
      <c r="L13">
        <f t="shared" ca="1" si="10"/>
        <v>35.4</v>
      </c>
      <c r="M13">
        <f t="shared" ca="1" si="11"/>
        <v>29.4</v>
      </c>
      <c r="N13">
        <f t="shared" ca="1" si="12"/>
        <v>40.4</v>
      </c>
      <c r="O13">
        <f t="shared" ca="1" si="13"/>
        <v>52.5</v>
      </c>
      <c r="P13">
        <f t="shared" ca="1" si="14"/>
        <v>54</v>
      </c>
      <c r="Q13">
        <f t="shared" ca="1" si="15"/>
        <v>54</v>
      </c>
      <c r="R13">
        <f t="shared" ca="1" si="16"/>
        <v>20</v>
      </c>
      <c r="S13">
        <f t="shared" ca="1" si="17"/>
        <v>54</v>
      </c>
      <c r="T13">
        <f t="shared" ca="1" si="18"/>
        <v>23</v>
      </c>
      <c r="U13">
        <f t="shared" ca="1" si="19"/>
        <v>26</v>
      </c>
      <c r="V13">
        <v>50</v>
      </c>
      <c r="W13">
        <f ca="1">INDIRECT("'"&amp;$A13&amp;"'!$m$23")</f>
        <v>10</v>
      </c>
      <c r="X13">
        <f ca="1">INDIRECT("'"&amp;$A13&amp;"'!$m$25")</f>
        <v>134</v>
      </c>
    </row>
    <row r="14" spans="1:24" x14ac:dyDescent="0.35">
      <c r="A14" t="s">
        <v>27</v>
      </c>
      <c r="B14">
        <f t="shared" ca="1" si="0"/>
        <v>30</v>
      </c>
      <c r="C14">
        <f t="shared" ca="1" si="1"/>
        <v>178</v>
      </c>
      <c r="D14">
        <f t="shared" ca="1" si="2"/>
        <v>67.7</v>
      </c>
      <c r="E14">
        <f t="shared" ca="1" si="3"/>
        <v>17.3</v>
      </c>
      <c r="F14">
        <f t="shared" ca="1" si="4"/>
        <v>5</v>
      </c>
      <c r="G14">
        <f t="shared" ca="1" si="5"/>
        <v>21.4</v>
      </c>
      <c r="H14">
        <f t="shared" ca="1" si="6"/>
        <v>12</v>
      </c>
      <c r="I14">
        <f t="shared" ca="1" si="7"/>
        <v>10.4</v>
      </c>
      <c r="J14">
        <f t="shared" ca="1" si="8"/>
        <v>17.7</v>
      </c>
      <c r="K14">
        <f t="shared" ca="1" si="9"/>
        <v>17</v>
      </c>
      <c r="L14">
        <f t="shared" ca="1" si="10"/>
        <v>35.4</v>
      </c>
      <c r="M14">
        <f t="shared" ca="1" si="11"/>
        <v>29.4</v>
      </c>
      <c r="N14">
        <f t="shared" ca="1" si="12"/>
        <v>40.4</v>
      </c>
      <c r="O14">
        <f t="shared" ca="1" si="13"/>
        <v>52.5</v>
      </c>
      <c r="P14">
        <f t="shared" ca="1" si="14"/>
        <v>54</v>
      </c>
      <c r="Q14">
        <f t="shared" ca="1" si="15"/>
        <v>54</v>
      </c>
      <c r="R14">
        <f t="shared" ca="1" si="16"/>
        <v>20</v>
      </c>
      <c r="S14">
        <f t="shared" ca="1" si="17"/>
        <v>54</v>
      </c>
      <c r="T14">
        <f t="shared" ca="1" si="18"/>
        <v>23</v>
      </c>
      <c r="U14">
        <f t="shared" ca="1" si="19"/>
        <v>26</v>
      </c>
      <c r="V14">
        <v>55</v>
      </c>
      <c r="W14">
        <f ca="1">INDIRECT("'"&amp;$A14&amp;"'!$n$23")</f>
        <v>11.25</v>
      </c>
      <c r="X14">
        <f ca="1">INDIRECT("'"&amp;$A14&amp;"'!$n$25")</f>
        <v>153</v>
      </c>
    </row>
    <row r="15" spans="1:24" x14ac:dyDescent="0.35">
      <c r="A15" t="s">
        <v>27</v>
      </c>
      <c r="B15">
        <f t="shared" ca="1" si="0"/>
        <v>30</v>
      </c>
      <c r="C15">
        <f t="shared" ca="1" si="1"/>
        <v>178</v>
      </c>
      <c r="D15">
        <f t="shared" ca="1" si="2"/>
        <v>67.7</v>
      </c>
      <c r="E15">
        <f t="shared" ca="1" si="3"/>
        <v>17.3</v>
      </c>
      <c r="F15">
        <f t="shared" ca="1" si="4"/>
        <v>5</v>
      </c>
      <c r="G15">
        <f t="shared" ca="1" si="5"/>
        <v>21.4</v>
      </c>
      <c r="H15">
        <f t="shared" ca="1" si="6"/>
        <v>12</v>
      </c>
      <c r="I15">
        <f t="shared" ca="1" si="7"/>
        <v>10.4</v>
      </c>
      <c r="J15">
        <f t="shared" ca="1" si="8"/>
        <v>17.7</v>
      </c>
      <c r="K15">
        <f t="shared" ca="1" si="9"/>
        <v>17</v>
      </c>
      <c r="L15">
        <f t="shared" ca="1" si="10"/>
        <v>35.4</v>
      </c>
      <c r="M15">
        <f t="shared" ca="1" si="11"/>
        <v>29.4</v>
      </c>
      <c r="N15">
        <f t="shared" ca="1" si="12"/>
        <v>40.4</v>
      </c>
      <c r="O15">
        <f t="shared" ca="1" si="13"/>
        <v>52.5</v>
      </c>
      <c r="P15">
        <f t="shared" ca="1" si="14"/>
        <v>54</v>
      </c>
      <c r="Q15">
        <f t="shared" ca="1" si="15"/>
        <v>54</v>
      </c>
      <c r="R15">
        <f t="shared" ca="1" si="16"/>
        <v>20</v>
      </c>
      <c r="S15">
        <f t="shared" ca="1" si="17"/>
        <v>54</v>
      </c>
      <c r="T15">
        <f t="shared" ca="1" si="18"/>
        <v>23</v>
      </c>
      <c r="U15">
        <f t="shared" ca="1" si="19"/>
        <v>26</v>
      </c>
      <c r="V15">
        <v>60</v>
      </c>
      <c r="W15">
        <f ca="1">INDIRECT("'"&amp;$A15&amp;"'!$o$23")</f>
        <v>12.75</v>
      </c>
      <c r="X15">
        <f ca="1">INDIRECT("'"&amp;$A15&amp;"'!$o$25")</f>
        <v>181</v>
      </c>
    </row>
    <row r="16" spans="1:24" x14ac:dyDescent="0.35">
      <c r="A16" t="s">
        <v>27</v>
      </c>
      <c r="B16">
        <f t="shared" ca="1" si="0"/>
        <v>30</v>
      </c>
      <c r="C16">
        <f t="shared" ca="1" si="1"/>
        <v>178</v>
      </c>
      <c r="D16">
        <f t="shared" ca="1" si="2"/>
        <v>67.7</v>
      </c>
      <c r="E16">
        <f t="shared" ca="1" si="3"/>
        <v>17.3</v>
      </c>
      <c r="F16">
        <f t="shared" ca="1" si="4"/>
        <v>5</v>
      </c>
      <c r="G16">
        <f t="shared" ca="1" si="5"/>
        <v>21.4</v>
      </c>
      <c r="H16">
        <f t="shared" ca="1" si="6"/>
        <v>12</v>
      </c>
      <c r="I16">
        <f t="shared" ca="1" si="7"/>
        <v>10.4</v>
      </c>
      <c r="J16">
        <f t="shared" ca="1" si="8"/>
        <v>17.7</v>
      </c>
      <c r="K16">
        <f t="shared" ca="1" si="9"/>
        <v>17</v>
      </c>
      <c r="L16">
        <f t="shared" ca="1" si="10"/>
        <v>35.4</v>
      </c>
      <c r="M16">
        <f t="shared" ca="1" si="11"/>
        <v>29.4</v>
      </c>
      <c r="N16">
        <f t="shared" ca="1" si="12"/>
        <v>40.4</v>
      </c>
      <c r="O16">
        <f t="shared" ca="1" si="13"/>
        <v>52.5</v>
      </c>
      <c r="P16">
        <f t="shared" ca="1" si="14"/>
        <v>54</v>
      </c>
      <c r="Q16">
        <f t="shared" ca="1" si="15"/>
        <v>54</v>
      </c>
      <c r="R16">
        <f t="shared" ca="1" si="16"/>
        <v>20</v>
      </c>
      <c r="S16">
        <f t="shared" ca="1" si="17"/>
        <v>54</v>
      </c>
      <c r="T16">
        <f t="shared" ca="1" si="18"/>
        <v>23</v>
      </c>
      <c r="U16">
        <f t="shared" ca="1" si="19"/>
        <v>26</v>
      </c>
      <c r="V16">
        <v>0</v>
      </c>
      <c r="W16">
        <f ca="1">INDIRECT("'"&amp;$A16&amp;"'!$C$23")</f>
        <v>0</v>
      </c>
      <c r="X16">
        <f ca="1">INDIRECT("'"&amp;$A16&amp;"'!$C$26")</f>
        <v>12</v>
      </c>
    </row>
    <row r="17" spans="1:24" x14ac:dyDescent="0.35">
      <c r="A17" t="s">
        <v>27</v>
      </c>
      <c r="B17">
        <f t="shared" ca="1" si="0"/>
        <v>30</v>
      </c>
      <c r="C17">
        <f t="shared" ca="1" si="1"/>
        <v>178</v>
      </c>
      <c r="D17">
        <f t="shared" ca="1" si="2"/>
        <v>67.7</v>
      </c>
      <c r="E17">
        <f t="shared" ca="1" si="3"/>
        <v>17.3</v>
      </c>
      <c r="F17">
        <f t="shared" ca="1" si="4"/>
        <v>5</v>
      </c>
      <c r="G17">
        <f t="shared" ca="1" si="5"/>
        <v>21.4</v>
      </c>
      <c r="H17">
        <f t="shared" ca="1" si="6"/>
        <v>12</v>
      </c>
      <c r="I17">
        <f t="shared" ca="1" si="7"/>
        <v>10.4</v>
      </c>
      <c r="J17">
        <f t="shared" ca="1" si="8"/>
        <v>17.7</v>
      </c>
      <c r="K17">
        <f t="shared" ca="1" si="9"/>
        <v>17</v>
      </c>
      <c r="L17">
        <f t="shared" ca="1" si="10"/>
        <v>35.4</v>
      </c>
      <c r="M17">
        <f t="shared" ca="1" si="11"/>
        <v>29.4</v>
      </c>
      <c r="N17">
        <f t="shared" ca="1" si="12"/>
        <v>40.4</v>
      </c>
      <c r="O17">
        <f t="shared" ca="1" si="13"/>
        <v>52.5</v>
      </c>
      <c r="P17">
        <f t="shared" ca="1" si="14"/>
        <v>54</v>
      </c>
      <c r="Q17">
        <f t="shared" ca="1" si="15"/>
        <v>54</v>
      </c>
      <c r="R17">
        <f t="shared" ca="1" si="16"/>
        <v>20</v>
      </c>
      <c r="S17">
        <f t="shared" ca="1" si="17"/>
        <v>54</v>
      </c>
      <c r="T17">
        <f t="shared" ca="1" si="18"/>
        <v>23</v>
      </c>
      <c r="U17">
        <f t="shared" ca="1" si="19"/>
        <v>26</v>
      </c>
      <c r="V17">
        <v>5</v>
      </c>
      <c r="W17">
        <f ca="1">INDIRECT("'"&amp;$A17&amp;"'!$d$23")</f>
        <v>0.75</v>
      </c>
      <c r="X17">
        <f ca="1">INDIRECT("'"&amp;$A17&amp;"'!$D$26")</f>
        <v>14</v>
      </c>
    </row>
    <row r="18" spans="1:24" x14ac:dyDescent="0.35">
      <c r="A18" t="s">
        <v>27</v>
      </c>
      <c r="B18">
        <f t="shared" ca="1" si="0"/>
        <v>30</v>
      </c>
      <c r="C18">
        <f t="shared" ca="1" si="1"/>
        <v>178</v>
      </c>
      <c r="D18">
        <f t="shared" ca="1" si="2"/>
        <v>67.7</v>
      </c>
      <c r="E18">
        <f t="shared" ca="1" si="3"/>
        <v>17.3</v>
      </c>
      <c r="F18">
        <f t="shared" ca="1" si="4"/>
        <v>5</v>
      </c>
      <c r="G18">
        <f t="shared" ca="1" si="5"/>
        <v>21.4</v>
      </c>
      <c r="H18">
        <f t="shared" ca="1" si="6"/>
        <v>12</v>
      </c>
      <c r="I18">
        <f t="shared" ca="1" si="7"/>
        <v>10.4</v>
      </c>
      <c r="J18">
        <f t="shared" ca="1" si="8"/>
        <v>17.7</v>
      </c>
      <c r="K18">
        <f t="shared" ca="1" si="9"/>
        <v>17</v>
      </c>
      <c r="L18">
        <f t="shared" ca="1" si="10"/>
        <v>35.4</v>
      </c>
      <c r="M18">
        <f t="shared" ca="1" si="11"/>
        <v>29.4</v>
      </c>
      <c r="N18">
        <f t="shared" ca="1" si="12"/>
        <v>40.4</v>
      </c>
      <c r="O18">
        <f t="shared" ca="1" si="13"/>
        <v>52.5</v>
      </c>
      <c r="P18">
        <f t="shared" ca="1" si="14"/>
        <v>54</v>
      </c>
      <c r="Q18">
        <f t="shared" ca="1" si="15"/>
        <v>54</v>
      </c>
      <c r="R18">
        <f t="shared" ca="1" si="16"/>
        <v>20</v>
      </c>
      <c r="S18">
        <f t="shared" ca="1" si="17"/>
        <v>54</v>
      </c>
      <c r="T18">
        <f t="shared" ca="1" si="18"/>
        <v>23</v>
      </c>
      <c r="U18">
        <f t="shared" ca="1" si="19"/>
        <v>26</v>
      </c>
      <c r="V18">
        <v>10</v>
      </c>
      <c r="W18">
        <f ca="1">INDIRECT("'"&amp;$A18&amp;"'!$e$23")</f>
        <v>2.25</v>
      </c>
      <c r="X18">
        <f ca="1">INDIRECT("'"&amp;$A18&amp;"'!$e$26")</f>
        <v>24</v>
      </c>
    </row>
    <row r="19" spans="1:24" x14ac:dyDescent="0.35">
      <c r="A19" t="s">
        <v>27</v>
      </c>
      <c r="B19">
        <f t="shared" ca="1" si="0"/>
        <v>30</v>
      </c>
      <c r="C19">
        <f t="shared" ca="1" si="1"/>
        <v>178</v>
      </c>
      <c r="D19">
        <f t="shared" ca="1" si="2"/>
        <v>67.7</v>
      </c>
      <c r="E19">
        <f t="shared" ca="1" si="3"/>
        <v>17.3</v>
      </c>
      <c r="F19">
        <f t="shared" ca="1" si="4"/>
        <v>5</v>
      </c>
      <c r="G19">
        <f t="shared" ca="1" si="5"/>
        <v>21.4</v>
      </c>
      <c r="H19">
        <f t="shared" ca="1" si="6"/>
        <v>12</v>
      </c>
      <c r="I19">
        <f t="shared" ca="1" si="7"/>
        <v>10.4</v>
      </c>
      <c r="J19">
        <f t="shared" ca="1" si="8"/>
        <v>17.7</v>
      </c>
      <c r="K19">
        <f t="shared" ca="1" si="9"/>
        <v>17</v>
      </c>
      <c r="L19">
        <f t="shared" ca="1" si="10"/>
        <v>35.4</v>
      </c>
      <c r="M19">
        <f t="shared" ca="1" si="11"/>
        <v>29.4</v>
      </c>
      <c r="N19">
        <f t="shared" ca="1" si="12"/>
        <v>40.4</v>
      </c>
      <c r="O19">
        <f t="shared" ca="1" si="13"/>
        <v>52.5</v>
      </c>
      <c r="P19">
        <f t="shared" ca="1" si="14"/>
        <v>54</v>
      </c>
      <c r="Q19">
        <f t="shared" ca="1" si="15"/>
        <v>54</v>
      </c>
      <c r="R19">
        <f t="shared" ca="1" si="16"/>
        <v>20</v>
      </c>
      <c r="S19">
        <f t="shared" ca="1" si="17"/>
        <v>54</v>
      </c>
      <c r="T19">
        <f t="shared" ca="1" si="18"/>
        <v>23</v>
      </c>
      <c r="U19">
        <f t="shared" ca="1" si="19"/>
        <v>26</v>
      </c>
      <c r="V19">
        <v>15</v>
      </c>
      <c r="W19">
        <f ca="1">INDIRECT("'"&amp;$A19&amp;"'!$f$23")</f>
        <v>3.25</v>
      </c>
      <c r="X19">
        <f ca="1">INDIRECT("'"&amp;$A19&amp;"'!$f$26")</f>
        <v>27</v>
      </c>
    </row>
    <row r="20" spans="1:24" x14ac:dyDescent="0.35">
      <c r="A20" t="s">
        <v>27</v>
      </c>
      <c r="B20">
        <f t="shared" ca="1" si="0"/>
        <v>30</v>
      </c>
      <c r="C20">
        <f t="shared" ca="1" si="1"/>
        <v>178</v>
      </c>
      <c r="D20">
        <f t="shared" ca="1" si="2"/>
        <v>67.7</v>
      </c>
      <c r="E20">
        <f t="shared" ca="1" si="3"/>
        <v>17.3</v>
      </c>
      <c r="F20">
        <f t="shared" ca="1" si="4"/>
        <v>5</v>
      </c>
      <c r="G20">
        <f t="shared" ca="1" si="5"/>
        <v>21.4</v>
      </c>
      <c r="H20">
        <f t="shared" ca="1" si="6"/>
        <v>12</v>
      </c>
      <c r="I20">
        <f t="shared" ca="1" si="7"/>
        <v>10.4</v>
      </c>
      <c r="J20">
        <f t="shared" ca="1" si="8"/>
        <v>17.7</v>
      </c>
      <c r="K20">
        <f t="shared" ca="1" si="9"/>
        <v>17</v>
      </c>
      <c r="L20">
        <f t="shared" ca="1" si="10"/>
        <v>35.4</v>
      </c>
      <c r="M20">
        <f t="shared" ca="1" si="11"/>
        <v>29.4</v>
      </c>
      <c r="N20">
        <f t="shared" ca="1" si="12"/>
        <v>40.4</v>
      </c>
      <c r="O20">
        <f t="shared" ca="1" si="13"/>
        <v>52.5</v>
      </c>
      <c r="P20">
        <f t="shared" ca="1" si="14"/>
        <v>54</v>
      </c>
      <c r="Q20">
        <f t="shared" ca="1" si="15"/>
        <v>54</v>
      </c>
      <c r="R20">
        <f t="shared" ca="1" si="16"/>
        <v>20</v>
      </c>
      <c r="S20">
        <f t="shared" ca="1" si="17"/>
        <v>54</v>
      </c>
      <c r="T20">
        <f t="shared" ca="1" si="18"/>
        <v>23</v>
      </c>
      <c r="U20">
        <f t="shared" ca="1" si="19"/>
        <v>26</v>
      </c>
      <c r="V20">
        <v>20</v>
      </c>
      <c r="W20">
        <f ca="1">INDIRECT("'"&amp;$A20&amp;"'!$g$23")</f>
        <v>4</v>
      </c>
      <c r="X20">
        <f ca="1">INDIRECT("'"&amp;$A20&amp;"'!$g$26")</f>
        <v>33</v>
      </c>
    </row>
    <row r="21" spans="1:24" x14ac:dyDescent="0.35">
      <c r="A21" t="s">
        <v>27</v>
      </c>
      <c r="B21">
        <f t="shared" ca="1" si="0"/>
        <v>30</v>
      </c>
      <c r="C21">
        <f t="shared" ca="1" si="1"/>
        <v>178</v>
      </c>
      <c r="D21">
        <f t="shared" ca="1" si="2"/>
        <v>67.7</v>
      </c>
      <c r="E21">
        <f t="shared" ca="1" si="3"/>
        <v>17.3</v>
      </c>
      <c r="F21">
        <f t="shared" ca="1" si="4"/>
        <v>5</v>
      </c>
      <c r="G21">
        <f t="shared" ca="1" si="5"/>
        <v>21.4</v>
      </c>
      <c r="H21">
        <f t="shared" ca="1" si="6"/>
        <v>12</v>
      </c>
      <c r="I21">
        <f t="shared" ca="1" si="7"/>
        <v>10.4</v>
      </c>
      <c r="J21">
        <f t="shared" ca="1" si="8"/>
        <v>17.7</v>
      </c>
      <c r="K21">
        <f t="shared" ca="1" si="9"/>
        <v>17</v>
      </c>
      <c r="L21">
        <f t="shared" ca="1" si="10"/>
        <v>35.4</v>
      </c>
      <c r="M21">
        <f t="shared" ca="1" si="11"/>
        <v>29.4</v>
      </c>
      <c r="N21">
        <f t="shared" ca="1" si="12"/>
        <v>40.4</v>
      </c>
      <c r="O21">
        <f t="shared" ca="1" si="13"/>
        <v>52.5</v>
      </c>
      <c r="P21">
        <f t="shared" ca="1" si="14"/>
        <v>54</v>
      </c>
      <c r="Q21">
        <f t="shared" ca="1" si="15"/>
        <v>54</v>
      </c>
      <c r="R21">
        <f t="shared" ca="1" si="16"/>
        <v>20</v>
      </c>
      <c r="S21">
        <f t="shared" ca="1" si="17"/>
        <v>54</v>
      </c>
      <c r="T21">
        <f t="shared" ca="1" si="18"/>
        <v>23</v>
      </c>
      <c r="U21">
        <f t="shared" ca="1" si="19"/>
        <v>26</v>
      </c>
      <c r="V21">
        <v>25</v>
      </c>
      <c r="W21">
        <f ca="1">INDIRECT("'"&amp;$A21&amp;"'!$h$23")</f>
        <v>5</v>
      </c>
      <c r="X21">
        <f ca="1">INDIRECT("'"&amp;$A21&amp;"'!$h$26")</f>
        <v>48</v>
      </c>
    </row>
    <row r="22" spans="1:24" x14ac:dyDescent="0.35">
      <c r="A22" t="s">
        <v>27</v>
      </c>
      <c r="B22">
        <f t="shared" ca="1" si="0"/>
        <v>30</v>
      </c>
      <c r="C22">
        <f t="shared" ca="1" si="1"/>
        <v>178</v>
      </c>
      <c r="D22">
        <f t="shared" ca="1" si="2"/>
        <v>67.7</v>
      </c>
      <c r="E22">
        <f t="shared" ca="1" si="3"/>
        <v>17.3</v>
      </c>
      <c r="F22">
        <f t="shared" ca="1" si="4"/>
        <v>5</v>
      </c>
      <c r="G22">
        <f t="shared" ca="1" si="5"/>
        <v>21.4</v>
      </c>
      <c r="H22">
        <f t="shared" ca="1" si="6"/>
        <v>12</v>
      </c>
      <c r="I22">
        <f t="shared" ca="1" si="7"/>
        <v>10.4</v>
      </c>
      <c r="J22">
        <f t="shared" ca="1" si="8"/>
        <v>17.7</v>
      </c>
      <c r="K22">
        <f t="shared" ca="1" si="9"/>
        <v>17</v>
      </c>
      <c r="L22">
        <f t="shared" ca="1" si="10"/>
        <v>35.4</v>
      </c>
      <c r="M22">
        <f t="shared" ca="1" si="11"/>
        <v>29.4</v>
      </c>
      <c r="N22">
        <f t="shared" ca="1" si="12"/>
        <v>40.4</v>
      </c>
      <c r="O22">
        <f t="shared" ca="1" si="13"/>
        <v>52.5</v>
      </c>
      <c r="P22">
        <f t="shared" ca="1" si="14"/>
        <v>54</v>
      </c>
      <c r="Q22">
        <f t="shared" ca="1" si="15"/>
        <v>54</v>
      </c>
      <c r="R22">
        <f t="shared" ca="1" si="16"/>
        <v>20</v>
      </c>
      <c r="S22">
        <f t="shared" ca="1" si="17"/>
        <v>54</v>
      </c>
      <c r="T22">
        <f t="shared" ca="1" si="18"/>
        <v>23</v>
      </c>
      <c r="U22">
        <f t="shared" ca="1" si="19"/>
        <v>26</v>
      </c>
      <c r="V22">
        <v>30</v>
      </c>
      <c r="W22">
        <f ca="1">INDIRECT("'"&amp;$A22&amp;"'!$i$23")</f>
        <v>5.75</v>
      </c>
      <c r="X22">
        <f ca="1">INDIRECT("'"&amp;$A22&amp;"'!$i$26")</f>
        <v>52</v>
      </c>
    </row>
    <row r="23" spans="1:24" x14ac:dyDescent="0.35">
      <c r="A23" t="s">
        <v>27</v>
      </c>
      <c r="B23">
        <f t="shared" ca="1" si="0"/>
        <v>30</v>
      </c>
      <c r="C23">
        <f t="shared" ca="1" si="1"/>
        <v>178</v>
      </c>
      <c r="D23">
        <f t="shared" ca="1" si="2"/>
        <v>67.7</v>
      </c>
      <c r="E23">
        <f t="shared" ca="1" si="3"/>
        <v>17.3</v>
      </c>
      <c r="F23">
        <f t="shared" ca="1" si="4"/>
        <v>5</v>
      </c>
      <c r="G23">
        <f t="shared" ca="1" si="5"/>
        <v>21.4</v>
      </c>
      <c r="H23">
        <f t="shared" ca="1" si="6"/>
        <v>12</v>
      </c>
      <c r="I23">
        <f t="shared" ca="1" si="7"/>
        <v>10.4</v>
      </c>
      <c r="J23">
        <f t="shared" ca="1" si="8"/>
        <v>17.7</v>
      </c>
      <c r="K23">
        <f t="shared" ca="1" si="9"/>
        <v>17</v>
      </c>
      <c r="L23">
        <f t="shared" ca="1" si="10"/>
        <v>35.4</v>
      </c>
      <c r="M23">
        <f t="shared" ca="1" si="11"/>
        <v>29.4</v>
      </c>
      <c r="N23">
        <f t="shared" ca="1" si="12"/>
        <v>40.4</v>
      </c>
      <c r="O23">
        <f t="shared" ca="1" si="13"/>
        <v>52.5</v>
      </c>
      <c r="P23">
        <f t="shared" ca="1" si="14"/>
        <v>54</v>
      </c>
      <c r="Q23">
        <f t="shared" ca="1" si="15"/>
        <v>54</v>
      </c>
      <c r="R23">
        <f t="shared" ca="1" si="16"/>
        <v>20</v>
      </c>
      <c r="S23">
        <f t="shared" ca="1" si="17"/>
        <v>54</v>
      </c>
      <c r="T23">
        <f t="shared" ca="1" si="18"/>
        <v>23</v>
      </c>
      <c r="U23">
        <f t="shared" ca="1" si="19"/>
        <v>26</v>
      </c>
      <c r="V23">
        <v>35</v>
      </c>
      <c r="W23">
        <f ca="1">INDIRECT("'"&amp;$A23&amp;"'!$j$23")</f>
        <v>6.5</v>
      </c>
      <c r="X23">
        <f ca="1">INDIRECT("'"&amp;$A23&amp;"'!$j$26")</f>
        <v>74</v>
      </c>
    </row>
    <row r="24" spans="1:24" x14ac:dyDescent="0.35">
      <c r="A24" t="s">
        <v>27</v>
      </c>
      <c r="B24">
        <f t="shared" ca="1" si="0"/>
        <v>30</v>
      </c>
      <c r="C24">
        <f t="shared" ca="1" si="1"/>
        <v>178</v>
      </c>
      <c r="D24">
        <f t="shared" ca="1" si="2"/>
        <v>67.7</v>
      </c>
      <c r="E24">
        <f t="shared" ca="1" si="3"/>
        <v>17.3</v>
      </c>
      <c r="F24">
        <f t="shared" ca="1" si="4"/>
        <v>5</v>
      </c>
      <c r="G24">
        <f t="shared" ca="1" si="5"/>
        <v>21.4</v>
      </c>
      <c r="H24">
        <f t="shared" ca="1" si="6"/>
        <v>12</v>
      </c>
      <c r="I24">
        <f t="shared" ca="1" si="7"/>
        <v>10.4</v>
      </c>
      <c r="J24">
        <f t="shared" ca="1" si="8"/>
        <v>17.7</v>
      </c>
      <c r="K24">
        <f t="shared" ca="1" si="9"/>
        <v>17</v>
      </c>
      <c r="L24">
        <f t="shared" ca="1" si="10"/>
        <v>35.4</v>
      </c>
      <c r="M24">
        <f t="shared" ca="1" si="11"/>
        <v>29.4</v>
      </c>
      <c r="N24">
        <f t="shared" ca="1" si="12"/>
        <v>40.4</v>
      </c>
      <c r="O24">
        <f t="shared" ca="1" si="13"/>
        <v>52.5</v>
      </c>
      <c r="P24">
        <f t="shared" ca="1" si="14"/>
        <v>54</v>
      </c>
      <c r="Q24">
        <f t="shared" ca="1" si="15"/>
        <v>54</v>
      </c>
      <c r="R24">
        <f t="shared" ca="1" si="16"/>
        <v>20</v>
      </c>
      <c r="S24">
        <f t="shared" ca="1" si="17"/>
        <v>54</v>
      </c>
      <c r="T24">
        <f t="shared" ca="1" si="18"/>
        <v>23</v>
      </c>
      <c r="U24">
        <f t="shared" ca="1" si="19"/>
        <v>26</v>
      </c>
      <c r="V24">
        <v>40</v>
      </c>
      <c r="W24">
        <f ca="1">INDIRECT("'"&amp;$A24&amp;"'!$k$23")</f>
        <v>7.25</v>
      </c>
      <c r="X24">
        <f ca="1">INDIRECT("'"&amp;$A24&amp;"'!$k$26")</f>
        <v>90</v>
      </c>
    </row>
    <row r="25" spans="1:24" x14ac:dyDescent="0.35">
      <c r="A25" t="s">
        <v>27</v>
      </c>
      <c r="B25">
        <f t="shared" ca="1" si="0"/>
        <v>30</v>
      </c>
      <c r="C25">
        <f t="shared" ca="1" si="1"/>
        <v>178</v>
      </c>
      <c r="D25">
        <f t="shared" ca="1" si="2"/>
        <v>67.7</v>
      </c>
      <c r="E25">
        <f t="shared" ca="1" si="3"/>
        <v>17.3</v>
      </c>
      <c r="F25">
        <f t="shared" ca="1" si="4"/>
        <v>5</v>
      </c>
      <c r="G25">
        <f t="shared" ca="1" si="5"/>
        <v>21.4</v>
      </c>
      <c r="H25">
        <f t="shared" ca="1" si="6"/>
        <v>12</v>
      </c>
      <c r="I25">
        <f t="shared" ca="1" si="7"/>
        <v>10.4</v>
      </c>
      <c r="J25">
        <f t="shared" ca="1" si="8"/>
        <v>17.7</v>
      </c>
      <c r="K25">
        <f t="shared" ca="1" si="9"/>
        <v>17</v>
      </c>
      <c r="L25">
        <f t="shared" ca="1" si="10"/>
        <v>35.4</v>
      </c>
      <c r="M25">
        <f t="shared" ca="1" si="11"/>
        <v>29.4</v>
      </c>
      <c r="N25">
        <f t="shared" ca="1" si="12"/>
        <v>40.4</v>
      </c>
      <c r="O25">
        <f t="shared" ca="1" si="13"/>
        <v>52.5</v>
      </c>
      <c r="P25">
        <f t="shared" ca="1" si="14"/>
        <v>54</v>
      </c>
      <c r="Q25">
        <f t="shared" ca="1" si="15"/>
        <v>54</v>
      </c>
      <c r="R25">
        <f t="shared" ca="1" si="16"/>
        <v>20</v>
      </c>
      <c r="S25">
        <f t="shared" ca="1" si="17"/>
        <v>54</v>
      </c>
      <c r="T25">
        <f t="shared" ca="1" si="18"/>
        <v>23</v>
      </c>
      <c r="U25">
        <f t="shared" ca="1" si="19"/>
        <v>26</v>
      </c>
      <c r="V25">
        <v>45</v>
      </c>
      <c r="W25">
        <f ca="1">INDIRECT("'"&amp;$A25&amp;"'!$l$23")</f>
        <v>9.25</v>
      </c>
      <c r="X25">
        <f ca="1">INDIRECT("'"&amp;$A25&amp;"'!$l$26")</f>
        <v>116</v>
      </c>
    </row>
    <row r="26" spans="1:24" x14ac:dyDescent="0.35">
      <c r="A26" t="s">
        <v>27</v>
      </c>
      <c r="B26">
        <f t="shared" ca="1" si="0"/>
        <v>30</v>
      </c>
      <c r="C26">
        <f t="shared" ca="1" si="1"/>
        <v>178</v>
      </c>
      <c r="D26">
        <f t="shared" ca="1" si="2"/>
        <v>67.7</v>
      </c>
      <c r="E26">
        <f t="shared" ca="1" si="3"/>
        <v>17.3</v>
      </c>
      <c r="F26">
        <f t="shared" ca="1" si="4"/>
        <v>5</v>
      </c>
      <c r="G26">
        <f t="shared" ca="1" si="5"/>
        <v>21.4</v>
      </c>
      <c r="H26">
        <f t="shared" ca="1" si="6"/>
        <v>12</v>
      </c>
      <c r="I26">
        <f t="shared" ca="1" si="7"/>
        <v>10.4</v>
      </c>
      <c r="J26">
        <f t="shared" ca="1" si="8"/>
        <v>17.7</v>
      </c>
      <c r="K26">
        <f t="shared" ca="1" si="9"/>
        <v>17</v>
      </c>
      <c r="L26">
        <f t="shared" ca="1" si="10"/>
        <v>35.4</v>
      </c>
      <c r="M26">
        <f t="shared" ca="1" si="11"/>
        <v>29.4</v>
      </c>
      <c r="N26">
        <f t="shared" ca="1" si="12"/>
        <v>40.4</v>
      </c>
      <c r="O26">
        <f t="shared" ca="1" si="13"/>
        <v>52.5</v>
      </c>
      <c r="P26">
        <f t="shared" ca="1" si="14"/>
        <v>54</v>
      </c>
      <c r="Q26">
        <f t="shared" ca="1" si="15"/>
        <v>54</v>
      </c>
      <c r="R26">
        <f t="shared" ca="1" si="16"/>
        <v>20</v>
      </c>
      <c r="S26">
        <f t="shared" ca="1" si="17"/>
        <v>54</v>
      </c>
      <c r="T26">
        <f t="shared" ca="1" si="18"/>
        <v>23</v>
      </c>
      <c r="U26">
        <f t="shared" ca="1" si="19"/>
        <v>26</v>
      </c>
      <c r="V26">
        <v>50</v>
      </c>
      <c r="W26">
        <f ca="1">INDIRECT("'"&amp;$A26&amp;"'!$m$23")</f>
        <v>10</v>
      </c>
      <c r="X26">
        <f ca="1">INDIRECT("'"&amp;$A26&amp;"'!$m$26")</f>
        <v>134</v>
      </c>
    </row>
    <row r="27" spans="1:24" x14ac:dyDescent="0.35">
      <c r="A27" t="s">
        <v>27</v>
      </c>
      <c r="B27">
        <f t="shared" ca="1" si="0"/>
        <v>30</v>
      </c>
      <c r="C27">
        <f t="shared" ca="1" si="1"/>
        <v>178</v>
      </c>
      <c r="D27">
        <f t="shared" ca="1" si="2"/>
        <v>67.7</v>
      </c>
      <c r="E27">
        <f t="shared" ca="1" si="3"/>
        <v>17.3</v>
      </c>
      <c r="F27">
        <f t="shared" ca="1" si="4"/>
        <v>5</v>
      </c>
      <c r="G27">
        <f t="shared" ca="1" si="5"/>
        <v>21.4</v>
      </c>
      <c r="H27">
        <f t="shared" ca="1" si="6"/>
        <v>12</v>
      </c>
      <c r="I27">
        <f t="shared" ca="1" si="7"/>
        <v>10.4</v>
      </c>
      <c r="J27">
        <f t="shared" ca="1" si="8"/>
        <v>17.7</v>
      </c>
      <c r="K27">
        <f t="shared" ca="1" si="9"/>
        <v>17</v>
      </c>
      <c r="L27">
        <f t="shared" ca="1" si="10"/>
        <v>35.4</v>
      </c>
      <c r="M27">
        <f t="shared" ca="1" si="11"/>
        <v>29.4</v>
      </c>
      <c r="N27">
        <f t="shared" ca="1" si="12"/>
        <v>40.4</v>
      </c>
      <c r="O27">
        <f t="shared" ca="1" si="13"/>
        <v>52.5</v>
      </c>
      <c r="P27">
        <f t="shared" ca="1" si="14"/>
        <v>54</v>
      </c>
      <c r="Q27">
        <f t="shared" ca="1" si="15"/>
        <v>54</v>
      </c>
      <c r="R27">
        <f t="shared" ca="1" si="16"/>
        <v>20</v>
      </c>
      <c r="S27">
        <f t="shared" ca="1" si="17"/>
        <v>54</v>
      </c>
      <c r="T27">
        <f t="shared" ca="1" si="18"/>
        <v>23</v>
      </c>
      <c r="U27">
        <f t="shared" ca="1" si="19"/>
        <v>26</v>
      </c>
      <c r="V27">
        <v>55</v>
      </c>
      <c r="W27">
        <f ca="1">INDIRECT("'"&amp;$A27&amp;"'!$n$23")</f>
        <v>11.25</v>
      </c>
      <c r="X27">
        <f ca="1">INDIRECT("'"&amp;$A27&amp;"'!$n$26")</f>
        <v>161</v>
      </c>
    </row>
    <row r="28" spans="1:24" x14ac:dyDescent="0.35">
      <c r="A28" t="s">
        <v>27</v>
      </c>
      <c r="B28">
        <f t="shared" ca="1" si="0"/>
        <v>30</v>
      </c>
      <c r="C28">
        <f t="shared" ca="1" si="1"/>
        <v>178</v>
      </c>
      <c r="D28">
        <f t="shared" ca="1" si="2"/>
        <v>67.7</v>
      </c>
      <c r="E28">
        <f t="shared" ca="1" si="3"/>
        <v>17.3</v>
      </c>
      <c r="F28">
        <f t="shared" ca="1" si="4"/>
        <v>5</v>
      </c>
      <c r="G28">
        <f t="shared" ca="1" si="5"/>
        <v>21.4</v>
      </c>
      <c r="H28">
        <f t="shared" ca="1" si="6"/>
        <v>12</v>
      </c>
      <c r="I28">
        <f t="shared" ca="1" si="7"/>
        <v>10.4</v>
      </c>
      <c r="J28">
        <f t="shared" ca="1" si="8"/>
        <v>17.7</v>
      </c>
      <c r="K28">
        <f t="shared" ca="1" si="9"/>
        <v>17</v>
      </c>
      <c r="L28">
        <f t="shared" ca="1" si="10"/>
        <v>35.4</v>
      </c>
      <c r="M28">
        <f t="shared" ca="1" si="11"/>
        <v>29.4</v>
      </c>
      <c r="N28">
        <f t="shared" ca="1" si="12"/>
        <v>40.4</v>
      </c>
      <c r="O28">
        <f t="shared" ca="1" si="13"/>
        <v>52.5</v>
      </c>
      <c r="P28">
        <f t="shared" ca="1" si="14"/>
        <v>54</v>
      </c>
      <c r="Q28">
        <f t="shared" ca="1" si="15"/>
        <v>54</v>
      </c>
      <c r="R28">
        <f t="shared" ca="1" si="16"/>
        <v>20</v>
      </c>
      <c r="S28">
        <f t="shared" ca="1" si="17"/>
        <v>54</v>
      </c>
      <c r="T28">
        <f t="shared" ca="1" si="18"/>
        <v>23</v>
      </c>
      <c r="U28">
        <f t="shared" ca="1" si="19"/>
        <v>26</v>
      </c>
      <c r="V28">
        <v>60</v>
      </c>
      <c r="W28">
        <f ca="1">INDIRECT("'"&amp;$A28&amp;"'!$o$23")</f>
        <v>12.75</v>
      </c>
      <c r="X28">
        <f ca="1">INDIRECT("'"&amp;$A28&amp;"'!$o$26")</f>
        <v>180</v>
      </c>
    </row>
    <row r="29" spans="1:24" x14ac:dyDescent="0.35">
      <c r="A29" t="s">
        <v>27</v>
      </c>
      <c r="B29">
        <f t="shared" ca="1" si="0"/>
        <v>30</v>
      </c>
      <c r="C29">
        <f t="shared" ca="1" si="1"/>
        <v>178</v>
      </c>
      <c r="D29">
        <f t="shared" ca="1" si="2"/>
        <v>67.7</v>
      </c>
      <c r="E29">
        <f t="shared" ca="1" si="3"/>
        <v>17.3</v>
      </c>
      <c r="F29">
        <f t="shared" ca="1" si="4"/>
        <v>5</v>
      </c>
      <c r="G29">
        <f t="shared" ca="1" si="5"/>
        <v>21.4</v>
      </c>
      <c r="H29">
        <f t="shared" ca="1" si="6"/>
        <v>12</v>
      </c>
      <c r="I29">
        <f t="shared" ca="1" si="7"/>
        <v>10.4</v>
      </c>
      <c r="J29">
        <f t="shared" ca="1" si="8"/>
        <v>17.7</v>
      </c>
      <c r="K29">
        <f t="shared" ca="1" si="9"/>
        <v>17</v>
      </c>
      <c r="L29">
        <f t="shared" ca="1" si="10"/>
        <v>35.4</v>
      </c>
      <c r="M29">
        <f t="shared" ca="1" si="11"/>
        <v>29.4</v>
      </c>
      <c r="N29">
        <f t="shared" ca="1" si="12"/>
        <v>40.4</v>
      </c>
      <c r="O29">
        <f t="shared" ca="1" si="13"/>
        <v>52.5</v>
      </c>
      <c r="P29">
        <f t="shared" ca="1" si="14"/>
        <v>54</v>
      </c>
      <c r="Q29">
        <f t="shared" ca="1" si="15"/>
        <v>54</v>
      </c>
      <c r="R29">
        <f t="shared" ca="1" si="16"/>
        <v>20</v>
      </c>
      <c r="S29">
        <f t="shared" ca="1" si="17"/>
        <v>54</v>
      </c>
      <c r="T29">
        <f t="shared" ca="1" si="18"/>
        <v>23</v>
      </c>
      <c r="U29">
        <f t="shared" ca="1" si="19"/>
        <v>26</v>
      </c>
      <c r="V29">
        <v>0</v>
      </c>
      <c r="W29">
        <f ca="1">INDIRECT("'"&amp;$A29&amp;"'!$C$23")</f>
        <v>0</v>
      </c>
      <c r="X29">
        <f ca="1">INDIRECT("'"&amp;$A29&amp;"'!$C$27")</f>
        <v>15</v>
      </c>
    </row>
    <row r="30" spans="1:24" x14ac:dyDescent="0.35">
      <c r="A30" t="s">
        <v>27</v>
      </c>
      <c r="B30">
        <f t="shared" ca="1" si="0"/>
        <v>30</v>
      </c>
      <c r="C30">
        <f t="shared" ca="1" si="1"/>
        <v>178</v>
      </c>
      <c r="D30">
        <f t="shared" ca="1" si="2"/>
        <v>67.7</v>
      </c>
      <c r="E30">
        <f t="shared" ca="1" si="3"/>
        <v>17.3</v>
      </c>
      <c r="F30">
        <f t="shared" ca="1" si="4"/>
        <v>5</v>
      </c>
      <c r="G30">
        <f t="shared" ca="1" si="5"/>
        <v>21.4</v>
      </c>
      <c r="H30">
        <f t="shared" ca="1" si="6"/>
        <v>12</v>
      </c>
      <c r="I30">
        <f t="shared" ca="1" si="7"/>
        <v>10.4</v>
      </c>
      <c r="J30">
        <f t="shared" ca="1" si="8"/>
        <v>17.7</v>
      </c>
      <c r="K30">
        <f t="shared" ca="1" si="9"/>
        <v>17</v>
      </c>
      <c r="L30">
        <f t="shared" ca="1" si="10"/>
        <v>35.4</v>
      </c>
      <c r="M30">
        <f t="shared" ca="1" si="11"/>
        <v>29.4</v>
      </c>
      <c r="N30">
        <f t="shared" ca="1" si="12"/>
        <v>40.4</v>
      </c>
      <c r="O30">
        <f t="shared" ca="1" si="13"/>
        <v>52.5</v>
      </c>
      <c r="P30">
        <f t="shared" ca="1" si="14"/>
        <v>54</v>
      </c>
      <c r="Q30">
        <f t="shared" ca="1" si="15"/>
        <v>54</v>
      </c>
      <c r="R30">
        <f t="shared" ca="1" si="16"/>
        <v>20</v>
      </c>
      <c r="S30">
        <f t="shared" ca="1" si="17"/>
        <v>54</v>
      </c>
      <c r="T30">
        <f t="shared" ca="1" si="18"/>
        <v>23</v>
      </c>
      <c r="U30">
        <f t="shared" ca="1" si="19"/>
        <v>26</v>
      </c>
      <c r="V30">
        <v>5</v>
      </c>
      <c r="W30">
        <f ca="1">INDIRECT("'"&amp;$A30&amp;"'!$d$23")</f>
        <v>0.75</v>
      </c>
      <c r="X30">
        <f ca="1">INDIRECT("'"&amp;$A30&amp;"'!$D$27")</f>
        <v>21</v>
      </c>
    </row>
    <row r="31" spans="1:24" x14ac:dyDescent="0.35">
      <c r="A31" t="s">
        <v>27</v>
      </c>
      <c r="B31">
        <f t="shared" ca="1" si="0"/>
        <v>30</v>
      </c>
      <c r="C31">
        <f t="shared" ca="1" si="1"/>
        <v>178</v>
      </c>
      <c r="D31">
        <f t="shared" ca="1" si="2"/>
        <v>67.7</v>
      </c>
      <c r="E31">
        <f t="shared" ca="1" si="3"/>
        <v>17.3</v>
      </c>
      <c r="F31">
        <f t="shared" ca="1" si="4"/>
        <v>5</v>
      </c>
      <c r="G31">
        <f t="shared" ca="1" si="5"/>
        <v>21.4</v>
      </c>
      <c r="H31">
        <f t="shared" ca="1" si="6"/>
        <v>12</v>
      </c>
      <c r="I31">
        <f t="shared" ca="1" si="7"/>
        <v>10.4</v>
      </c>
      <c r="J31">
        <f t="shared" ca="1" si="8"/>
        <v>17.7</v>
      </c>
      <c r="K31">
        <f t="shared" ca="1" si="9"/>
        <v>17</v>
      </c>
      <c r="L31">
        <f t="shared" ca="1" si="10"/>
        <v>35.4</v>
      </c>
      <c r="M31">
        <f t="shared" ca="1" si="11"/>
        <v>29.4</v>
      </c>
      <c r="N31">
        <f t="shared" ca="1" si="12"/>
        <v>40.4</v>
      </c>
      <c r="O31">
        <f t="shared" ca="1" si="13"/>
        <v>52.5</v>
      </c>
      <c r="P31">
        <f t="shared" ca="1" si="14"/>
        <v>54</v>
      </c>
      <c r="Q31">
        <f t="shared" ca="1" si="15"/>
        <v>54</v>
      </c>
      <c r="R31">
        <f t="shared" ca="1" si="16"/>
        <v>20</v>
      </c>
      <c r="S31">
        <f t="shared" ca="1" si="17"/>
        <v>54</v>
      </c>
      <c r="T31">
        <f t="shared" ca="1" si="18"/>
        <v>23</v>
      </c>
      <c r="U31">
        <f t="shared" ca="1" si="19"/>
        <v>26</v>
      </c>
      <c r="V31">
        <v>10</v>
      </c>
      <c r="W31">
        <f ca="1">INDIRECT("'"&amp;$A31&amp;"'!$e$23")</f>
        <v>2.25</v>
      </c>
      <c r="X31">
        <f ca="1">INDIRECT("'"&amp;$A31&amp;"'!$e$27")</f>
        <v>30</v>
      </c>
    </row>
    <row r="32" spans="1:24" x14ac:dyDescent="0.35">
      <c r="A32" t="s">
        <v>27</v>
      </c>
      <c r="B32">
        <f t="shared" ca="1" si="0"/>
        <v>30</v>
      </c>
      <c r="C32">
        <f t="shared" ca="1" si="1"/>
        <v>178</v>
      </c>
      <c r="D32">
        <f t="shared" ca="1" si="2"/>
        <v>67.7</v>
      </c>
      <c r="E32">
        <f t="shared" ca="1" si="3"/>
        <v>17.3</v>
      </c>
      <c r="F32">
        <f t="shared" ca="1" si="4"/>
        <v>5</v>
      </c>
      <c r="G32">
        <f t="shared" ca="1" si="5"/>
        <v>21.4</v>
      </c>
      <c r="H32">
        <f t="shared" ca="1" si="6"/>
        <v>12</v>
      </c>
      <c r="I32">
        <f t="shared" ca="1" si="7"/>
        <v>10.4</v>
      </c>
      <c r="J32">
        <f t="shared" ca="1" si="8"/>
        <v>17.7</v>
      </c>
      <c r="K32">
        <f t="shared" ca="1" si="9"/>
        <v>17</v>
      </c>
      <c r="L32">
        <f t="shared" ca="1" si="10"/>
        <v>35.4</v>
      </c>
      <c r="M32">
        <f t="shared" ca="1" si="11"/>
        <v>29.4</v>
      </c>
      <c r="N32">
        <f t="shared" ca="1" si="12"/>
        <v>40.4</v>
      </c>
      <c r="O32">
        <f t="shared" ca="1" si="13"/>
        <v>52.5</v>
      </c>
      <c r="P32">
        <f t="shared" ca="1" si="14"/>
        <v>54</v>
      </c>
      <c r="Q32">
        <f t="shared" ca="1" si="15"/>
        <v>54</v>
      </c>
      <c r="R32">
        <f t="shared" ca="1" si="16"/>
        <v>20</v>
      </c>
      <c r="S32">
        <f t="shared" ca="1" si="17"/>
        <v>54</v>
      </c>
      <c r="T32">
        <f t="shared" ca="1" si="18"/>
        <v>23</v>
      </c>
      <c r="U32">
        <f t="shared" ca="1" si="19"/>
        <v>26</v>
      </c>
      <c r="V32">
        <v>15</v>
      </c>
      <c r="W32">
        <f ca="1">INDIRECT("'"&amp;$A32&amp;"'!$f$23")</f>
        <v>3.25</v>
      </c>
      <c r="X32">
        <f ca="1">INDIRECT("'"&amp;$A32&amp;"'!$f$27")</f>
        <v>31</v>
      </c>
    </row>
    <row r="33" spans="1:24" x14ac:dyDescent="0.35">
      <c r="A33" t="s">
        <v>27</v>
      </c>
      <c r="B33">
        <f t="shared" ca="1" si="0"/>
        <v>30</v>
      </c>
      <c r="C33">
        <f ca="1">INDIRECT("'"&amp;$A33&amp;"'!$C$4")</f>
        <v>178</v>
      </c>
      <c r="D33">
        <f ca="1">INDIRECT("'"&amp;$A33&amp;"'!$C$5")</f>
        <v>67.7</v>
      </c>
      <c r="E33">
        <f ca="1">INDIRECT("'"&amp;$A33&amp;"'!$C$6")</f>
        <v>17.3</v>
      </c>
      <c r="F33">
        <f ca="1">INDIRECT("'"&amp;$A33&amp;"'!$C$7")</f>
        <v>5</v>
      </c>
      <c r="G33">
        <f ca="1">INDIRECT("'"&amp;$A33&amp;"'!$C$8")</f>
        <v>21.4</v>
      </c>
      <c r="H33">
        <f ca="1">INDIRECT("'"&amp;$A33&amp;"'!$C$11")</f>
        <v>12</v>
      </c>
      <c r="I33">
        <f ca="1">INDIRECT("'"&amp;$A33&amp;"'!$D$11")</f>
        <v>10.4</v>
      </c>
      <c r="J33">
        <f ca="1">INDIRECT("'"&amp;$A33&amp;"'!$e$11")</f>
        <v>17.7</v>
      </c>
      <c r="K33">
        <f ca="1">INDIRECT("'"&amp;$A33&amp;"'!$f$11")</f>
        <v>17</v>
      </c>
      <c r="L33">
        <f ca="1">INDIRECT("'"&amp;$A33&amp;"'!$C$12")</f>
        <v>35.4</v>
      </c>
      <c r="M33">
        <f ca="1">INDIRECT("'"&amp;$A33&amp;"'!$d$12")</f>
        <v>29.4</v>
      </c>
      <c r="N33">
        <f ca="1">INDIRECT("'"&amp;$A33&amp;"'!$e$12")</f>
        <v>40.4</v>
      </c>
      <c r="O33">
        <f ca="1">INDIRECT("'"&amp;$A33&amp;"'!$f$12")</f>
        <v>52.5</v>
      </c>
      <c r="P33">
        <f ca="1">INDIRECT("'"&amp;$A33&amp;"'!$C$16")</f>
        <v>54</v>
      </c>
      <c r="Q33">
        <f ca="1">INDIRECT("'"&amp;$A33&amp;"'!$C$17")</f>
        <v>54</v>
      </c>
      <c r="R33">
        <f ca="1">INDIRECT("'"&amp;$A33&amp;"'!$d$16")</f>
        <v>20</v>
      </c>
      <c r="S33">
        <f ca="1">INDIRECT("'"&amp;$A33&amp;"'!$e$17")</f>
        <v>54</v>
      </c>
      <c r="T33">
        <f ca="1">INDIRECT("'"&amp;$A33&amp;"'!$f$16")</f>
        <v>23</v>
      </c>
      <c r="U33">
        <f ca="1">INDIRECT("'"&amp;$A33&amp;"'!$f$17")</f>
        <v>26</v>
      </c>
      <c r="V33">
        <v>20</v>
      </c>
      <c r="W33">
        <f ca="1">INDIRECT("'"&amp;$A33&amp;"'!$g$23")</f>
        <v>4</v>
      </c>
      <c r="X33">
        <f ca="1">INDIRECT("'"&amp;$A33&amp;"'!$g$27")</f>
        <v>42</v>
      </c>
    </row>
    <row r="34" spans="1:24" x14ac:dyDescent="0.35">
      <c r="A34" t="s">
        <v>27</v>
      </c>
      <c r="B34">
        <f t="shared" ca="1" si="0"/>
        <v>30</v>
      </c>
      <c r="C34">
        <f t="shared" ca="1" si="1"/>
        <v>178</v>
      </c>
      <c r="D34">
        <f t="shared" ca="1" si="2"/>
        <v>67.7</v>
      </c>
      <c r="E34">
        <f t="shared" ca="1" si="3"/>
        <v>17.3</v>
      </c>
      <c r="F34">
        <f t="shared" ca="1" si="4"/>
        <v>5</v>
      </c>
      <c r="G34">
        <f t="shared" ca="1" si="5"/>
        <v>21.4</v>
      </c>
      <c r="H34">
        <f t="shared" ca="1" si="6"/>
        <v>12</v>
      </c>
      <c r="I34">
        <f t="shared" ca="1" si="7"/>
        <v>10.4</v>
      </c>
      <c r="J34">
        <f t="shared" ca="1" si="8"/>
        <v>17.7</v>
      </c>
      <c r="K34">
        <f t="shared" ca="1" si="9"/>
        <v>17</v>
      </c>
      <c r="L34">
        <f t="shared" ca="1" si="10"/>
        <v>35.4</v>
      </c>
      <c r="M34">
        <f t="shared" ca="1" si="11"/>
        <v>29.4</v>
      </c>
      <c r="N34">
        <f t="shared" ca="1" si="12"/>
        <v>40.4</v>
      </c>
      <c r="O34">
        <f t="shared" ca="1" si="13"/>
        <v>52.5</v>
      </c>
      <c r="P34">
        <f t="shared" ca="1" si="14"/>
        <v>54</v>
      </c>
      <c r="Q34">
        <f t="shared" ca="1" si="15"/>
        <v>54</v>
      </c>
      <c r="R34">
        <f t="shared" ca="1" si="16"/>
        <v>20</v>
      </c>
      <c r="S34">
        <f t="shared" ca="1" si="17"/>
        <v>54</v>
      </c>
      <c r="T34">
        <f t="shared" ca="1" si="18"/>
        <v>23</v>
      </c>
      <c r="U34">
        <f t="shared" ca="1" si="19"/>
        <v>26</v>
      </c>
      <c r="V34">
        <v>25</v>
      </c>
      <c r="W34">
        <f ca="1">INDIRECT("'"&amp;$A34&amp;"'!$h$23")</f>
        <v>5</v>
      </c>
      <c r="X34">
        <f ca="1">INDIRECT("'"&amp;$A34&amp;"'!$h$27")</f>
        <v>46</v>
      </c>
    </row>
    <row r="35" spans="1:24" x14ac:dyDescent="0.35">
      <c r="A35" t="s">
        <v>27</v>
      </c>
      <c r="B35">
        <f t="shared" ca="1" si="0"/>
        <v>30</v>
      </c>
      <c r="C35">
        <f t="shared" ca="1" si="1"/>
        <v>178</v>
      </c>
      <c r="D35">
        <f t="shared" ca="1" si="2"/>
        <v>67.7</v>
      </c>
      <c r="E35">
        <f t="shared" ca="1" si="3"/>
        <v>17.3</v>
      </c>
      <c r="F35">
        <f t="shared" ca="1" si="4"/>
        <v>5</v>
      </c>
      <c r="G35">
        <f t="shared" ca="1" si="5"/>
        <v>21.4</v>
      </c>
      <c r="H35">
        <f t="shared" ca="1" si="6"/>
        <v>12</v>
      </c>
      <c r="I35">
        <f t="shared" ca="1" si="7"/>
        <v>10.4</v>
      </c>
      <c r="J35">
        <f t="shared" ca="1" si="8"/>
        <v>17.7</v>
      </c>
      <c r="K35">
        <f t="shared" ca="1" si="9"/>
        <v>17</v>
      </c>
      <c r="L35">
        <f t="shared" ca="1" si="10"/>
        <v>35.4</v>
      </c>
      <c r="M35">
        <f t="shared" ca="1" si="11"/>
        <v>29.4</v>
      </c>
      <c r="N35">
        <f t="shared" ca="1" si="12"/>
        <v>40.4</v>
      </c>
      <c r="O35">
        <f t="shared" ca="1" si="13"/>
        <v>52.5</v>
      </c>
      <c r="P35">
        <f t="shared" ca="1" si="14"/>
        <v>54</v>
      </c>
      <c r="Q35">
        <f t="shared" ca="1" si="15"/>
        <v>54</v>
      </c>
      <c r="R35">
        <f t="shared" ca="1" si="16"/>
        <v>20</v>
      </c>
      <c r="S35">
        <f t="shared" ca="1" si="17"/>
        <v>54</v>
      </c>
      <c r="T35">
        <f t="shared" ca="1" si="18"/>
        <v>23</v>
      </c>
      <c r="U35">
        <f t="shared" ca="1" si="19"/>
        <v>26</v>
      </c>
      <c r="V35">
        <v>30</v>
      </c>
      <c r="W35">
        <f ca="1">INDIRECT("'"&amp;$A35&amp;"'!$i$23")</f>
        <v>5.75</v>
      </c>
      <c r="X35">
        <f ca="1">INDIRECT("'"&amp;$A35&amp;"'!$i$27")</f>
        <v>64</v>
      </c>
    </row>
    <row r="36" spans="1:24" x14ac:dyDescent="0.35">
      <c r="A36" t="s">
        <v>27</v>
      </c>
      <c r="B36">
        <f t="shared" ca="1" si="0"/>
        <v>30</v>
      </c>
      <c r="C36">
        <f t="shared" ca="1" si="1"/>
        <v>178</v>
      </c>
      <c r="D36">
        <f t="shared" ca="1" si="2"/>
        <v>67.7</v>
      </c>
      <c r="E36">
        <f t="shared" ca="1" si="3"/>
        <v>17.3</v>
      </c>
      <c r="F36">
        <f t="shared" ca="1" si="4"/>
        <v>5</v>
      </c>
      <c r="G36">
        <f t="shared" ca="1" si="5"/>
        <v>21.4</v>
      </c>
      <c r="H36">
        <f t="shared" ca="1" si="6"/>
        <v>12</v>
      </c>
      <c r="I36">
        <f t="shared" ca="1" si="7"/>
        <v>10.4</v>
      </c>
      <c r="J36">
        <f t="shared" ca="1" si="8"/>
        <v>17.7</v>
      </c>
      <c r="K36">
        <f t="shared" ca="1" si="9"/>
        <v>17</v>
      </c>
      <c r="L36">
        <f t="shared" ca="1" si="10"/>
        <v>35.4</v>
      </c>
      <c r="M36">
        <f t="shared" ca="1" si="11"/>
        <v>29.4</v>
      </c>
      <c r="N36">
        <f t="shared" ca="1" si="12"/>
        <v>40.4</v>
      </c>
      <c r="O36">
        <f t="shared" ca="1" si="13"/>
        <v>52.5</v>
      </c>
      <c r="P36">
        <f t="shared" ca="1" si="14"/>
        <v>54</v>
      </c>
      <c r="Q36">
        <f t="shared" ca="1" si="15"/>
        <v>54</v>
      </c>
      <c r="R36">
        <f t="shared" ca="1" si="16"/>
        <v>20</v>
      </c>
      <c r="S36">
        <f t="shared" ca="1" si="17"/>
        <v>54</v>
      </c>
      <c r="T36">
        <f t="shared" ca="1" si="18"/>
        <v>23</v>
      </c>
      <c r="U36">
        <f t="shared" ca="1" si="19"/>
        <v>26</v>
      </c>
      <c r="V36">
        <v>35</v>
      </c>
      <c r="W36">
        <f ca="1">INDIRECT("'"&amp;$A36&amp;"'!$j$23")</f>
        <v>6.5</v>
      </c>
      <c r="X36">
        <f ca="1">INDIRECT("'"&amp;$A36&amp;"'!$j$27")</f>
        <v>78</v>
      </c>
    </row>
    <row r="37" spans="1:24" x14ac:dyDescent="0.35">
      <c r="A37" t="s">
        <v>27</v>
      </c>
      <c r="B37">
        <f t="shared" ca="1" si="0"/>
        <v>30</v>
      </c>
      <c r="C37">
        <f t="shared" ca="1" si="1"/>
        <v>178</v>
      </c>
      <c r="D37">
        <f t="shared" ca="1" si="2"/>
        <v>67.7</v>
      </c>
      <c r="E37">
        <f t="shared" ca="1" si="3"/>
        <v>17.3</v>
      </c>
      <c r="F37">
        <f t="shared" ca="1" si="4"/>
        <v>5</v>
      </c>
      <c r="G37">
        <f t="shared" ca="1" si="5"/>
        <v>21.4</v>
      </c>
      <c r="H37">
        <f t="shared" ca="1" si="6"/>
        <v>12</v>
      </c>
      <c r="I37">
        <f t="shared" ca="1" si="7"/>
        <v>10.4</v>
      </c>
      <c r="J37">
        <f t="shared" ca="1" si="8"/>
        <v>17.7</v>
      </c>
      <c r="K37">
        <f t="shared" ca="1" si="9"/>
        <v>17</v>
      </c>
      <c r="L37">
        <f t="shared" ca="1" si="10"/>
        <v>35.4</v>
      </c>
      <c r="M37">
        <f t="shared" ca="1" si="11"/>
        <v>29.4</v>
      </c>
      <c r="N37">
        <f t="shared" ca="1" si="12"/>
        <v>40.4</v>
      </c>
      <c r="O37">
        <f t="shared" ca="1" si="13"/>
        <v>52.5</v>
      </c>
      <c r="P37">
        <f t="shared" ca="1" si="14"/>
        <v>54</v>
      </c>
      <c r="Q37">
        <f t="shared" ca="1" si="15"/>
        <v>54</v>
      </c>
      <c r="R37">
        <f t="shared" ca="1" si="16"/>
        <v>20</v>
      </c>
      <c r="S37">
        <f t="shared" ca="1" si="17"/>
        <v>54</v>
      </c>
      <c r="T37">
        <f t="shared" ca="1" si="18"/>
        <v>23</v>
      </c>
      <c r="U37">
        <f t="shared" ca="1" si="19"/>
        <v>26</v>
      </c>
      <c r="V37">
        <v>40</v>
      </c>
      <c r="W37">
        <f ca="1">INDIRECT("'"&amp;$A37&amp;"'!$k$23")</f>
        <v>7.25</v>
      </c>
      <c r="X37">
        <f ca="1">INDIRECT("'"&amp;$A37&amp;"'!$k$27")</f>
        <v>95</v>
      </c>
    </row>
    <row r="38" spans="1:24" x14ac:dyDescent="0.35">
      <c r="A38" t="s">
        <v>27</v>
      </c>
      <c r="B38">
        <f t="shared" ca="1" si="0"/>
        <v>30</v>
      </c>
      <c r="C38">
        <f t="shared" ca="1" si="1"/>
        <v>178</v>
      </c>
      <c r="D38">
        <f t="shared" ca="1" si="2"/>
        <v>67.7</v>
      </c>
      <c r="E38">
        <f t="shared" ca="1" si="3"/>
        <v>17.3</v>
      </c>
      <c r="F38">
        <f t="shared" ca="1" si="4"/>
        <v>5</v>
      </c>
      <c r="G38">
        <f t="shared" ca="1" si="5"/>
        <v>21.4</v>
      </c>
      <c r="H38">
        <f t="shared" ca="1" si="6"/>
        <v>12</v>
      </c>
      <c r="I38">
        <f t="shared" ca="1" si="7"/>
        <v>10.4</v>
      </c>
      <c r="J38">
        <f t="shared" ca="1" si="8"/>
        <v>17.7</v>
      </c>
      <c r="K38">
        <f t="shared" ca="1" si="9"/>
        <v>17</v>
      </c>
      <c r="L38">
        <f t="shared" ca="1" si="10"/>
        <v>35.4</v>
      </c>
      <c r="M38">
        <f t="shared" ca="1" si="11"/>
        <v>29.4</v>
      </c>
      <c r="N38">
        <f t="shared" ca="1" si="12"/>
        <v>40.4</v>
      </c>
      <c r="O38">
        <f t="shared" ca="1" si="13"/>
        <v>52.5</v>
      </c>
      <c r="P38">
        <f t="shared" ca="1" si="14"/>
        <v>54</v>
      </c>
      <c r="Q38">
        <f t="shared" ca="1" si="15"/>
        <v>54</v>
      </c>
      <c r="R38">
        <f t="shared" ca="1" si="16"/>
        <v>20</v>
      </c>
      <c r="S38">
        <f t="shared" ca="1" si="17"/>
        <v>54</v>
      </c>
      <c r="T38">
        <f t="shared" ca="1" si="18"/>
        <v>23</v>
      </c>
      <c r="U38">
        <f t="shared" ca="1" si="19"/>
        <v>26</v>
      </c>
      <c r="V38">
        <v>45</v>
      </c>
      <c r="W38">
        <f ca="1">INDIRECT("'"&amp;$A38&amp;"'!$l$23")</f>
        <v>9.25</v>
      </c>
      <c r="X38">
        <f ca="1">INDIRECT("'"&amp;$A38&amp;"'!$l$27")</f>
        <v>112</v>
      </c>
    </row>
    <row r="39" spans="1:24" x14ac:dyDescent="0.35">
      <c r="A39" t="s">
        <v>27</v>
      </c>
      <c r="B39">
        <f t="shared" ca="1" si="0"/>
        <v>30</v>
      </c>
      <c r="C39">
        <f t="shared" ca="1" si="1"/>
        <v>178</v>
      </c>
      <c r="D39">
        <f t="shared" ca="1" si="2"/>
        <v>67.7</v>
      </c>
      <c r="E39">
        <f t="shared" ca="1" si="3"/>
        <v>17.3</v>
      </c>
      <c r="F39">
        <f t="shared" ca="1" si="4"/>
        <v>5</v>
      </c>
      <c r="G39">
        <f t="shared" ca="1" si="5"/>
        <v>21.4</v>
      </c>
      <c r="H39">
        <f t="shared" ca="1" si="6"/>
        <v>12</v>
      </c>
      <c r="I39">
        <f t="shared" ca="1" si="7"/>
        <v>10.4</v>
      </c>
      <c r="J39">
        <f t="shared" ca="1" si="8"/>
        <v>17.7</v>
      </c>
      <c r="K39">
        <f t="shared" ca="1" si="9"/>
        <v>17</v>
      </c>
      <c r="L39">
        <f t="shared" ca="1" si="10"/>
        <v>35.4</v>
      </c>
      <c r="M39">
        <f t="shared" ca="1" si="11"/>
        <v>29.4</v>
      </c>
      <c r="N39">
        <f t="shared" ca="1" si="12"/>
        <v>40.4</v>
      </c>
      <c r="O39">
        <f t="shared" ca="1" si="13"/>
        <v>52.5</v>
      </c>
      <c r="P39">
        <f t="shared" ca="1" si="14"/>
        <v>54</v>
      </c>
      <c r="Q39">
        <f t="shared" ca="1" si="15"/>
        <v>54</v>
      </c>
      <c r="R39">
        <f t="shared" ca="1" si="16"/>
        <v>20</v>
      </c>
      <c r="S39">
        <f t="shared" ca="1" si="17"/>
        <v>54</v>
      </c>
      <c r="T39">
        <f t="shared" ca="1" si="18"/>
        <v>23</v>
      </c>
      <c r="U39">
        <f t="shared" ca="1" si="19"/>
        <v>26</v>
      </c>
      <c r="V39">
        <v>50</v>
      </c>
      <c r="W39">
        <f ca="1">INDIRECT("'"&amp;$A39&amp;"'!$m$23")</f>
        <v>10</v>
      </c>
      <c r="X39">
        <f ca="1">INDIRECT("'"&amp;$A39&amp;"'!$m$27")</f>
        <v>133</v>
      </c>
    </row>
    <row r="40" spans="1:24" x14ac:dyDescent="0.35">
      <c r="A40" t="s">
        <v>27</v>
      </c>
      <c r="B40">
        <f t="shared" ca="1" si="0"/>
        <v>30</v>
      </c>
      <c r="C40">
        <f t="shared" ca="1" si="1"/>
        <v>178</v>
      </c>
      <c r="D40">
        <f t="shared" ca="1" si="2"/>
        <v>67.7</v>
      </c>
      <c r="E40">
        <f t="shared" ca="1" si="3"/>
        <v>17.3</v>
      </c>
      <c r="F40">
        <f t="shared" ca="1" si="4"/>
        <v>5</v>
      </c>
      <c r="G40">
        <f t="shared" ca="1" si="5"/>
        <v>21.4</v>
      </c>
      <c r="H40">
        <f t="shared" ca="1" si="6"/>
        <v>12</v>
      </c>
      <c r="I40">
        <f t="shared" ca="1" si="7"/>
        <v>10.4</v>
      </c>
      <c r="J40">
        <f t="shared" ca="1" si="8"/>
        <v>17.7</v>
      </c>
      <c r="K40">
        <f t="shared" ca="1" si="9"/>
        <v>17</v>
      </c>
      <c r="L40">
        <f t="shared" ca="1" si="10"/>
        <v>35.4</v>
      </c>
      <c r="M40">
        <f t="shared" ca="1" si="11"/>
        <v>29.4</v>
      </c>
      <c r="N40">
        <f t="shared" ca="1" si="12"/>
        <v>40.4</v>
      </c>
      <c r="O40">
        <f t="shared" ca="1" si="13"/>
        <v>52.5</v>
      </c>
      <c r="P40">
        <f t="shared" ca="1" si="14"/>
        <v>54</v>
      </c>
      <c r="Q40">
        <f t="shared" ca="1" si="15"/>
        <v>54</v>
      </c>
      <c r="R40">
        <f t="shared" ca="1" si="16"/>
        <v>20</v>
      </c>
      <c r="S40">
        <f t="shared" ca="1" si="17"/>
        <v>54</v>
      </c>
      <c r="T40">
        <f t="shared" ca="1" si="18"/>
        <v>23</v>
      </c>
      <c r="U40">
        <f t="shared" ca="1" si="19"/>
        <v>26</v>
      </c>
      <c r="V40">
        <v>55</v>
      </c>
      <c r="W40">
        <f ca="1">INDIRECT("'"&amp;$A40&amp;"'!$n$23")</f>
        <v>11.25</v>
      </c>
      <c r="X40">
        <f ca="1">INDIRECT("'"&amp;$A40&amp;"'!$n$27")</f>
        <v>157</v>
      </c>
    </row>
    <row r="41" spans="1:24" x14ac:dyDescent="0.35">
      <c r="A41" t="s">
        <v>27</v>
      </c>
      <c r="B41">
        <f t="shared" ca="1" si="0"/>
        <v>30</v>
      </c>
      <c r="C41">
        <f t="shared" ca="1" si="1"/>
        <v>178</v>
      </c>
      <c r="D41">
        <f t="shared" ca="1" si="2"/>
        <v>67.7</v>
      </c>
      <c r="E41">
        <f t="shared" ca="1" si="3"/>
        <v>17.3</v>
      </c>
      <c r="F41">
        <f t="shared" ca="1" si="4"/>
        <v>5</v>
      </c>
      <c r="G41">
        <f t="shared" ca="1" si="5"/>
        <v>21.4</v>
      </c>
      <c r="H41">
        <f t="shared" ca="1" si="6"/>
        <v>12</v>
      </c>
      <c r="I41">
        <f t="shared" ca="1" si="7"/>
        <v>10.4</v>
      </c>
      <c r="J41">
        <f t="shared" ca="1" si="8"/>
        <v>17.7</v>
      </c>
      <c r="K41">
        <f t="shared" ca="1" si="9"/>
        <v>17</v>
      </c>
      <c r="L41">
        <f t="shared" ca="1" si="10"/>
        <v>35.4</v>
      </c>
      <c r="M41">
        <f t="shared" ca="1" si="11"/>
        <v>29.4</v>
      </c>
      <c r="N41">
        <f t="shared" ca="1" si="12"/>
        <v>40.4</v>
      </c>
      <c r="O41">
        <f t="shared" ca="1" si="13"/>
        <v>52.5</v>
      </c>
      <c r="P41">
        <f t="shared" ca="1" si="14"/>
        <v>54</v>
      </c>
      <c r="Q41">
        <f t="shared" ca="1" si="15"/>
        <v>54</v>
      </c>
      <c r="R41">
        <f t="shared" ca="1" si="16"/>
        <v>20</v>
      </c>
      <c r="S41">
        <f t="shared" ca="1" si="17"/>
        <v>54</v>
      </c>
      <c r="T41">
        <f t="shared" ca="1" si="18"/>
        <v>23</v>
      </c>
      <c r="U41">
        <f t="shared" ca="1" si="19"/>
        <v>26</v>
      </c>
      <c r="V41">
        <v>60</v>
      </c>
      <c r="W41">
        <f ca="1">INDIRECT("'"&amp;$A41&amp;"'!$o$23")</f>
        <v>12.75</v>
      </c>
      <c r="X41">
        <f ca="1">INDIRECT("'"&amp;$A41&amp;"'!$o$27")</f>
        <v>182</v>
      </c>
    </row>
    <row r="42" spans="1:24" x14ac:dyDescent="0.35">
      <c r="A42" t="s">
        <v>28</v>
      </c>
      <c r="B42">
        <f ca="1">INDIRECT("'"&amp;$A42&amp;"'!$C$3")</f>
        <v>25</v>
      </c>
      <c r="C42">
        <f ca="1">INDIRECT("'"&amp;$A42&amp;"'!$C$4")</f>
        <v>178.5</v>
      </c>
      <c r="D42">
        <f ca="1">INDIRECT("'"&amp;$A42&amp;"'!$C$5")</f>
        <v>54.1</v>
      </c>
      <c r="E42">
        <f ca="1">INDIRECT("'"&amp;$A42&amp;"'!$C$6")</f>
        <v>6.5</v>
      </c>
      <c r="F42">
        <f ca="1">INDIRECT("'"&amp;$A42&amp;"'!$C$7")</f>
        <v>1</v>
      </c>
      <c r="G42">
        <f ca="1">INDIRECT("'"&amp;$A42&amp;"'!$C$8")</f>
        <v>17.100000000000001</v>
      </c>
      <c r="H42">
        <f ca="1">INDIRECT("'"&amp;$A42&amp;"'!$C$11")</f>
        <v>5.5</v>
      </c>
      <c r="I42">
        <f ca="1">INDIRECT("'"&amp;$A42&amp;"'!$D$11")</f>
        <v>0</v>
      </c>
      <c r="J42">
        <f ca="1">INDIRECT("'"&amp;$A42&amp;"'!$e$11")</f>
        <v>12.9</v>
      </c>
      <c r="K42">
        <f ca="1">INDIRECT("'"&amp;$A42&amp;"'!$f$11")</f>
        <v>11.4</v>
      </c>
      <c r="L42">
        <f ca="1">INDIRECT("'"&amp;$A42&amp;"'!$C$12")</f>
        <v>38.700000000000003</v>
      </c>
      <c r="M42">
        <f ca="1">INDIRECT("'"&amp;$A42&amp;"'!$d$12")</f>
        <v>33.9</v>
      </c>
      <c r="N42">
        <f ca="1">INDIRECT("'"&amp;$A42&amp;"'!$e$12")</f>
        <v>43.9</v>
      </c>
      <c r="O42">
        <f ca="1">INDIRECT("'"&amp;$A42&amp;"'!$f$12")</f>
        <v>55.8</v>
      </c>
      <c r="P42">
        <f ca="1">INDIRECT("'"&amp;$A42&amp;"'!$C$16")</f>
        <v>54</v>
      </c>
      <c r="Q42">
        <f ca="1">INDIRECT("'"&amp;$A42&amp;"'!$C$17")</f>
        <v>54</v>
      </c>
      <c r="R42">
        <f ca="1">INDIRECT("'"&amp;$A42&amp;"'!$d$16")</f>
        <v>20</v>
      </c>
      <c r="S42">
        <f ca="1">INDIRECT("'"&amp;$A42&amp;"'!$e$17")</f>
        <v>54</v>
      </c>
      <c r="T42">
        <f ca="1">INDIRECT("'"&amp;$A42&amp;"'!$f$16")</f>
        <v>20</v>
      </c>
      <c r="U42">
        <f ca="1">INDIRECT("'"&amp;$A42&amp;"'!$f$17")</f>
        <v>20</v>
      </c>
      <c r="V42">
        <v>0</v>
      </c>
      <c r="W42">
        <f ca="1">INDIRECT("'"&amp;$A42&amp;"'!$C$23")</f>
        <v>0</v>
      </c>
      <c r="X42">
        <f ca="1">INDIRECT("'"&amp;$A42&amp;"'!$C$25")</f>
        <v>7</v>
      </c>
    </row>
    <row r="43" spans="1:24" x14ac:dyDescent="0.35">
      <c r="A43" t="s">
        <v>28</v>
      </c>
      <c r="B43">
        <f t="shared" ca="1" si="0"/>
        <v>25</v>
      </c>
      <c r="C43">
        <f t="shared" ca="1" si="1"/>
        <v>178.5</v>
      </c>
      <c r="D43">
        <f t="shared" ca="1" si="2"/>
        <v>54.1</v>
      </c>
      <c r="E43">
        <f t="shared" ca="1" si="3"/>
        <v>6.5</v>
      </c>
      <c r="F43">
        <f t="shared" ca="1" si="4"/>
        <v>1</v>
      </c>
      <c r="G43">
        <f t="shared" ca="1" si="5"/>
        <v>17.100000000000001</v>
      </c>
      <c r="H43">
        <f t="shared" ca="1" si="6"/>
        <v>5.5</v>
      </c>
      <c r="I43">
        <f t="shared" ca="1" si="7"/>
        <v>0</v>
      </c>
      <c r="J43">
        <f t="shared" ca="1" si="8"/>
        <v>12.9</v>
      </c>
      <c r="K43">
        <f t="shared" ca="1" si="9"/>
        <v>11.4</v>
      </c>
      <c r="L43">
        <f t="shared" ca="1" si="10"/>
        <v>38.700000000000003</v>
      </c>
      <c r="M43">
        <f t="shared" ca="1" si="11"/>
        <v>33.9</v>
      </c>
      <c r="N43">
        <f t="shared" ca="1" si="12"/>
        <v>43.9</v>
      </c>
      <c r="O43">
        <f t="shared" ca="1" si="13"/>
        <v>55.8</v>
      </c>
      <c r="P43">
        <f t="shared" ca="1" si="14"/>
        <v>54</v>
      </c>
      <c r="Q43">
        <f t="shared" ca="1" si="15"/>
        <v>54</v>
      </c>
      <c r="R43">
        <f t="shared" ca="1" si="16"/>
        <v>20</v>
      </c>
      <c r="S43">
        <f t="shared" ca="1" si="17"/>
        <v>54</v>
      </c>
      <c r="T43">
        <f t="shared" ca="1" si="18"/>
        <v>20</v>
      </c>
      <c r="U43">
        <f t="shared" ca="1" si="19"/>
        <v>20</v>
      </c>
      <c r="V43">
        <v>5</v>
      </c>
      <c r="W43">
        <f ca="1">INDIRECT("'"&amp;$A43&amp;"'!$d$23")</f>
        <v>2.5</v>
      </c>
      <c r="X43">
        <f ca="1">INDIRECT("'"&amp;$A43&amp;"'!$D$25")</f>
        <v>12</v>
      </c>
    </row>
    <row r="44" spans="1:24" x14ac:dyDescent="0.35">
      <c r="A44" t="s">
        <v>28</v>
      </c>
      <c r="B44">
        <f t="shared" ca="1" si="0"/>
        <v>25</v>
      </c>
      <c r="C44">
        <f t="shared" ca="1" si="1"/>
        <v>178.5</v>
      </c>
      <c r="D44">
        <f t="shared" ca="1" si="2"/>
        <v>54.1</v>
      </c>
      <c r="E44">
        <f t="shared" ca="1" si="3"/>
        <v>6.5</v>
      </c>
      <c r="F44">
        <f t="shared" ca="1" si="4"/>
        <v>1</v>
      </c>
      <c r="G44">
        <f t="shared" ca="1" si="5"/>
        <v>17.100000000000001</v>
      </c>
      <c r="H44">
        <f t="shared" ca="1" si="6"/>
        <v>5.5</v>
      </c>
      <c r="I44">
        <f t="shared" ca="1" si="7"/>
        <v>0</v>
      </c>
      <c r="J44">
        <f t="shared" ca="1" si="8"/>
        <v>12.9</v>
      </c>
      <c r="K44">
        <f t="shared" ca="1" si="9"/>
        <v>11.4</v>
      </c>
      <c r="L44">
        <f t="shared" ca="1" si="10"/>
        <v>38.700000000000003</v>
      </c>
      <c r="M44">
        <f t="shared" ca="1" si="11"/>
        <v>33.9</v>
      </c>
      <c r="N44">
        <f t="shared" ca="1" si="12"/>
        <v>43.9</v>
      </c>
      <c r="O44">
        <f t="shared" ca="1" si="13"/>
        <v>55.8</v>
      </c>
      <c r="P44">
        <f t="shared" ca="1" si="14"/>
        <v>54</v>
      </c>
      <c r="Q44">
        <f t="shared" ca="1" si="15"/>
        <v>54</v>
      </c>
      <c r="R44">
        <f t="shared" ca="1" si="16"/>
        <v>20</v>
      </c>
      <c r="S44">
        <f t="shared" ca="1" si="17"/>
        <v>54</v>
      </c>
      <c r="T44">
        <f t="shared" ca="1" si="18"/>
        <v>20</v>
      </c>
      <c r="U44">
        <f t="shared" ca="1" si="19"/>
        <v>20</v>
      </c>
      <c r="V44">
        <v>10</v>
      </c>
      <c r="W44">
        <f ca="1">INDIRECT("'"&amp;$A44&amp;"'!$e$23")</f>
        <v>3</v>
      </c>
      <c r="X44">
        <f ca="1">INDIRECT("'"&amp;$A44&amp;"'!$e$25")</f>
        <v>17</v>
      </c>
    </row>
    <row r="45" spans="1:24" x14ac:dyDescent="0.35">
      <c r="A45" t="s">
        <v>28</v>
      </c>
      <c r="B45">
        <f t="shared" ca="1" si="0"/>
        <v>25</v>
      </c>
      <c r="C45">
        <f t="shared" ca="1" si="1"/>
        <v>178.5</v>
      </c>
      <c r="D45">
        <f t="shared" ca="1" si="2"/>
        <v>54.1</v>
      </c>
      <c r="E45">
        <f t="shared" ca="1" si="3"/>
        <v>6.5</v>
      </c>
      <c r="F45">
        <f t="shared" ca="1" si="4"/>
        <v>1</v>
      </c>
      <c r="G45">
        <f t="shared" ca="1" si="5"/>
        <v>17.100000000000001</v>
      </c>
      <c r="H45">
        <f t="shared" ca="1" si="6"/>
        <v>5.5</v>
      </c>
      <c r="I45">
        <f t="shared" ca="1" si="7"/>
        <v>0</v>
      </c>
      <c r="J45">
        <f t="shared" ca="1" si="8"/>
        <v>12.9</v>
      </c>
      <c r="K45">
        <f t="shared" ca="1" si="9"/>
        <v>11.4</v>
      </c>
      <c r="L45">
        <f t="shared" ca="1" si="10"/>
        <v>38.700000000000003</v>
      </c>
      <c r="M45">
        <f t="shared" ca="1" si="11"/>
        <v>33.9</v>
      </c>
      <c r="N45">
        <f t="shared" ca="1" si="12"/>
        <v>43.9</v>
      </c>
      <c r="O45">
        <f t="shared" ca="1" si="13"/>
        <v>55.8</v>
      </c>
      <c r="P45">
        <f t="shared" ca="1" si="14"/>
        <v>54</v>
      </c>
      <c r="Q45">
        <f t="shared" ca="1" si="15"/>
        <v>54</v>
      </c>
      <c r="R45">
        <f t="shared" ca="1" si="16"/>
        <v>20</v>
      </c>
      <c r="S45">
        <f t="shared" ca="1" si="17"/>
        <v>54</v>
      </c>
      <c r="T45">
        <f t="shared" ca="1" si="18"/>
        <v>20</v>
      </c>
      <c r="U45">
        <f t="shared" ca="1" si="19"/>
        <v>20</v>
      </c>
      <c r="V45">
        <v>15</v>
      </c>
      <c r="W45">
        <f ca="1">INDIRECT("'"&amp;$A45&amp;"'!$f$23")</f>
        <v>3.75</v>
      </c>
      <c r="X45">
        <f ca="1">INDIRECT("'"&amp;$A45&amp;"'!$f$25")</f>
        <v>24</v>
      </c>
    </row>
    <row r="46" spans="1:24" x14ac:dyDescent="0.35">
      <c r="A46" t="s">
        <v>28</v>
      </c>
      <c r="B46">
        <f t="shared" ca="1" si="0"/>
        <v>25</v>
      </c>
      <c r="C46">
        <f t="shared" ca="1" si="1"/>
        <v>178.5</v>
      </c>
      <c r="D46">
        <f t="shared" ca="1" si="2"/>
        <v>54.1</v>
      </c>
      <c r="E46">
        <f t="shared" ca="1" si="3"/>
        <v>6.5</v>
      </c>
      <c r="F46">
        <f t="shared" ca="1" si="4"/>
        <v>1</v>
      </c>
      <c r="G46">
        <f t="shared" ca="1" si="5"/>
        <v>17.100000000000001</v>
      </c>
      <c r="H46">
        <f t="shared" ca="1" si="6"/>
        <v>5.5</v>
      </c>
      <c r="I46">
        <f t="shared" ca="1" si="7"/>
        <v>0</v>
      </c>
      <c r="J46">
        <f t="shared" ca="1" si="8"/>
        <v>12.9</v>
      </c>
      <c r="K46">
        <f t="shared" ca="1" si="9"/>
        <v>11.4</v>
      </c>
      <c r="L46">
        <f t="shared" ca="1" si="10"/>
        <v>38.700000000000003</v>
      </c>
      <c r="M46">
        <f t="shared" ca="1" si="11"/>
        <v>33.9</v>
      </c>
      <c r="N46">
        <f t="shared" ca="1" si="12"/>
        <v>43.9</v>
      </c>
      <c r="O46">
        <f t="shared" ca="1" si="13"/>
        <v>55.8</v>
      </c>
      <c r="P46">
        <f t="shared" ca="1" si="14"/>
        <v>54</v>
      </c>
      <c r="Q46">
        <f t="shared" ca="1" si="15"/>
        <v>54</v>
      </c>
      <c r="R46">
        <f t="shared" ca="1" si="16"/>
        <v>20</v>
      </c>
      <c r="S46">
        <f t="shared" ca="1" si="17"/>
        <v>54</v>
      </c>
      <c r="T46">
        <f t="shared" ca="1" si="18"/>
        <v>20</v>
      </c>
      <c r="U46">
        <f t="shared" ca="1" si="19"/>
        <v>20</v>
      </c>
      <c r="V46">
        <v>20</v>
      </c>
      <c r="W46">
        <f ca="1">INDIRECT("'"&amp;$A46&amp;"'!$g$23")</f>
        <v>4.25</v>
      </c>
      <c r="X46">
        <f ca="1">INDIRECT("'"&amp;$A46&amp;"'!$g$25")</f>
        <v>31</v>
      </c>
    </row>
    <row r="47" spans="1:24" x14ac:dyDescent="0.35">
      <c r="A47" t="s">
        <v>28</v>
      </c>
      <c r="B47">
        <f t="shared" ca="1" si="0"/>
        <v>25</v>
      </c>
      <c r="C47">
        <f t="shared" ca="1" si="1"/>
        <v>178.5</v>
      </c>
      <c r="D47">
        <f t="shared" ca="1" si="2"/>
        <v>54.1</v>
      </c>
      <c r="E47">
        <f t="shared" ca="1" si="3"/>
        <v>6.5</v>
      </c>
      <c r="F47">
        <f t="shared" ca="1" si="4"/>
        <v>1</v>
      </c>
      <c r="G47">
        <f t="shared" ca="1" si="5"/>
        <v>17.100000000000001</v>
      </c>
      <c r="H47">
        <f t="shared" ca="1" si="6"/>
        <v>5.5</v>
      </c>
      <c r="I47">
        <f t="shared" ca="1" si="7"/>
        <v>0</v>
      </c>
      <c r="J47">
        <f t="shared" ca="1" si="8"/>
        <v>12.9</v>
      </c>
      <c r="K47">
        <f t="shared" ca="1" si="9"/>
        <v>11.4</v>
      </c>
      <c r="L47">
        <f t="shared" ca="1" si="10"/>
        <v>38.700000000000003</v>
      </c>
      <c r="M47">
        <f t="shared" ca="1" si="11"/>
        <v>33.9</v>
      </c>
      <c r="N47">
        <f t="shared" ca="1" si="12"/>
        <v>43.9</v>
      </c>
      <c r="O47">
        <f t="shared" ca="1" si="13"/>
        <v>55.8</v>
      </c>
      <c r="P47">
        <f t="shared" ca="1" si="14"/>
        <v>54</v>
      </c>
      <c r="Q47">
        <f t="shared" ca="1" si="15"/>
        <v>54</v>
      </c>
      <c r="R47">
        <f t="shared" ca="1" si="16"/>
        <v>20</v>
      </c>
      <c r="S47">
        <f t="shared" ca="1" si="17"/>
        <v>54</v>
      </c>
      <c r="T47">
        <f t="shared" ca="1" si="18"/>
        <v>20</v>
      </c>
      <c r="U47">
        <f t="shared" ca="1" si="19"/>
        <v>20</v>
      </c>
      <c r="V47">
        <v>25</v>
      </c>
      <c r="W47">
        <f ca="1">INDIRECT("'"&amp;$A47&amp;"'!$h$23")</f>
        <v>5.5</v>
      </c>
      <c r="X47">
        <f ca="1">INDIRECT("'"&amp;$A47&amp;"'!$h$25")</f>
        <v>46</v>
      </c>
    </row>
    <row r="48" spans="1:24" x14ac:dyDescent="0.35">
      <c r="A48" t="s">
        <v>28</v>
      </c>
      <c r="B48">
        <f t="shared" ca="1" si="0"/>
        <v>25</v>
      </c>
      <c r="C48">
        <f t="shared" ca="1" si="1"/>
        <v>178.5</v>
      </c>
      <c r="D48">
        <f t="shared" ca="1" si="2"/>
        <v>54.1</v>
      </c>
      <c r="E48">
        <f t="shared" ca="1" si="3"/>
        <v>6.5</v>
      </c>
      <c r="F48">
        <f t="shared" ca="1" si="4"/>
        <v>1</v>
      </c>
      <c r="G48">
        <f t="shared" ca="1" si="5"/>
        <v>17.100000000000001</v>
      </c>
      <c r="H48">
        <f t="shared" ca="1" si="6"/>
        <v>5.5</v>
      </c>
      <c r="I48">
        <f t="shared" ca="1" si="7"/>
        <v>0</v>
      </c>
      <c r="J48">
        <f t="shared" ca="1" si="8"/>
        <v>12.9</v>
      </c>
      <c r="K48">
        <f t="shared" ca="1" si="9"/>
        <v>11.4</v>
      </c>
      <c r="L48">
        <f t="shared" ca="1" si="10"/>
        <v>38.700000000000003</v>
      </c>
      <c r="M48">
        <f t="shared" ca="1" si="11"/>
        <v>33.9</v>
      </c>
      <c r="N48">
        <f t="shared" ca="1" si="12"/>
        <v>43.9</v>
      </c>
      <c r="O48">
        <f t="shared" ca="1" si="13"/>
        <v>55.8</v>
      </c>
      <c r="P48">
        <f t="shared" ca="1" si="14"/>
        <v>54</v>
      </c>
      <c r="Q48">
        <f t="shared" ca="1" si="15"/>
        <v>54</v>
      </c>
      <c r="R48">
        <f t="shared" ca="1" si="16"/>
        <v>20</v>
      </c>
      <c r="S48">
        <f t="shared" ca="1" si="17"/>
        <v>54</v>
      </c>
      <c r="T48">
        <f t="shared" ca="1" si="18"/>
        <v>20</v>
      </c>
      <c r="U48">
        <f t="shared" ca="1" si="19"/>
        <v>20</v>
      </c>
      <c r="V48">
        <v>30</v>
      </c>
      <c r="W48">
        <f ca="1">INDIRECT("'"&amp;$A48&amp;"'!$i$23")</f>
        <v>6.5</v>
      </c>
      <c r="X48">
        <f ca="1">INDIRECT("'"&amp;$A48&amp;"'!$i$25")</f>
        <v>64</v>
      </c>
    </row>
    <row r="49" spans="1:24" x14ac:dyDescent="0.35">
      <c r="A49" t="s">
        <v>28</v>
      </c>
      <c r="B49">
        <f t="shared" ca="1" si="0"/>
        <v>25</v>
      </c>
      <c r="C49">
        <f t="shared" ca="1" si="1"/>
        <v>178.5</v>
      </c>
      <c r="D49">
        <f t="shared" ca="1" si="2"/>
        <v>54.1</v>
      </c>
      <c r="E49">
        <f t="shared" ca="1" si="3"/>
        <v>6.5</v>
      </c>
      <c r="F49">
        <f t="shared" ca="1" si="4"/>
        <v>1</v>
      </c>
      <c r="G49">
        <f t="shared" ca="1" si="5"/>
        <v>17.100000000000001</v>
      </c>
      <c r="H49">
        <f t="shared" ca="1" si="6"/>
        <v>5.5</v>
      </c>
      <c r="I49">
        <f t="shared" ca="1" si="7"/>
        <v>0</v>
      </c>
      <c r="J49">
        <f t="shared" ca="1" si="8"/>
        <v>12.9</v>
      </c>
      <c r="K49">
        <f t="shared" ca="1" si="9"/>
        <v>11.4</v>
      </c>
      <c r="L49">
        <f t="shared" ca="1" si="10"/>
        <v>38.700000000000003</v>
      </c>
      <c r="M49">
        <f t="shared" ca="1" si="11"/>
        <v>33.9</v>
      </c>
      <c r="N49">
        <f t="shared" ca="1" si="12"/>
        <v>43.9</v>
      </c>
      <c r="O49">
        <f t="shared" ca="1" si="13"/>
        <v>55.8</v>
      </c>
      <c r="P49">
        <f t="shared" ca="1" si="14"/>
        <v>54</v>
      </c>
      <c r="Q49">
        <f t="shared" ca="1" si="15"/>
        <v>54</v>
      </c>
      <c r="R49">
        <f t="shared" ca="1" si="16"/>
        <v>20</v>
      </c>
      <c r="S49">
        <f t="shared" ca="1" si="17"/>
        <v>54</v>
      </c>
      <c r="T49">
        <f t="shared" ca="1" si="18"/>
        <v>20</v>
      </c>
      <c r="U49">
        <f t="shared" ca="1" si="19"/>
        <v>20</v>
      </c>
      <c r="V49">
        <v>35</v>
      </c>
      <c r="W49">
        <f ca="1">INDIRECT("'"&amp;$A49&amp;"'!$j$23")</f>
        <v>7.75</v>
      </c>
      <c r="X49">
        <f ca="1">INDIRECT("'"&amp;$A49&amp;"'!$j$25")</f>
        <v>77</v>
      </c>
    </row>
    <row r="50" spans="1:24" x14ac:dyDescent="0.35">
      <c r="A50" t="s">
        <v>28</v>
      </c>
      <c r="B50">
        <f t="shared" ca="1" si="0"/>
        <v>25</v>
      </c>
      <c r="C50">
        <f t="shared" ca="1" si="1"/>
        <v>178.5</v>
      </c>
      <c r="D50">
        <f t="shared" ca="1" si="2"/>
        <v>54.1</v>
      </c>
      <c r="E50">
        <f t="shared" ca="1" si="3"/>
        <v>6.5</v>
      </c>
      <c r="F50">
        <f t="shared" ca="1" si="4"/>
        <v>1</v>
      </c>
      <c r="G50">
        <f t="shared" ca="1" si="5"/>
        <v>17.100000000000001</v>
      </c>
      <c r="H50">
        <f t="shared" ca="1" si="6"/>
        <v>5.5</v>
      </c>
      <c r="I50">
        <f t="shared" ca="1" si="7"/>
        <v>0</v>
      </c>
      <c r="J50">
        <f t="shared" ca="1" si="8"/>
        <v>12.9</v>
      </c>
      <c r="K50">
        <f t="shared" ca="1" si="9"/>
        <v>11.4</v>
      </c>
      <c r="L50">
        <f t="shared" ca="1" si="10"/>
        <v>38.700000000000003</v>
      </c>
      <c r="M50">
        <f t="shared" ca="1" si="11"/>
        <v>33.9</v>
      </c>
      <c r="N50">
        <f t="shared" ca="1" si="12"/>
        <v>43.9</v>
      </c>
      <c r="O50">
        <f t="shared" ca="1" si="13"/>
        <v>55.8</v>
      </c>
      <c r="P50">
        <f t="shared" ca="1" si="14"/>
        <v>54</v>
      </c>
      <c r="Q50">
        <f t="shared" ca="1" si="15"/>
        <v>54</v>
      </c>
      <c r="R50">
        <f t="shared" ca="1" si="16"/>
        <v>20</v>
      </c>
      <c r="S50">
        <f t="shared" ca="1" si="17"/>
        <v>54</v>
      </c>
      <c r="T50">
        <f t="shared" ca="1" si="18"/>
        <v>20</v>
      </c>
      <c r="U50">
        <f t="shared" ca="1" si="19"/>
        <v>20</v>
      </c>
      <c r="V50">
        <v>40</v>
      </c>
      <c r="W50">
        <f ca="1">INDIRECT("'"&amp;$A50&amp;"'!$k$23")</f>
        <v>8.5</v>
      </c>
      <c r="X50">
        <f ca="1">INDIRECT("'"&amp;$A50&amp;"'!$k$25")</f>
        <v>85</v>
      </c>
    </row>
    <row r="51" spans="1:24" x14ac:dyDescent="0.35">
      <c r="A51" t="s">
        <v>28</v>
      </c>
      <c r="B51">
        <f t="shared" ca="1" si="0"/>
        <v>25</v>
      </c>
      <c r="C51">
        <f t="shared" ca="1" si="1"/>
        <v>178.5</v>
      </c>
      <c r="D51">
        <f t="shared" ca="1" si="2"/>
        <v>54.1</v>
      </c>
      <c r="E51">
        <f t="shared" ca="1" si="3"/>
        <v>6.5</v>
      </c>
      <c r="F51">
        <f t="shared" ca="1" si="4"/>
        <v>1</v>
      </c>
      <c r="G51">
        <f t="shared" ca="1" si="5"/>
        <v>17.100000000000001</v>
      </c>
      <c r="H51">
        <f t="shared" ca="1" si="6"/>
        <v>5.5</v>
      </c>
      <c r="I51">
        <f t="shared" ca="1" si="7"/>
        <v>0</v>
      </c>
      <c r="J51">
        <f t="shared" ca="1" si="8"/>
        <v>12.9</v>
      </c>
      <c r="K51">
        <f t="shared" ca="1" si="9"/>
        <v>11.4</v>
      </c>
      <c r="L51">
        <f t="shared" ca="1" si="10"/>
        <v>38.700000000000003</v>
      </c>
      <c r="M51">
        <f t="shared" ca="1" si="11"/>
        <v>33.9</v>
      </c>
      <c r="N51">
        <f t="shared" ca="1" si="12"/>
        <v>43.9</v>
      </c>
      <c r="O51">
        <f t="shared" ca="1" si="13"/>
        <v>55.8</v>
      </c>
      <c r="P51">
        <f t="shared" ca="1" si="14"/>
        <v>54</v>
      </c>
      <c r="Q51">
        <f t="shared" ca="1" si="15"/>
        <v>54</v>
      </c>
      <c r="R51">
        <f t="shared" ca="1" si="16"/>
        <v>20</v>
      </c>
      <c r="S51">
        <f t="shared" ca="1" si="17"/>
        <v>54</v>
      </c>
      <c r="T51">
        <f t="shared" ca="1" si="18"/>
        <v>20</v>
      </c>
      <c r="U51">
        <f t="shared" ca="1" si="19"/>
        <v>20</v>
      </c>
      <c r="V51">
        <v>45</v>
      </c>
      <c r="W51">
        <f ca="1">INDIRECT("'"&amp;$A51&amp;"'!$l$23")</f>
        <v>9.5</v>
      </c>
      <c r="X51">
        <f ca="1">INDIRECT("'"&amp;$A51&amp;"'!$l$25")</f>
        <v>105</v>
      </c>
    </row>
    <row r="52" spans="1:24" x14ac:dyDescent="0.35">
      <c r="A52" t="s">
        <v>28</v>
      </c>
      <c r="B52">
        <f t="shared" ca="1" si="0"/>
        <v>25</v>
      </c>
      <c r="C52">
        <f t="shared" ca="1" si="1"/>
        <v>178.5</v>
      </c>
      <c r="D52">
        <f t="shared" ca="1" si="2"/>
        <v>54.1</v>
      </c>
      <c r="E52">
        <f t="shared" ca="1" si="3"/>
        <v>6.5</v>
      </c>
      <c r="F52">
        <f t="shared" ca="1" si="4"/>
        <v>1</v>
      </c>
      <c r="G52">
        <f t="shared" ca="1" si="5"/>
        <v>17.100000000000001</v>
      </c>
      <c r="H52">
        <f t="shared" ca="1" si="6"/>
        <v>5.5</v>
      </c>
      <c r="I52">
        <f t="shared" ca="1" si="7"/>
        <v>0</v>
      </c>
      <c r="J52">
        <f t="shared" ca="1" si="8"/>
        <v>12.9</v>
      </c>
      <c r="K52">
        <f t="shared" ca="1" si="9"/>
        <v>11.4</v>
      </c>
      <c r="L52">
        <f t="shared" ca="1" si="10"/>
        <v>38.700000000000003</v>
      </c>
      <c r="M52">
        <f t="shared" ca="1" si="11"/>
        <v>33.9</v>
      </c>
      <c r="N52">
        <f t="shared" ca="1" si="12"/>
        <v>43.9</v>
      </c>
      <c r="O52">
        <f t="shared" ca="1" si="13"/>
        <v>55.8</v>
      </c>
      <c r="P52">
        <f t="shared" ca="1" si="14"/>
        <v>54</v>
      </c>
      <c r="Q52">
        <f t="shared" ca="1" si="15"/>
        <v>54</v>
      </c>
      <c r="R52">
        <f t="shared" ca="1" si="16"/>
        <v>20</v>
      </c>
      <c r="S52">
        <f t="shared" ca="1" si="17"/>
        <v>54</v>
      </c>
      <c r="T52">
        <f t="shared" ca="1" si="18"/>
        <v>20</v>
      </c>
      <c r="U52">
        <f t="shared" ca="1" si="19"/>
        <v>20</v>
      </c>
      <c r="V52">
        <v>50</v>
      </c>
      <c r="W52">
        <f ca="1">INDIRECT("'"&amp;$A52&amp;"'!$m$23")</f>
        <v>10.5</v>
      </c>
      <c r="X52">
        <f ca="1">INDIRECT("'"&amp;$A52&amp;"'!$m$25")</f>
        <v>116</v>
      </c>
    </row>
    <row r="53" spans="1:24" x14ac:dyDescent="0.35">
      <c r="A53" t="s">
        <v>28</v>
      </c>
      <c r="B53">
        <f t="shared" ca="1" si="0"/>
        <v>25</v>
      </c>
      <c r="C53">
        <f t="shared" ca="1" si="1"/>
        <v>178.5</v>
      </c>
      <c r="D53">
        <f t="shared" ca="1" si="2"/>
        <v>54.1</v>
      </c>
      <c r="E53">
        <f t="shared" ca="1" si="3"/>
        <v>6.5</v>
      </c>
      <c r="F53">
        <f t="shared" ca="1" si="4"/>
        <v>1</v>
      </c>
      <c r="G53">
        <f t="shared" ca="1" si="5"/>
        <v>17.100000000000001</v>
      </c>
      <c r="H53">
        <f t="shared" ca="1" si="6"/>
        <v>5.5</v>
      </c>
      <c r="I53">
        <f t="shared" ca="1" si="7"/>
        <v>0</v>
      </c>
      <c r="J53">
        <f t="shared" ca="1" si="8"/>
        <v>12.9</v>
      </c>
      <c r="K53">
        <f t="shared" ca="1" si="9"/>
        <v>11.4</v>
      </c>
      <c r="L53">
        <f t="shared" ca="1" si="10"/>
        <v>38.700000000000003</v>
      </c>
      <c r="M53">
        <f t="shared" ca="1" si="11"/>
        <v>33.9</v>
      </c>
      <c r="N53">
        <f t="shared" ca="1" si="12"/>
        <v>43.9</v>
      </c>
      <c r="O53">
        <f t="shared" ca="1" si="13"/>
        <v>55.8</v>
      </c>
      <c r="P53">
        <f t="shared" ca="1" si="14"/>
        <v>54</v>
      </c>
      <c r="Q53">
        <f t="shared" ca="1" si="15"/>
        <v>54</v>
      </c>
      <c r="R53">
        <f t="shared" ca="1" si="16"/>
        <v>20</v>
      </c>
      <c r="S53">
        <f t="shared" ca="1" si="17"/>
        <v>54</v>
      </c>
      <c r="T53">
        <f t="shared" ca="1" si="18"/>
        <v>20</v>
      </c>
      <c r="U53">
        <f t="shared" ca="1" si="19"/>
        <v>20</v>
      </c>
      <c r="V53">
        <v>55</v>
      </c>
      <c r="W53">
        <f ca="1">INDIRECT("'"&amp;$A53&amp;"'!$n$23")</f>
        <v>11.5</v>
      </c>
      <c r="X53">
        <f ca="1">INDIRECT("'"&amp;$A53&amp;"'!$n$25")</f>
        <v>113</v>
      </c>
    </row>
    <row r="54" spans="1:24" x14ac:dyDescent="0.35">
      <c r="A54" t="s">
        <v>28</v>
      </c>
      <c r="B54">
        <f t="shared" ca="1" si="0"/>
        <v>25</v>
      </c>
      <c r="C54">
        <f t="shared" ca="1" si="1"/>
        <v>178.5</v>
      </c>
      <c r="D54">
        <f t="shared" ca="1" si="2"/>
        <v>54.1</v>
      </c>
      <c r="E54">
        <f t="shared" ca="1" si="3"/>
        <v>6.5</v>
      </c>
      <c r="F54">
        <f t="shared" ca="1" si="4"/>
        <v>1</v>
      </c>
      <c r="G54">
        <f t="shared" ca="1" si="5"/>
        <v>17.100000000000001</v>
      </c>
      <c r="H54">
        <f t="shared" ca="1" si="6"/>
        <v>5.5</v>
      </c>
      <c r="I54">
        <f t="shared" ca="1" si="7"/>
        <v>0</v>
      </c>
      <c r="J54">
        <f t="shared" ca="1" si="8"/>
        <v>12.9</v>
      </c>
      <c r="K54">
        <f t="shared" ca="1" si="9"/>
        <v>11.4</v>
      </c>
      <c r="L54">
        <f t="shared" ca="1" si="10"/>
        <v>38.700000000000003</v>
      </c>
      <c r="M54">
        <f t="shared" ca="1" si="11"/>
        <v>33.9</v>
      </c>
      <c r="N54">
        <f t="shared" ca="1" si="12"/>
        <v>43.9</v>
      </c>
      <c r="O54">
        <f t="shared" ca="1" si="13"/>
        <v>55.8</v>
      </c>
      <c r="P54">
        <f t="shared" ca="1" si="14"/>
        <v>54</v>
      </c>
      <c r="Q54">
        <f t="shared" ca="1" si="15"/>
        <v>54</v>
      </c>
      <c r="R54">
        <f t="shared" ca="1" si="16"/>
        <v>20</v>
      </c>
      <c r="S54">
        <f t="shared" ca="1" si="17"/>
        <v>54</v>
      </c>
      <c r="T54">
        <f t="shared" ca="1" si="18"/>
        <v>20</v>
      </c>
      <c r="U54">
        <f t="shared" ca="1" si="19"/>
        <v>20</v>
      </c>
      <c r="V54">
        <v>60</v>
      </c>
      <c r="W54">
        <f ca="1">INDIRECT("'"&amp;$A54&amp;"'!$o$23")</f>
        <v>12</v>
      </c>
      <c r="X54">
        <f ca="1">INDIRECT("'"&amp;$A54&amp;"'!$o$25")</f>
        <v>136</v>
      </c>
    </row>
    <row r="55" spans="1:24" x14ac:dyDescent="0.35">
      <c r="A55" t="s">
        <v>28</v>
      </c>
      <c r="B55">
        <f t="shared" ca="1" si="0"/>
        <v>25</v>
      </c>
      <c r="C55">
        <f t="shared" ca="1" si="1"/>
        <v>178.5</v>
      </c>
      <c r="D55">
        <f t="shared" ca="1" si="2"/>
        <v>54.1</v>
      </c>
      <c r="E55">
        <f t="shared" ca="1" si="3"/>
        <v>6.5</v>
      </c>
      <c r="F55">
        <f t="shared" ca="1" si="4"/>
        <v>1</v>
      </c>
      <c r="G55">
        <f t="shared" ca="1" si="5"/>
        <v>17.100000000000001</v>
      </c>
      <c r="H55">
        <f t="shared" ca="1" si="6"/>
        <v>5.5</v>
      </c>
      <c r="I55">
        <f t="shared" ca="1" si="7"/>
        <v>0</v>
      </c>
      <c r="J55">
        <f t="shared" ca="1" si="8"/>
        <v>12.9</v>
      </c>
      <c r="K55">
        <f t="shared" ca="1" si="9"/>
        <v>11.4</v>
      </c>
      <c r="L55">
        <f t="shared" ca="1" si="10"/>
        <v>38.700000000000003</v>
      </c>
      <c r="M55">
        <f t="shared" ca="1" si="11"/>
        <v>33.9</v>
      </c>
      <c r="N55">
        <f t="shared" ca="1" si="12"/>
        <v>43.9</v>
      </c>
      <c r="O55">
        <f t="shared" ca="1" si="13"/>
        <v>55.8</v>
      </c>
      <c r="P55">
        <f t="shared" ca="1" si="14"/>
        <v>54</v>
      </c>
      <c r="Q55">
        <f t="shared" ca="1" si="15"/>
        <v>54</v>
      </c>
      <c r="R55">
        <f t="shared" ca="1" si="16"/>
        <v>20</v>
      </c>
      <c r="S55">
        <f t="shared" ca="1" si="17"/>
        <v>54</v>
      </c>
      <c r="T55">
        <f t="shared" ca="1" si="18"/>
        <v>20</v>
      </c>
      <c r="U55">
        <f t="shared" ca="1" si="19"/>
        <v>20</v>
      </c>
      <c r="V55">
        <v>0</v>
      </c>
      <c r="W55">
        <f ca="1">INDIRECT("'"&amp;$A55&amp;"'!$C$23")</f>
        <v>0</v>
      </c>
      <c r="X55">
        <f ca="1">INDIRECT("'"&amp;$A55&amp;"'!$C$26")</f>
        <v>5</v>
      </c>
    </row>
    <row r="56" spans="1:24" x14ac:dyDescent="0.35">
      <c r="A56" t="s">
        <v>28</v>
      </c>
      <c r="B56">
        <f t="shared" ca="1" si="0"/>
        <v>25</v>
      </c>
      <c r="C56">
        <f t="shared" ca="1" si="1"/>
        <v>178.5</v>
      </c>
      <c r="D56">
        <f t="shared" ca="1" si="2"/>
        <v>54.1</v>
      </c>
      <c r="E56">
        <f t="shared" ca="1" si="3"/>
        <v>6.5</v>
      </c>
      <c r="F56">
        <f t="shared" ca="1" si="4"/>
        <v>1</v>
      </c>
      <c r="G56">
        <f t="shared" ca="1" si="5"/>
        <v>17.100000000000001</v>
      </c>
      <c r="H56">
        <f t="shared" ca="1" si="6"/>
        <v>5.5</v>
      </c>
      <c r="I56">
        <f t="shared" ca="1" si="7"/>
        <v>0</v>
      </c>
      <c r="J56">
        <f t="shared" ca="1" si="8"/>
        <v>12.9</v>
      </c>
      <c r="K56">
        <f t="shared" ca="1" si="9"/>
        <v>11.4</v>
      </c>
      <c r="L56">
        <f t="shared" ca="1" si="10"/>
        <v>38.700000000000003</v>
      </c>
      <c r="M56">
        <f t="shared" ca="1" si="11"/>
        <v>33.9</v>
      </c>
      <c r="N56">
        <f t="shared" ca="1" si="12"/>
        <v>43.9</v>
      </c>
      <c r="O56">
        <f t="shared" ca="1" si="13"/>
        <v>55.8</v>
      </c>
      <c r="P56">
        <f t="shared" ca="1" si="14"/>
        <v>54</v>
      </c>
      <c r="Q56">
        <f t="shared" ca="1" si="15"/>
        <v>54</v>
      </c>
      <c r="R56">
        <f t="shared" ca="1" si="16"/>
        <v>20</v>
      </c>
      <c r="S56">
        <f t="shared" ca="1" si="17"/>
        <v>54</v>
      </c>
      <c r="T56">
        <f t="shared" ca="1" si="18"/>
        <v>20</v>
      </c>
      <c r="U56">
        <f t="shared" ca="1" si="19"/>
        <v>20</v>
      </c>
      <c r="V56">
        <v>5</v>
      </c>
      <c r="W56">
        <f ca="1">INDIRECT("'"&amp;$A56&amp;"'!$d$23")</f>
        <v>2.5</v>
      </c>
      <c r="X56">
        <f ca="1">INDIRECT("'"&amp;$A56&amp;"'!$D$26")</f>
        <v>7</v>
      </c>
    </row>
    <row r="57" spans="1:24" x14ac:dyDescent="0.35">
      <c r="A57" t="s">
        <v>28</v>
      </c>
      <c r="B57">
        <f t="shared" ca="1" si="0"/>
        <v>25</v>
      </c>
      <c r="C57">
        <f t="shared" ca="1" si="1"/>
        <v>178.5</v>
      </c>
      <c r="D57">
        <f t="shared" ca="1" si="2"/>
        <v>54.1</v>
      </c>
      <c r="E57">
        <f t="shared" ca="1" si="3"/>
        <v>6.5</v>
      </c>
      <c r="F57">
        <f t="shared" ca="1" si="4"/>
        <v>1</v>
      </c>
      <c r="G57">
        <f t="shared" ca="1" si="5"/>
        <v>17.100000000000001</v>
      </c>
      <c r="H57">
        <f t="shared" ca="1" si="6"/>
        <v>5.5</v>
      </c>
      <c r="I57">
        <f t="shared" ca="1" si="7"/>
        <v>0</v>
      </c>
      <c r="J57">
        <f t="shared" ca="1" si="8"/>
        <v>12.9</v>
      </c>
      <c r="K57">
        <f t="shared" ca="1" si="9"/>
        <v>11.4</v>
      </c>
      <c r="L57">
        <f t="shared" ca="1" si="10"/>
        <v>38.700000000000003</v>
      </c>
      <c r="M57">
        <f t="shared" ca="1" si="11"/>
        <v>33.9</v>
      </c>
      <c r="N57">
        <f t="shared" ca="1" si="12"/>
        <v>43.9</v>
      </c>
      <c r="O57">
        <f t="shared" ca="1" si="13"/>
        <v>55.8</v>
      </c>
      <c r="P57">
        <f t="shared" ca="1" si="14"/>
        <v>54</v>
      </c>
      <c r="Q57">
        <f t="shared" ca="1" si="15"/>
        <v>54</v>
      </c>
      <c r="R57">
        <f t="shared" ca="1" si="16"/>
        <v>20</v>
      </c>
      <c r="S57">
        <f t="shared" ca="1" si="17"/>
        <v>54</v>
      </c>
      <c r="T57">
        <f t="shared" ca="1" si="18"/>
        <v>20</v>
      </c>
      <c r="U57">
        <f t="shared" ca="1" si="19"/>
        <v>20</v>
      </c>
      <c r="V57">
        <v>10</v>
      </c>
      <c r="W57">
        <f ca="1">INDIRECT("'"&amp;$A57&amp;"'!$e$23")</f>
        <v>3</v>
      </c>
      <c r="X57">
        <f ca="1">INDIRECT("'"&amp;$A57&amp;"'!$e$26")</f>
        <v>12</v>
      </c>
    </row>
    <row r="58" spans="1:24" x14ac:dyDescent="0.35">
      <c r="A58" t="s">
        <v>28</v>
      </c>
      <c r="B58">
        <f t="shared" ca="1" si="0"/>
        <v>25</v>
      </c>
      <c r="C58">
        <f t="shared" ca="1" si="1"/>
        <v>178.5</v>
      </c>
      <c r="D58">
        <f t="shared" ca="1" si="2"/>
        <v>54.1</v>
      </c>
      <c r="E58">
        <f t="shared" ca="1" si="3"/>
        <v>6.5</v>
      </c>
      <c r="F58">
        <f t="shared" ca="1" si="4"/>
        <v>1</v>
      </c>
      <c r="G58">
        <f t="shared" ca="1" si="5"/>
        <v>17.100000000000001</v>
      </c>
      <c r="H58">
        <f t="shared" ca="1" si="6"/>
        <v>5.5</v>
      </c>
      <c r="I58">
        <f t="shared" ca="1" si="7"/>
        <v>0</v>
      </c>
      <c r="J58">
        <f t="shared" ca="1" si="8"/>
        <v>12.9</v>
      </c>
      <c r="K58">
        <f t="shared" ca="1" si="9"/>
        <v>11.4</v>
      </c>
      <c r="L58">
        <f t="shared" ca="1" si="10"/>
        <v>38.700000000000003</v>
      </c>
      <c r="M58">
        <f t="shared" ca="1" si="11"/>
        <v>33.9</v>
      </c>
      <c r="N58">
        <f t="shared" ca="1" si="12"/>
        <v>43.9</v>
      </c>
      <c r="O58">
        <f t="shared" ca="1" si="13"/>
        <v>55.8</v>
      </c>
      <c r="P58">
        <f t="shared" ca="1" si="14"/>
        <v>54</v>
      </c>
      <c r="Q58">
        <f t="shared" ca="1" si="15"/>
        <v>54</v>
      </c>
      <c r="R58">
        <f t="shared" ca="1" si="16"/>
        <v>20</v>
      </c>
      <c r="S58">
        <f t="shared" ca="1" si="17"/>
        <v>54</v>
      </c>
      <c r="T58">
        <f t="shared" ca="1" si="18"/>
        <v>20</v>
      </c>
      <c r="U58">
        <f t="shared" ca="1" si="19"/>
        <v>20</v>
      </c>
      <c r="V58">
        <v>15</v>
      </c>
      <c r="W58">
        <f ca="1">INDIRECT("'"&amp;$A58&amp;"'!$f$23")</f>
        <v>3.75</v>
      </c>
      <c r="X58">
        <f ca="1">INDIRECT("'"&amp;$A58&amp;"'!$f$26")</f>
        <v>18</v>
      </c>
    </row>
    <row r="59" spans="1:24" x14ac:dyDescent="0.35">
      <c r="A59" t="s">
        <v>28</v>
      </c>
      <c r="B59">
        <f t="shared" ca="1" si="0"/>
        <v>25</v>
      </c>
      <c r="C59">
        <f t="shared" ca="1" si="1"/>
        <v>178.5</v>
      </c>
      <c r="D59">
        <f t="shared" ca="1" si="2"/>
        <v>54.1</v>
      </c>
      <c r="E59">
        <f t="shared" ca="1" si="3"/>
        <v>6.5</v>
      </c>
      <c r="F59">
        <f t="shared" ca="1" si="4"/>
        <v>1</v>
      </c>
      <c r="G59">
        <f t="shared" ca="1" si="5"/>
        <v>17.100000000000001</v>
      </c>
      <c r="H59">
        <f t="shared" ca="1" si="6"/>
        <v>5.5</v>
      </c>
      <c r="I59">
        <f t="shared" ca="1" si="7"/>
        <v>0</v>
      </c>
      <c r="J59">
        <f t="shared" ca="1" si="8"/>
        <v>12.9</v>
      </c>
      <c r="K59">
        <f t="shared" ca="1" si="9"/>
        <v>11.4</v>
      </c>
      <c r="L59">
        <f t="shared" ca="1" si="10"/>
        <v>38.700000000000003</v>
      </c>
      <c r="M59">
        <f t="shared" ca="1" si="11"/>
        <v>33.9</v>
      </c>
      <c r="N59">
        <f t="shared" ca="1" si="12"/>
        <v>43.9</v>
      </c>
      <c r="O59">
        <f t="shared" ca="1" si="13"/>
        <v>55.8</v>
      </c>
      <c r="P59">
        <f t="shared" ca="1" si="14"/>
        <v>54</v>
      </c>
      <c r="Q59">
        <f t="shared" ca="1" si="15"/>
        <v>54</v>
      </c>
      <c r="R59">
        <f t="shared" ca="1" si="16"/>
        <v>20</v>
      </c>
      <c r="S59">
        <f t="shared" ca="1" si="17"/>
        <v>54</v>
      </c>
      <c r="T59">
        <f t="shared" ca="1" si="18"/>
        <v>20</v>
      </c>
      <c r="U59">
        <f t="shared" ca="1" si="19"/>
        <v>20</v>
      </c>
      <c r="V59">
        <v>20</v>
      </c>
      <c r="W59">
        <f ca="1">INDIRECT("'"&amp;$A59&amp;"'!$g$23")</f>
        <v>4.25</v>
      </c>
      <c r="X59">
        <f ca="1">INDIRECT("'"&amp;$A59&amp;"'!$g$26")</f>
        <v>28</v>
      </c>
    </row>
    <row r="60" spans="1:24" x14ac:dyDescent="0.35">
      <c r="A60" t="s">
        <v>28</v>
      </c>
      <c r="B60">
        <f t="shared" ca="1" si="0"/>
        <v>25</v>
      </c>
      <c r="C60">
        <f t="shared" ca="1" si="1"/>
        <v>178.5</v>
      </c>
      <c r="D60">
        <f t="shared" ca="1" si="2"/>
        <v>54.1</v>
      </c>
      <c r="E60">
        <f t="shared" ca="1" si="3"/>
        <v>6.5</v>
      </c>
      <c r="F60">
        <f t="shared" ca="1" si="4"/>
        <v>1</v>
      </c>
      <c r="G60">
        <f t="shared" ca="1" si="5"/>
        <v>17.100000000000001</v>
      </c>
      <c r="H60">
        <f t="shared" ca="1" si="6"/>
        <v>5.5</v>
      </c>
      <c r="I60">
        <f t="shared" ca="1" si="7"/>
        <v>0</v>
      </c>
      <c r="J60">
        <f t="shared" ca="1" si="8"/>
        <v>12.9</v>
      </c>
      <c r="K60">
        <f t="shared" ca="1" si="9"/>
        <v>11.4</v>
      </c>
      <c r="L60">
        <f t="shared" ca="1" si="10"/>
        <v>38.700000000000003</v>
      </c>
      <c r="M60">
        <f t="shared" ca="1" si="11"/>
        <v>33.9</v>
      </c>
      <c r="N60">
        <f t="shared" ca="1" si="12"/>
        <v>43.9</v>
      </c>
      <c r="O60">
        <f t="shared" ca="1" si="13"/>
        <v>55.8</v>
      </c>
      <c r="P60">
        <f t="shared" ca="1" si="14"/>
        <v>54</v>
      </c>
      <c r="Q60">
        <f t="shared" ca="1" si="15"/>
        <v>54</v>
      </c>
      <c r="R60">
        <f t="shared" ca="1" si="16"/>
        <v>20</v>
      </c>
      <c r="S60">
        <f t="shared" ca="1" si="17"/>
        <v>54</v>
      </c>
      <c r="T60">
        <f t="shared" ca="1" si="18"/>
        <v>20</v>
      </c>
      <c r="U60">
        <f t="shared" ca="1" si="19"/>
        <v>20</v>
      </c>
      <c r="V60">
        <v>25</v>
      </c>
      <c r="W60">
        <f ca="1">INDIRECT("'"&amp;$A60&amp;"'!$h$23")</f>
        <v>5.5</v>
      </c>
      <c r="X60">
        <f ca="1">INDIRECT("'"&amp;$A60&amp;"'!$h$26")</f>
        <v>41</v>
      </c>
    </row>
    <row r="61" spans="1:24" x14ac:dyDescent="0.35">
      <c r="A61" t="s">
        <v>28</v>
      </c>
      <c r="B61">
        <f t="shared" ca="1" si="0"/>
        <v>25</v>
      </c>
      <c r="C61">
        <f t="shared" ca="1" si="1"/>
        <v>178.5</v>
      </c>
      <c r="D61">
        <f t="shared" ca="1" si="2"/>
        <v>54.1</v>
      </c>
      <c r="E61">
        <f t="shared" ca="1" si="3"/>
        <v>6.5</v>
      </c>
      <c r="F61">
        <f t="shared" ca="1" si="4"/>
        <v>1</v>
      </c>
      <c r="G61">
        <f t="shared" ca="1" si="5"/>
        <v>17.100000000000001</v>
      </c>
      <c r="H61">
        <f t="shared" ca="1" si="6"/>
        <v>5.5</v>
      </c>
      <c r="I61">
        <f t="shared" ca="1" si="7"/>
        <v>0</v>
      </c>
      <c r="J61">
        <f t="shared" ca="1" si="8"/>
        <v>12.9</v>
      </c>
      <c r="K61">
        <f t="shared" ca="1" si="9"/>
        <v>11.4</v>
      </c>
      <c r="L61">
        <f t="shared" ca="1" si="10"/>
        <v>38.700000000000003</v>
      </c>
      <c r="M61">
        <f t="shared" ca="1" si="11"/>
        <v>33.9</v>
      </c>
      <c r="N61">
        <f t="shared" ca="1" si="12"/>
        <v>43.9</v>
      </c>
      <c r="O61">
        <f t="shared" ca="1" si="13"/>
        <v>55.8</v>
      </c>
      <c r="P61">
        <f t="shared" ca="1" si="14"/>
        <v>54</v>
      </c>
      <c r="Q61">
        <f t="shared" ca="1" si="15"/>
        <v>54</v>
      </c>
      <c r="R61">
        <f t="shared" ca="1" si="16"/>
        <v>20</v>
      </c>
      <c r="S61">
        <f t="shared" ca="1" si="17"/>
        <v>54</v>
      </c>
      <c r="T61">
        <f t="shared" ca="1" si="18"/>
        <v>20</v>
      </c>
      <c r="U61">
        <f t="shared" ca="1" si="19"/>
        <v>20</v>
      </c>
      <c r="V61">
        <v>30</v>
      </c>
      <c r="W61">
        <f ca="1">INDIRECT("'"&amp;$A61&amp;"'!$i$23")</f>
        <v>6.5</v>
      </c>
      <c r="X61">
        <f ca="1">INDIRECT("'"&amp;$A61&amp;"'!$i$26")</f>
        <v>57</v>
      </c>
    </row>
    <row r="62" spans="1:24" x14ac:dyDescent="0.35">
      <c r="A62" t="s">
        <v>28</v>
      </c>
      <c r="B62">
        <f t="shared" ca="1" si="0"/>
        <v>25</v>
      </c>
      <c r="C62">
        <f t="shared" ca="1" si="1"/>
        <v>178.5</v>
      </c>
      <c r="D62">
        <f t="shared" ca="1" si="2"/>
        <v>54.1</v>
      </c>
      <c r="E62">
        <f t="shared" ca="1" si="3"/>
        <v>6.5</v>
      </c>
      <c r="F62">
        <f t="shared" ca="1" si="4"/>
        <v>1</v>
      </c>
      <c r="G62">
        <f t="shared" ca="1" si="5"/>
        <v>17.100000000000001</v>
      </c>
      <c r="H62">
        <f t="shared" ca="1" si="6"/>
        <v>5.5</v>
      </c>
      <c r="I62">
        <f t="shared" ca="1" si="7"/>
        <v>0</v>
      </c>
      <c r="J62">
        <f t="shared" ca="1" si="8"/>
        <v>12.9</v>
      </c>
      <c r="K62">
        <f t="shared" ca="1" si="9"/>
        <v>11.4</v>
      </c>
      <c r="L62">
        <f t="shared" ca="1" si="10"/>
        <v>38.700000000000003</v>
      </c>
      <c r="M62">
        <f t="shared" ca="1" si="11"/>
        <v>33.9</v>
      </c>
      <c r="N62">
        <f t="shared" ca="1" si="12"/>
        <v>43.9</v>
      </c>
      <c r="O62">
        <f t="shared" ca="1" si="13"/>
        <v>55.8</v>
      </c>
      <c r="P62">
        <f t="shared" ca="1" si="14"/>
        <v>54</v>
      </c>
      <c r="Q62">
        <f t="shared" ca="1" si="15"/>
        <v>54</v>
      </c>
      <c r="R62">
        <f t="shared" ca="1" si="16"/>
        <v>20</v>
      </c>
      <c r="S62">
        <f t="shared" ca="1" si="17"/>
        <v>54</v>
      </c>
      <c r="T62">
        <f t="shared" ca="1" si="18"/>
        <v>20</v>
      </c>
      <c r="U62">
        <f t="shared" ca="1" si="19"/>
        <v>20</v>
      </c>
      <c r="V62">
        <v>35</v>
      </c>
      <c r="W62">
        <f ca="1">INDIRECT("'"&amp;$A62&amp;"'!$j$23")</f>
        <v>7.75</v>
      </c>
      <c r="X62">
        <f ca="1">INDIRECT("'"&amp;$A62&amp;"'!$j$26")</f>
        <v>66</v>
      </c>
    </row>
    <row r="63" spans="1:24" x14ac:dyDescent="0.35">
      <c r="A63" t="s">
        <v>28</v>
      </c>
      <c r="B63">
        <f t="shared" ca="1" si="0"/>
        <v>25</v>
      </c>
      <c r="C63">
        <f t="shared" ca="1" si="1"/>
        <v>178.5</v>
      </c>
      <c r="D63">
        <f t="shared" ca="1" si="2"/>
        <v>54.1</v>
      </c>
      <c r="E63">
        <f t="shared" ca="1" si="3"/>
        <v>6.5</v>
      </c>
      <c r="F63">
        <f t="shared" ca="1" si="4"/>
        <v>1</v>
      </c>
      <c r="G63">
        <f t="shared" ca="1" si="5"/>
        <v>17.100000000000001</v>
      </c>
      <c r="H63">
        <f t="shared" ca="1" si="6"/>
        <v>5.5</v>
      </c>
      <c r="I63">
        <f t="shared" ca="1" si="7"/>
        <v>0</v>
      </c>
      <c r="J63">
        <f t="shared" ca="1" si="8"/>
        <v>12.9</v>
      </c>
      <c r="K63">
        <f t="shared" ca="1" si="9"/>
        <v>11.4</v>
      </c>
      <c r="L63">
        <f t="shared" ca="1" si="10"/>
        <v>38.700000000000003</v>
      </c>
      <c r="M63">
        <f t="shared" ca="1" si="11"/>
        <v>33.9</v>
      </c>
      <c r="N63">
        <f t="shared" ca="1" si="12"/>
        <v>43.9</v>
      </c>
      <c r="O63">
        <f t="shared" ca="1" si="13"/>
        <v>55.8</v>
      </c>
      <c r="P63">
        <f t="shared" ca="1" si="14"/>
        <v>54</v>
      </c>
      <c r="Q63">
        <f t="shared" ca="1" si="15"/>
        <v>54</v>
      </c>
      <c r="R63">
        <f t="shared" ca="1" si="16"/>
        <v>20</v>
      </c>
      <c r="S63">
        <f t="shared" ca="1" si="17"/>
        <v>54</v>
      </c>
      <c r="T63">
        <f t="shared" ca="1" si="18"/>
        <v>20</v>
      </c>
      <c r="U63">
        <f t="shared" ca="1" si="19"/>
        <v>20</v>
      </c>
      <c r="V63">
        <v>40</v>
      </c>
      <c r="W63">
        <f ca="1">INDIRECT("'"&amp;$A63&amp;"'!$k$23")</f>
        <v>8.5</v>
      </c>
      <c r="X63">
        <f ca="1">INDIRECT("'"&amp;$A63&amp;"'!$k$26")</f>
        <v>81</v>
      </c>
    </row>
    <row r="64" spans="1:24" x14ac:dyDescent="0.35">
      <c r="A64" t="s">
        <v>28</v>
      </c>
      <c r="B64">
        <f t="shared" ca="1" si="0"/>
        <v>25</v>
      </c>
      <c r="C64">
        <f t="shared" ca="1" si="1"/>
        <v>178.5</v>
      </c>
      <c r="D64">
        <f t="shared" ca="1" si="2"/>
        <v>54.1</v>
      </c>
      <c r="E64">
        <f t="shared" ca="1" si="3"/>
        <v>6.5</v>
      </c>
      <c r="F64">
        <f t="shared" ca="1" si="4"/>
        <v>1</v>
      </c>
      <c r="G64">
        <f t="shared" ca="1" si="5"/>
        <v>17.100000000000001</v>
      </c>
      <c r="H64">
        <f t="shared" ca="1" si="6"/>
        <v>5.5</v>
      </c>
      <c r="I64">
        <f t="shared" ca="1" si="7"/>
        <v>0</v>
      </c>
      <c r="J64">
        <f t="shared" ca="1" si="8"/>
        <v>12.9</v>
      </c>
      <c r="K64">
        <f t="shared" ca="1" si="9"/>
        <v>11.4</v>
      </c>
      <c r="L64">
        <f t="shared" ca="1" si="10"/>
        <v>38.700000000000003</v>
      </c>
      <c r="M64">
        <f t="shared" ca="1" si="11"/>
        <v>33.9</v>
      </c>
      <c r="N64">
        <f t="shared" ca="1" si="12"/>
        <v>43.9</v>
      </c>
      <c r="O64">
        <f t="shared" ca="1" si="13"/>
        <v>55.8</v>
      </c>
      <c r="P64">
        <f t="shared" ca="1" si="14"/>
        <v>54</v>
      </c>
      <c r="Q64">
        <f t="shared" ca="1" si="15"/>
        <v>54</v>
      </c>
      <c r="R64">
        <f t="shared" ca="1" si="16"/>
        <v>20</v>
      </c>
      <c r="S64">
        <f t="shared" ca="1" si="17"/>
        <v>54</v>
      </c>
      <c r="T64">
        <f t="shared" ca="1" si="18"/>
        <v>20</v>
      </c>
      <c r="U64">
        <f t="shared" ca="1" si="19"/>
        <v>20</v>
      </c>
      <c r="V64">
        <v>45</v>
      </c>
      <c r="W64">
        <f ca="1">INDIRECT("'"&amp;$A64&amp;"'!$l$23")</f>
        <v>9.5</v>
      </c>
      <c r="X64">
        <f ca="1">INDIRECT("'"&amp;$A64&amp;"'!$l$26")</f>
        <v>97</v>
      </c>
    </row>
    <row r="65" spans="1:24" x14ac:dyDescent="0.35">
      <c r="A65" t="s">
        <v>28</v>
      </c>
      <c r="B65">
        <f t="shared" ca="1" si="0"/>
        <v>25</v>
      </c>
      <c r="C65">
        <f t="shared" ca="1" si="1"/>
        <v>178.5</v>
      </c>
      <c r="D65">
        <f t="shared" ca="1" si="2"/>
        <v>54.1</v>
      </c>
      <c r="E65">
        <f t="shared" ca="1" si="3"/>
        <v>6.5</v>
      </c>
      <c r="F65">
        <f t="shared" ca="1" si="4"/>
        <v>1</v>
      </c>
      <c r="G65">
        <f t="shared" ca="1" si="5"/>
        <v>17.100000000000001</v>
      </c>
      <c r="H65">
        <f t="shared" ca="1" si="6"/>
        <v>5.5</v>
      </c>
      <c r="I65">
        <f t="shared" ca="1" si="7"/>
        <v>0</v>
      </c>
      <c r="J65">
        <f t="shared" ca="1" si="8"/>
        <v>12.9</v>
      </c>
      <c r="K65">
        <f t="shared" ca="1" si="9"/>
        <v>11.4</v>
      </c>
      <c r="L65">
        <f t="shared" ca="1" si="10"/>
        <v>38.700000000000003</v>
      </c>
      <c r="M65">
        <f t="shared" ca="1" si="11"/>
        <v>33.9</v>
      </c>
      <c r="N65">
        <f t="shared" ca="1" si="12"/>
        <v>43.9</v>
      </c>
      <c r="O65">
        <f t="shared" ca="1" si="13"/>
        <v>55.8</v>
      </c>
      <c r="P65">
        <f t="shared" ca="1" si="14"/>
        <v>54</v>
      </c>
      <c r="Q65">
        <f t="shared" ca="1" si="15"/>
        <v>54</v>
      </c>
      <c r="R65">
        <f t="shared" ca="1" si="16"/>
        <v>20</v>
      </c>
      <c r="S65">
        <f t="shared" ca="1" si="17"/>
        <v>54</v>
      </c>
      <c r="T65">
        <f t="shared" ca="1" si="18"/>
        <v>20</v>
      </c>
      <c r="U65">
        <f t="shared" ca="1" si="19"/>
        <v>20</v>
      </c>
      <c r="V65">
        <v>50</v>
      </c>
      <c r="W65">
        <f ca="1">INDIRECT("'"&amp;$A65&amp;"'!$m$23")</f>
        <v>10.5</v>
      </c>
      <c r="X65">
        <f ca="1">INDIRECT("'"&amp;$A65&amp;"'!$m$26")</f>
        <v>113</v>
      </c>
    </row>
    <row r="66" spans="1:24" x14ac:dyDescent="0.35">
      <c r="A66" t="s">
        <v>28</v>
      </c>
      <c r="B66">
        <f t="shared" ca="1" si="0"/>
        <v>25</v>
      </c>
      <c r="C66">
        <f t="shared" ca="1" si="1"/>
        <v>178.5</v>
      </c>
      <c r="D66">
        <f t="shared" ca="1" si="2"/>
        <v>54.1</v>
      </c>
      <c r="E66">
        <f t="shared" ca="1" si="3"/>
        <v>6.5</v>
      </c>
      <c r="F66">
        <f t="shared" ca="1" si="4"/>
        <v>1</v>
      </c>
      <c r="G66">
        <f t="shared" ca="1" si="5"/>
        <v>17.100000000000001</v>
      </c>
      <c r="H66">
        <f t="shared" ca="1" si="6"/>
        <v>5.5</v>
      </c>
      <c r="I66">
        <f t="shared" ca="1" si="7"/>
        <v>0</v>
      </c>
      <c r="J66">
        <f t="shared" ca="1" si="8"/>
        <v>12.9</v>
      </c>
      <c r="K66">
        <f t="shared" ca="1" si="9"/>
        <v>11.4</v>
      </c>
      <c r="L66">
        <f t="shared" ca="1" si="10"/>
        <v>38.700000000000003</v>
      </c>
      <c r="M66">
        <f t="shared" ca="1" si="11"/>
        <v>33.9</v>
      </c>
      <c r="N66">
        <f t="shared" ca="1" si="12"/>
        <v>43.9</v>
      </c>
      <c r="O66">
        <f t="shared" ca="1" si="13"/>
        <v>55.8</v>
      </c>
      <c r="P66">
        <f t="shared" ca="1" si="14"/>
        <v>54</v>
      </c>
      <c r="Q66">
        <f t="shared" ca="1" si="15"/>
        <v>54</v>
      </c>
      <c r="R66">
        <f t="shared" ca="1" si="16"/>
        <v>20</v>
      </c>
      <c r="S66">
        <f t="shared" ca="1" si="17"/>
        <v>54</v>
      </c>
      <c r="T66">
        <f t="shared" ca="1" si="18"/>
        <v>20</v>
      </c>
      <c r="U66">
        <f t="shared" ca="1" si="19"/>
        <v>20</v>
      </c>
      <c r="V66">
        <v>55</v>
      </c>
      <c r="W66">
        <f ca="1">INDIRECT("'"&amp;$A66&amp;"'!$n$23")</f>
        <v>11.5</v>
      </c>
      <c r="X66">
        <f ca="1">INDIRECT("'"&amp;$A66&amp;"'!$n$26")</f>
        <v>137</v>
      </c>
    </row>
    <row r="67" spans="1:24" x14ac:dyDescent="0.35">
      <c r="A67" t="s">
        <v>28</v>
      </c>
      <c r="B67">
        <f t="shared" ca="1" si="0"/>
        <v>25</v>
      </c>
      <c r="C67">
        <f t="shared" ca="1" si="1"/>
        <v>178.5</v>
      </c>
      <c r="D67">
        <f t="shared" ca="1" si="2"/>
        <v>54.1</v>
      </c>
      <c r="E67">
        <f t="shared" ca="1" si="3"/>
        <v>6.5</v>
      </c>
      <c r="F67">
        <f t="shared" ca="1" si="4"/>
        <v>1</v>
      </c>
      <c r="G67">
        <f t="shared" ca="1" si="5"/>
        <v>17.100000000000001</v>
      </c>
      <c r="H67">
        <f t="shared" ca="1" si="6"/>
        <v>5.5</v>
      </c>
      <c r="I67">
        <f t="shared" ca="1" si="7"/>
        <v>0</v>
      </c>
      <c r="J67">
        <f t="shared" ca="1" si="8"/>
        <v>12.9</v>
      </c>
      <c r="K67">
        <f t="shared" ca="1" si="9"/>
        <v>11.4</v>
      </c>
      <c r="L67">
        <f t="shared" ca="1" si="10"/>
        <v>38.700000000000003</v>
      </c>
      <c r="M67">
        <f t="shared" ca="1" si="11"/>
        <v>33.9</v>
      </c>
      <c r="N67">
        <f t="shared" ca="1" si="12"/>
        <v>43.9</v>
      </c>
      <c r="O67">
        <f t="shared" ca="1" si="13"/>
        <v>55.8</v>
      </c>
      <c r="P67">
        <f t="shared" ca="1" si="14"/>
        <v>54</v>
      </c>
      <c r="Q67">
        <f t="shared" ca="1" si="15"/>
        <v>54</v>
      </c>
      <c r="R67">
        <f t="shared" ca="1" si="16"/>
        <v>20</v>
      </c>
      <c r="S67">
        <f t="shared" ca="1" si="17"/>
        <v>54</v>
      </c>
      <c r="T67">
        <f t="shared" ca="1" si="18"/>
        <v>20</v>
      </c>
      <c r="U67">
        <f t="shared" ca="1" si="19"/>
        <v>20</v>
      </c>
      <c r="V67">
        <v>60</v>
      </c>
      <c r="W67">
        <f ca="1">INDIRECT("'"&amp;$A67&amp;"'!$o$23")</f>
        <v>12</v>
      </c>
      <c r="X67">
        <f ca="1">INDIRECT("'"&amp;$A67&amp;"'!$o$26")</f>
        <v>141</v>
      </c>
    </row>
    <row r="68" spans="1:24" x14ac:dyDescent="0.35">
      <c r="A68" t="s">
        <v>28</v>
      </c>
      <c r="B68">
        <f t="shared" ref="B68:B80" ca="1" si="20">INDIRECT("'"&amp;$A68&amp;"'!$C$3")</f>
        <v>25</v>
      </c>
      <c r="C68">
        <f t="shared" ref="C68:C80" ca="1" si="21">INDIRECT("'"&amp;$A68&amp;"'!$C$4")</f>
        <v>178.5</v>
      </c>
      <c r="D68">
        <f t="shared" ref="D68:D80" ca="1" si="22">INDIRECT("'"&amp;$A68&amp;"'!$C$5")</f>
        <v>54.1</v>
      </c>
      <c r="E68">
        <f t="shared" ref="E68:E80" ca="1" si="23">INDIRECT("'"&amp;$A68&amp;"'!$C$6")</f>
        <v>6.5</v>
      </c>
      <c r="F68">
        <f t="shared" ref="F68:F80" ca="1" si="24">INDIRECT("'"&amp;$A68&amp;"'!$C$7")</f>
        <v>1</v>
      </c>
      <c r="G68">
        <f t="shared" ref="G68:G80" ca="1" si="25">INDIRECT("'"&amp;$A68&amp;"'!$C$8")</f>
        <v>17.100000000000001</v>
      </c>
      <c r="H68">
        <f t="shared" ref="H68:H80" ca="1" si="26">INDIRECT("'"&amp;$A68&amp;"'!$C$11")</f>
        <v>5.5</v>
      </c>
      <c r="I68">
        <f t="shared" ref="I68:I80" ca="1" si="27">INDIRECT("'"&amp;$A68&amp;"'!$D$11")</f>
        <v>0</v>
      </c>
      <c r="J68">
        <f t="shared" ref="J68:J80" ca="1" si="28">INDIRECT("'"&amp;$A68&amp;"'!$e$11")</f>
        <v>12.9</v>
      </c>
      <c r="K68">
        <f t="shared" ref="K68:K80" ca="1" si="29">INDIRECT("'"&amp;$A68&amp;"'!$f$11")</f>
        <v>11.4</v>
      </c>
      <c r="L68">
        <f t="shared" ref="L68:L80" ca="1" si="30">INDIRECT("'"&amp;$A68&amp;"'!$C$12")</f>
        <v>38.700000000000003</v>
      </c>
      <c r="M68">
        <f t="shared" ref="M68:M80" ca="1" si="31">INDIRECT("'"&amp;$A68&amp;"'!$d$12")</f>
        <v>33.9</v>
      </c>
      <c r="N68">
        <f t="shared" ref="N68:N80" ca="1" si="32">INDIRECT("'"&amp;$A68&amp;"'!$e$12")</f>
        <v>43.9</v>
      </c>
      <c r="O68">
        <f t="shared" ref="O68:O80" ca="1" si="33">INDIRECT("'"&amp;$A68&amp;"'!$f$12")</f>
        <v>55.8</v>
      </c>
      <c r="P68">
        <f t="shared" ref="P68:P80" ca="1" si="34">INDIRECT("'"&amp;$A68&amp;"'!$C$16")</f>
        <v>54</v>
      </c>
      <c r="Q68">
        <f t="shared" ref="Q68:Q80" ca="1" si="35">INDIRECT("'"&amp;$A68&amp;"'!$C$17")</f>
        <v>54</v>
      </c>
      <c r="R68">
        <f t="shared" ref="R68:R80" ca="1" si="36">INDIRECT("'"&amp;$A68&amp;"'!$d$16")</f>
        <v>20</v>
      </c>
      <c r="S68">
        <f t="shared" ref="S68:S80" ca="1" si="37">INDIRECT("'"&amp;$A68&amp;"'!$e$17")</f>
        <v>54</v>
      </c>
      <c r="T68">
        <f t="shared" ref="T68:T80" ca="1" si="38">INDIRECT("'"&amp;$A68&amp;"'!$f$16")</f>
        <v>20</v>
      </c>
      <c r="U68">
        <f t="shared" ref="U68:U80" ca="1" si="39">INDIRECT("'"&amp;$A68&amp;"'!$f$17")</f>
        <v>20</v>
      </c>
      <c r="V68">
        <v>0</v>
      </c>
      <c r="W68">
        <f ca="1">INDIRECT("'"&amp;$A68&amp;"'!$C$23")</f>
        <v>0</v>
      </c>
      <c r="X68">
        <f ca="1">INDIRECT("'"&amp;$A68&amp;"'!$C$27")</f>
        <v>3</v>
      </c>
    </row>
    <row r="69" spans="1:24" x14ac:dyDescent="0.35">
      <c r="A69" t="s">
        <v>28</v>
      </c>
      <c r="B69">
        <f t="shared" ca="1" si="20"/>
        <v>25</v>
      </c>
      <c r="C69">
        <f t="shared" ca="1" si="21"/>
        <v>178.5</v>
      </c>
      <c r="D69">
        <f t="shared" ca="1" si="22"/>
        <v>54.1</v>
      </c>
      <c r="E69">
        <f t="shared" ca="1" si="23"/>
        <v>6.5</v>
      </c>
      <c r="F69">
        <f t="shared" ca="1" si="24"/>
        <v>1</v>
      </c>
      <c r="G69">
        <f t="shared" ca="1" si="25"/>
        <v>17.100000000000001</v>
      </c>
      <c r="H69">
        <f t="shared" ca="1" si="26"/>
        <v>5.5</v>
      </c>
      <c r="I69">
        <f t="shared" ca="1" si="27"/>
        <v>0</v>
      </c>
      <c r="J69">
        <f t="shared" ca="1" si="28"/>
        <v>12.9</v>
      </c>
      <c r="K69">
        <f t="shared" ca="1" si="29"/>
        <v>11.4</v>
      </c>
      <c r="L69">
        <f t="shared" ca="1" si="30"/>
        <v>38.700000000000003</v>
      </c>
      <c r="M69">
        <f t="shared" ca="1" si="31"/>
        <v>33.9</v>
      </c>
      <c r="N69">
        <f t="shared" ca="1" si="32"/>
        <v>43.9</v>
      </c>
      <c r="O69">
        <f t="shared" ca="1" si="33"/>
        <v>55.8</v>
      </c>
      <c r="P69">
        <f t="shared" ca="1" si="34"/>
        <v>54</v>
      </c>
      <c r="Q69">
        <f t="shared" ca="1" si="35"/>
        <v>54</v>
      </c>
      <c r="R69">
        <f t="shared" ca="1" si="36"/>
        <v>20</v>
      </c>
      <c r="S69">
        <f t="shared" ca="1" si="37"/>
        <v>54</v>
      </c>
      <c r="T69">
        <f t="shared" ca="1" si="38"/>
        <v>20</v>
      </c>
      <c r="U69">
        <f t="shared" ca="1" si="39"/>
        <v>20</v>
      </c>
      <c r="V69">
        <v>5</v>
      </c>
      <c r="W69">
        <f ca="1">INDIRECT("'"&amp;$A69&amp;"'!$d$23")</f>
        <v>2.5</v>
      </c>
      <c r="X69">
        <f ca="1">INDIRECT("'"&amp;$A69&amp;"'!$D$27")</f>
        <v>10</v>
      </c>
    </row>
    <row r="70" spans="1:24" x14ac:dyDescent="0.35">
      <c r="A70" t="s">
        <v>28</v>
      </c>
      <c r="B70">
        <f t="shared" ca="1" si="20"/>
        <v>25</v>
      </c>
      <c r="C70">
        <f t="shared" ca="1" si="21"/>
        <v>178.5</v>
      </c>
      <c r="D70">
        <f t="shared" ca="1" si="22"/>
        <v>54.1</v>
      </c>
      <c r="E70">
        <f t="shared" ca="1" si="23"/>
        <v>6.5</v>
      </c>
      <c r="F70">
        <f t="shared" ca="1" si="24"/>
        <v>1</v>
      </c>
      <c r="G70">
        <f t="shared" ca="1" si="25"/>
        <v>17.100000000000001</v>
      </c>
      <c r="H70">
        <f t="shared" ca="1" si="26"/>
        <v>5.5</v>
      </c>
      <c r="I70">
        <f t="shared" ca="1" si="27"/>
        <v>0</v>
      </c>
      <c r="J70">
        <f t="shared" ca="1" si="28"/>
        <v>12.9</v>
      </c>
      <c r="K70">
        <f t="shared" ca="1" si="29"/>
        <v>11.4</v>
      </c>
      <c r="L70">
        <f t="shared" ca="1" si="30"/>
        <v>38.700000000000003</v>
      </c>
      <c r="M70">
        <f t="shared" ca="1" si="31"/>
        <v>33.9</v>
      </c>
      <c r="N70">
        <f t="shared" ca="1" si="32"/>
        <v>43.9</v>
      </c>
      <c r="O70">
        <f t="shared" ca="1" si="33"/>
        <v>55.8</v>
      </c>
      <c r="P70">
        <f t="shared" ca="1" si="34"/>
        <v>54</v>
      </c>
      <c r="Q70">
        <f t="shared" ca="1" si="35"/>
        <v>54</v>
      </c>
      <c r="R70">
        <f t="shared" ca="1" si="36"/>
        <v>20</v>
      </c>
      <c r="S70">
        <f t="shared" ca="1" si="37"/>
        <v>54</v>
      </c>
      <c r="T70">
        <f t="shared" ca="1" si="38"/>
        <v>20</v>
      </c>
      <c r="U70">
        <f t="shared" ca="1" si="39"/>
        <v>20</v>
      </c>
      <c r="V70">
        <v>10</v>
      </c>
      <c r="W70">
        <f ca="1">INDIRECT("'"&amp;$A70&amp;"'!$e$23")</f>
        <v>3</v>
      </c>
      <c r="X70">
        <f ca="1">INDIRECT("'"&amp;$A70&amp;"'!$e$27")</f>
        <v>13</v>
      </c>
    </row>
    <row r="71" spans="1:24" x14ac:dyDescent="0.35">
      <c r="A71" t="s">
        <v>28</v>
      </c>
      <c r="B71">
        <f t="shared" ca="1" si="20"/>
        <v>25</v>
      </c>
      <c r="C71">
        <f t="shared" ca="1" si="21"/>
        <v>178.5</v>
      </c>
      <c r="D71">
        <f t="shared" ca="1" si="22"/>
        <v>54.1</v>
      </c>
      <c r="E71">
        <f t="shared" ca="1" si="23"/>
        <v>6.5</v>
      </c>
      <c r="F71">
        <f t="shared" ca="1" si="24"/>
        <v>1</v>
      </c>
      <c r="G71">
        <f t="shared" ca="1" si="25"/>
        <v>17.100000000000001</v>
      </c>
      <c r="H71">
        <f t="shared" ca="1" si="26"/>
        <v>5.5</v>
      </c>
      <c r="I71">
        <f t="shared" ca="1" si="27"/>
        <v>0</v>
      </c>
      <c r="J71">
        <f t="shared" ca="1" si="28"/>
        <v>12.9</v>
      </c>
      <c r="K71">
        <f t="shared" ca="1" si="29"/>
        <v>11.4</v>
      </c>
      <c r="L71">
        <f t="shared" ca="1" si="30"/>
        <v>38.700000000000003</v>
      </c>
      <c r="M71">
        <f t="shared" ca="1" si="31"/>
        <v>33.9</v>
      </c>
      <c r="N71">
        <f t="shared" ca="1" si="32"/>
        <v>43.9</v>
      </c>
      <c r="O71">
        <f t="shared" ca="1" si="33"/>
        <v>55.8</v>
      </c>
      <c r="P71">
        <f t="shared" ca="1" si="34"/>
        <v>54</v>
      </c>
      <c r="Q71">
        <f t="shared" ca="1" si="35"/>
        <v>54</v>
      </c>
      <c r="R71">
        <f t="shared" ca="1" si="36"/>
        <v>20</v>
      </c>
      <c r="S71">
        <f t="shared" ca="1" si="37"/>
        <v>54</v>
      </c>
      <c r="T71">
        <f t="shared" ca="1" si="38"/>
        <v>20</v>
      </c>
      <c r="U71">
        <f t="shared" ca="1" si="39"/>
        <v>20</v>
      </c>
      <c r="V71">
        <v>15</v>
      </c>
      <c r="W71">
        <f ca="1">INDIRECT("'"&amp;$A71&amp;"'!$f$23")</f>
        <v>3.75</v>
      </c>
      <c r="X71">
        <f ca="1">INDIRECT("'"&amp;$A71&amp;"'!$f$27")</f>
        <v>22</v>
      </c>
    </row>
    <row r="72" spans="1:24" x14ac:dyDescent="0.35">
      <c r="A72" t="s">
        <v>28</v>
      </c>
      <c r="B72">
        <f t="shared" ca="1" si="20"/>
        <v>25</v>
      </c>
      <c r="C72">
        <f ca="1">INDIRECT("'"&amp;$A72&amp;"'!$C$4")</f>
        <v>178.5</v>
      </c>
      <c r="D72">
        <f ca="1">INDIRECT("'"&amp;$A72&amp;"'!$C$5")</f>
        <v>54.1</v>
      </c>
      <c r="E72">
        <f ca="1">INDIRECT("'"&amp;$A72&amp;"'!$C$6")</f>
        <v>6.5</v>
      </c>
      <c r="F72">
        <f ca="1">INDIRECT("'"&amp;$A72&amp;"'!$C$7")</f>
        <v>1</v>
      </c>
      <c r="G72">
        <f ca="1">INDIRECT("'"&amp;$A72&amp;"'!$C$8")</f>
        <v>17.100000000000001</v>
      </c>
      <c r="H72">
        <f ca="1">INDIRECT("'"&amp;$A72&amp;"'!$C$11")</f>
        <v>5.5</v>
      </c>
      <c r="I72">
        <f ca="1">INDIRECT("'"&amp;$A72&amp;"'!$D$11")</f>
        <v>0</v>
      </c>
      <c r="J72">
        <f ca="1">INDIRECT("'"&amp;$A72&amp;"'!$e$11")</f>
        <v>12.9</v>
      </c>
      <c r="K72">
        <f ca="1">INDIRECT("'"&amp;$A72&amp;"'!$f$11")</f>
        <v>11.4</v>
      </c>
      <c r="L72">
        <f ca="1">INDIRECT("'"&amp;$A72&amp;"'!$C$12")</f>
        <v>38.700000000000003</v>
      </c>
      <c r="M72">
        <f ca="1">INDIRECT("'"&amp;$A72&amp;"'!$d$12")</f>
        <v>33.9</v>
      </c>
      <c r="N72">
        <f ca="1">INDIRECT("'"&amp;$A72&amp;"'!$e$12")</f>
        <v>43.9</v>
      </c>
      <c r="O72">
        <f ca="1">INDIRECT("'"&amp;$A72&amp;"'!$f$12")</f>
        <v>55.8</v>
      </c>
      <c r="P72">
        <f ca="1">INDIRECT("'"&amp;$A72&amp;"'!$C$16")</f>
        <v>54</v>
      </c>
      <c r="Q72">
        <f ca="1">INDIRECT("'"&amp;$A72&amp;"'!$C$17")</f>
        <v>54</v>
      </c>
      <c r="R72">
        <f ca="1">INDIRECT("'"&amp;$A72&amp;"'!$d$16")</f>
        <v>20</v>
      </c>
      <c r="S72">
        <f ca="1">INDIRECT("'"&amp;$A72&amp;"'!$e$17")</f>
        <v>54</v>
      </c>
      <c r="T72">
        <f ca="1">INDIRECT("'"&amp;$A72&amp;"'!$f$16")</f>
        <v>20</v>
      </c>
      <c r="U72">
        <f ca="1">INDIRECT("'"&amp;$A72&amp;"'!$f$17")</f>
        <v>20</v>
      </c>
      <c r="V72">
        <v>20</v>
      </c>
      <c r="W72">
        <f ca="1">INDIRECT("'"&amp;$A72&amp;"'!$g$23")</f>
        <v>4.25</v>
      </c>
      <c r="X72">
        <f ca="1">INDIRECT("'"&amp;$A72&amp;"'!$g$27")</f>
        <v>35</v>
      </c>
    </row>
    <row r="73" spans="1:24" x14ac:dyDescent="0.35">
      <c r="A73" t="s">
        <v>28</v>
      </c>
      <c r="B73">
        <f t="shared" ca="1" si="20"/>
        <v>25</v>
      </c>
      <c r="C73">
        <f t="shared" ca="1" si="21"/>
        <v>178.5</v>
      </c>
      <c r="D73">
        <f t="shared" ca="1" si="22"/>
        <v>54.1</v>
      </c>
      <c r="E73">
        <f t="shared" ca="1" si="23"/>
        <v>6.5</v>
      </c>
      <c r="F73">
        <f t="shared" ca="1" si="24"/>
        <v>1</v>
      </c>
      <c r="G73">
        <f t="shared" ca="1" si="25"/>
        <v>17.100000000000001</v>
      </c>
      <c r="H73">
        <f t="shared" ca="1" si="26"/>
        <v>5.5</v>
      </c>
      <c r="I73">
        <f t="shared" ca="1" si="27"/>
        <v>0</v>
      </c>
      <c r="J73">
        <f t="shared" ca="1" si="28"/>
        <v>12.9</v>
      </c>
      <c r="K73">
        <f t="shared" ca="1" si="29"/>
        <v>11.4</v>
      </c>
      <c r="L73">
        <f t="shared" ca="1" si="30"/>
        <v>38.700000000000003</v>
      </c>
      <c r="M73">
        <f t="shared" ca="1" si="31"/>
        <v>33.9</v>
      </c>
      <c r="N73">
        <f t="shared" ca="1" si="32"/>
        <v>43.9</v>
      </c>
      <c r="O73">
        <f t="shared" ca="1" si="33"/>
        <v>55.8</v>
      </c>
      <c r="P73">
        <f t="shared" ca="1" si="34"/>
        <v>54</v>
      </c>
      <c r="Q73">
        <f t="shared" ca="1" si="35"/>
        <v>54</v>
      </c>
      <c r="R73">
        <f t="shared" ca="1" si="36"/>
        <v>20</v>
      </c>
      <c r="S73">
        <f t="shared" ca="1" si="37"/>
        <v>54</v>
      </c>
      <c r="T73">
        <f t="shared" ca="1" si="38"/>
        <v>20</v>
      </c>
      <c r="U73">
        <f t="shared" ca="1" si="39"/>
        <v>20</v>
      </c>
      <c r="V73">
        <v>25</v>
      </c>
      <c r="W73">
        <f ca="1">INDIRECT("'"&amp;$A73&amp;"'!$h$23")</f>
        <v>5.5</v>
      </c>
      <c r="X73">
        <f ca="1">INDIRECT("'"&amp;$A73&amp;"'!$h$27")</f>
        <v>50</v>
      </c>
    </row>
    <row r="74" spans="1:24" x14ac:dyDescent="0.35">
      <c r="A74" t="s">
        <v>28</v>
      </c>
      <c r="B74">
        <f t="shared" ca="1" si="20"/>
        <v>25</v>
      </c>
      <c r="C74">
        <f t="shared" ca="1" si="21"/>
        <v>178.5</v>
      </c>
      <c r="D74">
        <f t="shared" ca="1" si="22"/>
        <v>54.1</v>
      </c>
      <c r="E74">
        <f t="shared" ca="1" si="23"/>
        <v>6.5</v>
      </c>
      <c r="F74">
        <f t="shared" ca="1" si="24"/>
        <v>1</v>
      </c>
      <c r="G74">
        <f t="shared" ca="1" si="25"/>
        <v>17.100000000000001</v>
      </c>
      <c r="H74">
        <f t="shared" ca="1" si="26"/>
        <v>5.5</v>
      </c>
      <c r="I74">
        <f t="shared" ca="1" si="27"/>
        <v>0</v>
      </c>
      <c r="J74">
        <f t="shared" ca="1" si="28"/>
        <v>12.9</v>
      </c>
      <c r="K74">
        <f t="shared" ca="1" si="29"/>
        <v>11.4</v>
      </c>
      <c r="L74">
        <f t="shared" ca="1" si="30"/>
        <v>38.700000000000003</v>
      </c>
      <c r="M74">
        <f t="shared" ca="1" si="31"/>
        <v>33.9</v>
      </c>
      <c r="N74">
        <f t="shared" ca="1" si="32"/>
        <v>43.9</v>
      </c>
      <c r="O74">
        <f t="shared" ca="1" si="33"/>
        <v>55.8</v>
      </c>
      <c r="P74">
        <f t="shared" ca="1" si="34"/>
        <v>54</v>
      </c>
      <c r="Q74">
        <f t="shared" ca="1" si="35"/>
        <v>54</v>
      </c>
      <c r="R74">
        <f t="shared" ca="1" si="36"/>
        <v>20</v>
      </c>
      <c r="S74">
        <f t="shared" ca="1" si="37"/>
        <v>54</v>
      </c>
      <c r="T74">
        <f t="shared" ca="1" si="38"/>
        <v>20</v>
      </c>
      <c r="U74">
        <f t="shared" ca="1" si="39"/>
        <v>20</v>
      </c>
      <c r="V74">
        <v>30</v>
      </c>
      <c r="W74">
        <f ca="1">INDIRECT("'"&amp;$A74&amp;"'!$i$23")</f>
        <v>6.5</v>
      </c>
      <c r="X74">
        <f ca="1">INDIRECT("'"&amp;$A74&amp;"'!$i$27")</f>
        <v>60</v>
      </c>
    </row>
    <row r="75" spans="1:24" x14ac:dyDescent="0.35">
      <c r="A75" t="s">
        <v>28</v>
      </c>
      <c r="B75">
        <f t="shared" ca="1" si="20"/>
        <v>25</v>
      </c>
      <c r="C75">
        <f t="shared" ca="1" si="21"/>
        <v>178.5</v>
      </c>
      <c r="D75">
        <f t="shared" ca="1" si="22"/>
        <v>54.1</v>
      </c>
      <c r="E75">
        <f t="shared" ca="1" si="23"/>
        <v>6.5</v>
      </c>
      <c r="F75">
        <f t="shared" ca="1" si="24"/>
        <v>1</v>
      </c>
      <c r="G75">
        <f t="shared" ca="1" si="25"/>
        <v>17.100000000000001</v>
      </c>
      <c r="H75">
        <f t="shared" ca="1" si="26"/>
        <v>5.5</v>
      </c>
      <c r="I75">
        <f t="shared" ca="1" si="27"/>
        <v>0</v>
      </c>
      <c r="J75">
        <f t="shared" ca="1" si="28"/>
        <v>12.9</v>
      </c>
      <c r="K75">
        <f t="shared" ca="1" si="29"/>
        <v>11.4</v>
      </c>
      <c r="L75">
        <f t="shared" ca="1" si="30"/>
        <v>38.700000000000003</v>
      </c>
      <c r="M75">
        <f t="shared" ca="1" si="31"/>
        <v>33.9</v>
      </c>
      <c r="N75">
        <f t="shared" ca="1" si="32"/>
        <v>43.9</v>
      </c>
      <c r="O75">
        <f t="shared" ca="1" si="33"/>
        <v>55.8</v>
      </c>
      <c r="P75">
        <f t="shared" ca="1" si="34"/>
        <v>54</v>
      </c>
      <c r="Q75">
        <f t="shared" ca="1" si="35"/>
        <v>54</v>
      </c>
      <c r="R75">
        <f t="shared" ca="1" si="36"/>
        <v>20</v>
      </c>
      <c r="S75">
        <f t="shared" ca="1" si="37"/>
        <v>54</v>
      </c>
      <c r="T75">
        <f t="shared" ca="1" si="38"/>
        <v>20</v>
      </c>
      <c r="U75">
        <f t="shared" ca="1" si="39"/>
        <v>20</v>
      </c>
      <c r="V75">
        <v>35</v>
      </c>
      <c r="W75">
        <f ca="1">INDIRECT("'"&amp;$A75&amp;"'!$j$23")</f>
        <v>7.75</v>
      </c>
      <c r="X75">
        <f ca="1">INDIRECT("'"&amp;$A75&amp;"'!$j$27")</f>
        <v>74</v>
      </c>
    </row>
    <row r="76" spans="1:24" x14ac:dyDescent="0.35">
      <c r="A76" t="s">
        <v>28</v>
      </c>
      <c r="B76">
        <f t="shared" ca="1" si="20"/>
        <v>25</v>
      </c>
      <c r="C76">
        <f t="shared" ca="1" si="21"/>
        <v>178.5</v>
      </c>
      <c r="D76">
        <f t="shared" ca="1" si="22"/>
        <v>54.1</v>
      </c>
      <c r="E76">
        <f t="shared" ca="1" si="23"/>
        <v>6.5</v>
      </c>
      <c r="F76">
        <f t="shared" ca="1" si="24"/>
        <v>1</v>
      </c>
      <c r="G76">
        <f t="shared" ca="1" si="25"/>
        <v>17.100000000000001</v>
      </c>
      <c r="H76">
        <f t="shared" ca="1" si="26"/>
        <v>5.5</v>
      </c>
      <c r="I76">
        <f t="shared" ca="1" si="27"/>
        <v>0</v>
      </c>
      <c r="J76">
        <f t="shared" ca="1" si="28"/>
        <v>12.9</v>
      </c>
      <c r="K76">
        <f t="shared" ca="1" si="29"/>
        <v>11.4</v>
      </c>
      <c r="L76">
        <f t="shared" ca="1" si="30"/>
        <v>38.700000000000003</v>
      </c>
      <c r="M76">
        <f t="shared" ca="1" si="31"/>
        <v>33.9</v>
      </c>
      <c r="N76">
        <f t="shared" ca="1" si="32"/>
        <v>43.9</v>
      </c>
      <c r="O76">
        <f t="shared" ca="1" si="33"/>
        <v>55.8</v>
      </c>
      <c r="P76">
        <f t="shared" ca="1" si="34"/>
        <v>54</v>
      </c>
      <c r="Q76">
        <f t="shared" ca="1" si="35"/>
        <v>54</v>
      </c>
      <c r="R76">
        <f t="shared" ca="1" si="36"/>
        <v>20</v>
      </c>
      <c r="S76">
        <f t="shared" ca="1" si="37"/>
        <v>54</v>
      </c>
      <c r="T76">
        <f t="shared" ca="1" si="38"/>
        <v>20</v>
      </c>
      <c r="U76">
        <f t="shared" ca="1" si="39"/>
        <v>20</v>
      </c>
      <c r="V76">
        <v>40</v>
      </c>
      <c r="W76">
        <f ca="1">INDIRECT("'"&amp;$A76&amp;"'!$k$23")</f>
        <v>8.5</v>
      </c>
      <c r="X76">
        <f ca="1">INDIRECT("'"&amp;$A76&amp;"'!$k$27")</f>
        <v>88</v>
      </c>
    </row>
    <row r="77" spans="1:24" x14ac:dyDescent="0.35">
      <c r="A77" t="s">
        <v>28</v>
      </c>
      <c r="B77">
        <f t="shared" ca="1" si="20"/>
        <v>25</v>
      </c>
      <c r="C77">
        <f t="shared" ca="1" si="21"/>
        <v>178.5</v>
      </c>
      <c r="D77">
        <f t="shared" ca="1" si="22"/>
        <v>54.1</v>
      </c>
      <c r="E77">
        <f t="shared" ca="1" si="23"/>
        <v>6.5</v>
      </c>
      <c r="F77">
        <f t="shared" ca="1" si="24"/>
        <v>1</v>
      </c>
      <c r="G77">
        <f t="shared" ca="1" si="25"/>
        <v>17.100000000000001</v>
      </c>
      <c r="H77">
        <f t="shared" ca="1" si="26"/>
        <v>5.5</v>
      </c>
      <c r="I77">
        <f t="shared" ca="1" si="27"/>
        <v>0</v>
      </c>
      <c r="J77">
        <f t="shared" ca="1" si="28"/>
        <v>12.9</v>
      </c>
      <c r="K77">
        <f t="shared" ca="1" si="29"/>
        <v>11.4</v>
      </c>
      <c r="L77">
        <f t="shared" ca="1" si="30"/>
        <v>38.700000000000003</v>
      </c>
      <c r="M77">
        <f t="shared" ca="1" si="31"/>
        <v>33.9</v>
      </c>
      <c r="N77">
        <f t="shared" ca="1" si="32"/>
        <v>43.9</v>
      </c>
      <c r="O77">
        <f t="shared" ca="1" si="33"/>
        <v>55.8</v>
      </c>
      <c r="P77">
        <f t="shared" ca="1" si="34"/>
        <v>54</v>
      </c>
      <c r="Q77">
        <f t="shared" ca="1" si="35"/>
        <v>54</v>
      </c>
      <c r="R77">
        <f t="shared" ca="1" si="36"/>
        <v>20</v>
      </c>
      <c r="S77">
        <f t="shared" ca="1" si="37"/>
        <v>54</v>
      </c>
      <c r="T77">
        <f t="shared" ca="1" si="38"/>
        <v>20</v>
      </c>
      <c r="U77">
        <f t="shared" ca="1" si="39"/>
        <v>20</v>
      </c>
      <c r="V77">
        <v>45</v>
      </c>
      <c r="W77">
        <f ca="1">INDIRECT("'"&amp;$A77&amp;"'!$l$23")</f>
        <v>9.5</v>
      </c>
      <c r="X77">
        <f ca="1">INDIRECT("'"&amp;$A77&amp;"'!$l$27")</f>
        <v>102</v>
      </c>
    </row>
    <row r="78" spans="1:24" x14ac:dyDescent="0.35">
      <c r="A78" t="s">
        <v>28</v>
      </c>
      <c r="B78">
        <f t="shared" ca="1" si="20"/>
        <v>25</v>
      </c>
      <c r="C78">
        <f t="shared" ca="1" si="21"/>
        <v>178.5</v>
      </c>
      <c r="D78">
        <f t="shared" ca="1" si="22"/>
        <v>54.1</v>
      </c>
      <c r="E78">
        <f t="shared" ca="1" si="23"/>
        <v>6.5</v>
      </c>
      <c r="F78">
        <f t="shared" ca="1" si="24"/>
        <v>1</v>
      </c>
      <c r="G78">
        <f t="shared" ca="1" si="25"/>
        <v>17.100000000000001</v>
      </c>
      <c r="H78">
        <f t="shared" ca="1" si="26"/>
        <v>5.5</v>
      </c>
      <c r="I78">
        <f t="shared" ca="1" si="27"/>
        <v>0</v>
      </c>
      <c r="J78">
        <f t="shared" ca="1" si="28"/>
        <v>12.9</v>
      </c>
      <c r="K78">
        <f t="shared" ca="1" si="29"/>
        <v>11.4</v>
      </c>
      <c r="L78">
        <f t="shared" ca="1" si="30"/>
        <v>38.700000000000003</v>
      </c>
      <c r="M78">
        <f t="shared" ca="1" si="31"/>
        <v>33.9</v>
      </c>
      <c r="N78">
        <f t="shared" ca="1" si="32"/>
        <v>43.9</v>
      </c>
      <c r="O78">
        <f t="shared" ca="1" si="33"/>
        <v>55.8</v>
      </c>
      <c r="P78">
        <f t="shared" ca="1" si="34"/>
        <v>54</v>
      </c>
      <c r="Q78">
        <f t="shared" ca="1" si="35"/>
        <v>54</v>
      </c>
      <c r="R78">
        <f t="shared" ca="1" si="36"/>
        <v>20</v>
      </c>
      <c r="S78">
        <f t="shared" ca="1" si="37"/>
        <v>54</v>
      </c>
      <c r="T78">
        <f t="shared" ca="1" si="38"/>
        <v>20</v>
      </c>
      <c r="U78">
        <f t="shared" ca="1" si="39"/>
        <v>20</v>
      </c>
      <c r="V78">
        <v>50</v>
      </c>
      <c r="W78">
        <f ca="1">INDIRECT("'"&amp;$A78&amp;"'!$m$23")</f>
        <v>10.5</v>
      </c>
      <c r="X78">
        <f ca="1">INDIRECT("'"&amp;$A78&amp;"'!$m$27")</f>
        <v>122</v>
      </c>
    </row>
    <row r="79" spans="1:24" x14ac:dyDescent="0.35">
      <c r="A79" t="s">
        <v>28</v>
      </c>
      <c r="B79">
        <f t="shared" ca="1" si="20"/>
        <v>25</v>
      </c>
      <c r="C79">
        <f t="shared" ca="1" si="21"/>
        <v>178.5</v>
      </c>
      <c r="D79">
        <f t="shared" ca="1" si="22"/>
        <v>54.1</v>
      </c>
      <c r="E79">
        <f t="shared" ca="1" si="23"/>
        <v>6.5</v>
      </c>
      <c r="F79">
        <f t="shared" ca="1" si="24"/>
        <v>1</v>
      </c>
      <c r="G79">
        <f t="shared" ca="1" si="25"/>
        <v>17.100000000000001</v>
      </c>
      <c r="H79">
        <f t="shared" ca="1" si="26"/>
        <v>5.5</v>
      </c>
      <c r="I79">
        <f t="shared" ca="1" si="27"/>
        <v>0</v>
      </c>
      <c r="J79">
        <f t="shared" ca="1" si="28"/>
        <v>12.9</v>
      </c>
      <c r="K79">
        <f t="shared" ca="1" si="29"/>
        <v>11.4</v>
      </c>
      <c r="L79">
        <f t="shared" ca="1" si="30"/>
        <v>38.700000000000003</v>
      </c>
      <c r="M79">
        <f t="shared" ca="1" si="31"/>
        <v>33.9</v>
      </c>
      <c r="N79">
        <f t="shared" ca="1" si="32"/>
        <v>43.9</v>
      </c>
      <c r="O79">
        <f t="shared" ca="1" si="33"/>
        <v>55.8</v>
      </c>
      <c r="P79">
        <f t="shared" ca="1" si="34"/>
        <v>54</v>
      </c>
      <c r="Q79">
        <f t="shared" ca="1" si="35"/>
        <v>54</v>
      </c>
      <c r="R79">
        <f t="shared" ca="1" si="36"/>
        <v>20</v>
      </c>
      <c r="S79">
        <f t="shared" ca="1" si="37"/>
        <v>54</v>
      </c>
      <c r="T79">
        <f t="shared" ca="1" si="38"/>
        <v>20</v>
      </c>
      <c r="U79">
        <f t="shared" ca="1" si="39"/>
        <v>20</v>
      </c>
      <c r="V79">
        <v>55</v>
      </c>
      <c r="W79">
        <f ca="1">INDIRECT("'"&amp;$A79&amp;"'!$n$23")</f>
        <v>11.5</v>
      </c>
      <c r="X79">
        <f ca="1">INDIRECT("'"&amp;$A79&amp;"'!$n$27")</f>
        <v>135</v>
      </c>
    </row>
    <row r="80" spans="1:24" x14ac:dyDescent="0.35">
      <c r="A80" t="s">
        <v>28</v>
      </c>
      <c r="B80">
        <f t="shared" ca="1" si="20"/>
        <v>25</v>
      </c>
      <c r="C80">
        <f t="shared" ca="1" si="21"/>
        <v>178.5</v>
      </c>
      <c r="D80">
        <f t="shared" ca="1" si="22"/>
        <v>54.1</v>
      </c>
      <c r="E80">
        <f t="shared" ca="1" si="23"/>
        <v>6.5</v>
      </c>
      <c r="F80">
        <f t="shared" ca="1" si="24"/>
        <v>1</v>
      </c>
      <c r="G80">
        <f t="shared" ca="1" si="25"/>
        <v>17.100000000000001</v>
      </c>
      <c r="H80">
        <f t="shared" ca="1" si="26"/>
        <v>5.5</v>
      </c>
      <c r="I80">
        <f t="shared" ca="1" si="27"/>
        <v>0</v>
      </c>
      <c r="J80">
        <f t="shared" ca="1" si="28"/>
        <v>12.9</v>
      </c>
      <c r="K80">
        <f t="shared" ca="1" si="29"/>
        <v>11.4</v>
      </c>
      <c r="L80">
        <f t="shared" ca="1" si="30"/>
        <v>38.700000000000003</v>
      </c>
      <c r="M80">
        <f t="shared" ca="1" si="31"/>
        <v>33.9</v>
      </c>
      <c r="N80">
        <f t="shared" ca="1" si="32"/>
        <v>43.9</v>
      </c>
      <c r="O80">
        <f t="shared" ca="1" si="33"/>
        <v>55.8</v>
      </c>
      <c r="P80">
        <f t="shared" ca="1" si="34"/>
        <v>54</v>
      </c>
      <c r="Q80">
        <f t="shared" ca="1" si="35"/>
        <v>54</v>
      </c>
      <c r="R80">
        <f t="shared" ca="1" si="36"/>
        <v>20</v>
      </c>
      <c r="S80">
        <f t="shared" ca="1" si="37"/>
        <v>54</v>
      </c>
      <c r="T80">
        <f t="shared" ca="1" si="38"/>
        <v>20</v>
      </c>
      <c r="U80">
        <f t="shared" ca="1" si="39"/>
        <v>20</v>
      </c>
      <c r="V80">
        <v>60</v>
      </c>
      <c r="W80">
        <f ca="1">INDIRECT("'"&amp;$A80&amp;"'!$o$23")</f>
        <v>12</v>
      </c>
      <c r="X80">
        <f ca="1">INDIRECT("'"&amp;$A80&amp;"'!$o$27")</f>
        <v>138</v>
      </c>
    </row>
    <row r="81" spans="1:24" x14ac:dyDescent="0.35">
      <c r="A81" t="s">
        <v>29</v>
      </c>
      <c r="B81">
        <f ca="1">INDIRECT("'"&amp;$A81&amp;"'!$C$3")</f>
        <v>25</v>
      </c>
      <c r="C81">
        <f ca="1">INDIRECT("'"&amp;$A81&amp;"'!$C$4")</f>
        <v>180</v>
      </c>
      <c r="D81">
        <f ca="1">INDIRECT("'"&amp;$A81&amp;"'!$C$5")</f>
        <v>63.8</v>
      </c>
      <c r="E81">
        <f ca="1">INDIRECT("'"&amp;$A81&amp;"'!$C$6")</f>
        <v>12.5</v>
      </c>
      <c r="F81">
        <f ca="1">INDIRECT("'"&amp;$A81&amp;"'!$C$7")</f>
        <v>3</v>
      </c>
      <c r="G81">
        <f ca="1">INDIRECT("'"&amp;$A81&amp;"'!$C$8")</f>
        <v>19.691358024691358</v>
      </c>
      <c r="H81">
        <f ca="1">INDIRECT("'"&amp;$A81&amp;"'!$C$11")</f>
        <v>8</v>
      </c>
      <c r="I81">
        <f ca="1">INDIRECT("'"&amp;$A81&amp;"'!$D$11")</f>
        <v>7.3</v>
      </c>
      <c r="J81">
        <f ca="1">INDIRECT("'"&amp;$A81&amp;"'!$e$11")</f>
        <v>14.1</v>
      </c>
      <c r="K81">
        <f ca="1">INDIRECT("'"&amp;$A81&amp;"'!$f$11")</f>
        <v>12.9</v>
      </c>
      <c r="L81">
        <f ca="1">INDIRECT("'"&amp;$A81&amp;"'!$C$12")</f>
        <v>37.9</v>
      </c>
      <c r="M81">
        <f ca="1">INDIRECT("'"&amp;$A81&amp;"'!$d$12")</f>
        <v>32.6</v>
      </c>
      <c r="N81">
        <f ca="1">INDIRECT("'"&amp;$A81&amp;"'!$e$12")</f>
        <v>42.4</v>
      </c>
      <c r="O81">
        <f ca="1">INDIRECT("'"&amp;$A81&amp;"'!$f$12")</f>
        <v>55</v>
      </c>
      <c r="P81">
        <f ca="1">INDIRECT("'"&amp;$A81&amp;"'!$C$16")</f>
        <v>56</v>
      </c>
      <c r="Q81">
        <f ca="1">INDIRECT("'"&amp;$A81&amp;"'!$C$17")</f>
        <v>54</v>
      </c>
      <c r="R81">
        <f ca="1">INDIRECT("'"&amp;$A81&amp;"'!$d$16")</f>
        <v>20</v>
      </c>
      <c r="S81">
        <f ca="1">INDIRECT("'"&amp;$A81&amp;"'!$e$17")</f>
        <v>50</v>
      </c>
      <c r="T81">
        <f ca="1">INDIRECT("'"&amp;$A81&amp;"'!$f$16")</f>
        <v>24</v>
      </c>
      <c r="U81">
        <f ca="1">INDIRECT("'"&amp;$A81&amp;"'!$f$17")</f>
        <v>24</v>
      </c>
      <c r="V81">
        <v>0</v>
      </c>
      <c r="W81">
        <f ca="1">INDIRECT("'"&amp;$A81&amp;"'!$C$23")</f>
        <v>0</v>
      </c>
      <c r="X81">
        <f ca="1">INDIRECT("'"&amp;$A81&amp;"'!$C$25")</f>
        <v>6</v>
      </c>
    </row>
    <row r="82" spans="1:24" x14ac:dyDescent="0.35">
      <c r="A82" t="s">
        <v>29</v>
      </c>
      <c r="B82">
        <f t="shared" ref="B82:B119" ca="1" si="40">INDIRECT("'"&amp;$A82&amp;"'!$C$3")</f>
        <v>25</v>
      </c>
      <c r="C82">
        <f t="shared" ref="C82:C119" ca="1" si="41">INDIRECT("'"&amp;$A82&amp;"'!$C$4")</f>
        <v>180</v>
      </c>
      <c r="D82">
        <f t="shared" ref="D82:D119" ca="1" si="42">INDIRECT("'"&amp;$A82&amp;"'!$C$5")</f>
        <v>63.8</v>
      </c>
      <c r="E82">
        <f t="shared" ref="E82:E119" ca="1" si="43">INDIRECT("'"&amp;$A82&amp;"'!$C$6")</f>
        <v>12.5</v>
      </c>
      <c r="F82">
        <f t="shared" ref="F82:F119" ca="1" si="44">INDIRECT("'"&amp;$A82&amp;"'!$C$7")</f>
        <v>3</v>
      </c>
      <c r="G82">
        <f t="shared" ref="G82:G119" ca="1" si="45">INDIRECT("'"&amp;$A82&amp;"'!$C$8")</f>
        <v>19.691358024691358</v>
      </c>
      <c r="H82">
        <f t="shared" ref="H82:H119" ca="1" si="46">INDIRECT("'"&amp;$A82&amp;"'!$C$11")</f>
        <v>8</v>
      </c>
      <c r="I82">
        <f t="shared" ref="I82:I119" ca="1" si="47">INDIRECT("'"&amp;$A82&amp;"'!$D$11")</f>
        <v>7.3</v>
      </c>
      <c r="J82">
        <f t="shared" ref="J82:J119" ca="1" si="48">INDIRECT("'"&amp;$A82&amp;"'!$e$11")</f>
        <v>14.1</v>
      </c>
      <c r="K82">
        <f t="shared" ref="K82:K119" ca="1" si="49">INDIRECT("'"&amp;$A82&amp;"'!$f$11")</f>
        <v>12.9</v>
      </c>
      <c r="L82">
        <f t="shared" ref="L82:L119" ca="1" si="50">INDIRECT("'"&amp;$A82&amp;"'!$C$12")</f>
        <v>37.9</v>
      </c>
      <c r="M82">
        <f t="shared" ref="M82:M119" ca="1" si="51">INDIRECT("'"&amp;$A82&amp;"'!$d$12")</f>
        <v>32.6</v>
      </c>
      <c r="N82">
        <f t="shared" ref="N82:N119" ca="1" si="52">INDIRECT("'"&amp;$A82&amp;"'!$e$12")</f>
        <v>42.4</v>
      </c>
      <c r="O82">
        <f t="shared" ref="O82:O119" ca="1" si="53">INDIRECT("'"&amp;$A82&amp;"'!$f$12")</f>
        <v>55</v>
      </c>
      <c r="P82">
        <f t="shared" ref="P82:P119" ca="1" si="54">INDIRECT("'"&amp;$A82&amp;"'!$C$16")</f>
        <v>56</v>
      </c>
      <c r="Q82">
        <f t="shared" ref="Q82:Q119" ca="1" si="55">INDIRECT("'"&amp;$A82&amp;"'!$C$17")</f>
        <v>54</v>
      </c>
      <c r="R82">
        <f t="shared" ref="R82:R119" ca="1" si="56">INDIRECT("'"&amp;$A82&amp;"'!$d$16")</f>
        <v>20</v>
      </c>
      <c r="S82">
        <f t="shared" ref="S82:S119" ca="1" si="57">INDIRECT("'"&amp;$A82&amp;"'!$e$17")</f>
        <v>50</v>
      </c>
      <c r="T82">
        <f t="shared" ref="T82:T119" ca="1" si="58">INDIRECT("'"&amp;$A82&amp;"'!$f$16")</f>
        <v>24</v>
      </c>
      <c r="U82">
        <f t="shared" ref="U82:U119" ca="1" si="59">INDIRECT("'"&amp;$A82&amp;"'!$f$17")</f>
        <v>24</v>
      </c>
      <c r="V82">
        <v>5</v>
      </c>
      <c r="W82">
        <f ca="1">INDIRECT("'"&amp;$A82&amp;"'!$d$23")</f>
        <v>1</v>
      </c>
      <c r="X82">
        <f ca="1">INDIRECT("'"&amp;$A82&amp;"'!$D$25")</f>
        <v>9</v>
      </c>
    </row>
    <row r="83" spans="1:24" x14ac:dyDescent="0.35">
      <c r="A83" t="s">
        <v>29</v>
      </c>
      <c r="B83">
        <f t="shared" ca="1" si="40"/>
        <v>25</v>
      </c>
      <c r="C83">
        <f t="shared" ca="1" si="41"/>
        <v>180</v>
      </c>
      <c r="D83">
        <f t="shared" ca="1" si="42"/>
        <v>63.8</v>
      </c>
      <c r="E83">
        <f t="shared" ca="1" si="43"/>
        <v>12.5</v>
      </c>
      <c r="F83">
        <f t="shared" ca="1" si="44"/>
        <v>3</v>
      </c>
      <c r="G83">
        <f t="shared" ca="1" si="45"/>
        <v>19.691358024691358</v>
      </c>
      <c r="H83">
        <f t="shared" ca="1" si="46"/>
        <v>8</v>
      </c>
      <c r="I83">
        <f t="shared" ca="1" si="47"/>
        <v>7.3</v>
      </c>
      <c r="J83">
        <f t="shared" ca="1" si="48"/>
        <v>14.1</v>
      </c>
      <c r="K83">
        <f t="shared" ca="1" si="49"/>
        <v>12.9</v>
      </c>
      <c r="L83">
        <f t="shared" ca="1" si="50"/>
        <v>37.9</v>
      </c>
      <c r="M83">
        <f t="shared" ca="1" si="51"/>
        <v>32.6</v>
      </c>
      <c r="N83">
        <f t="shared" ca="1" si="52"/>
        <v>42.4</v>
      </c>
      <c r="O83">
        <f t="shared" ca="1" si="53"/>
        <v>55</v>
      </c>
      <c r="P83">
        <f t="shared" ca="1" si="54"/>
        <v>56</v>
      </c>
      <c r="Q83">
        <f t="shared" ca="1" si="55"/>
        <v>54</v>
      </c>
      <c r="R83">
        <f t="shared" ca="1" si="56"/>
        <v>20</v>
      </c>
      <c r="S83">
        <f t="shared" ca="1" si="57"/>
        <v>50</v>
      </c>
      <c r="T83">
        <f t="shared" ca="1" si="58"/>
        <v>24</v>
      </c>
      <c r="U83">
        <f t="shared" ca="1" si="59"/>
        <v>24</v>
      </c>
      <c r="V83">
        <v>10</v>
      </c>
      <c r="W83">
        <f ca="1">INDIRECT("'"&amp;$A83&amp;"'!$e$23")</f>
        <v>1.75</v>
      </c>
      <c r="X83">
        <f ca="1">INDIRECT("'"&amp;$A83&amp;"'!$e$25")</f>
        <v>17</v>
      </c>
    </row>
    <row r="84" spans="1:24" x14ac:dyDescent="0.35">
      <c r="A84" t="s">
        <v>29</v>
      </c>
      <c r="B84">
        <f t="shared" ca="1" si="40"/>
        <v>25</v>
      </c>
      <c r="C84">
        <f t="shared" ca="1" si="41"/>
        <v>180</v>
      </c>
      <c r="D84">
        <f t="shared" ca="1" si="42"/>
        <v>63.8</v>
      </c>
      <c r="E84">
        <f t="shared" ca="1" si="43"/>
        <v>12.5</v>
      </c>
      <c r="F84">
        <f t="shared" ca="1" si="44"/>
        <v>3</v>
      </c>
      <c r="G84">
        <f t="shared" ca="1" si="45"/>
        <v>19.691358024691358</v>
      </c>
      <c r="H84">
        <f t="shared" ca="1" si="46"/>
        <v>8</v>
      </c>
      <c r="I84">
        <f t="shared" ca="1" si="47"/>
        <v>7.3</v>
      </c>
      <c r="J84">
        <f t="shared" ca="1" si="48"/>
        <v>14.1</v>
      </c>
      <c r="K84">
        <f t="shared" ca="1" si="49"/>
        <v>12.9</v>
      </c>
      <c r="L84">
        <f t="shared" ca="1" si="50"/>
        <v>37.9</v>
      </c>
      <c r="M84">
        <f t="shared" ca="1" si="51"/>
        <v>32.6</v>
      </c>
      <c r="N84">
        <f t="shared" ca="1" si="52"/>
        <v>42.4</v>
      </c>
      <c r="O84">
        <f t="shared" ca="1" si="53"/>
        <v>55</v>
      </c>
      <c r="P84">
        <f t="shared" ca="1" si="54"/>
        <v>56</v>
      </c>
      <c r="Q84">
        <f t="shared" ca="1" si="55"/>
        <v>54</v>
      </c>
      <c r="R84">
        <f t="shared" ca="1" si="56"/>
        <v>20</v>
      </c>
      <c r="S84">
        <f t="shared" ca="1" si="57"/>
        <v>50</v>
      </c>
      <c r="T84">
        <f t="shared" ca="1" si="58"/>
        <v>24</v>
      </c>
      <c r="U84">
        <f t="shared" ca="1" si="59"/>
        <v>24</v>
      </c>
      <c r="V84">
        <v>15</v>
      </c>
      <c r="W84">
        <f ca="1">INDIRECT("'"&amp;$A84&amp;"'!$f$23")</f>
        <v>2.75</v>
      </c>
      <c r="X84">
        <f ca="1">INDIRECT("'"&amp;$A84&amp;"'!$f$25")</f>
        <v>24</v>
      </c>
    </row>
    <row r="85" spans="1:24" x14ac:dyDescent="0.35">
      <c r="A85" t="s">
        <v>29</v>
      </c>
      <c r="B85">
        <f t="shared" ca="1" si="40"/>
        <v>25</v>
      </c>
      <c r="C85">
        <f t="shared" ca="1" si="41"/>
        <v>180</v>
      </c>
      <c r="D85">
        <f t="shared" ca="1" si="42"/>
        <v>63.8</v>
      </c>
      <c r="E85">
        <f t="shared" ca="1" si="43"/>
        <v>12.5</v>
      </c>
      <c r="F85">
        <f t="shared" ca="1" si="44"/>
        <v>3</v>
      </c>
      <c r="G85">
        <f t="shared" ca="1" si="45"/>
        <v>19.691358024691358</v>
      </c>
      <c r="H85">
        <f t="shared" ca="1" si="46"/>
        <v>8</v>
      </c>
      <c r="I85">
        <f t="shared" ca="1" si="47"/>
        <v>7.3</v>
      </c>
      <c r="J85">
        <f t="shared" ca="1" si="48"/>
        <v>14.1</v>
      </c>
      <c r="K85">
        <f t="shared" ca="1" si="49"/>
        <v>12.9</v>
      </c>
      <c r="L85">
        <f t="shared" ca="1" si="50"/>
        <v>37.9</v>
      </c>
      <c r="M85">
        <f t="shared" ca="1" si="51"/>
        <v>32.6</v>
      </c>
      <c r="N85">
        <f t="shared" ca="1" si="52"/>
        <v>42.4</v>
      </c>
      <c r="O85">
        <f t="shared" ca="1" si="53"/>
        <v>55</v>
      </c>
      <c r="P85">
        <f t="shared" ca="1" si="54"/>
        <v>56</v>
      </c>
      <c r="Q85">
        <f t="shared" ca="1" si="55"/>
        <v>54</v>
      </c>
      <c r="R85">
        <f t="shared" ca="1" si="56"/>
        <v>20</v>
      </c>
      <c r="S85">
        <f t="shared" ca="1" si="57"/>
        <v>50</v>
      </c>
      <c r="T85">
        <f t="shared" ca="1" si="58"/>
        <v>24</v>
      </c>
      <c r="U85">
        <f t="shared" ca="1" si="59"/>
        <v>24</v>
      </c>
      <c r="V85">
        <v>20</v>
      </c>
      <c r="W85">
        <f ca="1">INDIRECT("'"&amp;$A85&amp;"'!$g$23")</f>
        <v>4</v>
      </c>
      <c r="X85">
        <f ca="1">INDIRECT("'"&amp;$A85&amp;"'!$g$25")</f>
        <v>31</v>
      </c>
    </row>
    <row r="86" spans="1:24" x14ac:dyDescent="0.35">
      <c r="A86" t="s">
        <v>29</v>
      </c>
      <c r="B86">
        <f t="shared" ca="1" si="40"/>
        <v>25</v>
      </c>
      <c r="C86">
        <f t="shared" ca="1" si="41"/>
        <v>180</v>
      </c>
      <c r="D86">
        <f t="shared" ca="1" si="42"/>
        <v>63.8</v>
      </c>
      <c r="E86">
        <f t="shared" ca="1" si="43"/>
        <v>12.5</v>
      </c>
      <c r="F86">
        <f t="shared" ca="1" si="44"/>
        <v>3</v>
      </c>
      <c r="G86">
        <f t="shared" ca="1" si="45"/>
        <v>19.691358024691358</v>
      </c>
      <c r="H86">
        <f t="shared" ca="1" si="46"/>
        <v>8</v>
      </c>
      <c r="I86">
        <f t="shared" ca="1" si="47"/>
        <v>7.3</v>
      </c>
      <c r="J86">
        <f t="shared" ca="1" si="48"/>
        <v>14.1</v>
      </c>
      <c r="K86">
        <f t="shared" ca="1" si="49"/>
        <v>12.9</v>
      </c>
      <c r="L86">
        <f t="shared" ca="1" si="50"/>
        <v>37.9</v>
      </c>
      <c r="M86">
        <f t="shared" ca="1" si="51"/>
        <v>32.6</v>
      </c>
      <c r="N86">
        <f t="shared" ca="1" si="52"/>
        <v>42.4</v>
      </c>
      <c r="O86">
        <f t="shared" ca="1" si="53"/>
        <v>55</v>
      </c>
      <c r="P86">
        <f t="shared" ca="1" si="54"/>
        <v>56</v>
      </c>
      <c r="Q86">
        <f t="shared" ca="1" si="55"/>
        <v>54</v>
      </c>
      <c r="R86">
        <f t="shared" ca="1" si="56"/>
        <v>20</v>
      </c>
      <c r="S86">
        <f t="shared" ca="1" si="57"/>
        <v>50</v>
      </c>
      <c r="T86">
        <f t="shared" ca="1" si="58"/>
        <v>24</v>
      </c>
      <c r="U86">
        <f t="shared" ca="1" si="59"/>
        <v>24</v>
      </c>
      <c r="V86">
        <v>25</v>
      </c>
      <c r="W86">
        <f ca="1">INDIRECT("'"&amp;$A86&amp;"'!$h$23")</f>
        <v>5</v>
      </c>
      <c r="X86">
        <f ca="1">INDIRECT("'"&amp;$A86&amp;"'!$h$25")</f>
        <v>35</v>
      </c>
    </row>
    <row r="87" spans="1:24" x14ac:dyDescent="0.35">
      <c r="A87" t="s">
        <v>29</v>
      </c>
      <c r="B87">
        <f t="shared" ca="1" si="40"/>
        <v>25</v>
      </c>
      <c r="C87">
        <f t="shared" ca="1" si="41"/>
        <v>180</v>
      </c>
      <c r="D87">
        <f t="shared" ca="1" si="42"/>
        <v>63.8</v>
      </c>
      <c r="E87">
        <f t="shared" ca="1" si="43"/>
        <v>12.5</v>
      </c>
      <c r="F87">
        <f t="shared" ca="1" si="44"/>
        <v>3</v>
      </c>
      <c r="G87">
        <f t="shared" ca="1" si="45"/>
        <v>19.691358024691358</v>
      </c>
      <c r="H87">
        <f t="shared" ca="1" si="46"/>
        <v>8</v>
      </c>
      <c r="I87">
        <f t="shared" ca="1" si="47"/>
        <v>7.3</v>
      </c>
      <c r="J87">
        <f t="shared" ca="1" si="48"/>
        <v>14.1</v>
      </c>
      <c r="K87">
        <f t="shared" ca="1" si="49"/>
        <v>12.9</v>
      </c>
      <c r="L87">
        <f t="shared" ca="1" si="50"/>
        <v>37.9</v>
      </c>
      <c r="M87">
        <f t="shared" ca="1" si="51"/>
        <v>32.6</v>
      </c>
      <c r="N87">
        <f t="shared" ca="1" si="52"/>
        <v>42.4</v>
      </c>
      <c r="O87">
        <f t="shared" ca="1" si="53"/>
        <v>55</v>
      </c>
      <c r="P87">
        <f t="shared" ca="1" si="54"/>
        <v>56</v>
      </c>
      <c r="Q87">
        <f t="shared" ca="1" si="55"/>
        <v>54</v>
      </c>
      <c r="R87">
        <f t="shared" ca="1" si="56"/>
        <v>20</v>
      </c>
      <c r="S87">
        <f t="shared" ca="1" si="57"/>
        <v>50</v>
      </c>
      <c r="T87">
        <f t="shared" ca="1" si="58"/>
        <v>24</v>
      </c>
      <c r="U87">
        <f t="shared" ca="1" si="59"/>
        <v>24</v>
      </c>
      <c r="V87">
        <v>30</v>
      </c>
      <c r="W87">
        <f ca="1">INDIRECT("'"&amp;$A87&amp;"'!$i$23")</f>
        <v>6.25</v>
      </c>
      <c r="X87">
        <f ca="1">INDIRECT("'"&amp;$A87&amp;"'!$i$25")</f>
        <v>52</v>
      </c>
    </row>
    <row r="88" spans="1:24" x14ac:dyDescent="0.35">
      <c r="A88" t="s">
        <v>29</v>
      </c>
      <c r="B88">
        <f t="shared" ca="1" si="40"/>
        <v>25</v>
      </c>
      <c r="C88">
        <f t="shared" ca="1" si="41"/>
        <v>180</v>
      </c>
      <c r="D88">
        <f t="shared" ca="1" si="42"/>
        <v>63.8</v>
      </c>
      <c r="E88">
        <f t="shared" ca="1" si="43"/>
        <v>12.5</v>
      </c>
      <c r="F88">
        <f t="shared" ca="1" si="44"/>
        <v>3</v>
      </c>
      <c r="G88">
        <f t="shared" ca="1" si="45"/>
        <v>19.691358024691358</v>
      </c>
      <c r="H88">
        <f t="shared" ca="1" si="46"/>
        <v>8</v>
      </c>
      <c r="I88">
        <f t="shared" ca="1" si="47"/>
        <v>7.3</v>
      </c>
      <c r="J88">
        <f t="shared" ca="1" si="48"/>
        <v>14.1</v>
      </c>
      <c r="K88">
        <f t="shared" ca="1" si="49"/>
        <v>12.9</v>
      </c>
      <c r="L88">
        <f t="shared" ca="1" si="50"/>
        <v>37.9</v>
      </c>
      <c r="M88">
        <f t="shared" ca="1" si="51"/>
        <v>32.6</v>
      </c>
      <c r="N88">
        <f t="shared" ca="1" si="52"/>
        <v>42.4</v>
      </c>
      <c r="O88">
        <f t="shared" ca="1" si="53"/>
        <v>55</v>
      </c>
      <c r="P88">
        <f t="shared" ca="1" si="54"/>
        <v>56</v>
      </c>
      <c r="Q88">
        <f t="shared" ca="1" si="55"/>
        <v>54</v>
      </c>
      <c r="R88">
        <f t="shared" ca="1" si="56"/>
        <v>20</v>
      </c>
      <c r="S88">
        <f t="shared" ca="1" si="57"/>
        <v>50</v>
      </c>
      <c r="T88">
        <f t="shared" ca="1" si="58"/>
        <v>24</v>
      </c>
      <c r="U88">
        <f t="shared" ca="1" si="59"/>
        <v>24</v>
      </c>
      <c r="V88">
        <v>35</v>
      </c>
      <c r="W88">
        <f ca="1">INDIRECT("'"&amp;$A88&amp;"'!$j$23")</f>
        <v>7.25</v>
      </c>
      <c r="X88">
        <f ca="1">INDIRECT("'"&amp;$A88&amp;"'!$j$25")</f>
        <v>67</v>
      </c>
    </row>
    <row r="89" spans="1:24" x14ac:dyDescent="0.35">
      <c r="A89" t="s">
        <v>29</v>
      </c>
      <c r="B89">
        <f t="shared" ca="1" si="40"/>
        <v>25</v>
      </c>
      <c r="C89">
        <f t="shared" ca="1" si="41"/>
        <v>180</v>
      </c>
      <c r="D89">
        <f t="shared" ca="1" si="42"/>
        <v>63.8</v>
      </c>
      <c r="E89">
        <f t="shared" ca="1" si="43"/>
        <v>12.5</v>
      </c>
      <c r="F89">
        <f t="shared" ca="1" si="44"/>
        <v>3</v>
      </c>
      <c r="G89">
        <f t="shared" ca="1" si="45"/>
        <v>19.691358024691358</v>
      </c>
      <c r="H89">
        <f t="shared" ca="1" si="46"/>
        <v>8</v>
      </c>
      <c r="I89">
        <f t="shared" ca="1" si="47"/>
        <v>7.3</v>
      </c>
      <c r="J89">
        <f t="shared" ca="1" si="48"/>
        <v>14.1</v>
      </c>
      <c r="K89">
        <f t="shared" ca="1" si="49"/>
        <v>12.9</v>
      </c>
      <c r="L89">
        <f t="shared" ca="1" si="50"/>
        <v>37.9</v>
      </c>
      <c r="M89">
        <f t="shared" ca="1" si="51"/>
        <v>32.6</v>
      </c>
      <c r="N89">
        <f t="shared" ca="1" si="52"/>
        <v>42.4</v>
      </c>
      <c r="O89">
        <f t="shared" ca="1" si="53"/>
        <v>55</v>
      </c>
      <c r="P89">
        <f t="shared" ca="1" si="54"/>
        <v>56</v>
      </c>
      <c r="Q89">
        <f t="shared" ca="1" si="55"/>
        <v>54</v>
      </c>
      <c r="R89">
        <f t="shared" ca="1" si="56"/>
        <v>20</v>
      </c>
      <c r="S89">
        <f t="shared" ca="1" si="57"/>
        <v>50</v>
      </c>
      <c r="T89">
        <f t="shared" ca="1" si="58"/>
        <v>24</v>
      </c>
      <c r="U89">
        <f t="shared" ca="1" si="59"/>
        <v>24</v>
      </c>
      <c r="V89">
        <v>40</v>
      </c>
      <c r="W89">
        <f ca="1">INDIRECT("'"&amp;$A89&amp;"'!$k$23")</f>
        <v>9</v>
      </c>
      <c r="X89">
        <f ca="1">INDIRECT("'"&amp;$A89&amp;"'!$k$25")</f>
        <v>88</v>
      </c>
    </row>
    <row r="90" spans="1:24" x14ac:dyDescent="0.35">
      <c r="A90" t="s">
        <v>29</v>
      </c>
      <c r="B90">
        <f t="shared" ca="1" si="40"/>
        <v>25</v>
      </c>
      <c r="C90">
        <f t="shared" ca="1" si="41"/>
        <v>180</v>
      </c>
      <c r="D90">
        <f t="shared" ca="1" si="42"/>
        <v>63.8</v>
      </c>
      <c r="E90">
        <f t="shared" ca="1" si="43"/>
        <v>12.5</v>
      </c>
      <c r="F90">
        <f t="shared" ca="1" si="44"/>
        <v>3</v>
      </c>
      <c r="G90">
        <f t="shared" ca="1" si="45"/>
        <v>19.691358024691358</v>
      </c>
      <c r="H90">
        <f t="shared" ca="1" si="46"/>
        <v>8</v>
      </c>
      <c r="I90">
        <f t="shared" ca="1" si="47"/>
        <v>7.3</v>
      </c>
      <c r="J90">
        <f t="shared" ca="1" si="48"/>
        <v>14.1</v>
      </c>
      <c r="K90">
        <f t="shared" ca="1" si="49"/>
        <v>12.9</v>
      </c>
      <c r="L90">
        <f t="shared" ca="1" si="50"/>
        <v>37.9</v>
      </c>
      <c r="M90">
        <f t="shared" ca="1" si="51"/>
        <v>32.6</v>
      </c>
      <c r="N90">
        <f t="shared" ca="1" si="52"/>
        <v>42.4</v>
      </c>
      <c r="O90">
        <f t="shared" ca="1" si="53"/>
        <v>55</v>
      </c>
      <c r="P90">
        <f t="shared" ca="1" si="54"/>
        <v>56</v>
      </c>
      <c r="Q90">
        <f t="shared" ca="1" si="55"/>
        <v>54</v>
      </c>
      <c r="R90">
        <f t="shared" ca="1" si="56"/>
        <v>20</v>
      </c>
      <c r="S90">
        <f t="shared" ca="1" si="57"/>
        <v>50</v>
      </c>
      <c r="T90">
        <f t="shared" ca="1" si="58"/>
        <v>24</v>
      </c>
      <c r="U90">
        <f t="shared" ca="1" si="59"/>
        <v>24</v>
      </c>
      <c r="V90">
        <v>45</v>
      </c>
      <c r="W90">
        <f ca="1">INDIRECT("'"&amp;$A90&amp;"'!$l$23")</f>
        <v>10.25</v>
      </c>
      <c r="X90">
        <f ca="1">INDIRECT("'"&amp;$A90&amp;"'!$l$25")</f>
        <v>107</v>
      </c>
    </row>
    <row r="91" spans="1:24" x14ac:dyDescent="0.35">
      <c r="A91" t="s">
        <v>29</v>
      </c>
      <c r="B91">
        <f t="shared" ca="1" si="40"/>
        <v>25</v>
      </c>
      <c r="C91">
        <f t="shared" ca="1" si="41"/>
        <v>180</v>
      </c>
      <c r="D91">
        <f t="shared" ca="1" si="42"/>
        <v>63.8</v>
      </c>
      <c r="E91">
        <f t="shared" ca="1" si="43"/>
        <v>12.5</v>
      </c>
      <c r="F91">
        <f t="shared" ca="1" si="44"/>
        <v>3</v>
      </c>
      <c r="G91">
        <f t="shared" ca="1" si="45"/>
        <v>19.691358024691358</v>
      </c>
      <c r="H91">
        <f t="shared" ca="1" si="46"/>
        <v>8</v>
      </c>
      <c r="I91">
        <f t="shared" ca="1" si="47"/>
        <v>7.3</v>
      </c>
      <c r="J91">
        <f t="shared" ca="1" si="48"/>
        <v>14.1</v>
      </c>
      <c r="K91">
        <f t="shared" ca="1" si="49"/>
        <v>12.9</v>
      </c>
      <c r="L91">
        <f t="shared" ca="1" si="50"/>
        <v>37.9</v>
      </c>
      <c r="M91">
        <f t="shared" ca="1" si="51"/>
        <v>32.6</v>
      </c>
      <c r="N91">
        <f t="shared" ca="1" si="52"/>
        <v>42.4</v>
      </c>
      <c r="O91">
        <f t="shared" ca="1" si="53"/>
        <v>55</v>
      </c>
      <c r="P91">
        <f t="shared" ca="1" si="54"/>
        <v>56</v>
      </c>
      <c r="Q91">
        <f t="shared" ca="1" si="55"/>
        <v>54</v>
      </c>
      <c r="R91">
        <f t="shared" ca="1" si="56"/>
        <v>20</v>
      </c>
      <c r="S91">
        <f t="shared" ca="1" si="57"/>
        <v>50</v>
      </c>
      <c r="T91">
        <f t="shared" ca="1" si="58"/>
        <v>24</v>
      </c>
      <c r="U91">
        <f t="shared" ca="1" si="59"/>
        <v>24</v>
      </c>
      <c r="V91">
        <v>50</v>
      </c>
      <c r="W91">
        <f ca="1">INDIRECT("'"&amp;$A91&amp;"'!$m$23")</f>
        <v>11.5</v>
      </c>
      <c r="X91">
        <f ca="1">INDIRECT("'"&amp;$A91&amp;"'!$m$25")</f>
        <v>124</v>
      </c>
    </row>
    <row r="92" spans="1:24" x14ac:dyDescent="0.35">
      <c r="A92" t="s">
        <v>29</v>
      </c>
      <c r="B92">
        <f t="shared" ca="1" si="40"/>
        <v>25</v>
      </c>
      <c r="C92">
        <f t="shared" ca="1" si="41"/>
        <v>180</v>
      </c>
      <c r="D92">
        <f t="shared" ca="1" si="42"/>
        <v>63.8</v>
      </c>
      <c r="E92">
        <f t="shared" ca="1" si="43"/>
        <v>12.5</v>
      </c>
      <c r="F92">
        <f t="shared" ca="1" si="44"/>
        <v>3</v>
      </c>
      <c r="G92">
        <f t="shared" ca="1" si="45"/>
        <v>19.691358024691358</v>
      </c>
      <c r="H92">
        <f t="shared" ca="1" si="46"/>
        <v>8</v>
      </c>
      <c r="I92">
        <f t="shared" ca="1" si="47"/>
        <v>7.3</v>
      </c>
      <c r="J92">
        <f t="shared" ca="1" si="48"/>
        <v>14.1</v>
      </c>
      <c r="K92">
        <f t="shared" ca="1" si="49"/>
        <v>12.9</v>
      </c>
      <c r="L92">
        <f t="shared" ca="1" si="50"/>
        <v>37.9</v>
      </c>
      <c r="M92">
        <f t="shared" ca="1" si="51"/>
        <v>32.6</v>
      </c>
      <c r="N92">
        <f t="shared" ca="1" si="52"/>
        <v>42.4</v>
      </c>
      <c r="O92">
        <f t="shared" ca="1" si="53"/>
        <v>55</v>
      </c>
      <c r="P92">
        <f t="shared" ca="1" si="54"/>
        <v>56</v>
      </c>
      <c r="Q92">
        <f t="shared" ca="1" si="55"/>
        <v>54</v>
      </c>
      <c r="R92">
        <f t="shared" ca="1" si="56"/>
        <v>20</v>
      </c>
      <c r="S92">
        <f t="shared" ca="1" si="57"/>
        <v>50</v>
      </c>
      <c r="T92">
        <f t="shared" ca="1" si="58"/>
        <v>24</v>
      </c>
      <c r="U92">
        <f t="shared" ca="1" si="59"/>
        <v>24</v>
      </c>
      <c r="V92">
        <v>55</v>
      </c>
      <c r="W92">
        <f ca="1">INDIRECT("'"&amp;$A92&amp;"'!$n$23")</f>
        <v>12.5</v>
      </c>
      <c r="X92">
        <f ca="1">INDIRECT("'"&amp;$A92&amp;"'!$n$25")</f>
        <v>145</v>
      </c>
    </row>
    <row r="93" spans="1:24" x14ac:dyDescent="0.35">
      <c r="A93" t="s">
        <v>29</v>
      </c>
      <c r="B93">
        <f t="shared" ca="1" si="40"/>
        <v>25</v>
      </c>
      <c r="C93">
        <f t="shared" ca="1" si="41"/>
        <v>180</v>
      </c>
      <c r="D93">
        <f t="shared" ca="1" si="42"/>
        <v>63.8</v>
      </c>
      <c r="E93">
        <f t="shared" ca="1" si="43"/>
        <v>12.5</v>
      </c>
      <c r="F93">
        <f t="shared" ca="1" si="44"/>
        <v>3</v>
      </c>
      <c r="G93">
        <f t="shared" ca="1" si="45"/>
        <v>19.691358024691358</v>
      </c>
      <c r="H93">
        <f t="shared" ca="1" si="46"/>
        <v>8</v>
      </c>
      <c r="I93">
        <f t="shared" ca="1" si="47"/>
        <v>7.3</v>
      </c>
      <c r="J93">
        <f t="shared" ca="1" si="48"/>
        <v>14.1</v>
      </c>
      <c r="K93">
        <f t="shared" ca="1" si="49"/>
        <v>12.9</v>
      </c>
      <c r="L93">
        <f t="shared" ca="1" si="50"/>
        <v>37.9</v>
      </c>
      <c r="M93">
        <f t="shared" ca="1" si="51"/>
        <v>32.6</v>
      </c>
      <c r="N93">
        <f t="shared" ca="1" si="52"/>
        <v>42.4</v>
      </c>
      <c r="O93">
        <f t="shared" ca="1" si="53"/>
        <v>55</v>
      </c>
      <c r="P93">
        <f t="shared" ca="1" si="54"/>
        <v>56</v>
      </c>
      <c r="Q93">
        <f t="shared" ca="1" si="55"/>
        <v>54</v>
      </c>
      <c r="R93">
        <f t="shared" ca="1" si="56"/>
        <v>20</v>
      </c>
      <c r="S93">
        <f t="shared" ca="1" si="57"/>
        <v>50</v>
      </c>
      <c r="T93">
        <f t="shared" ca="1" si="58"/>
        <v>24</v>
      </c>
      <c r="U93">
        <f t="shared" ca="1" si="59"/>
        <v>24</v>
      </c>
      <c r="V93">
        <v>60</v>
      </c>
      <c r="W93">
        <f ca="1">INDIRECT("'"&amp;$A93&amp;"'!$o$23")</f>
        <v>13.469999999999999</v>
      </c>
      <c r="X93">
        <f ca="1">INDIRECT("'"&amp;$A93&amp;"'!$o$25")</f>
        <v>159</v>
      </c>
    </row>
    <row r="94" spans="1:24" x14ac:dyDescent="0.35">
      <c r="A94" t="s">
        <v>29</v>
      </c>
      <c r="B94">
        <f t="shared" ca="1" si="40"/>
        <v>25</v>
      </c>
      <c r="C94">
        <f t="shared" ca="1" si="41"/>
        <v>180</v>
      </c>
      <c r="D94">
        <f t="shared" ca="1" si="42"/>
        <v>63.8</v>
      </c>
      <c r="E94">
        <f t="shared" ca="1" si="43"/>
        <v>12.5</v>
      </c>
      <c r="F94">
        <f t="shared" ca="1" si="44"/>
        <v>3</v>
      </c>
      <c r="G94">
        <f t="shared" ca="1" si="45"/>
        <v>19.691358024691358</v>
      </c>
      <c r="H94">
        <f t="shared" ca="1" si="46"/>
        <v>8</v>
      </c>
      <c r="I94">
        <f t="shared" ca="1" si="47"/>
        <v>7.3</v>
      </c>
      <c r="J94">
        <f t="shared" ca="1" si="48"/>
        <v>14.1</v>
      </c>
      <c r="K94">
        <f t="shared" ca="1" si="49"/>
        <v>12.9</v>
      </c>
      <c r="L94">
        <f t="shared" ca="1" si="50"/>
        <v>37.9</v>
      </c>
      <c r="M94">
        <f t="shared" ca="1" si="51"/>
        <v>32.6</v>
      </c>
      <c r="N94">
        <f t="shared" ca="1" si="52"/>
        <v>42.4</v>
      </c>
      <c r="O94">
        <f t="shared" ca="1" si="53"/>
        <v>55</v>
      </c>
      <c r="P94">
        <f t="shared" ca="1" si="54"/>
        <v>56</v>
      </c>
      <c r="Q94">
        <f t="shared" ca="1" si="55"/>
        <v>54</v>
      </c>
      <c r="R94">
        <f t="shared" ca="1" si="56"/>
        <v>20</v>
      </c>
      <c r="S94">
        <f t="shared" ca="1" si="57"/>
        <v>50</v>
      </c>
      <c r="T94">
        <f t="shared" ca="1" si="58"/>
        <v>24</v>
      </c>
      <c r="U94">
        <f t="shared" ca="1" si="59"/>
        <v>24</v>
      </c>
      <c r="V94">
        <v>0</v>
      </c>
      <c r="W94">
        <f ca="1">INDIRECT("'"&amp;$A94&amp;"'!$C$23")</f>
        <v>0</v>
      </c>
      <c r="X94">
        <f ca="1">INDIRECT("'"&amp;$A94&amp;"'!$C$26")</f>
        <v>6</v>
      </c>
    </row>
    <row r="95" spans="1:24" x14ac:dyDescent="0.35">
      <c r="A95" t="s">
        <v>29</v>
      </c>
      <c r="B95">
        <f t="shared" ca="1" si="40"/>
        <v>25</v>
      </c>
      <c r="C95">
        <f t="shared" ca="1" si="41"/>
        <v>180</v>
      </c>
      <c r="D95">
        <f t="shared" ca="1" si="42"/>
        <v>63.8</v>
      </c>
      <c r="E95">
        <f t="shared" ca="1" si="43"/>
        <v>12.5</v>
      </c>
      <c r="F95">
        <f t="shared" ca="1" si="44"/>
        <v>3</v>
      </c>
      <c r="G95">
        <f t="shared" ca="1" si="45"/>
        <v>19.691358024691358</v>
      </c>
      <c r="H95">
        <f t="shared" ca="1" si="46"/>
        <v>8</v>
      </c>
      <c r="I95">
        <f t="shared" ca="1" si="47"/>
        <v>7.3</v>
      </c>
      <c r="J95">
        <f t="shared" ca="1" si="48"/>
        <v>14.1</v>
      </c>
      <c r="K95">
        <f t="shared" ca="1" si="49"/>
        <v>12.9</v>
      </c>
      <c r="L95">
        <f t="shared" ca="1" si="50"/>
        <v>37.9</v>
      </c>
      <c r="M95">
        <f t="shared" ca="1" si="51"/>
        <v>32.6</v>
      </c>
      <c r="N95">
        <f t="shared" ca="1" si="52"/>
        <v>42.4</v>
      </c>
      <c r="O95">
        <f t="shared" ca="1" si="53"/>
        <v>55</v>
      </c>
      <c r="P95">
        <f t="shared" ca="1" si="54"/>
        <v>56</v>
      </c>
      <c r="Q95">
        <f t="shared" ca="1" si="55"/>
        <v>54</v>
      </c>
      <c r="R95">
        <f t="shared" ca="1" si="56"/>
        <v>20</v>
      </c>
      <c r="S95">
        <f t="shared" ca="1" si="57"/>
        <v>50</v>
      </c>
      <c r="T95">
        <f t="shared" ca="1" si="58"/>
        <v>24</v>
      </c>
      <c r="U95">
        <f t="shared" ca="1" si="59"/>
        <v>24</v>
      </c>
      <c r="V95">
        <v>5</v>
      </c>
      <c r="W95">
        <f ca="1">INDIRECT("'"&amp;$A95&amp;"'!$d$23")</f>
        <v>1</v>
      </c>
      <c r="X95">
        <f ca="1">INDIRECT("'"&amp;$A95&amp;"'!$D$26")</f>
        <v>12</v>
      </c>
    </row>
    <row r="96" spans="1:24" x14ac:dyDescent="0.35">
      <c r="A96" t="s">
        <v>29</v>
      </c>
      <c r="B96">
        <f t="shared" ca="1" si="40"/>
        <v>25</v>
      </c>
      <c r="C96">
        <f t="shared" ca="1" si="41"/>
        <v>180</v>
      </c>
      <c r="D96">
        <f t="shared" ca="1" si="42"/>
        <v>63.8</v>
      </c>
      <c r="E96">
        <f t="shared" ca="1" si="43"/>
        <v>12.5</v>
      </c>
      <c r="F96">
        <f t="shared" ca="1" si="44"/>
        <v>3</v>
      </c>
      <c r="G96">
        <f t="shared" ca="1" si="45"/>
        <v>19.691358024691358</v>
      </c>
      <c r="H96">
        <f t="shared" ca="1" si="46"/>
        <v>8</v>
      </c>
      <c r="I96">
        <f t="shared" ca="1" si="47"/>
        <v>7.3</v>
      </c>
      <c r="J96">
        <f t="shared" ca="1" si="48"/>
        <v>14.1</v>
      </c>
      <c r="K96">
        <f t="shared" ca="1" si="49"/>
        <v>12.9</v>
      </c>
      <c r="L96">
        <f t="shared" ca="1" si="50"/>
        <v>37.9</v>
      </c>
      <c r="M96">
        <f t="shared" ca="1" si="51"/>
        <v>32.6</v>
      </c>
      <c r="N96">
        <f t="shared" ca="1" si="52"/>
        <v>42.4</v>
      </c>
      <c r="O96">
        <f t="shared" ca="1" si="53"/>
        <v>55</v>
      </c>
      <c r="P96">
        <f t="shared" ca="1" si="54"/>
        <v>56</v>
      </c>
      <c r="Q96">
        <f t="shared" ca="1" si="55"/>
        <v>54</v>
      </c>
      <c r="R96">
        <f t="shared" ca="1" si="56"/>
        <v>20</v>
      </c>
      <c r="S96">
        <f t="shared" ca="1" si="57"/>
        <v>50</v>
      </c>
      <c r="T96">
        <f t="shared" ca="1" si="58"/>
        <v>24</v>
      </c>
      <c r="U96">
        <f t="shared" ca="1" si="59"/>
        <v>24</v>
      </c>
      <c r="V96">
        <v>10</v>
      </c>
      <c r="W96">
        <f ca="1">INDIRECT("'"&amp;$A96&amp;"'!$e$23")</f>
        <v>1.75</v>
      </c>
      <c r="X96">
        <f ca="1">INDIRECT("'"&amp;$A96&amp;"'!$e$26")</f>
        <v>18</v>
      </c>
    </row>
    <row r="97" spans="1:24" x14ac:dyDescent="0.35">
      <c r="A97" t="s">
        <v>29</v>
      </c>
      <c r="B97">
        <f t="shared" ca="1" si="40"/>
        <v>25</v>
      </c>
      <c r="C97">
        <f t="shared" ca="1" si="41"/>
        <v>180</v>
      </c>
      <c r="D97">
        <f t="shared" ca="1" si="42"/>
        <v>63.8</v>
      </c>
      <c r="E97">
        <f t="shared" ca="1" si="43"/>
        <v>12.5</v>
      </c>
      <c r="F97">
        <f t="shared" ca="1" si="44"/>
        <v>3</v>
      </c>
      <c r="G97">
        <f t="shared" ca="1" si="45"/>
        <v>19.691358024691358</v>
      </c>
      <c r="H97">
        <f t="shared" ca="1" si="46"/>
        <v>8</v>
      </c>
      <c r="I97">
        <f t="shared" ca="1" si="47"/>
        <v>7.3</v>
      </c>
      <c r="J97">
        <f t="shared" ca="1" si="48"/>
        <v>14.1</v>
      </c>
      <c r="K97">
        <f t="shared" ca="1" si="49"/>
        <v>12.9</v>
      </c>
      <c r="L97">
        <f t="shared" ca="1" si="50"/>
        <v>37.9</v>
      </c>
      <c r="M97">
        <f t="shared" ca="1" si="51"/>
        <v>32.6</v>
      </c>
      <c r="N97">
        <f t="shared" ca="1" si="52"/>
        <v>42.4</v>
      </c>
      <c r="O97">
        <f t="shared" ca="1" si="53"/>
        <v>55</v>
      </c>
      <c r="P97">
        <f t="shared" ca="1" si="54"/>
        <v>56</v>
      </c>
      <c r="Q97">
        <f t="shared" ca="1" si="55"/>
        <v>54</v>
      </c>
      <c r="R97">
        <f t="shared" ca="1" si="56"/>
        <v>20</v>
      </c>
      <c r="S97">
        <f t="shared" ca="1" si="57"/>
        <v>50</v>
      </c>
      <c r="T97">
        <f t="shared" ca="1" si="58"/>
        <v>24</v>
      </c>
      <c r="U97">
        <f t="shared" ca="1" si="59"/>
        <v>24</v>
      </c>
      <c r="V97">
        <v>15</v>
      </c>
      <c r="W97">
        <f ca="1">INDIRECT("'"&amp;$A97&amp;"'!$f$23")</f>
        <v>2.75</v>
      </c>
      <c r="X97">
        <f ca="1">INDIRECT("'"&amp;$A97&amp;"'!$f$26")</f>
        <v>24</v>
      </c>
    </row>
    <row r="98" spans="1:24" x14ac:dyDescent="0.35">
      <c r="A98" t="s">
        <v>29</v>
      </c>
      <c r="B98">
        <f t="shared" ca="1" si="40"/>
        <v>25</v>
      </c>
      <c r="C98">
        <f t="shared" ca="1" si="41"/>
        <v>180</v>
      </c>
      <c r="D98">
        <f t="shared" ca="1" si="42"/>
        <v>63.8</v>
      </c>
      <c r="E98">
        <f t="shared" ca="1" si="43"/>
        <v>12.5</v>
      </c>
      <c r="F98">
        <f t="shared" ca="1" si="44"/>
        <v>3</v>
      </c>
      <c r="G98">
        <f t="shared" ca="1" si="45"/>
        <v>19.691358024691358</v>
      </c>
      <c r="H98">
        <f t="shared" ca="1" si="46"/>
        <v>8</v>
      </c>
      <c r="I98">
        <f t="shared" ca="1" si="47"/>
        <v>7.3</v>
      </c>
      <c r="J98">
        <f t="shared" ca="1" si="48"/>
        <v>14.1</v>
      </c>
      <c r="K98">
        <f t="shared" ca="1" si="49"/>
        <v>12.9</v>
      </c>
      <c r="L98">
        <f t="shared" ca="1" si="50"/>
        <v>37.9</v>
      </c>
      <c r="M98">
        <f t="shared" ca="1" si="51"/>
        <v>32.6</v>
      </c>
      <c r="N98">
        <f t="shared" ca="1" si="52"/>
        <v>42.4</v>
      </c>
      <c r="O98">
        <f t="shared" ca="1" si="53"/>
        <v>55</v>
      </c>
      <c r="P98">
        <f t="shared" ca="1" si="54"/>
        <v>56</v>
      </c>
      <c r="Q98">
        <f t="shared" ca="1" si="55"/>
        <v>54</v>
      </c>
      <c r="R98">
        <f t="shared" ca="1" si="56"/>
        <v>20</v>
      </c>
      <c r="S98">
        <f t="shared" ca="1" si="57"/>
        <v>50</v>
      </c>
      <c r="T98">
        <f t="shared" ca="1" si="58"/>
        <v>24</v>
      </c>
      <c r="U98">
        <f t="shared" ca="1" si="59"/>
        <v>24</v>
      </c>
      <c r="V98">
        <v>20</v>
      </c>
      <c r="W98">
        <f ca="1">INDIRECT("'"&amp;$A98&amp;"'!$g$23")</f>
        <v>4</v>
      </c>
      <c r="X98">
        <f ca="1">INDIRECT("'"&amp;$A98&amp;"'!$g$26")</f>
        <v>30</v>
      </c>
    </row>
    <row r="99" spans="1:24" x14ac:dyDescent="0.35">
      <c r="A99" t="s">
        <v>29</v>
      </c>
      <c r="B99">
        <f t="shared" ca="1" si="40"/>
        <v>25</v>
      </c>
      <c r="C99">
        <f t="shared" ca="1" si="41"/>
        <v>180</v>
      </c>
      <c r="D99">
        <f t="shared" ca="1" si="42"/>
        <v>63.8</v>
      </c>
      <c r="E99">
        <f t="shared" ca="1" si="43"/>
        <v>12.5</v>
      </c>
      <c r="F99">
        <f t="shared" ca="1" si="44"/>
        <v>3</v>
      </c>
      <c r="G99">
        <f t="shared" ca="1" si="45"/>
        <v>19.691358024691358</v>
      </c>
      <c r="H99">
        <f t="shared" ca="1" si="46"/>
        <v>8</v>
      </c>
      <c r="I99">
        <f t="shared" ca="1" si="47"/>
        <v>7.3</v>
      </c>
      <c r="J99">
        <f t="shared" ca="1" si="48"/>
        <v>14.1</v>
      </c>
      <c r="K99">
        <f t="shared" ca="1" si="49"/>
        <v>12.9</v>
      </c>
      <c r="L99">
        <f t="shared" ca="1" si="50"/>
        <v>37.9</v>
      </c>
      <c r="M99">
        <f t="shared" ca="1" si="51"/>
        <v>32.6</v>
      </c>
      <c r="N99">
        <f t="shared" ca="1" si="52"/>
        <v>42.4</v>
      </c>
      <c r="O99">
        <f t="shared" ca="1" si="53"/>
        <v>55</v>
      </c>
      <c r="P99">
        <f t="shared" ca="1" si="54"/>
        <v>56</v>
      </c>
      <c r="Q99">
        <f t="shared" ca="1" si="55"/>
        <v>54</v>
      </c>
      <c r="R99">
        <f t="shared" ca="1" si="56"/>
        <v>20</v>
      </c>
      <c r="S99">
        <f t="shared" ca="1" si="57"/>
        <v>50</v>
      </c>
      <c r="T99">
        <f t="shared" ca="1" si="58"/>
        <v>24</v>
      </c>
      <c r="U99">
        <f t="shared" ca="1" si="59"/>
        <v>24</v>
      </c>
      <c r="V99">
        <v>25</v>
      </c>
      <c r="W99">
        <f ca="1">INDIRECT("'"&amp;$A99&amp;"'!$h$23")</f>
        <v>5</v>
      </c>
      <c r="X99">
        <f ca="1">INDIRECT("'"&amp;$A99&amp;"'!$h$26")</f>
        <v>38</v>
      </c>
    </row>
    <row r="100" spans="1:24" x14ac:dyDescent="0.35">
      <c r="A100" t="s">
        <v>29</v>
      </c>
      <c r="B100">
        <f t="shared" ca="1" si="40"/>
        <v>25</v>
      </c>
      <c r="C100">
        <f t="shared" ca="1" si="41"/>
        <v>180</v>
      </c>
      <c r="D100">
        <f t="shared" ca="1" si="42"/>
        <v>63.8</v>
      </c>
      <c r="E100">
        <f t="shared" ca="1" si="43"/>
        <v>12.5</v>
      </c>
      <c r="F100">
        <f t="shared" ca="1" si="44"/>
        <v>3</v>
      </c>
      <c r="G100">
        <f t="shared" ca="1" si="45"/>
        <v>19.691358024691358</v>
      </c>
      <c r="H100">
        <f t="shared" ca="1" si="46"/>
        <v>8</v>
      </c>
      <c r="I100">
        <f t="shared" ca="1" si="47"/>
        <v>7.3</v>
      </c>
      <c r="J100">
        <f t="shared" ca="1" si="48"/>
        <v>14.1</v>
      </c>
      <c r="K100">
        <f t="shared" ca="1" si="49"/>
        <v>12.9</v>
      </c>
      <c r="L100">
        <f t="shared" ca="1" si="50"/>
        <v>37.9</v>
      </c>
      <c r="M100">
        <f t="shared" ca="1" si="51"/>
        <v>32.6</v>
      </c>
      <c r="N100">
        <f t="shared" ca="1" si="52"/>
        <v>42.4</v>
      </c>
      <c r="O100">
        <f t="shared" ca="1" si="53"/>
        <v>55</v>
      </c>
      <c r="P100">
        <f t="shared" ca="1" si="54"/>
        <v>56</v>
      </c>
      <c r="Q100">
        <f t="shared" ca="1" si="55"/>
        <v>54</v>
      </c>
      <c r="R100">
        <f t="shared" ca="1" si="56"/>
        <v>20</v>
      </c>
      <c r="S100">
        <f t="shared" ca="1" si="57"/>
        <v>50</v>
      </c>
      <c r="T100">
        <f t="shared" ca="1" si="58"/>
        <v>24</v>
      </c>
      <c r="U100">
        <f t="shared" ca="1" si="59"/>
        <v>24</v>
      </c>
      <c r="V100">
        <v>30</v>
      </c>
      <c r="W100">
        <f ca="1">INDIRECT("'"&amp;$A100&amp;"'!$i$23")</f>
        <v>6.25</v>
      </c>
      <c r="X100">
        <f ca="1">INDIRECT("'"&amp;$A100&amp;"'!$i$26")</f>
        <v>46</v>
      </c>
    </row>
    <row r="101" spans="1:24" x14ac:dyDescent="0.35">
      <c r="A101" t="s">
        <v>29</v>
      </c>
      <c r="B101">
        <f t="shared" ca="1" si="40"/>
        <v>25</v>
      </c>
      <c r="C101">
        <f t="shared" ca="1" si="41"/>
        <v>180</v>
      </c>
      <c r="D101">
        <f t="shared" ca="1" si="42"/>
        <v>63.8</v>
      </c>
      <c r="E101">
        <f t="shared" ca="1" si="43"/>
        <v>12.5</v>
      </c>
      <c r="F101">
        <f t="shared" ca="1" si="44"/>
        <v>3</v>
      </c>
      <c r="G101">
        <f t="shared" ca="1" si="45"/>
        <v>19.691358024691358</v>
      </c>
      <c r="H101">
        <f t="shared" ca="1" si="46"/>
        <v>8</v>
      </c>
      <c r="I101">
        <f t="shared" ca="1" si="47"/>
        <v>7.3</v>
      </c>
      <c r="J101">
        <f t="shared" ca="1" si="48"/>
        <v>14.1</v>
      </c>
      <c r="K101">
        <f t="shared" ca="1" si="49"/>
        <v>12.9</v>
      </c>
      <c r="L101">
        <f t="shared" ca="1" si="50"/>
        <v>37.9</v>
      </c>
      <c r="M101">
        <f t="shared" ca="1" si="51"/>
        <v>32.6</v>
      </c>
      <c r="N101">
        <f t="shared" ca="1" si="52"/>
        <v>42.4</v>
      </c>
      <c r="O101">
        <f t="shared" ca="1" si="53"/>
        <v>55</v>
      </c>
      <c r="P101">
        <f t="shared" ca="1" si="54"/>
        <v>56</v>
      </c>
      <c r="Q101">
        <f t="shared" ca="1" si="55"/>
        <v>54</v>
      </c>
      <c r="R101">
        <f t="shared" ca="1" si="56"/>
        <v>20</v>
      </c>
      <c r="S101">
        <f t="shared" ca="1" si="57"/>
        <v>50</v>
      </c>
      <c r="T101">
        <f t="shared" ca="1" si="58"/>
        <v>24</v>
      </c>
      <c r="U101">
        <f t="shared" ca="1" si="59"/>
        <v>24</v>
      </c>
      <c r="V101">
        <v>35</v>
      </c>
      <c r="W101">
        <f ca="1">INDIRECT("'"&amp;$A101&amp;"'!$j$23")</f>
        <v>7.25</v>
      </c>
      <c r="X101">
        <f ca="1">INDIRECT("'"&amp;$A101&amp;"'!$j$26")</f>
        <v>61</v>
      </c>
    </row>
    <row r="102" spans="1:24" x14ac:dyDescent="0.35">
      <c r="A102" t="s">
        <v>29</v>
      </c>
      <c r="B102">
        <f t="shared" ca="1" si="40"/>
        <v>25</v>
      </c>
      <c r="C102">
        <f t="shared" ca="1" si="41"/>
        <v>180</v>
      </c>
      <c r="D102">
        <f t="shared" ca="1" si="42"/>
        <v>63.8</v>
      </c>
      <c r="E102">
        <f t="shared" ca="1" si="43"/>
        <v>12.5</v>
      </c>
      <c r="F102">
        <f t="shared" ca="1" si="44"/>
        <v>3</v>
      </c>
      <c r="G102">
        <f t="shared" ca="1" si="45"/>
        <v>19.691358024691358</v>
      </c>
      <c r="H102">
        <f t="shared" ca="1" si="46"/>
        <v>8</v>
      </c>
      <c r="I102">
        <f t="shared" ca="1" si="47"/>
        <v>7.3</v>
      </c>
      <c r="J102">
        <f t="shared" ca="1" si="48"/>
        <v>14.1</v>
      </c>
      <c r="K102">
        <f t="shared" ca="1" si="49"/>
        <v>12.9</v>
      </c>
      <c r="L102">
        <f t="shared" ca="1" si="50"/>
        <v>37.9</v>
      </c>
      <c r="M102">
        <f t="shared" ca="1" si="51"/>
        <v>32.6</v>
      </c>
      <c r="N102">
        <f t="shared" ca="1" si="52"/>
        <v>42.4</v>
      </c>
      <c r="O102">
        <f t="shared" ca="1" si="53"/>
        <v>55</v>
      </c>
      <c r="P102">
        <f t="shared" ca="1" si="54"/>
        <v>56</v>
      </c>
      <c r="Q102">
        <f t="shared" ca="1" si="55"/>
        <v>54</v>
      </c>
      <c r="R102">
        <f t="shared" ca="1" si="56"/>
        <v>20</v>
      </c>
      <c r="S102">
        <f t="shared" ca="1" si="57"/>
        <v>50</v>
      </c>
      <c r="T102">
        <f t="shared" ca="1" si="58"/>
        <v>24</v>
      </c>
      <c r="U102">
        <f t="shared" ca="1" si="59"/>
        <v>24</v>
      </c>
      <c r="V102">
        <v>40</v>
      </c>
      <c r="W102">
        <f ca="1">INDIRECT("'"&amp;$A102&amp;"'!$k$23")</f>
        <v>9</v>
      </c>
      <c r="X102">
        <f ca="1">INDIRECT("'"&amp;$A102&amp;"'!$k$26")</f>
        <v>75</v>
      </c>
    </row>
    <row r="103" spans="1:24" x14ac:dyDescent="0.35">
      <c r="A103" t="s">
        <v>29</v>
      </c>
      <c r="B103">
        <f t="shared" ca="1" si="40"/>
        <v>25</v>
      </c>
      <c r="C103">
        <f t="shared" ca="1" si="41"/>
        <v>180</v>
      </c>
      <c r="D103">
        <f t="shared" ca="1" si="42"/>
        <v>63.8</v>
      </c>
      <c r="E103">
        <f t="shared" ca="1" si="43"/>
        <v>12.5</v>
      </c>
      <c r="F103">
        <f t="shared" ca="1" si="44"/>
        <v>3</v>
      </c>
      <c r="G103">
        <f t="shared" ca="1" si="45"/>
        <v>19.691358024691358</v>
      </c>
      <c r="H103">
        <f t="shared" ca="1" si="46"/>
        <v>8</v>
      </c>
      <c r="I103">
        <f t="shared" ca="1" si="47"/>
        <v>7.3</v>
      </c>
      <c r="J103">
        <f t="shared" ca="1" si="48"/>
        <v>14.1</v>
      </c>
      <c r="K103">
        <f t="shared" ca="1" si="49"/>
        <v>12.9</v>
      </c>
      <c r="L103">
        <f t="shared" ca="1" si="50"/>
        <v>37.9</v>
      </c>
      <c r="M103">
        <f t="shared" ca="1" si="51"/>
        <v>32.6</v>
      </c>
      <c r="N103">
        <f t="shared" ca="1" si="52"/>
        <v>42.4</v>
      </c>
      <c r="O103">
        <f t="shared" ca="1" si="53"/>
        <v>55</v>
      </c>
      <c r="P103">
        <f t="shared" ca="1" si="54"/>
        <v>56</v>
      </c>
      <c r="Q103">
        <f t="shared" ca="1" si="55"/>
        <v>54</v>
      </c>
      <c r="R103">
        <f t="shared" ca="1" si="56"/>
        <v>20</v>
      </c>
      <c r="S103">
        <f t="shared" ca="1" si="57"/>
        <v>50</v>
      </c>
      <c r="T103">
        <f t="shared" ca="1" si="58"/>
        <v>24</v>
      </c>
      <c r="U103">
        <f t="shared" ca="1" si="59"/>
        <v>24</v>
      </c>
      <c r="V103">
        <v>45</v>
      </c>
      <c r="W103">
        <f ca="1">INDIRECT("'"&amp;$A103&amp;"'!$l$23")</f>
        <v>10.25</v>
      </c>
      <c r="X103">
        <f ca="1">INDIRECT("'"&amp;$A103&amp;"'!$l$26")</f>
        <v>94</v>
      </c>
    </row>
    <row r="104" spans="1:24" x14ac:dyDescent="0.35">
      <c r="A104" t="s">
        <v>29</v>
      </c>
      <c r="B104">
        <f t="shared" ca="1" si="40"/>
        <v>25</v>
      </c>
      <c r="C104">
        <f t="shared" ca="1" si="41"/>
        <v>180</v>
      </c>
      <c r="D104">
        <f t="shared" ca="1" si="42"/>
        <v>63.8</v>
      </c>
      <c r="E104">
        <f t="shared" ca="1" si="43"/>
        <v>12.5</v>
      </c>
      <c r="F104">
        <f t="shared" ca="1" si="44"/>
        <v>3</v>
      </c>
      <c r="G104">
        <f t="shared" ca="1" si="45"/>
        <v>19.691358024691358</v>
      </c>
      <c r="H104">
        <f t="shared" ca="1" si="46"/>
        <v>8</v>
      </c>
      <c r="I104">
        <f t="shared" ca="1" si="47"/>
        <v>7.3</v>
      </c>
      <c r="J104">
        <f t="shared" ca="1" si="48"/>
        <v>14.1</v>
      </c>
      <c r="K104">
        <f t="shared" ca="1" si="49"/>
        <v>12.9</v>
      </c>
      <c r="L104">
        <f t="shared" ca="1" si="50"/>
        <v>37.9</v>
      </c>
      <c r="M104">
        <f t="shared" ca="1" si="51"/>
        <v>32.6</v>
      </c>
      <c r="N104">
        <f t="shared" ca="1" si="52"/>
        <v>42.4</v>
      </c>
      <c r="O104">
        <f t="shared" ca="1" si="53"/>
        <v>55</v>
      </c>
      <c r="P104">
        <f t="shared" ca="1" si="54"/>
        <v>56</v>
      </c>
      <c r="Q104">
        <f t="shared" ca="1" si="55"/>
        <v>54</v>
      </c>
      <c r="R104">
        <f t="shared" ca="1" si="56"/>
        <v>20</v>
      </c>
      <c r="S104">
        <f t="shared" ca="1" si="57"/>
        <v>50</v>
      </c>
      <c r="T104">
        <f t="shared" ca="1" si="58"/>
        <v>24</v>
      </c>
      <c r="U104">
        <f t="shared" ca="1" si="59"/>
        <v>24</v>
      </c>
      <c r="V104">
        <v>50</v>
      </c>
      <c r="W104">
        <f ca="1">INDIRECT("'"&amp;$A104&amp;"'!$m$23")</f>
        <v>11.5</v>
      </c>
      <c r="X104">
        <f ca="1">INDIRECT("'"&amp;$A104&amp;"'!$m$26")</f>
        <v>113</v>
      </c>
    </row>
    <row r="105" spans="1:24" x14ac:dyDescent="0.35">
      <c r="A105" t="s">
        <v>29</v>
      </c>
      <c r="B105">
        <f t="shared" ca="1" si="40"/>
        <v>25</v>
      </c>
      <c r="C105">
        <f t="shared" ca="1" si="41"/>
        <v>180</v>
      </c>
      <c r="D105">
        <f t="shared" ca="1" si="42"/>
        <v>63.8</v>
      </c>
      <c r="E105">
        <f t="shared" ca="1" si="43"/>
        <v>12.5</v>
      </c>
      <c r="F105">
        <f t="shared" ca="1" si="44"/>
        <v>3</v>
      </c>
      <c r="G105">
        <f t="shared" ca="1" si="45"/>
        <v>19.691358024691358</v>
      </c>
      <c r="H105">
        <f t="shared" ca="1" si="46"/>
        <v>8</v>
      </c>
      <c r="I105">
        <f t="shared" ca="1" si="47"/>
        <v>7.3</v>
      </c>
      <c r="J105">
        <f t="shared" ca="1" si="48"/>
        <v>14.1</v>
      </c>
      <c r="K105">
        <f t="shared" ca="1" si="49"/>
        <v>12.9</v>
      </c>
      <c r="L105">
        <f t="shared" ca="1" si="50"/>
        <v>37.9</v>
      </c>
      <c r="M105">
        <f t="shared" ca="1" si="51"/>
        <v>32.6</v>
      </c>
      <c r="N105">
        <f t="shared" ca="1" si="52"/>
        <v>42.4</v>
      </c>
      <c r="O105">
        <f t="shared" ca="1" si="53"/>
        <v>55</v>
      </c>
      <c r="P105">
        <f t="shared" ca="1" si="54"/>
        <v>56</v>
      </c>
      <c r="Q105">
        <f t="shared" ca="1" si="55"/>
        <v>54</v>
      </c>
      <c r="R105">
        <f t="shared" ca="1" si="56"/>
        <v>20</v>
      </c>
      <c r="S105">
        <f t="shared" ca="1" si="57"/>
        <v>50</v>
      </c>
      <c r="T105">
        <f t="shared" ca="1" si="58"/>
        <v>24</v>
      </c>
      <c r="U105">
        <f t="shared" ca="1" si="59"/>
        <v>24</v>
      </c>
      <c r="V105">
        <v>55</v>
      </c>
      <c r="W105">
        <f ca="1">INDIRECT("'"&amp;$A105&amp;"'!$n$23")</f>
        <v>12.5</v>
      </c>
      <c r="X105">
        <f ca="1">INDIRECT("'"&amp;$A105&amp;"'!$n$26")</f>
        <v>135</v>
      </c>
    </row>
    <row r="106" spans="1:24" x14ac:dyDescent="0.35">
      <c r="A106" t="s">
        <v>29</v>
      </c>
      <c r="B106">
        <f t="shared" ca="1" si="40"/>
        <v>25</v>
      </c>
      <c r="C106">
        <f t="shared" ca="1" si="41"/>
        <v>180</v>
      </c>
      <c r="D106">
        <f t="shared" ca="1" si="42"/>
        <v>63.8</v>
      </c>
      <c r="E106">
        <f t="shared" ca="1" si="43"/>
        <v>12.5</v>
      </c>
      <c r="F106">
        <f t="shared" ca="1" si="44"/>
        <v>3</v>
      </c>
      <c r="G106">
        <f t="shared" ca="1" si="45"/>
        <v>19.691358024691358</v>
      </c>
      <c r="H106">
        <f t="shared" ca="1" si="46"/>
        <v>8</v>
      </c>
      <c r="I106">
        <f t="shared" ca="1" si="47"/>
        <v>7.3</v>
      </c>
      <c r="J106">
        <f t="shared" ca="1" si="48"/>
        <v>14.1</v>
      </c>
      <c r="K106">
        <f t="shared" ca="1" si="49"/>
        <v>12.9</v>
      </c>
      <c r="L106">
        <f t="shared" ca="1" si="50"/>
        <v>37.9</v>
      </c>
      <c r="M106">
        <f t="shared" ca="1" si="51"/>
        <v>32.6</v>
      </c>
      <c r="N106">
        <f t="shared" ca="1" si="52"/>
        <v>42.4</v>
      </c>
      <c r="O106">
        <f t="shared" ca="1" si="53"/>
        <v>55</v>
      </c>
      <c r="P106">
        <f t="shared" ca="1" si="54"/>
        <v>56</v>
      </c>
      <c r="Q106">
        <f t="shared" ca="1" si="55"/>
        <v>54</v>
      </c>
      <c r="R106">
        <f t="shared" ca="1" si="56"/>
        <v>20</v>
      </c>
      <c r="S106">
        <f t="shared" ca="1" si="57"/>
        <v>50</v>
      </c>
      <c r="T106">
        <f t="shared" ca="1" si="58"/>
        <v>24</v>
      </c>
      <c r="U106">
        <f t="shared" ca="1" si="59"/>
        <v>24</v>
      </c>
      <c r="V106">
        <v>60</v>
      </c>
      <c r="W106">
        <f ca="1">INDIRECT("'"&amp;$A106&amp;"'!$o$23")</f>
        <v>13.469999999999999</v>
      </c>
      <c r="X106">
        <f ca="1">INDIRECT("'"&amp;$A106&amp;"'!$o$26")</f>
        <v>168</v>
      </c>
    </row>
    <row r="107" spans="1:24" x14ac:dyDescent="0.35">
      <c r="A107" t="s">
        <v>29</v>
      </c>
      <c r="B107">
        <f t="shared" ca="1" si="40"/>
        <v>25</v>
      </c>
      <c r="C107">
        <f t="shared" ca="1" si="41"/>
        <v>180</v>
      </c>
      <c r="D107">
        <f t="shared" ca="1" si="42"/>
        <v>63.8</v>
      </c>
      <c r="E107">
        <f t="shared" ca="1" si="43"/>
        <v>12.5</v>
      </c>
      <c r="F107">
        <f t="shared" ca="1" si="44"/>
        <v>3</v>
      </c>
      <c r="G107">
        <f t="shared" ca="1" si="45"/>
        <v>19.691358024691358</v>
      </c>
      <c r="H107">
        <f t="shared" ca="1" si="46"/>
        <v>8</v>
      </c>
      <c r="I107">
        <f t="shared" ca="1" si="47"/>
        <v>7.3</v>
      </c>
      <c r="J107">
        <f t="shared" ca="1" si="48"/>
        <v>14.1</v>
      </c>
      <c r="K107">
        <f t="shared" ca="1" si="49"/>
        <v>12.9</v>
      </c>
      <c r="L107">
        <f t="shared" ca="1" si="50"/>
        <v>37.9</v>
      </c>
      <c r="M107">
        <f t="shared" ca="1" si="51"/>
        <v>32.6</v>
      </c>
      <c r="N107">
        <f t="shared" ca="1" si="52"/>
        <v>42.4</v>
      </c>
      <c r="O107">
        <f t="shared" ca="1" si="53"/>
        <v>55</v>
      </c>
      <c r="P107">
        <f t="shared" ca="1" si="54"/>
        <v>56</v>
      </c>
      <c r="Q107">
        <f t="shared" ca="1" si="55"/>
        <v>54</v>
      </c>
      <c r="R107">
        <f t="shared" ca="1" si="56"/>
        <v>20</v>
      </c>
      <c r="S107">
        <f t="shared" ca="1" si="57"/>
        <v>50</v>
      </c>
      <c r="T107">
        <f t="shared" ca="1" si="58"/>
        <v>24</v>
      </c>
      <c r="U107">
        <f t="shared" ca="1" si="59"/>
        <v>24</v>
      </c>
      <c r="V107">
        <v>0</v>
      </c>
      <c r="W107">
        <f ca="1">INDIRECT("'"&amp;$A107&amp;"'!$C$23")</f>
        <v>0</v>
      </c>
      <c r="X107">
        <f ca="1">INDIRECT("'"&amp;$A107&amp;"'!$C$27")</f>
        <v>7</v>
      </c>
    </row>
    <row r="108" spans="1:24" x14ac:dyDescent="0.35">
      <c r="A108" t="s">
        <v>29</v>
      </c>
      <c r="B108">
        <f t="shared" ca="1" si="40"/>
        <v>25</v>
      </c>
      <c r="C108">
        <f t="shared" ca="1" si="41"/>
        <v>180</v>
      </c>
      <c r="D108">
        <f t="shared" ca="1" si="42"/>
        <v>63.8</v>
      </c>
      <c r="E108">
        <f t="shared" ca="1" si="43"/>
        <v>12.5</v>
      </c>
      <c r="F108">
        <f t="shared" ca="1" si="44"/>
        <v>3</v>
      </c>
      <c r="G108">
        <f t="shared" ca="1" si="45"/>
        <v>19.691358024691358</v>
      </c>
      <c r="H108">
        <f t="shared" ca="1" si="46"/>
        <v>8</v>
      </c>
      <c r="I108">
        <f t="shared" ca="1" si="47"/>
        <v>7.3</v>
      </c>
      <c r="J108">
        <f t="shared" ca="1" si="48"/>
        <v>14.1</v>
      </c>
      <c r="K108">
        <f t="shared" ca="1" si="49"/>
        <v>12.9</v>
      </c>
      <c r="L108">
        <f t="shared" ca="1" si="50"/>
        <v>37.9</v>
      </c>
      <c r="M108">
        <f t="shared" ca="1" si="51"/>
        <v>32.6</v>
      </c>
      <c r="N108">
        <f t="shared" ca="1" si="52"/>
        <v>42.4</v>
      </c>
      <c r="O108">
        <f t="shared" ca="1" si="53"/>
        <v>55</v>
      </c>
      <c r="P108">
        <f t="shared" ca="1" si="54"/>
        <v>56</v>
      </c>
      <c r="Q108">
        <f t="shared" ca="1" si="55"/>
        <v>54</v>
      </c>
      <c r="R108">
        <f t="shared" ca="1" si="56"/>
        <v>20</v>
      </c>
      <c r="S108">
        <f t="shared" ca="1" si="57"/>
        <v>50</v>
      </c>
      <c r="T108">
        <f t="shared" ca="1" si="58"/>
        <v>24</v>
      </c>
      <c r="U108">
        <f t="shared" ca="1" si="59"/>
        <v>24</v>
      </c>
      <c r="V108">
        <v>5</v>
      </c>
      <c r="W108">
        <f ca="1">INDIRECT("'"&amp;$A108&amp;"'!$d$23")</f>
        <v>1</v>
      </c>
      <c r="X108">
        <f ca="1">INDIRECT("'"&amp;$A108&amp;"'!$D$27")</f>
        <v>9</v>
      </c>
    </row>
    <row r="109" spans="1:24" x14ac:dyDescent="0.35">
      <c r="A109" t="s">
        <v>29</v>
      </c>
      <c r="B109">
        <f t="shared" ca="1" si="40"/>
        <v>25</v>
      </c>
      <c r="C109">
        <f t="shared" ca="1" si="41"/>
        <v>180</v>
      </c>
      <c r="D109">
        <f t="shared" ca="1" si="42"/>
        <v>63.8</v>
      </c>
      <c r="E109">
        <f t="shared" ca="1" si="43"/>
        <v>12.5</v>
      </c>
      <c r="F109">
        <f t="shared" ca="1" si="44"/>
        <v>3</v>
      </c>
      <c r="G109">
        <f t="shared" ca="1" si="45"/>
        <v>19.691358024691358</v>
      </c>
      <c r="H109">
        <f t="shared" ca="1" si="46"/>
        <v>8</v>
      </c>
      <c r="I109">
        <f t="shared" ca="1" si="47"/>
        <v>7.3</v>
      </c>
      <c r="J109">
        <f t="shared" ca="1" si="48"/>
        <v>14.1</v>
      </c>
      <c r="K109">
        <f t="shared" ca="1" si="49"/>
        <v>12.9</v>
      </c>
      <c r="L109">
        <f t="shared" ca="1" si="50"/>
        <v>37.9</v>
      </c>
      <c r="M109">
        <f t="shared" ca="1" si="51"/>
        <v>32.6</v>
      </c>
      <c r="N109">
        <f t="shared" ca="1" si="52"/>
        <v>42.4</v>
      </c>
      <c r="O109">
        <f t="shared" ca="1" si="53"/>
        <v>55</v>
      </c>
      <c r="P109">
        <f t="shared" ca="1" si="54"/>
        <v>56</v>
      </c>
      <c r="Q109">
        <f t="shared" ca="1" si="55"/>
        <v>54</v>
      </c>
      <c r="R109">
        <f t="shared" ca="1" si="56"/>
        <v>20</v>
      </c>
      <c r="S109">
        <f t="shared" ca="1" si="57"/>
        <v>50</v>
      </c>
      <c r="T109">
        <f t="shared" ca="1" si="58"/>
        <v>24</v>
      </c>
      <c r="U109">
        <f t="shared" ca="1" si="59"/>
        <v>24</v>
      </c>
      <c r="V109">
        <v>10</v>
      </c>
      <c r="W109">
        <f ca="1">INDIRECT("'"&amp;$A109&amp;"'!$e$23")</f>
        <v>1.75</v>
      </c>
      <c r="X109">
        <f ca="1">INDIRECT("'"&amp;$A109&amp;"'!$e$27")</f>
        <v>17</v>
      </c>
    </row>
    <row r="110" spans="1:24" x14ac:dyDescent="0.35">
      <c r="A110" t="s">
        <v>29</v>
      </c>
      <c r="B110">
        <f t="shared" ca="1" si="40"/>
        <v>25</v>
      </c>
      <c r="C110">
        <f t="shared" ca="1" si="41"/>
        <v>180</v>
      </c>
      <c r="D110">
        <f t="shared" ca="1" si="42"/>
        <v>63.8</v>
      </c>
      <c r="E110">
        <f t="shared" ca="1" si="43"/>
        <v>12.5</v>
      </c>
      <c r="F110">
        <f t="shared" ca="1" si="44"/>
        <v>3</v>
      </c>
      <c r="G110">
        <f t="shared" ca="1" si="45"/>
        <v>19.691358024691358</v>
      </c>
      <c r="H110">
        <f t="shared" ca="1" si="46"/>
        <v>8</v>
      </c>
      <c r="I110">
        <f t="shared" ca="1" si="47"/>
        <v>7.3</v>
      </c>
      <c r="J110">
        <f t="shared" ca="1" si="48"/>
        <v>14.1</v>
      </c>
      <c r="K110">
        <f t="shared" ca="1" si="49"/>
        <v>12.9</v>
      </c>
      <c r="L110">
        <f t="shared" ca="1" si="50"/>
        <v>37.9</v>
      </c>
      <c r="M110">
        <f t="shared" ca="1" si="51"/>
        <v>32.6</v>
      </c>
      <c r="N110">
        <f t="shared" ca="1" si="52"/>
        <v>42.4</v>
      </c>
      <c r="O110">
        <f t="shared" ca="1" si="53"/>
        <v>55</v>
      </c>
      <c r="P110">
        <f t="shared" ca="1" si="54"/>
        <v>56</v>
      </c>
      <c r="Q110">
        <f t="shared" ca="1" si="55"/>
        <v>54</v>
      </c>
      <c r="R110">
        <f t="shared" ca="1" si="56"/>
        <v>20</v>
      </c>
      <c r="S110">
        <f t="shared" ca="1" si="57"/>
        <v>50</v>
      </c>
      <c r="T110">
        <f t="shared" ca="1" si="58"/>
        <v>24</v>
      </c>
      <c r="U110">
        <f t="shared" ca="1" si="59"/>
        <v>24</v>
      </c>
      <c r="V110">
        <v>15</v>
      </c>
      <c r="W110">
        <f ca="1">INDIRECT("'"&amp;$A110&amp;"'!$f$23")</f>
        <v>2.75</v>
      </c>
      <c r="X110">
        <f ca="1">INDIRECT("'"&amp;$A110&amp;"'!$f$27")</f>
        <v>21</v>
      </c>
    </row>
    <row r="111" spans="1:24" x14ac:dyDescent="0.35">
      <c r="A111" t="s">
        <v>29</v>
      </c>
      <c r="B111">
        <f t="shared" ca="1" si="40"/>
        <v>25</v>
      </c>
      <c r="C111">
        <f ca="1">INDIRECT("'"&amp;$A111&amp;"'!$C$4")</f>
        <v>180</v>
      </c>
      <c r="D111">
        <f ca="1">INDIRECT("'"&amp;$A111&amp;"'!$C$5")</f>
        <v>63.8</v>
      </c>
      <c r="E111">
        <f ca="1">INDIRECT("'"&amp;$A111&amp;"'!$C$6")</f>
        <v>12.5</v>
      </c>
      <c r="F111">
        <f ca="1">INDIRECT("'"&amp;$A111&amp;"'!$C$7")</f>
        <v>3</v>
      </c>
      <c r="G111">
        <f ca="1">INDIRECT("'"&amp;$A111&amp;"'!$C$8")</f>
        <v>19.691358024691358</v>
      </c>
      <c r="H111">
        <f ca="1">INDIRECT("'"&amp;$A111&amp;"'!$C$11")</f>
        <v>8</v>
      </c>
      <c r="I111">
        <f ca="1">INDIRECT("'"&amp;$A111&amp;"'!$D$11")</f>
        <v>7.3</v>
      </c>
      <c r="J111">
        <f ca="1">INDIRECT("'"&amp;$A111&amp;"'!$e$11")</f>
        <v>14.1</v>
      </c>
      <c r="K111">
        <f ca="1">INDIRECT("'"&amp;$A111&amp;"'!$f$11")</f>
        <v>12.9</v>
      </c>
      <c r="L111">
        <f ca="1">INDIRECT("'"&amp;$A111&amp;"'!$C$12")</f>
        <v>37.9</v>
      </c>
      <c r="M111">
        <f ca="1">INDIRECT("'"&amp;$A111&amp;"'!$d$12")</f>
        <v>32.6</v>
      </c>
      <c r="N111">
        <f ca="1">INDIRECT("'"&amp;$A111&amp;"'!$e$12")</f>
        <v>42.4</v>
      </c>
      <c r="O111">
        <f ca="1">INDIRECT("'"&amp;$A111&amp;"'!$f$12")</f>
        <v>55</v>
      </c>
      <c r="P111">
        <f ca="1">INDIRECT("'"&amp;$A111&amp;"'!$C$16")</f>
        <v>56</v>
      </c>
      <c r="Q111">
        <f ca="1">INDIRECT("'"&amp;$A111&amp;"'!$C$17")</f>
        <v>54</v>
      </c>
      <c r="R111">
        <f ca="1">INDIRECT("'"&amp;$A111&amp;"'!$d$16")</f>
        <v>20</v>
      </c>
      <c r="S111">
        <f ca="1">INDIRECT("'"&amp;$A111&amp;"'!$e$17")</f>
        <v>50</v>
      </c>
      <c r="T111">
        <f ca="1">INDIRECT("'"&amp;$A111&amp;"'!$f$16")</f>
        <v>24</v>
      </c>
      <c r="U111">
        <f ca="1">INDIRECT("'"&amp;$A111&amp;"'!$f$17")</f>
        <v>24</v>
      </c>
      <c r="V111">
        <v>20</v>
      </c>
      <c r="W111">
        <f ca="1">INDIRECT("'"&amp;$A111&amp;"'!$g$23")</f>
        <v>4</v>
      </c>
      <c r="X111">
        <f ca="1">INDIRECT("'"&amp;$A111&amp;"'!$g$27")</f>
        <v>26</v>
      </c>
    </row>
    <row r="112" spans="1:24" x14ac:dyDescent="0.35">
      <c r="A112" t="s">
        <v>29</v>
      </c>
      <c r="B112">
        <f t="shared" ca="1" si="40"/>
        <v>25</v>
      </c>
      <c r="C112">
        <f t="shared" ca="1" si="41"/>
        <v>180</v>
      </c>
      <c r="D112">
        <f t="shared" ca="1" si="42"/>
        <v>63.8</v>
      </c>
      <c r="E112">
        <f t="shared" ca="1" si="43"/>
        <v>12.5</v>
      </c>
      <c r="F112">
        <f t="shared" ca="1" si="44"/>
        <v>3</v>
      </c>
      <c r="G112">
        <f t="shared" ca="1" si="45"/>
        <v>19.691358024691358</v>
      </c>
      <c r="H112">
        <f t="shared" ca="1" si="46"/>
        <v>8</v>
      </c>
      <c r="I112">
        <f t="shared" ca="1" si="47"/>
        <v>7.3</v>
      </c>
      <c r="J112">
        <f t="shared" ca="1" si="48"/>
        <v>14.1</v>
      </c>
      <c r="K112">
        <f t="shared" ca="1" si="49"/>
        <v>12.9</v>
      </c>
      <c r="L112">
        <f t="shared" ca="1" si="50"/>
        <v>37.9</v>
      </c>
      <c r="M112">
        <f t="shared" ca="1" si="51"/>
        <v>32.6</v>
      </c>
      <c r="N112">
        <f t="shared" ca="1" si="52"/>
        <v>42.4</v>
      </c>
      <c r="O112">
        <f t="shared" ca="1" si="53"/>
        <v>55</v>
      </c>
      <c r="P112">
        <f t="shared" ca="1" si="54"/>
        <v>56</v>
      </c>
      <c r="Q112">
        <f t="shared" ca="1" si="55"/>
        <v>54</v>
      </c>
      <c r="R112">
        <f t="shared" ca="1" si="56"/>
        <v>20</v>
      </c>
      <c r="S112">
        <f t="shared" ca="1" si="57"/>
        <v>50</v>
      </c>
      <c r="T112">
        <f t="shared" ca="1" si="58"/>
        <v>24</v>
      </c>
      <c r="U112">
        <f t="shared" ca="1" si="59"/>
        <v>24</v>
      </c>
      <c r="V112">
        <v>25</v>
      </c>
      <c r="W112">
        <f ca="1">INDIRECT("'"&amp;$A112&amp;"'!$h$23")</f>
        <v>5</v>
      </c>
      <c r="X112">
        <f ca="1">INDIRECT("'"&amp;$A112&amp;"'!$h$27")</f>
        <v>33</v>
      </c>
    </row>
    <row r="113" spans="1:24" x14ac:dyDescent="0.35">
      <c r="A113" t="s">
        <v>29</v>
      </c>
      <c r="B113">
        <f t="shared" ca="1" si="40"/>
        <v>25</v>
      </c>
      <c r="C113">
        <f t="shared" ca="1" si="41"/>
        <v>180</v>
      </c>
      <c r="D113">
        <f t="shared" ca="1" si="42"/>
        <v>63.8</v>
      </c>
      <c r="E113">
        <f t="shared" ca="1" si="43"/>
        <v>12.5</v>
      </c>
      <c r="F113">
        <f t="shared" ca="1" si="44"/>
        <v>3</v>
      </c>
      <c r="G113">
        <f t="shared" ca="1" si="45"/>
        <v>19.691358024691358</v>
      </c>
      <c r="H113">
        <f t="shared" ca="1" si="46"/>
        <v>8</v>
      </c>
      <c r="I113">
        <f t="shared" ca="1" si="47"/>
        <v>7.3</v>
      </c>
      <c r="J113">
        <f t="shared" ca="1" si="48"/>
        <v>14.1</v>
      </c>
      <c r="K113">
        <f t="shared" ca="1" si="49"/>
        <v>12.9</v>
      </c>
      <c r="L113">
        <f t="shared" ca="1" si="50"/>
        <v>37.9</v>
      </c>
      <c r="M113">
        <f t="shared" ca="1" si="51"/>
        <v>32.6</v>
      </c>
      <c r="N113">
        <f t="shared" ca="1" si="52"/>
        <v>42.4</v>
      </c>
      <c r="O113">
        <f t="shared" ca="1" si="53"/>
        <v>55</v>
      </c>
      <c r="P113">
        <f t="shared" ca="1" si="54"/>
        <v>56</v>
      </c>
      <c r="Q113">
        <f t="shared" ca="1" si="55"/>
        <v>54</v>
      </c>
      <c r="R113">
        <f t="shared" ca="1" si="56"/>
        <v>20</v>
      </c>
      <c r="S113">
        <f t="shared" ca="1" si="57"/>
        <v>50</v>
      </c>
      <c r="T113">
        <f t="shared" ca="1" si="58"/>
        <v>24</v>
      </c>
      <c r="U113">
        <f t="shared" ca="1" si="59"/>
        <v>24</v>
      </c>
      <c r="V113">
        <v>30</v>
      </c>
      <c r="W113">
        <f ca="1">INDIRECT("'"&amp;$A113&amp;"'!$i$23")</f>
        <v>6.25</v>
      </c>
      <c r="X113">
        <f ca="1">INDIRECT("'"&amp;$A113&amp;"'!$i$27")</f>
        <v>41</v>
      </c>
    </row>
    <row r="114" spans="1:24" x14ac:dyDescent="0.35">
      <c r="A114" t="s">
        <v>29</v>
      </c>
      <c r="B114">
        <f t="shared" ca="1" si="40"/>
        <v>25</v>
      </c>
      <c r="C114">
        <f t="shared" ca="1" si="41"/>
        <v>180</v>
      </c>
      <c r="D114">
        <f t="shared" ca="1" si="42"/>
        <v>63.8</v>
      </c>
      <c r="E114">
        <f t="shared" ca="1" si="43"/>
        <v>12.5</v>
      </c>
      <c r="F114">
        <f t="shared" ca="1" si="44"/>
        <v>3</v>
      </c>
      <c r="G114">
        <f t="shared" ca="1" si="45"/>
        <v>19.691358024691358</v>
      </c>
      <c r="H114">
        <f t="shared" ca="1" si="46"/>
        <v>8</v>
      </c>
      <c r="I114">
        <f t="shared" ca="1" si="47"/>
        <v>7.3</v>
      </c>
      <c r="J114">
        <f t="shared" ca="1" si="48"/>
        <v>14.1</v>
      </c>
      <c r="K114">
        <f t="shared" ca="1" si="49"/>
        <v>12.9</v>
      </c>
      <c r="L114">
        <f t="shared" ca="1" si="50"/>
        <v>37.9</v>
      </c>
      <c r="M114">
        <f t="shared" ca="1" si="51"/>
        <v>32.6</v>
      </c>
      <c r="N114">
        <f t="shared" ca="1" si="52"/>
        <v>42.4</v>
      </c>
      <c r="O114">
        <f t="shared" ca="1" si="53"/>
        <v>55</v>
      </c>
      <c r="P114">
        <f t="shared" ca="1" si="54"/>
        <v>56</v>
      </c>
      <c r="Q114">
        <f t="shared" ca="1" si="55"/>
        <v>54</v>
      </c>
      <c r="R114">
        <f t="shared" ca="1" si="56"/>
        <v>20</v>
      </c>
      <c r="S114">
        <f t="shared" ca="1" si="57"/>
        <v>50</v>
      </c>
      <c r="T114">
        <f t="shared" ca="1" si="58"/>
        <v>24</v>
      </c>
      <c r="U114">
        <f t="shared" ca="1" si="59"/>
        <v>24</v>
      </c>
      <c r="V114">
        <v>35</v>
      </c>
      <c r="W114">
        <f ca="1">INDIRECT("'"&amp;$A114&amp;"'!$j$23")</f>
        <v>7.25</v>
      </c>
      <c r="X114">
        <f ca="1">INDIRECT("'"&amp;$A114&amp;"'!$j$27")</f>
        <v>57</v>
      </c>
    </row>
    <row r="115" spans="1:24" x14ac:dyDescent="0.35">
      <c r="A115" t="s">
        <v>29</v>
      </c>
      <c r="B115">
        <f t="shared" ca="1" si="40"/>
        <v>25</v>
      </c>
      <c r="C115">
        <f t="shared" ca="1" si="41"/>
        <v>180</v>
      </c>
      <c r="D115">
        <f t="shared" ca="1" si="42"/>
        <v>63.8</v>
      </c>
      <c r="E115">
        <f t="shared" ca="1" si="43"/>
        <v>12.5</v>
      </c>
      <c r="F115">
        <f t="shared" ca="1" si="44"/>
        <v>3</v>
      </c>
      <c r="G115">
        <f t="shared" ca="1" si="45"/>
        <v>19.691358024691358</v>
      </c>
      <c r="H115">
        <f t="shared" ca="1" si="46"/>
        <v>8</v>
      </c>
      <c r="I115">
        <f t="shared" ca="1" si="47"/>
        <v>7.3</v>
      </c>
      <c r="J115">
        <f t="shared" ca="1" si="48"/>
        <v>14.1</v>
      </c>
      <c r="K115">
        <f t="shared" ca="1" si="49"/>
        <v>12.9</v>
      </c>
      <c r="L115">
        <f t="shared" ca="1" si="50"/>
        <v>37.9</v>
      </c>
      <c r="M115">
        <f t="shared" ca="1" si="51"/>
        <v>32.6</v>
      </c>
      <c r="N115">
        <f t="shared" ca="1" si="52"/>
        <v>42.4</v>
      </c>
      <c r="O115">
        <f t="shared" ca="1" si="53"/>
        <v>55</v>
      </c>
      <c r="P115">
        <f t="shared" ca="1" si="54"/>
        <v>56</v>
      </c>
      <c r="Q115">
        <f t="shared" ca="1" si="55"/>
        <v>54</v>
      </c>
      <c r="R115">
        <f t="shared" ca="1" si="56"/>
        <v>20</v>
      </c>
      <c r="S115">
        <f t="shared" ca="1" si="57"/>
        <v>50</v>
      </c>
      <c r="T115">
        <f t="shared" ca="1" si="58"/>
        <v>24</v>
      </c>
      <c r="U115">
        <f t="shared" ca="1" si="59"/>
        <v>24</v>
      </c>
      <c r="V115">
        <v>40</v>
      </c>
      <c r="W115">
        <f ca="1">INDIRECT("'"&amp;$A115&amp;"'!$k$23")</f>
        <v>9</v>
      </c>
      <c r="X115">
        <f ca="1">INDIRECT("'"&amp;$A115&amp;"'!$k$27")</f>
        <v>66</v>
      </c>
    </row>
    <row r="116" spans="1:24" x14ac:dyDescent="0.35">
      <c r="A116" t="s">
        <v>29</v>
      </c>
      <c r="B116">
        <f t="shared" ca="1" si="40"/>
        <v>25</v>
      </c>
      <c r="C116">
        <f t="shared" ca="1" si="41"/>
        <v>180</v>
      </c>
      <c r="D116">
        <f t="shared" ca="1" si="42"/>
        <v>63.8</v>
      </c>
      <c r="E116">
        <f t="shared" ca="1" si="43"/>
        <v>12.5</v>
      </c>
      <c r="F116">
        <f t="shared" ca="1" si="44"/>
        <v>3</v>
      </c>
      <c r="G116">
        <f t="shared" ca="1" si="45"/>
        <v>19.691358024691358</v>
      </c>
      <c r="H116">
        <f t="shared" ca="1" si="46"/>
        <v>8</v>
      </c>
      <c r="I116">
        <f t="shared" ca="1" si="47"/>
        <v>7.3</v>
      </c>
      <c r="J116">
        <f t="shared" ca="1" si="48"/>
        <v>14.1</v>
      </c>
      <c r="K116">
        <f t="shared" ca="1" si="49"/>
        <v>12.9</v>
      </c>
      <c r="L116">
        <f t="shared" ca="1" si="50"/>
        <v>37.9</v>
      </c>
      <c r="M116">
        <f t="shared" ca="1" si="51"/>
        <v>32.6</v>
      </c>
      <c r="N116">
        <f t="shared" ca="1" si="52"/>
        <v>42.4</v>
      </c>
      <c r="O116">
        <f t="shared" ca="1" si="53"/>
        <v>55</v>
      </c>
      <c r="P116">
        <f t="shared" ca="1" si="54"/>
        <v>56</v>
      </c>
      <c r="Q116">
        <f t="shared" ca="1" si="55"/>
        <v>54</v>
      </c>
      <c r="R116">
        <f t="shared" ca="1" si="56"/>
        <v>20</v>
      </c>
      <c r="S116">
        <f t="shared" ca="1" si="57"/>
        <v>50</v>
      </c>
      <c r="T116">
        <f t="shared" ca="1" si="58"/>
        <v>24</v>
      </c>
      <c r="U116">
        <f t="shared" ca="1" si="59"/>
        <v>24</v>
      </c>
      <c r="V116">
        <v>45</v>
      </c>
      <c r="W116">
        <f ca="1">INDIRECT("'"&amp;$A116&amp;"'!$l$23")</f>
        <v>10.25</v>
      </c>
      <c r="X116">
        <f ca="1">INDIRECT("'"&amp;$A116&amp;"'!$l$27")</f>
        <v>88</v>
      </c>
    </row>
    <row r="117" spans="1:24" x14ac:dyDescent="0.35">
      <c r="A117" t="s">
        <v>29</v>
      </c>
      <c r="B117">
        <f t="shared" ca="1" si="40"/>
        <v>25</v>
      </c>
      <c r="C117">
        <f t="shared" ca="1" si="41"/>
        <v>180</v>
      </c>
      <c r="D117">
        <f t="shared" ca="1" si="42"/>
        <v>63.8</v>
      </c>
      <c r="E117">
        <f t="shared" ca="1" si="43"/>
        <v>12.5</v>
      </c>
      <c r="F117">
        <f t="shared" ca="1" si="44"/>
        <v>3</v>
      </c>
      <c r="G117">
        <f t="shared" ca="1" si="45"/>
        <v>19.691358024691358</v>
      </c>
      <c r="H117">
        <f t="shared" ca="1" si="46"/>
        <v>8</v>
      </c>
      <c r="I117">
        <f t="shared" ca="1" si="47"/>
        <v>7.3</v>
      </c>
      <c r="J117">
        <f t="shared" ca="1" si="48"/>
        <v>14.1</v>
      </c>
      <c r="K117">
        <f t="shared" ca="1" si="49"/>
        <v>12.9</v>
      </c>
      <c r="L117">
        <f t="shared" ca="1" si="50"/>
        <v>37.9</v>
      </c>
      <c r="M117">
        <f t="shared" ca="1" si="51"/>
        <v>32.6</v>
      </c>
      <c r="N117">
        <f t="shared" ca="1" si="52"/>
        <v>42.4</v>
      </c>
      <c r="O117">
        <f t="shared" ca="1" si="53"/>
        <v>55</v>
      </c>
      <c r="P117">
        <f t="shared" ca="1" si="54"/>
        <v>56</v>
      </c>
      <c r="Q117">
        <f t="shared" ca="1" si="55"/>
        <v>54</v>
      </c>
      <c r="R117">
        <f t="shared" ca="1" si="56"/>
        <v>20</v>
      </c>
      <c r="S117">
        <f t="shared" ca="1" si="57"/>
        <v>50</v>
      </c>
      <c r="T117">
        <f t="shared" ca="1" si="58"/>
        <v>24</v>
      </c>
      <c r="U117">
        <f t="shared" ca="1" si="59"/>
        <v>24</v>
      </c>
      <c r="V117">
        <v>50</v>
      </c>
      <c r="W117">
        <f ca="1">INDIRECT("'"&amp;$A117&amp;"'!$m$23")</f>
        <v>11.5</v>
      </c>
      <c r="X117">
        <f ca="1">INDIRECT("'"&amp;$A117&amp;"'!$m$27")</f>
        <v>110</v>
      </c>
    </row>
    <row r="118" spans="1:24" x14ac:dyDescent="0.35">
      <c r="A118" t="s">
        <v>29</v>
      </c>
      <c r="B118">
        <f t="shared" ca="1" si="40"/>
        <v>25</v>
      </c>
      <c r="C118">
        <f t="shared" ca="1" si="41"/>
        <v>180</v>
      </c>
      <c r="D118">
        <f t="shared" ca="1" si="42"/>
        <v>63.8</v>
      </c>
      <c r="E118">
        <f t="shared" ca="1" si="43"/>
        <v>12.5</v>
      </c>
      <c r="F118">
        <f t="shared" ca="1" si="44"/>
        <v>3</v>
      </c>
      <c r="G118">
        <f t="shared" ca="1" si="45"/>
        <v>19.691358024691358</v>
      </c>
      <c r="H118">
        <f t="shared" ca="1" si="46"/>
        <v>8</v>
      </c>
      <c r="I118">
        <f t="shared" ca="1" si="47"/>
        <v>7.3</v>
      </c>
      <c r="J118">
        <f t="shared" ca="1" si="48"/>
        <v>14.1</v>
      </c>
      <c r="K118">
        <f t="shared" ca="1" si="49"/>
        <v>12.9</v>
      </c>
      <c r="L118">
        <f t="shared" ca="1" si="50"/>
        <v>37.9</v>
      </c>
      <c r="M118">
        <f t="shared" ca="1" si="51"/>
        <v>32.6</v>
      </c>
      <c r="N118">
        <f t="shared" ca="1" si="52"/>
        <v>42.4</v>
      </c>
      <c r="O118">
        <f t="shared" ca="1" si="53"/>
        <v>55</v>
      </c>
      <c r="P118">
        <f t="shared" ca="1" si="54"/>
        <v>56</v>
      </c>
      <c r="Q118">
        <f t="shared" ca="1" si="55"/>
        <v>54</v>
      </c>
      <c r="R118">
        <f t="shared" ca="1" si="56"/>
        <v>20</v>
      </c>
      <c r="S118">
        <f t="shared" ca="1" si="57"/>
        <v>50</v>
      </c>
      <c r="T118">
        <f t="shared" ca="1" si="58"/>
        <v>24</v>
      </c>
      <c r="U118">
        <f t="shared" ca="1" si="59"/>
        <v>24</v>
      </c>
      <c r="V118">
        <v>55</v>
      </c>
      <c r="W118">
        <f ca="1">INDIRECT("'"&amp;$A118&amp;"'!$n$23")</f>
        <v>12.5</v>
      </c>
      <c r="X118">
        <f ca="1">INDIRECT("'"&amp;$A118&amp;"'!$n$27")</f>
        <v>136</v>
      </c>
    </row>
    <row r="119" spans="1:24" x14ac:dyDescent="0.35">
      <c r="A119" t="s">
        <v>29</v>
      </c>
      <c r="B119">
        <f t="shared" ca="1" si="40"/>
        <v>25</v>
      </c>
      <c r="C119">
        <f t="shared" ca="1" si="41"/>
        <v>180</v>
      </c>
      <c r="D119">
        <f t="shared" ca="1" si="42"/>
        <v>63.8</v>
      </c>
      <c r="E119">
        <f t="shared" ca="1" si="43"/>
        <v>12.5</v>
      </c>
      <c r="F119">
        <f t="shared" ca="1" si="44"/>
        <v>3</v>
      </c>
      <c r="G119">
        <f t="shared" ca="1" si="45"/>
        <v>19.691358024691358</v>
      </c>
      <c r="H119">
        <f t="shared" ca="1" si="46"/>
        <v>8</v>
      </c>
      <c r="I119">
        <f t="shared" ca="1" si="47"/>
        <v>7.3</v>
      </c>
      <c r="J119">
        <f t="shared" ca="1" si="48"/>
        <v>14.1</v>
      </c>
      <c r="K119">
        <f t="shared" ca="1" si="49"/>
        <v>12.9</v>
      </c>
      <c r="L119">
        <f t="shared" ca="1" si="50"/>
        <v>37.9</v>
      </c>
      <c r="M119">
        <f t="shared" ca="1" si="51"/>
        <v>32.6</v>
      </c>
      <c r="N119">
        <f t="shared" ca="1" si="52"/>
        <v>42.4</v>
      </c>
      <c r="O119">
        <f t="shared" ca="1" si="53"/>
        <v>55</v>
      </c>
      <c r="P119">
        <f t="shared" ca="1" si="54"/>
        <v>56</v>
      </c>
      <c r="Q119">
        <f t="shared" ca="1" si="55"/>
        <v>54</v>
      </c>
      <c r="R119">
        <f t="shared" ca="1" si="56"/>
        <v>20</v>
      </c>
      <c r="S119">
        <f t="shared" ca="1" si="57"/>
        <v>50</v>
      </c>
      <c r="T119">
        <f t="shared" ca="1" si="58"/>
        <v>24</v>
      </c>
      <c r="U119">
        <f t="shared" ca="1" si="59"/>
        <v>24</v>
      </c>
      <c r="V119">
        <v>60</v>
      </c>
      <c r="W119">
        <f ca="1">INDIRECT("'"&amp;$A119&amp;"'!$o$23")</f>
        <v>13.469999999999999</v>
      </c>
      <c r="X119">
        <f ca="1">INDIRECT("'"&amp;$A119&amp;"'!$o$27")</f>
        <v>161</v>
      </c>
    </row>
    <row r="120" spans="1:24" x14ac:dyDescent="0.35">
      <c r="A120" t="s">
        <v>26</v>
      </c>
      <c r="B120">
        <f ca="1">INDIRECT("'"&amp;$A120&amp;"'!$C$3")</f>
        <v>25</v>
      </c>
      <c r="C120">
        <f ca="1">INDIRECT("'"&amp;$A120&amp;"'!$C$4")</f>
        <v>168</v>
      </c>
      <c r="D120">
        <f ca="1">INDIRECT("'"&amp;$A120&amp;"'!$C$5")</f>
        <v>61.9</v>
      </c>
      <c r="E120">
        <f ca="1">INDIRECT("'"&amp;$A120&amp;"'!$C$6")</f>
        <v>17.3</v>
      </c>
      <c r="F120">
        <f ca="1">INDIRECT("'"&amp;$A120&amp;"'!$C$7")</f>
        <v>5.5</v>
      </c>
      <c r="G120">
        <f ca="1">INDIRECT("'"&amp;$A120&amp;"'!$C$8")</f>
        <v>21.9</v>
      </c>
      <c r="H120">
        <f ca="1">INDIRECT("'"&amp;$A120&amp;"'!$C$11")</f>
        <v>12.1</v>
      </c>
      <c r="I120">
        <f ca="1">INDIRECT("'"&amp;$A120&amp;"'!$D$11")</f>
        <v>10.6</v>
      </c>
      <c r="J120">
        <f ca="1">INDIRECT("'"&amp;$A120&amp;"'!$e$11")</f>
        <v>18.3</v>
      </c>
      <c r="K120">
        <f ca="1">INDIRECT("'"&amp;$A120&amp;"'!$f$11")</f>
        <v>17.5</v>
      </c>
      <c r="L120">
        <f ca="1">INDIRECT("'"&amp;$A120&amp;"'!$C$12")</f>
        <v>34.799999999999997</v>
      </c>
      <c r="M120">
        <f ca="1">INDIRECT("'"&amp;$A120&amp;"'!$d$12")</f>
        <v>29</v>
      </c>
      <c r="N120">
        <f ca="1">INDIRECT("'"&amp;$A120&amp;"'!$e$12")</f>
        <v>40.200000000000003</v>
      </c>
      <c r="O120">
        <f ca="1">INDIRECT("'"&amp;$A120&amp;"'!$f$12")</f>
        <v>52</v>
      </c>
      <c r="P120">
        <f ca="1">INDIRECT("'"&amp;$A120&amp;"'!$C$16")</f>
        <v>59</v>
      </c>
      <c r="Q120">
        <f ca="1">INDIRECT("'"&amp;$A120&amp;"'!$C$17")</f>
        <v>57</v>
      </c>
      <c r="R120">
        <f ca="1">INDIRECT("'"&amp;$A120&amp;"'!$d$16")</f>
        <v>25</v>
      </c>
      <c r="S120">
        <f ca="1">INDIRECT("'"&amp;$A120&amp;"'!$e$17")</f>
        <v>50</v>
      </c>
      <c r="T120">
        <f ca="1">INDIRECT("'"&amp;$A120&amp;"'!$f$16")</f>
        <v>28</v>
      </c>
      <c r="U120">
        <f ca="1">INDIRECT("'"&amp;$A120&amp;"'!$f$17")</f>
        <v>30</v>
      </c>
      <c r="V120">
        <v>0</v>
      </c>
      <c r="W120">
        <f ca="1">INDIRECT("'"&amp;$A120&amp;"'!$C$23")</f>
        <v>0</v>
      </c>
      <c r="X120">
        <f ca="1">INDIRECT("'"&amp;$A120&amp;"'!$C$25")</f>
        <v>14</v>
      </c>
    </row>
    <row r="121" spans="1:24" x14ac:dyDescent="0.35">
      <c r="A121" t="s">
        <v>26</v>
      </c>
      <c r="B121">
        <f t="shared" ref="B121:B158" ca="1" si="60">INDIRECT("'"&amp;$A121&amp;"'!$C$3")</f>
        <v>25</v>
      </c>
      <c r="C121">
        <f t="shared" ref="C121:C158" ca="1" si="61">INDIRECT("'"&amp;$A121&amp;"'!$C$4")</f>
        <v>168</v>
      </c>
      <c r="D121">
        <f t="shared" ref="D121:D158" ca="1" si="62">INDIRECT("'"&amp;$A121&amp;"'!$C$5")</f>
        <v>61.9</v>
      </c>
      <c r="E121">
        <f t="shared" ref="E121:E158" ca="1" si="63">INDIRECT("'"&amp;$A121&amp;"'!$C$6")</f>
        <v>17.3</v>
      </c>
      <c r="F121">
        <f t="shared" ref="F121:F158" ca="1" si="64">INDIRECT("'"&amp;$A121&amp;"'!$C$7")</f>
        <v>5.5</v>
      </c>
      <c r="G121">
        <f t="shared" ref="G121:G158" ca="1" si="65">INDIRECT("'"&amp;$A121&amp;"'!$C$8")</f>
        <v>21.9</v>
      </c>
      <c r="H121">
        <f t="shared" ref="H121:H158" ca="1" si="66">INDIRECT("'"&amp;$A121&amp;"'!$C$11")</f>
        <v>12.1</v>
      </c>
      <c r="I121">
        <f t="shared" ref="I121:I158" ca="1" si="67">INDIRECT("'"&amp;$A121&amp;"'!$D$11")</f>
        <v>10.6</v>
      </c>
      <c r="J121">
        <f t="shared" ref="J121:J158" ca="1" si="68">INDIRECT("'"&amp;$A121&amp;"'!$e$11")</f>
        <v>18.3</v>
      </c>
      <c r="K121">
        <f t="shared" ref="K121:K158" ca="1" si="69">INDIRECT("'"&amp;$A121&amp;"'!$f$11")</f>
        <v>17.5</v>
      </c>
      <c r="L121">
        <f t="shared" ref="L121:L158" ca="1" si="70">INDIRECT("'"&amp;$A121&amp;"'!$C$12")</f>
        <v>34.799999999999997</v>
      </c>
      <c r="M121">
        <f t="shared" ref="M121:M158" ca="1" si="71">INDIRECT("'"&amp;$A121&amp;"'!$d$12")</f>
        <v>29</v>
      </c>
      <c r="N121">
        <f t="shared" ref="N121:N158" ca="1" si="72">INDIRECT("'"&amp;$A121&amp;"'!$e$12")</f>
        <v>40.200000000000003</v>
      </c>
      <c r="O121">
        <f t="shared" ref="O121:O158" ca="1" si="73">INDIRECT("'"&amp;$A121&amp;"'!$f$12")</f>
        <v>52</v>
      </c>
      <c r="P121">
        <f t="shared" ref="P121:P158" ca="1" si="74">INDIRECT("'"&amp;$A121&amp;"'!$C$16")</f>
        <v>59</v>
      </c>
      <c r="Q121">
        <f t="shared" ref="Q121:Q158" ca="1" si="75">INDIRECT("'"&amp;$A121&amp;"'!$C$17")</f>
        <v>57</v>
      </c>
      <c r="R121">
        <f t="shared" ref="R121:R158" ca="1" si="76">INDIRECT("'"&amp;$A121&amp;"'!$d$16")</f>
        <v>25</v>
      </c>
      <c r="S121">
        <f t="shared" ref="S121:S158" ca="1" si="77">INDIRECT("'"&amp;$A121&amp;"'!$e$17")</f>
        <v>50</v>
      </c>
      <c r="T121">
        <f t="shared" ref="T121:T158" ca="1" si="78">INDIRECT("'"&amp;$A121&amp;"'!$f$16")</f>
        <v>28</v>
      </c>
      <c r="U121">
        <f t="shared" ref="U121:U158" ca="1" si="79">INDIRECT("'"&amp;$A121&amp;"'!$f$17")</f>
        <v>30</v>
      </c>
      <c r="V121">
        <v>5</v>
      </c>
      <c r="W121">
        <f ca="1">INDIRECT("'"&amp;$A121&amp;"'!$d$23")</f>
        <v>1.5</v>
      </c>
      <c r="X121">
        <f ca="1">INDIRECT("'"&amp;$A121&amp;"'!$D$25")</f>
        <v>17.8</v>
      </c>
    </row>
    <row r="122" spans="1:24" x14ac:dyDescent="0.35">
      <c r="A122" t="s">
        <v>26</v>
      </c>
      <c r="B122">
        <f t="shared" ca="1" si="60"/>
        <v>25</v>
      </c>
      <c r="C122">
        <f t="shared" ca="1" si="61"/>
        <v>168</v>
      </c>
      <c r="D122">
        <f t="shared" ca="1" si="62"/>
        <v>61.9</v>
      </c>
      <c r="E122">
        <f t="shared" ca="1" si="63"/>
        <v>17.3</v>
      </c>
      <c r="F122">
        <f t="shared" ca="1" si="64"/>
        <v>5.5</v>
      </c>
      <c r="G122">
        <f t="shared" ca="1" si="65"/>
        <v>21.9</v>
      </c>
      <c r="H122">
        <f t="shared" ca="1" si="66"/>
        <v>12.1</v>
      </c>
      <c r="I122">
        <f t="shared" ca="1" si="67"/>
        <v>10.6</v>
      </c>
      <c r="J122">
        <f t="shared" ca="1" si="68"/>
        <v>18.3</v>
      </c>
      <c r="K122">
        <f t="shared" ca="1" si="69"/>
        <v>17.5</v>
      </c>
      <c r="L122">
        <f t="shared" ca="1" si="70"/>
        <v>34.799999999999997</v>
      </c>
      <c r="M122">
        <f t="shared" ca="1" si="71"/>
        <v>29</v>
      </c>
      <c r="N122">
        <f t="shared" ca="1" si="72"/>
        <v>40.200000000000003</v>
      </c>
      <c r="O122">
        <f t="shared" ca="1" si="73"/>
        <v>52</v>
      </c>
      <c r="P122">
        <f t="shared" ca="1" si="74"/>
        <v>59</v>
      </c>
      <c r="Q122">
        <f t="shared" ca="1" si="75"/>
        <v>57</v>
      </c>
      <c r="R122">
        <f t="shared" ca="1" si="76"/>
        <v>25</v>
      </c>
      <c r="S122">
        <f t="shared" ca="1" si="77"/>
        <v>50</v>
      </c>
      <c r="T122">
        <f t="shared" ca="1" si="78"/>
        <v>28</v>
      </c>
      <c r="U122">
        <f t="shared" ca="1" si="79"/>
        <v>30</v>
      </c>
      <c r="V122">
        <v>10</v>
      </c>
      <c r="W122">
        <f ca="1">INDIRECT("'"&amp;$A122&amp;"'!$e$23")</f>
        <v>2.5</v>
      </c>
      <c r="X122">
        <f ca="1">INDIRECT("'"&amp;$A122&amp;"'!$e$25")</f>
        <v>23.8</v>
      </c>
    </row>
    <row r="123" spans="1:24" x14ac:dyDescent="0.35">
      <c r="A123" t="s">
        <v>26</v>
      </c>
      <c r="B123">
        <f t="shared" ca="1" si="60"/>
        <v>25</v>
      </c>
      <c r="C123">
        <f t="shared" ca="1" si="61"/>
        <v>168</v>
      </c>
      <c r="D123">
        <f t="shared" ca="1" si="62"/>
        <v>61.9</v>
      </c>
      <c r="E123">
        <f t="shared" ca="1" si="63"/>
        <v>17.3</v>
      </c>
      <c r="F123">
        <f t="shared" ca="1" si="64"/>
        <v>5.5</v>
      </c>
      <c r="G123">
        <f t="shared" ca="1" si="65"/>
        <v>21.9</v>
      </c>
      <c r="H123">
        <f t="shared" ca="1" si="66"/>
        <v>12.1</v>
      </c>
      <c r="I123">
        <f t="shared" ca="1" si="67"/>
        <v>10.6</v>
      </c>
      <c r="J123">
        <f t="shared" ca="1" si="68"/>
        <v>18.3</v>
      </c>
      <c r="K123">
        <f t="shared" ca="1" si="69"/>
        <v>17.5</v>
      </c>
      <c r="L123">
        <f t="shared" ca="1" si="70"/>
        <v>34.799999999999997</v>
      </c>
      <c r="M123">
        <f t="shared" ca="1" si="71"/>
        <v>29</v>
      </c>
      <c r="N123">
        <f t="shared" ca="1" si="72"/>
        <v>40.200000000000003</v>
      </c>
      <c r="O123">
        <f t="shared" ca="1" si="73"/>
        <v>52</v>
      </c>
      <c r="P123">
        <f t="shared" ca="1" si="74"/>
        <v>59</v>
      </c>
      <c r="Q123">
        <f t="shared" ca="1" si="75"/>
        <v>57</v>
      </c>
      <c r="R123">
        <f t="shared" ca="1" si="76"/>
        <v>25</v>
      </c>
      <c r="S123">
        <f t="shared" ca="1" si="77"/>
        <v>50</v>
      </c>
      <c r="T123">
        <f t="shared" ca="1" si="78"/>
        <v>28</v>
      </c>
      <c r="U123">
        <f t="shared" ca="1" si="79"/>
        <v>30</v>
      </c>
      <c r="V123">
        <v>15</v>
      </c>
      <c r="W123">
        <f ca="1">INDIRECT("'"&amp;$A123&amp;"'!$f$23")</f>
        <v>3.5</v>
      </c>
      <c r="X123">
        <f ca="1">INDIRECT("'"&amp;$A123&amp;"'!$f$25")</f>
        <v>31</v>
      </c>
    </row>
    <row r="124" spans="1:24" x14ac:dyDescent="0.35">
      <c r="A124" t="s">
        <v>26</v>
      </c>
      <c r="B124">
        <f t="shared" ca="1" si="60"/>
        <v>25</v>
      </c>
      <c r="C124">
        <f t="shared" ca="1" si="61"/>
        <v>168</v>
      </c>
      <c r="D124">
        <f t="shared" ca="1" si="62"/>
        <v>61.9</v>
      </c>
      <c r="E124">
        <f t="shared" ca="1" si="63"/>
        <v>17.3</v>
      </c>
      <c r="F124">
        <f t="shared" ca="1" si="64"/>
        <v>5.5</v>
      </c>
      <c r="G124">
        <f t="shared" ca="1" si="65"/>
        <v>21.9</v>
      </c>
      <c r="H124">
        <f t="shared" ca="1" si="66"/>
        <v>12.1</v>
      </c>
      <c r="I124">
        <f t="shared" ca="1" si="67"/>
        <v>10.6</v>
      </c>
      <c r="J124">
        <f t="shared" ca="1" si="68"/>
        <v>18.3</v>
      </c>
      <c r="K124">
        <f t="shared" ca="1" si="69"/>
        <v>17.5</v>
      </c>
      <c r="L124">
        <f t="shared" ca="1" si="70"/>
        <v>34.799999999999997</v>
      </c>
      <c r="M124">
        <f t="shared" ca="1" si="71"/>
        <v>29</v>
      </c>
      <c r="N124">
        <f t="shared" ca="1" si="72"/>
        <v>40.200000000000003</v>
      </c>
      <c r="O124">
        <f t="shared" ca="1" si="73"/>
        <v>52</v>
      </c>
      <c r="P124">
        <f t="shared" ca="1" si="74"/>
        <v>59</v>
      </c>
      <c r="Q124">
        <f t="shared" ca="1" si="75"/>
        <v>57</v>
      </c>
      <c r="R124">
        <f t="shared" ca="1" si="76"/>
        <v>25</v>
      </c>
      <c r="S124">
        <f t="shared" ca="1" si="77"/>
        <v>50</v>
      </c>
      <c r="T124">
        <f t="shared" ca="1" si="78"/>
        <v>28</v>
      </c>
      <c r="U124">
        <f t="shared" ca="1" si="79"/>
        <v>30</v>
      </c>
      <c r="V124">
        <v>20</v>
      </c>
      <c r="W124">
        <f ca="1">INDIRECT("'"&amp;$A124&amp;"'!$g$23")</f>
        <v>4.5</v>
      </c>
      <c r="X124">
        <f ca="1">INDIRECT("'"&amp;$A124&amp;"'!$g$25")</f>
        <v>39</v>
      </c>
    </row>
    <row r="125" spans="1:24" x14ac:dyDescent="0.35">
      <c r="A125" t="s">
        <v>26</v>
      </c>
      <c r="B125">
        <f t="shared" ca="1" si="60"/>
        <v>25</v>
      </c>
      <c r="C125">
        <f t="shared" ca="1" si="61"/>
        <v>168</v>
      </c>
      <c r="D125">
        <f t="shared" ca="1" si="62"/>
        <v>61.9</v>
      </c>
      <c r="E125">
        <f t="shared" ca="1" si="63"/>
        <v>17.3</v>
      </c>
      <c r="F125">
        <f t="shared" ca="1" si="64"/>
        <v>5.5</v>
      </c>
      <c r="G125">
        <f t="shared" ca="1" si="65"/>
        <v>21.9</v>
      </c>
      <c r="H125">
        <f t="shared" ca="1" si="66"/>
        <v>12.1</v>
      </c>
      <c r="I125">
        <f t="shared" ca="1" si="67"/>
        <v>10.6</v>
      </c>
      <c r="J125">
        <f t="shared" ca="1" si="68"/>
        <v>18.3</v>
      </c>
      <c r="K125">
        <f t="shared" ca="1" si="69"/>
        <v>17.5</v>
      </c>
      <c r="L125">
        <f t="shared" ca="1" si="70"/>
        <v>34.799999999999997</v>
      </c>
      <c r="M125">
        <f t="shared" ca="1" si="71"/>
        <v>29</v>
      </c>
      <c r="N125">
        <f t="shared" ca="1" si="72"/>
        <v>40.200000000000003</v>
      </c>
      <c r="O125">
        <f t="shared" ca="1" si="73"/>
        <v>52</v>
      </c>
      <c r="P125">
        <f t="shared" ca="1" si="74"/>
        <v>59</v>
      </c>
      <c r="Q125">
        <f t="shared" ca="1" si="75"/>
        <v>57</v>
      </c>
      <c r="R125">
        <f t="shared" ca="1" si="76"/>
        <v>25</v>
      </c>
      <c r="S125">
        <f t="shared" ca="1" si="77"/>
        <v>50</v>
      </c>
      <c r="T125">
        <f t="shared" ca="1" si="78"/>
        <v>28</v>
      </c>
      <c r="U125">
        <f t="shared" ca="1" si="79"/>
        <v>30</v>
      </c>
      <c r="V125">
        <v>25</v>
      </c>
      <c r="W125">
        <f ca="1">INDIRECT("'"&amp;$A125&amp;"'!$h$23")</f>
        <v>5.5</v>
      </c>
      <c r="X125">
        <f ca="1">INDIRECT("'"&amp;$A125&amp;"'!$h$25")</f>
        <v>46</v>
      </c>
    </row>
    <row r="126" spans="1:24" x14ac:dyDescent="0.35">
      <c r="A126" t="s">
        <v>26</v>
      </c>
      <c r="B126">
        <f t="shared" ca="1" si="60"/>
        <v>25</v>
      </c>
      <c r="C126">
        <f t="shared" ca="1" si="61"/>
        <v>168</v>
      </c>
      <c r="D126">
        <f t="shared" ca="1" si="62"/>
        <v>61.9</v>
      </c>
      <c r="E126">
        <f t="shared" ca="1" si="63"/>
        <v>17.3</v>
      </c>
      <c r="F126">
        <f t="shared" ca="1" si="64"/>
        <v>5.5</v>
      </c>
      <c r="G126">
        <f t="shared" ca="1" si="65"/>
        <v>21.9</v>
      </c>
      <c r="H126">
        <f t="shared" ca="1" si="66"/>
        <v>12.1</v>
      </c>
      <c r="I126">
        <f t="shared" ca="1" si="67"/>
        <v>10.6</v>
      </c>
      <c r="J126">
        <f t="shared" ca="1" si="68"/>
        <v>18.3</v>
      </c>
      <c r="K126">
        <f t="shared" ca="1" si="69"/>
        <v>17.5</v>
      </c>
      <c r="L126">
        <f t="shared" ca="1" si="70"/>
        <v>34.799999999999997</v>
      </c>
      <c r="M126">
        <f t="shared" ca="1" si="71"/>
        <v>29</v>
      </c>
      <c r="N126">
        <f t="shared" ca="1" si="72"/>
        <v>40.200000000000003</v>
      </c>
      <c r="O126">
        <f t="shared" ca="1" si="73"/>
        <v>52</v>
      </c>
      <c r="P126">
        <f t="shared" ca="1" si="74"/>
        <v>59</v>
      </c>
      <c r="Q126">
        <f t="shared" ca="1" si="75"/>
        <v>57</v>
      </c>
      <c r="R126">
        <f t="shared" ca="1" si="76"/>
        <v>25</v>
      </c>
      <c r="S126">
        <f t="shared" ca="1" si="77"/>
        <v>50</v>
      </c>
      <c r="T126">
        <f t="shared" ca="1" si="78"/>
        <v>28</v>
      </c>
      <c r="U126">
        <f t="shared" ca="1" si="79"/>
        <v>30</v>
      </c>
      <c r="V126">
        <v>30</v>
      </c>
      <c r="W126">
        <f ca="1">INDIRECT("'"&amp;$A126&amp;"'!$i$23")</f>
        <v>6.5</v>
      </c>
      <c r="X126">
        <f ca="1">INDIRECT("'"&amp;$A126&amp;"'!$i$25")</f>
        <v>56</v>
      </c>
    </row>
    <row r="127" spans="1:24" x14ac:dyDescent="0.35">
      <c r="A127" t="s">
        <v>26</v>
      </c>
      <c r="B127">
        <f t="shared" ca="1" si="60"/>
        <v>25</v>
      </c>
      <c r="C127">
        <f t="shared" ca="1" si="61"/>
        <v>168</v>
      </c>
      <c r="D127">
        <f t="shared" ca="1" si="62"/>
        <v>61.9</v>
      </c>
      <c r="E127">
        <f t="shared" ca="1" si="63"/>
        <v>17.3</v>
      </c>
      <c r="F127">
        <f t="shared" ca="1" si="64"/>
        <v>5.5</v>
      </c>
      <c r="G127">
        <f t="shared" ca="1" si="65"/>
        <v>21.9</v>
      </c>
      <c r="H127">
        <f t="shared" ca="1" si="66"/>
        <v>12.1</v>
      </c>
      <c r="I127">
        <f t="shared" ca="1" si="67"/>
        <v>10.6</v>
      </c>
      <c r="J127">
        <f t="shared" ca="1" si="68"/>
        <v>18.3</v>
      </c>
      <c r="K127">
        <f t="shared" ca="1" si="69"/>
        <v>17.5</v>
      </c>
      <c r="L127">
        <f t="shared" ca="1" si="70"/>
        <v>34.799999999999997</v>
      </c>
      <c r="M127">
        <f t="shared" ca="1" si="71"/>
        <v>29</v>
      </c>
      <c r="N127">
        <f t="shared" ca="1" si="72"/>
        <v>40.200000000000003</v>
      </c>
      <c r="O127">
        <f t="shared" ca="1" si="73"/>
        <v>52</v>
      </c>
      <c r="P127">
        <f t="shared" ca="1" si="74"/>
        <v>59</v>
      </c>
      <c r="Q127">
        <f t="shared" ca="1" si="75"/>
        <v>57</v>
      </c>
      <c r="R127">
        <f t="shared" ca="1" si="76"/>
        <v>25</v>
      </c>
      <c r="S127">
        <f t="shared" ca="1" si="77"/>
        <v>50</v>
      </c>
      <c r="T127">
        <f t="shared" ca="1" si="78"/>
        <v>28</v>
      </c>
      <c r="U127">
        <f t="shared" ca="1" si="79"/>
        <v>30</v>
      </c>
      <c r="V127">
        <v>35</v>
      </c>
      <c r="W127">
        <f ca="1">INDIRECT("'"&amp;$A127&amp;"'!$j$23")</f>
        <v>7.6999999999999993</v>
      </c>
      <c r="X127">
        <f ca="1">INDIRECT("'"&amp;$A127&amp;"'!$j$25")</f>
        <v>72</v>
      </c>
    </row>
    <row r="128" spans="1:24" x14ac:dyDescent="0.35">
      <c r="A128" t="s">
        <v>26</v>
      </c>
      <c r="B128">
        <f t="shared" ca="1" si="60"/>
        <v>25</v>
      </c>
      <c r="C128">
        <f t="shared" ca="1" si="61"/>
        <v>168</v>
      </c>
      <c r="D128">
        <f t="shared" ca="1" si="62"/>
        <v>61.9</v>
      </c>
      <c r="E128">
        <f t="shared" ca="1" si="63"/>
        <v>17.3</v>
      </c>
      <c r="F128">
        <f t="shared" ca="1" si="64"/>
        <v>5.5</v>
      </c>
      <c r="G128">
        <f t="shared" ca="1" si="65"/>
        <v>21.9</v>
      </c>
      <c r="H128">
        <f t="shared" ca="1" si="66"/>
        <v>12.1</v>
      </c>
      <c r="I128">
        <f t="shared" ca="1" si="67"/>
        <v>10.6</v>
      </c>
      <c r="J128">
        <f t="shared" ca="1" si="68"/>
        <v>18.3</v>
      </c>
      <c r="K128">
        <f t="shared" ca="1" si="69"/>
        <v>17.5</v>
      </c>
      <c r="L128">
        <f t="shared" ca="1" si="70"/>
        <v>34.799999999999997</v>
      </c>
      <c r="M128">
        <f t="shared" ca="1" si="71"/>
        <v>29</v>
      </c>
      <c r="N128">
        <f t="shared" ca="1" si="72"/>
        <v>40.200000000000003</v>
      </c>
      <c r="O128">
        <f t="shared" ca="1" si="73"/>
        <v>52</v>
      </c>
      <c r="P128">
        <f t="shared" ca="1" si="74"/>
        <v>59</v>
      </c>
      <c r="Q128">
        <f t="shared" ca="1" si="75"/>
        <v>57</v>
      </c>
      <c r="R128">
        <f t="shared" ca="1" si="76"/>
        <v>25</v>
      </c>
      <c r="S128">
        <f t="shared" ca="1" si="77"/>
        <v>50</v>
      </c>
      <c r="T128">
        <f t="shared" ca="1" si="78"/>
        <v>28</v>
      </c>
      <c r="U128">
        <f t="shared" ca="1" si="79"/>
        <v>30</v>
      </c>
      <c r="V128">
        <v>40</v>
      </c>
      <c r="W128">
        <f ca="1">INDIRECT("'"&amp;$A128&amp;"'!$k$23")</f>
        <v>8.9</v>
      </c>
      <c r="X128">
        <f ca="1">INDIRECT("'"&amp;$A128&amp;"'!$k$25")</f>
        <v>81</v>
      </c>
    </row>
    <row r="129" spans="1:24" x14ac:dyDescent="0.35">
      <c r="A129" t="s">
        <v>26</v>
      </c>
      <c r="B129">
        <f t="shared" ca="1" si="60"/>
        <v>25</v>
      </c>
      <c r="C129">
        <f t="shared" ca="1" si="61"/>
        <v>168</v>
      </c>
      <c r="D129">
        <f t="shared" ca="1" si="62"/>
        <v>61.9</v>
      </c>
      <c r="E129">
        <f t="shared" ca="1" si="63"/>
        <v>17.3</v>
      </c>
      <c r="F129">
        <f t="shared" ca="1" si="64"/>
        <v>5.5</v>
      </c>
      <c r="G129">
        <f t="shared" ca="1" si="65"/>
        <v>21.9</v>
      </c>
      <c r="H129">
        <f t="shared" ca="1" si="66"/>
        <v>12.1</v>
      </c>
      <c r="I129">
        <f t="shared" ca="1" si="67"/>
        <v>10.6</v>
      </c>
      <c r="J129">
        <f t="shared" ca="1" si="68"/>
        <v>18.3</v>
      </c>
      <c r="K129">
        <f t="shared" ca="1" si="69"/>
        <v>17.5</v>
      </c>
      <c r="L129">
        <f t="shared" ca="1" si="70"/>
        <v>34.799999999999997</v>
      </c>
      <c r="M129">
        <f t="shared" ca="1" si="71"/>
        <v>29</v>
      </c>
      <c r="N129">
        <f t="shared" ca="1" si="72"/>
        <v>40.200000000000003</v>
      </c>
      <c r="O129">
        <f t="shared" ca="1" si="73"/>
        <v>52</v>
      </c>
      <c r="P129">
        <f t="shared" ca="1" si="74"/>
        <v>59</v>
      </c>
      <c r="Q129">
        <f t="shared" ca="1" si="75"/>
        <v>57</v>
      </c>
      <c r="R129">
        <f t="shared" ca="1" si="76"/>
        <v>25</v>
      </c>
      <c r="S129">
        <f t="shared" ca="1" si="77"/>
        <v>50</v>
      </c>
      <c r="T129">
        <f t="shared" ca="1" si="78"/>
        <v>28</v>
      </c>
      <c r="U129">
        <f t="shared" ca="1" si="79"/>
        <v>30</v>
      </c>
      <c r="V129">
        <v>45</v>
      </c>
      <c r="W129">
        <f ca="1">INDIRECT("'"&amp;$A129&amp;"'!$l$23")</f>
        <v>9.8000000000000007</v>
      </c>
      <c r="X129">
        <f ca="1">INDIRECT("'"&amp;$A129&amp;"'!$l$25")</f>
        <v>95</v>
      </c>
    </row>
    <row r="130" spans="1:24" x14ac:dyDescent="0.35">
      <c r="A130" t="s">
        <v>26</v>
      </c>
      <c r="B130">
        <f t="shared" ca="1" si="60"/>
        <v>25</v>
      </c>
      <c r="C130">
        <f t="shared" ca="1" si="61"/>
        <v>168</v>
      </c>
      <c r="D130">
        <f t="shared" ca="1" si="62"/>
        <v>61.9</v>
      </c>
      <c r="E130">
        <f t="shared" ca="1" si="63"/>
        <v>17.3</v>
      </c>
      <c r="F130">
        <f t="shared" ca="1" si="64"/>
        <v>5.5</v>
      </c>
      <c r="G130">
        <f t="shared" ca="1" si="65"/>
        <v>21.9</v>
      </c>
      <c r="H130">
        <f t="shared" ca="1" si="66"/>
        <v>12.1</v>
      </c>
      <c r="I130">
        <f t="shared" ca="1" si="67"/>
        <v>10.6</v>
      </c>
      <c r="J130">
        <f t="shared" ca="1" si="68"/>
        <v>18.3</v>
      </c>
      <c r="K130">
        <f t="shared" ca="1" si="69"/>
        <v>17.5</v>
      </c>
      <c r="L130">
        <f t="shared" ca="1" si="70"/>
        <v>34.799999999999997</v>
      </c>
      <c r="M130">
        <f t="shared" ca="1" si="71"/>
        <v>29</v>
      </c>
      <c r="N130">
        <f t="shared" ca="1" si="72"/>
        <v>40.200000000000003</v>
      </c>
      <c r="O130">
        <f t="shared" ca="1" si="73"/>
        <v>52</v>
      </c>
      <c r="P130">
        <f t="shared" ca="1" si="74"/>
        <v>59</v>
      </c>
      <c r="Q130">
        <f t="shared" ca="1" si="75"/>
        <v>57</v>
      </c>
      <c r="R130">
        <f t="shared" ca="1" si="76"/>
        <v>25</v>
      </c>
      <c r="S130">
        <f t="shared" ca="1" si="77"/>
        <v>50</v>
      </c>
      <c r="T130">
        <f t="shared" ca="1" si="78"/>
        <v>28</v>
      </c>
      <c r="U130">
        <f t="shared" ca="1" si="79"/>
        <v>30</v>
      </c>
      <c r="V130">
        <v>50</v>
      </c>
      <c r="W130">
        <f ca="1">INDIRECT("'"&amp;$A130&amp;"'!$m$23")</f>
        <v>11</v>
      </c>
      <c r="X130">
        <f ca="1">INDIRECT("'"&amp;$A130&amp;"'!$m$25")</f>
        <v>105</v>
      </c>
    </row>
    <row r="131" spans="1:24" x14ac:dyDescent="0.35">
      <c r="A131" t="s">
        <v>26</v>
      </c>
      <c r="B131">
        <f t="shared" ca="1" si="60"/>
        <v>25</v>
      </c>
      <c r="C131">
        <f t="shared" ca="1" si="61"/>
        <v>168</v>
      </c>
      <c r="D131">
        <f t="shared" ca="1" si="62"/>
        <v>61.9</v>
      </c>
      <c r="E131">
        <f t="shared" ca="1" si="63"/>
        <v>17.3</v>
      </c>
      <c r="F131">
        <f t="shared" ca="1" si="64"/>
        <v>5.5</v>
      </c>
      <c r="G131">
        <f t="shared" ca="1" si="65"/>
        <v>21.9</v>
      </c>
      <c r="H131">
        <f t="shared" ca="1" si="66"/>
        <v>12.1</v>
      </c>
      <c r="I131">
        <f t="shared" ca="1" si="67"/>
        <v>10.6</v>
      </c>
      <c r="J131">
        <f t="shared" ca="1" si="68"/>
        <v>18.3</v>
      </c>
      <c r="K131">
        <f t="shared" ca="1" si="69"/>
        <v>17.5</v>
      </c>
      <c r="L131">
        <f t="shared" ca="1" si="70"/>
        <v>34.799999999999997</v>
      </c>
      <c r="M131">
        <f t="shared" ca="1" si="71"/>
        <v>29</v>
      </c>
      <c r="N131">
        <f t="shared" ca="1" si="72"/>
        <v>40.200000000000003</v>
      </c>
      <c r="O131">
        <f t="shared" ca="1" si="73"/>
        <v>52</v>
      </c>
      <c r="P131">
        <f t="shared" ca="1" si="74"/>
        <v>59</v>
      </c>
      <c r="Q131">
        <f t="shared" ca="1" si="75"/>
        <v>57</v>
      </c>
      <c r="R131">
        <f t="shared" ca="1" si="76"/>
        <v>25</v>
      </c>
      <c r="S131">
        <f t="shared" ca="1" si="77"/>
        <v>50</v>
      </c>
      <c r="T131">
        <f t="shared" ca="1" si="78"/>
        <v>28</v>
      </c>
      <c r="U131">
        <f t="shared" ca="1" si="79"/>
        <v>30</v>
      </c>
      <c r="V131">
        <v>55</v>
      </c>
      <c r="W131">
        <f ca="1">INDIRECT("'"&amp;$A131&amp;"'!$n$23")</f>
        <v>12</v>
      </c>
      <c r="X131">
        <f ca="1">INDIRECT("'"&amp;$A131&amp;"'!$n$25")</f>
        <v>117</v>
      </c>
    </row>
    <row r="132" spans="1:24" x14ac:dyDescent="0.35">
      <c r="A132" t="s">
        <v>26</v>
      </c>
      <c r="B132">
        <f t="shared" ca="1" si="60"/>
        <v>25</v>
      </c>
      <c r="C132">
        <f t="shared" ca="1" si="61"/>
        <v>168</v>
      </c>
      <c r="D132">
        <f t="shared" ca="1" si="62"/>
        <v>61.9</v>
      </c>
      <c r="E132">
        <f t="shared" ca="1" si="63"/>
        <v>17.3</v>
      </c>
      <c r="F132">
        <f t="shared" ca="1" si="64"/>
        <v>5.5</v>
      </c>
      <c r="G132">
        <f t="shared" ca="1" si="65"/>
        <v>21.9</v>
      </c>
      <c r="H132">
        <f t="shared" ca="1" si="66"/>
        <v>12.1</v>
      </c>
      <c r="I132">
        <f t="shared" ca="1" si="67"/>
        <v>10.6</v>
      </c>
      <c r="J132">
        <f t="shared" ca="1" si="68"/>
        <v>18.3</v>
      </c>
      <c r="K132">
        <f t="shared" ca="1" si="69"/>
        <v>17.5</v>
      </c>
      <c r="L132">
        <f t="shared" ca="1" si="70"/>
        <v>34.799999999999997</v>
      </c>
      <c r="M132">
        <f t="shared" ca="1" si="71"/>
        <v>29</v>
      </c>
      <c r="N132">
        <f t="shared" ca="1" si="72"/>
        <v>40.200000000000003</v>
      </c>
      <c r="O132">
        <f t="shared" ca="1" si="73"/>
        <v>52</v>
      </c>
      <c r="P132">
        <f t="shared" ca="1" si="74"/>
        <v>59</v>
      </c>
      <c r="Q132">
        <f t="shared" ca="1" si="75"/>
        <v>57</v>
      </c>
      <c r="R132">
        <f t="shared" ca="1" si="76"/>
        <v>25</v>
      </c>
      <c r="S132">
        <f t="shared" ca="1" si="77"/>
        <v>50</v>
      </c>
      <c r="T132">
        <f t="shared" ca="1" si="78"/>
        <v>28</v>
      </c>
      <c r="U132">
        <f t="shared" ca="1" si="79"/>
        <v>30</v>
      </c>
      <c r="V132">
        <v>60</v>
      </c>
      <c r="W132">
        <f ca="1">INDIRECT("'"&amp;$A132&amp;"'!$o$23")</f>
        <v>12.8</v>
      </c>
      <c r="X132">
        <f ca="1">INDIRECT("'"&amp;$A132&amp;"'!$o$25")</f>
        <v>134</v>
      </c>
    </row>
    <row r="133" spans="1:24" x14ac:dyDescent="0.35">
      <c r="A133" t="s">
        <v>26</v>
      </c>
      <c r="B133">
        <f t="shared" ca="1" si="60"/>
        <v>25</v>
      </c>
      <c r="C133">
        <f t="shared" ca="1" si="61"/>
        <v>168</v>
      </c>
      <c r="D133">
        <f t="shared" ca="1" si="62"/>
        <v>61.9</v>
      </c>
      <c r="E133">
        <f t="shared" ca="1" si="63"/>
        <v>17.3</v>
      </c>
      <c r="F133">
        <f t="shared" ca="1" si="64"/>
        <v>5.5</v>
      </c>
      <c r="G133">
        <f t="shared" ca="1" si="65"/>
        <v>21.9</v>
      </c>
      <c r="H133">
        <f t="shared" ca="1" si="66"/>
        <v>12.1</v>
      </c>
      <c r="I133">
        <f t="shared" ca="1" si="67"/>
        <v>10.6</v>
      </c>
      <c r="J133">
        <f t="shared" ca="1" si="68"/>
        <v>18.3</v>
      </c>
      <c r="K133">
        <f t="shared" ca="1" si="69"/>
        <v>17.5</v>
      </c>
      <c r="L133">
        <f t="shared" ca="1" si="70"/>
        <v>34.799999999999997</v>
      </c>
      <c r="M133">
        <f t="shared" ca="1" si="71"/>
        <v>29</v>
      </c>
      <c r="N133">
        <f t="shared" ca="1" si="72"/>
        <v>40.200000000000003</v>
      </c>
      <c r="O133">
        <f t="shared" ca="1" si="73"/>
        <v>52</v>
      </c>
      <c r="P133">
        <f t="shared" ca="1" si="74"/>
        <v>59</v>
      </c>
      <c r="Q133">
        <f t="shared" ca="1" si="75"/>
        <v>57</v>
      </c>
      <c r="R133">
        <f t="shared" ca="1" si="76"/>
        <v>25</v>
      </c>
      <c r="S133">
        <f t="shared" ca="1" si="77"/>
        <v>50</v>
      </c>
      <c r="T133">
        <f t="shared" ca="1" si="78"/>
        <v>28</v>
      </c>
      <c r="U133">
        <f t="shared" ca="1" si="79"/>
        <v>30</v>
      </c>
      <c r="V133">
        <v>0</v>
      </c>
      <c r="W133">
        <f ca="1">INDIRECT("'"&amp;$A133&amp;"'!$C$23")</f>
        <v>0</v>
      </c>
      <c r="X133">
        <f ca="1">INDIRECT("'"&amp;$A133&amp;"'!$C$26")</f>
        <v>9.8000000000000007</v>
      </c>
    </row>
    <row r="134" spans="1:24" x14ac:dyDescent="0.35">
      <c r="A134" t="s">
        <v>26</v>
      </c>
      <c r="B134">
        <f t="shared" ca="1" si="60"/>
        <v>25</v>
      </c>
      <c r="C134">
        <f t="shared" ca="1" si="61"/>
        <v>168</v>
      </c>
      <c r="D134">
        <f t="shared" ca="1" si="62"/>
        <v>61.9</v>
      </c>
      <c r="E134">
        <f t="shared" ca="1" si="63"/>
        <v>17.3</v>
      </c>
      <c r="F134">
        <f t="shared" ca="1" si="64"/>
        <v>5.5</v>
      </c>
      <c r="G134">
        <f t="shared" ca="1" si="65"/>
        <v>21.9</v>
      </c>
      <c r="H134">
        <f t="shared" ca="1" si="66"/>
        <v>12.1</v>
      </c>
      <c r="I134">
        <f t="shared" ca="1" si="67"/>
        <v>10.6</v>
      </c>
      <c r="J134">
        <f t="shared" ca="1" si="68"/>
        <v>18.3</v>
      </c>
      <c r="K134">
        <f t="shared" ca="1" si="69"/>
        <v>17.5</v>
      </c>
      <c r="L134">
        <f t="shared" ca="1" si="70"/>
        <v>34.799999999999997</v>
      </c>
      <c r="M134">
        <f t="shared" ca="1" si="71"/>
        <v>29</v>
      </c>
      <c r="N134">
        <f t="shared" ca="1" si="72"/>
        <v>40.200000000000003</v>
      </c>
      <c r="O134">
        <f t="shared" ca="1" si="73"/>
        <v>52</v>
      </c>
      <c r="P134">
        <f t="shared" ca="1" si="74"/>
        <v>59</v>
      </c>
      <c r="Q134">
        <f t="shared" ca="1" si="75"/>
        <v>57</v>
      </c>
      <c r="R134">
        <f t="shared" ca="1" si="76"/>
        <v>25</v>
      </c>
      <c r="S134">
        <f t="shared" ca="1" si="77"/>
        <v>50</v>
      </c>
      <c r="T134">
        <f t="shared" ca="1" si="78"/>
        <v>28</v>
      </c>
      <c r="U134">
        <f t="shared" ca="1" si="79"/>
        <v>30</v>
      </c>
      <c r="V134">
        <v>5</v>
      </c>
      <c r="W134">
        <f ca="1">INDIRECT("'"&amp;$A134&amp;"'!$d$23")</f>
        <v>1.5</v>
      </c>
      <c r="X134">
        <f ca="1">INDIRECT("'"&amp;$A134&amp;"'!$D$26")</f>
        <v>16</v>
      </c>
    </row>
    <row r="135" spans="1:24" x14ac:dyDescent="0.35">
      <c r="A135" t="s">
        <v>26</v>
      </c>
      <c r="B135">
        <f t="shared" ca="1" si="60"/>
        <v>25</v>
      </c>
      <c r="C135">
        <f t="shared" ca="1" si="61"/>
        <v>168</v>
      </c>
      <c r="D135">
        <f t="shared" ca="1" si="62"/>
        <v>61.9</v>
      </c>
      <c r="E135">
        <f t="shared" ca="1" si="63"/>
        <v>17.3</v>
      </c>
      <c r="F135">
        <f t="shared" ca="1" si="64"/>
        <v>5.5</v>
      </c>
      <c r="G135">
        <f t="shared" ca="1" si="65"/>
        <v>21.9</v>
      </c>
      <c r="H135">
        <f t="shared" ca="1" si="66"/>
        <v>12.1</v>
      </c>
      <c r="I135">
        <f t="shared" ca="1" si="67"/>
        <v>10.6</v>
      </c>
      <c r="J135">
        <f t="shared" ca="1" si="68"/>
        <v>18.3</v>
      </c>
      <c r="K135">
        <f t="shared" ca="1" si="69"/>
        <v>17.5</v>
      </c>
      <c r="L135">
        <f t="shared" ca="1" si="70"/>
        <v>34.799999999999997</v>
      </c>
      <c r="M135">
        <f t="shared" ca="1" si="71"/>
        <v>29</v>
      </c>
      <c r="N135">
        <f t="shared" ca="1" si="72"/>
        <v>40.200000000000003</v>
      </c>
      <c r="O135">
        <f t="shared" ca="1" si="73"/>
        <v>52</v>
      </c>
      <c r="P135">
        <f t="shared" ca="1" si="74"/>
        <v>59</v>
      </c>
      <c r="Q135">
        <f t="shared" ca="1" si="75"/>
        <v>57</v>
      </c>
      <c r="R135">
        <f t="shared" ca="1" si="76"/>
        <v>25</v>
      </c>
      <c r="S135">
        <f t="shared" ca="1" si="77"/>
        <v>50</v>
      </c>
      <c r="T135">
        <f t="shared" ca="1" si="78"/>
        <v>28</v>
      </c>
      <c r="U135">
        <f t="shared" ca="1" si="79"/>
        <v>30</v>
      </c>
      <c r="V135">
        <v>10</v>
      </c>
      <c r="W135">
        <f ca="1">INDIRECT("'"&amp;$A135&amp;"'!$e$23")</f>
        <v>2.5</v>
      </c>
      <c r="X135">
        <f ca="1">INDIRECT("'"&amp;$A135&amp;"'!$e$26")</f>
        <v>21.5</v>
      </c>
    </row>
    <row r="136" spans="1:24" x14ac:dyDescent="0.35">
      <c r="A136" t="s">
        <v>26</v>
      </c>
      <c r="B136">
        <f t="shared" ca="1" si="60"/>
        <v>25</v>
      </c>
      <c r="C136">
        <f t="shared" ca="1" si="61"/>
        <v>168</v>
      </c>
      <c r="D136">
        <f t="shared" ca="1" si="62"/>
        <v>61.9</v>
      </c>
      <c r="E136">
        <f t="shared" ca="1" si="63"/>
        <v>17.3</v>
      </c>
      <c r="F136">
        <f t="shared" ca="1" si="64"/>
        <v>5.5</v>
      </c>
      <c r="G136">
        <f t="shared" ca="1" si="65"/>
        <v>21.9</v>
      </c>
      <c r="H136">
        <f t="shared" ca="1" si="66"/>
        <v>12.1</v>
      </c>
      <c r="I136">
        <f t="shared" ca="1" si="67"/>
        <v>10.6</v>
      </c>
      <c r="J136">
        <f t="shared" ca="1" si="68"/>
        <v>18.3</v>
      </c>
      <c r="K136">
        <f t="shared" ca="1" si="69"/>
        <v>17.5</v>
      </c>
      <c r="L136">
        <f t="shared" ca="1" si="70"/>
        <v>34.799999999999997</v>
      </c>
      <c r="M136">
        <f t="shared" ca="1" si="71"/>
        <v>29</v>
      </c>
      <c r="N136">
        <f t="shared" ca="1" si="72"/>
        <v>40.200000000000003</v>
      </c>
      <c r="O136">
        <f t="shared" ca="1" si="73"/>
        <v>52</v>
      </c>
      <c r="P136">
        <f t="shared" ca="1" si="74"/>
        <v>59</v>
      </c>
      <c r="Q136">
        <f t="shared" ca="1" si="75"/>
        <v>57</v>
      </c>
      <c r="R136">
        <f t="shared" ca="1" si="76"/>
        <v>25</v>
      </c>
      <c r="S136">
        <f t="shared" ca="1" si="77"/>
        <v>50</v>
      </c>
      <c r="T136">
        <f t="shared" ca="1" si="78"/>
        <v>28</v>
      </c>
      <c r="U136">
        <f t="shared" ca="1" si="79"/>
        <v>30</v>
      </c>
      <c r="V136">
        <v>15</v>
      </c>
      <c r="W136">
        <f ca="1">INDIRECT("'"&amp;$A136&amp;"'!$f$23")</f>
        <v>3.5</v>
      </c>
      <c r="X136">
        <f ca="1">INDIRECT("'"&amp;$A136&amp;"'!$f$26")</f>
        <v>27</v>
      </c>
    </row>
    <row r="137" spans="1:24" x14ac:dyDescent="0.35">
      <c r="A137" t="s">
        <v>26</v>
      </c>
      <c r="B137">
        <f t="shared" ca="1" si="60"/>
        <v>25</v>
      </c>
      <c r="C137">
        <f t="shared" ca="1" si="61"/>
        <v>168</v>
      </c>
      <c r="D137">
        <f t="shared" ca="1" si="62"/>
        <v>61.9</v>
      </c>
      <c r="E137">
        <f t="shared" ca="1" si="63"/>
        <v>17.3</v>
      </c>
      <c r="F137">
        <f t="shared" ca="1" si="64"/>
        <v>5.5</v>
      </c>
      <c r="G137">
        <f t="shared" ca="1" si="65"/>
        <v>21.9</v>
      </c>
      <c r="H137">
        <f t="shared" ca="1" si="66"/>
        <v>12.1</v>
      </c>
      <c r="I137">
        <f t="shared" ca="1" si="67"/>
        <v>10.6</v>
      </c>
      <c r="J137">
        <f t="shared" ca="1" si="68"/>
        <v>18.3</v>
      </c>
      <c r="K137">
        <f t="shared" ca="1" si="69"/>
        <v>17.5</v>
      </c>
      <c r="L137">
        <f t="shared" ca="1" si="70"/>
        <v>34.799999999999997</v>
      </c>
      <c r="M137">
        <f t="shared" ca="1" si="71"/>
        <v>29</v>
      </c>
      <c r="N137">
        <f t="shared" ca="1" si="72"/>
        <v>40.200000000000003</v>
      </c>
      <c r="O137">
        <f t="shared" ca="1" si="73"/>
        <v>52</v>
      </c>
      <c r="P137">
        <f t="shared" ca="1" si="74"/>
        <v>59</v>
      </c>
      <c r="Q137">
        <f t="shared" ca="1" si="75"/>
        <v>57</v>
      </c>
      <c r="R137">
        <f t="shared" ca="1" si="76"/>
        <v>25</v>
      </c>
      <c r="S137">
        <f t="shared" ca="1" si="77"/>
        <v>50</v>
      </c>
      <c r="T137">
        <f t="shared" ca="1" si="78"/>
        <v>28</v>
      </c>
      <c r="U137">
        <f t="shared" ca="1" si="79"/>
        <v>30</v>
      </c>
      <c r="V137">
        <v>20</v>
      </c>
      <c r="W137">
        <f ca="1">INDIRECT("'"&amp;$A137&amp;"'!$g$23")</f>
        <v>4.5</v>
      </c>
      <c r="X137">
        <f ca="1">INDIRECT("'"&amp;$A137&amp;"'!$g$26")</f>
        <v>37.5</v>
      </c>
    </row>
    <row r="138" spans="1:24" x14ac:dyDescent="0.35">
      <c r="A138" t="s">
        <v>26</v>
      </c>
      <c r="B138">
        <f t="shared" ca="1" si="60"/>
        <v>25</v>
      </c>
      <c r="C138">
        <f t="shared" ca="1" si="61"/>
        <v>168</v>
      </c>
      <c r="D138">
        <f t="shared" ca="1" si="62"/>
        <v>61.9</v>
      </c>
      <c r="E138">
        <f t="shared" ca="1" si="63"/>
        <v>17.3</v>
      </c>
      <c r="F138">
        <f t="shared" ca="1" si="64"/>
        <v>5.5</v>
      </c>
      <c r="G138">
        <f t="shared" ca="1" si="65"/>
        <v>21.9</v>
      </c>
      <c r="H138">
        <f t="shared" ca="1" si="66"/>
        <v>12.1</v>
      </c>
      <c r="I138">
        <f t="shared" ca="1" si="67"/>
        <v>10.6</v>
      </c>
      <c r="J138">
        <f t="shared" ca="1" si="68"/>
        <v>18.3</v>
      </c>
      <c r="K138">
        <f t="shared" ca="1" si="69"/>
        <v>17.5</v>
      </c>
      <c r="L138">
        <f t="shared" ca="1" si="70"/>
        <v>34.799999999999997</v>
      </c>
      <c r="M138">
        <f t="shared" ca="1" si="71"/>
        <v>29</v>
      </c>
      <c r="N138">
        <f t="shared" ca="1" si="72"/>
        <v>40.200000000000003</v>
      </c>
      <c r="O138">
        <f t="shared" ca="1" si="73"/>
        <v>52</v>
      </c>
      <c r="P138">
        <f t="shared" ca="1" si="74"/>
        <v>59</v>
      </c>
      <c r="Q138">
        <f t="shared" ca="1" si="75"/>
        <v>57</v>
      </c>
      <c r="R138">
        <f t="shared" ca="1" si="76"/>
        <v>25</v>
      </c>
      <c r="S138">
        <f t="shared" ca="1" si="77"/>
        <v>50</v>
      </c>
      <c r="T138">
        <f t="shared" ca="1" si="78"/>
        <v>28</v>
      </c>
      <c r="U138">
        <f t="shared" ca="1" si="79"/>
        <v>30</v>
      </c>
      <c r="V138">
        <v>25</v>
      </c>
      <c r="W138">
        <f ca="1">INDIRECT("'"&amp;$A138&amp;"'!$h$23")</f>
        <v>5.5</v>
      </c>
      <c r="X138">
        <f ca="1">INDIRECT("'"&amp;$A138&amp;"'!$h$26")</f>
        <v>46</v>
      </c>
    </row>
    <row r="139" spans="1:24" x14ac:dyDescent="0.35">
      <c r="A139" t="s">
        <v>26</v>
      </c>
      <c r="B139">
        <f t="shared" ca="1" si="60"/>
        <v>25</v>
      </c>
      <c r="C139">
        <f t="shared" ca="1" si="61"/>
        <v>168</v>
      </c>
      <c r="D139">
        <f t="shared" ca="1" si="62"/>
        <v>61.9</v>
      </c>
      <c r="E139">
        <f t="shared" ca="1" si="63"/>
        <v>17.3</v>
      </c>
      <c r="F139">
        <f t="shared" ca="1" si="64"/>
        <v>5.5</v>
      </c>
      <c r="G139">
        <f t="shared" ca="1" si="65"/>
        <v>21.9</v>
      </c>
      <c r="H139">
        <f t="shared" ca="1" si="66"/>
        <v>12.1</v>
      </c>
      <c r="I139">
        <f t="shared" ca="1" si="67"/>
        <v>10.6</v>
      </c>
      <c r="J139">
        <f t="shared" ca="1" si="68"/>
        <v>18.3</v>
      </c>
      <c r="K139">
        <f t="shared" ca="1" si="69"/>
        <v>17.5</v>
      </c>
      <c r="L139">
        <f t="shared" ca="1" si="70"/>
        <v>34.799999999999997</v>
      </c>
      <c r="M139">
        <f t="shared" ca="1" si="71"/>
        <v>29</v>
      </c>
      <c r="N139">
        <f t="shared" ca="1" si="72"/>
        <v>40.200000000000003</v>
      </c>
      <c r="O139">
        <f t="shared" ca="1" si="73"/>
        <v>52</v>
      </c>
      <c r="P139">
        <f t="shared" ca="1" si="74"/>
        <v>59</v>
      </c>
      <c r="Q139">
        <f t="shared" ca="1" si="75"/>
        <v>57</v>
      </c>
      <c r="R139">
        <f t="shared" ca="1" si="76"/>
        <v>25</v>
      </c>
      <c r="S139">
        <f t="shared" ca="1" si="77"/>
        <v>50</v>
      </c>
      <c r="T139">
        <f t="shared" ca="1" si="78"/>
        <v>28</v>
      </c>
      <c r="U139">
        <f t="shared" ca="1" si="79"/>
        <v>30</v>
      </c>
      <c r="V139">
        <v>30</v>
      </c>
      <c r="W139">
        <f ca="1">INDIRECT("'"&amp;$A139&amp;"'!$i$23")</f>
        <v>6.5</v>
      </c>
      <c r="X139">
        <f ca="1">INDIRECT("'"&amp;$A139&amp;"'!$i$26")</f>
        <v>52</v>
      </c>
    </row>
    <row r="140" spans="1:24" x14ac:dyDescent="0.35">
      <c r="A140" t="s">
        <v>26</v>
      </c>
      <c r="B140">
        <f t="shared" ca="1" si="60"/>
        <v>25</v>
      </c>
      <c r="C140">
        <f t="shared" ca="1" si="61"/>
        <v>168</v>
      </c>
      <c r="D140">
        <f t="shared" ca="1" si="62"/>
        <v>61.9</v>
      </c>
      <c r="E140">
        <f t="shared" ca="1" si="63"/>
        <v>17.3</v>
      </c>
      <c r="F140">
        <f t="shared" ca="1" si="64"/>
        <v>5.5</v>
      </c>
      <c r="G140">
        <f t="shared" ca="1" si="65"/>
        <v>21.9</v>
      </c>
      <c r="H140">
        <f t="shared" ca="1" si="66"/>
        <v>12.1</v>
      </c>
      <c r="I140">
        <f t="shared" ca="1" si="67"/>
        <v>10.6</v>
      </c>
      <c r="J140">
        <f t="shared" ca="1" si="68"/>
        <v>18.3</v>
      </c>
      <c r="K140">
        <f t="shared" ca="1" si="69"/>
        <v>17.5</v>
      </c>
      <c r="L140">
        <f t="shared" ca="1" si="70"/>
        <v>34.799999999999997</v>
      </c>
      <c r="M140">
        <f t="shared" ca="1" si="71"/>
        <v>29</v>
      </c>
      <c r="N140">
        <f t="shared" ca="1" si="72"/>
        <v>40.200000000000003</v>
      </c>
      <c r="O140">
        <f t="shared" ca="1" si="73"/>
        <v>52</v>
      </c>
      <c r="P140">
        <f t="shared" ca="1" si="74"/>
        <v>59</v>
      </c>
      <c r="Q140">
        <f t="shared" ca="1" si="75"/>
        <v>57</v>
      </c>
      <c r="R140">
        <f t="shared" ca="1" si="76"/>
        <v>25</v>
      </c>
      <c r="S140">
        <f t="shared" ca="1" si="77"/>
        <v>50</v>
      </c>
      <c r="T140">
        <f t="shared" ca="1" si="78"/>
        <v>28</v>
      </c>
      <c r="U140">
        <f t="shared" ca="1" si="79"/>
        <v>30</v>
      </c>
      <c r="V140">
        <v>35</v>
      </c>
      <c r="W140">
        <f ca="1">INDIRECT("'"&amp;$A140&amp;"'!$j$23")</f>
        <v>7.6999999999999993</v>
      </c>
      <c r="X140">
        <f ca="1">INDIRECT("'"&amp;$A140&amp;"'!$j$26")</f>
        <v>64</v>
      </c>
    </row>
    <row r="141" spans="1:24" x14ac:dyDescent="0.35">
      <c r="A141" t="s">
        <v>26</v>
      </c>
      <c r="B141">
        <f t="shared" ca="1" si="60"/>
        <v>25</v>
      </c>
      <c r="C141">
        <f t="shared" ca="1" si="61"/>
        <v>168</v>
      </c>
      <c r="D141">
        <f t="shared" ca="1" si="62"/>
        <v>61.9</v>
      </c>
      <c r="E141">
        <f t="shared" ca="1" si="63"/>
        <v>17.3</v>
      </c>
      <c r="F141">
        <f t="shared" ca="1" si="64"/>
        <v>5.5</v>
      </c>
      <c r="G141">
        <f t="shared" ca="1" si="65"/>
        <v>21.9</v>
      </c>
      <c r="H141">
        <f t="shared" ca="1" si="66"/>
        <v>12.1</v>
      </c>
      <c r="I141">
        <f t="shared" ca="1" si="67"/>
        <v>10.6</v>
      </c>
      <c r="J141">
        <f t="shared" ca="1" si="68"/>
        <v>18.3</v>
      </c>
      <c r="K141">
        <f t="shared" ca="1" si="69"/>
        <v>17.5</v>
      </c>
      <c r="L141">
        <f t="shared" ca="1" si="70"/>
        <v>34.799999999999997</v>
      </c>
      <c r="M141">
        <f t="shared" ca="1" si="71"/>
        <v>29</v>
      </c>
      <c r="N141">
        <f t="shared" ca="1" si="72"/>
        <v>40.200000000000003</v>
      </c>
      <c r="O141">
        <f t="shared" ca="1" si="73"/>
        <v>52</v>
      </c>
      <c r="P141">
        <f t="shared" ca="1" si="74"/>
        <v>59</v>
      </c>
      <c r="Q141">
        <f t="shared" ca="1" si="75"/>
        <v>57</v>
      </c>
      <c r="R141">
        <f t="shared" ca="1" si="76"/>
        <v>25</v>
      </c>
      <c r="S141">
        <f t="shared" ca="1" si="77"/>
        <v>50</v>
      </c>
      <c r="T141">
        <f t="shared" ca="1" si="78"/>
        <v>28</v>
      </c>
      <c r="U141">
        <f t="shared" ca="1" si="79"/>
        <v>30</v>
      </c>
      <c r="V141">
        <v>40</v>
      </c>
      <c r="W141">
        <f ca="1">INDIRECT("'"&amp;$A141&amp;"'!$k$23")</f>
        <v>8.9</v>
      </c>
      <c r="X141">
        <f ca="1">INDIRECT("'"&amp;$A141&amp;"'!$k$26")</f>
        <v>76</v>
      </c>
    </row>
    <row r="142" spans="1:24" x14ac:dyDescent="0.35">
      <c r="A142" t="s">
        <v>26</v>
      </c>
      <c r="B142">
        <f t="shared" ca="1" si="60"/>
        <v>25</v>
      </c>
      <c r="C142">
        <f t="shared" ca="1" si="61"/>
        <v>168</v>
      </c>
      <c r="D142">
        <f t="shared" ca="1" si="62"/>
        <v>61.9</v>
      </c>
      <c r="E142">
        <f t="shared" ca="1" si="63"/>
        <v>17.3</v>
      </c>
      <c r="F142">
        <f t="shared" ca="1" si="64"/>
        <v>5.5</v>
      </c>
      <c r="G142">
        <f t="shared" ca="1" si="65"/>
        <v>21.9</v>
      </c>
      <c r="H142">
        <f t="shared" ca="1" si="66"/>
        <v>12.1</v>
      </c>
      <c r="I142">
        <f t="shared" ca="1" si="67"/>
        <v>10.6</v>
      </c>
      <c r="J142">
        <f t="shared" ca="1" si="68"/>
        <v>18.3</v>
      </c>
      <c r="K142">
        <f t="shared" ca="1" si="69"/>
        <v>17.5</v>
      </c>
      <c r="L142">
        <f t="shared" ca="1" si="70"/>
        <v>34.799999999999997</v>
      </c>
      <c r="M142">
        <f t="shared" ca="1" si="71"/>
        <v>29</v>
      </c>
      <c r="N142">
        <f t="shared" ca="1" si="72"/>
        <v>40.200000000000003</v>
      </c>
      <c r="O142">
        <f t="shared" ca="1" si="73"/>
        <v>52</v>
      </c>
      <c r="P142">
        <f t="shared" ca="1" si="74"/>
        <v>59</v>
      </c>
      <c r="Q142">
        <f t="shared" ca="1" si="75"/>
        <v>57</v>
      </c>
      <c r="R142">
        <f t="shared" ca="1" si="76"/>
        <v>25</v>
      </c>
      <c r="S142">
        <f t="shared" ca="1" si="77"/>
        <v>50</v>
      </c>
      <c r="T142">
        <f t="shared" ca="1" si="78"/>
        <v>28</v>
      </c>
      <c r="U142">
        <f t="shared" ca="1" si="79"/>
        <v>30</v>
      </c>
      <c r="V142">
        <v>45</v>
      </c>
      <c r="W142">
        <f ca="1">INDIRECT("'"&amp;$A142&amp;"'!$l$23")</f>
        <v>9.8000000000000007</v>
      </c>
      <c r="X142">
        <f ca="1">INDIRECT("'"&amp;$A142&amp;"'!$l$26")</f>
        <v>84</v>
      </c>
    </row>
    <row r="143" spans="1:24" x14ac:dyDescent="0.35">
      <c r="A143" t="s">
        <v>26</v>
      </c>
      <c r="B143">
        <f t="shared" ca="1" si="60"/>
        <v>25</v>
      </c>
      <c r="C143">
        <f t="shared" ca="1" si="61"/>
        <v>168</v>
      </c>
      <c r="D143">
        <f t="shared" ca="1" si="62"/>
        <v>61.9</v>
      </c>
      <c r="E143">
        <f t="shared" ca="1" si="63"/>
        <v>17.3</v>
      </c>
      <c r="F143">
        <f t="shared" ca="1" si="64"/>
        <v>5.5</v>
      </c>
      <c r="G143">
        <f t="shared" ca="1" si="65"/>
        <v>21.9</v>
      </c>
      <c r="H143">
        <f t="shared" ca="1" si="66"/>
        <v>12.1</v>
      </c>
      <c r="I143">
        <f t="shared" ca="1" si="67"/>
        <v>10.6</v>
      </c>
      <c r="J143">
        <f t="shared" ca="1" si="68"/>
        <v>18.3</v>
      </c>
      <c r="K143">
        <f t="shared" ca="1" si="69"/>
        <v>17.5</v>
      </c>
      <c r="L143">
        <f t="shared" ca="1" si="70"/>
        <v>34.799999999999997</v>
      </c>
      <c r="M143">
        <f t="shared" ca="1" si="71"/>
        <v>29</v>
      </c>
      <c r="N143">
        <f t="shared" ca="1" si="72"/>
        <v>40.200000000000003</v>
      </c>
      <c r="O143">
        <f t="shared" ca="1" si="73"/>
        <v>52</v>
      </c>
      <c r="P143">
        <f t="shared" ca="1" si="74"/>
        <v>59</v>
      </c>
      <c r="Q143">
        <f t="shared" ca="1" si="75"/>
        <v>57</v>
      </c>
      <c r="R143">
        <f t="shared" ca="1" si="76"/>
        <v>25</v>
      </c>
      <c r="S143">
        <f t="shared" ca="1" si="77"/>
        <v>50</v>
      </c>
      <c r="T143">
        <f t="shared" ca="1" si="78"/>
        <v>28</v>
      </c>
      <c r="U143">
        <f t="shared" ca="1" si="79"/>
        <v>30</v>
      </c>
      <c r="V143">
        <v>50</v>
      </c>
      <c r="W143">
        <f ca="1">INDIRECT("'"&amp;$A143&amp;"'!$m$23")</f>
        <v>11</v>
      </c>
      <c r="X143">
        <f ca="1">INDIRECT("'"&amp;$A143&amp;"'!$m$26")</f>
        <v>92</v>
      </c>
    </row>
    <row r="144" spans="1:24" x14ac:dyDescent="0.35">
      <c r="A144" t="s">
        <v>26</v>
      </c>
      <c r="B144">
        <f t="shared" ca="1" si="60"/>
        <v>25</v>
      </c>
      <c r="C144">
        <f t="shared" ca="1" si="61"/>
        <v>168</v>
      </c>
      <c r="D144">
        <f t="shared" ca="1" si="62"/>
        <v>61.9</v>
      </c>
      <c r="E144">
        <f t="shared" ca="1" si="63"/>
        <v>17.3</v>
      </c>
      <c r="F144">
        <f t="shared" ca="1" si="64"/>
        <v>5.5</v>
      </c>
      <c r="G144">
        <f t="shared" ca="1" si="65"/>
        <v>21.9</v>
      </c>
      <c r="H144">
        <f t="shared" ca="1" si="66"/>
        <v>12.1</v>
      </c>
      <c r="I144">
        <f t="shared" ca="1" si="67"/>
        <v>10.6</v>
      </c>
      <c r="J144">
        <f t="shared" ca="1" si="68"/>
        <v>18.3</v>
      </c>
      <c r="K144">
        <f t="shared" ca="1" si="69"/>
        <v>17.5</v>
      </c>
      <c r="L144">
        <f t="shared" ca="1" si="70"/>
        <v>34.799999999999997</v>
      </c>
      <c r="M144">
        <f t="shared" ca="1" si="71"/>
        <v>29</v>
      </c>
      <c r="N144">
        <f t="shared" ca="1" si="72"/>
        <v>40.200000000000003</v>
      </c>
      <c r="O144">
        <f t="shared" ca="1" si="73"/>
        <v>52</v>
      </c>
      <c r="P144">
        <f t="shared" ca="1" si="74"/>
        <v>59</v>
      </c>
      <c r="Q144">
        <f t="shared" ca="1" si="75"/>
        <v>57</v>
      </c>
      <c r="R144">
        <f t="shared" ca="1" si="76"/>
        <v>25</v>
      </c>
      <c r="S144">
        <f t="shared" ca="1" si="77"/>
        <v>50</v>
      </c>
      <c r="T144">
        <f t="shared" ca="1" si="78"/>
        <v>28</v>
      </c>
      <c r="U144">
        <f t="shared" ca="1" si="79"/>
        <v>30</v>
      </c>
      <c r="V144">
        <v>55</v>
      </c>
      <c r="W144">
        <f ca="1">INDIRECT("'"&amp;$A144&amp;"'!$n$23")</f>
        <v>12</v>
      </c>
      <c r="X144">
        <f ca="1">INDIRECT("'"&amp;$A144&amp;"'!$n$26")</f>
        <v>112</v>
      </c>
    </row>
    <row r="145" spans="1:24" x14ac:dyDescent="0.35">
      <c r="A145" t="s">
        <v>26</v>
      </c>
      <c r="B145">
        <f t="shared" ca="1" si="60"/>
        <v>25</v>
      </c>
      <c r="C145">
        <f t="shared" ca="1" si="61"/>
        <v>168</v>
      </c>
      <c r="D145">
        <f t="shared" ca="1" si="62"/>
        <v>61.9</v>
      </c>
      <c r="E145">
        <f t="shared" ca="1" si="63"/>
        <v>17.3</v>
      </c>
      <c r="F145">
        <f t="shared" ca="1" si="64"/>
        <v>5.5</v>
      </c>
      <c r="G145">
        <f t="shared" ca="1" si="65"/>
        <v>21.9</v>
      </c>
      <c r="H145">
        <f t="shared" ca="1" si="66"/>
        <v>12.1</v>
      </c>
      <c r="I145">
        <f t="shared" ca="1" si="67"/>
        <v>10.6</v>
      </c>
      <c r="J145">
        <f t="shared" ca="1" si="68"/>
        <v>18.3</v>
      </c>
      <c r="K145">
        <f t="shared" ca="1" si="69"/>
        <v>17.5</v>
      </c>
      <c r="L145">
        <f t="shared" ca="1" si="70"/>
        <v>34.799999999999997</v>
      </c>
      <c r="M145">
        <f t="shared" ca="1" si="71"/>
        <v>29</v>
      </c>
      <c r="N145">
        <f t="shared" ca="1" si="72"/>
        <v>40.200000000000003</v>
      </c>
      <c r="O145">
        <f t="shared" ca="1" si="73"/>
        <v>52</v>
      </c>
      <c r="P145">
        <f t="shared" ca="1" si="74"/>
        <v>59</v>
      </c>
      <c r="Q145">
        <f t="shared" ca="1" si="75"/>
        <v>57</v>
      </c>
      <c r="R145">
        <f t="shared" ca="1" si="76"/>
        <v>25</v>
      </c>
      <c r="S145">
        <f t="shared" ca="1" si="77"/>
        <v>50</v>
      </c>
      <c r="T145">
        <f t="shared" ca="1" si="78"/>
        <v>28</v>
      </c>
      <c r="U145">
        <f t="shared" ca="1" si="79"/>
        <v>30</v>
      </c>
      <c r="V145">
        <v>60</v>
      </c>
      <c r="W145">
        <f ca="1">INDIRECT("'"&amp;$A145&amp;"'!$o$23")</f>
        <v>12.8</v>
      </c>
      <c r="X145">
        <f ca="1">INDIRECT("'"&amp;$A145&amp;"'!$o$26")</f>
        <v>118</v>
      </c>
    </row>
    <row r="146" spans="1:24" x14ac:dyDescent="0.35">
      <c r="A146" t="s">
        <v>26</v>
      </c>
      <c r="B146">
        <f t="shared" ca="1" si="60"/>
        <v>25</v>
      </c>
      <c r="C146">
        <f t="shared" ca="1" si="61"/>
        <v>168</v>
      </c>
      <c r="D146">
        <f t="shared" ca="1" si="62"/>
        <v>61.9</v>
      </c>
      <c r="E146">
        <f t="shared" ca="1" si="63"/>
        <v>17.3</v>
      </c>
      <c r="F146">
        <f t="shared" ca="1" si="64"/>
        <v>5.5</v>
      </c>
      <c r="G146">
        <f t="shared" ca="1" si="65"/>
        <v>21.9</v>
      </c>
      <c r="H146">
        <f t="shared" ca="1" si="66"/>
        <v>12.1</v>
      </c>
      <c r="I146">
        <f t="shared" ca="1" si="67"/>
        <v>10.6</v>
      </c>
      <c r="J146">
        <f t="shared" ca="1" si="68"/>
        <v>18.3</v>
      </c>
      <c r="K146">
        <f t="shared" ca="1" si="69"/>
        <v>17.5</v>
      </c>
      <c r="L146">
        <f t="shared" ca="1" si="70"/>
        <v>34.799999999999997</v>
      </c>
      <c r="M146">
        <f t="shared" ca="1" si="71"/>
        <v>29</v>
      </c>
      <c r="N146">
        <f t="shared" ca="1" si="72"/>
        <v>40.200000000000003</v>
      </c>
      <c r="O146">
        <f t="shared" ca="1" si="73"/>
        <v>52</v>
      </c>
      <c r="P146">
        <f t="shared" ca="1" si="74"/>
        <v>59</v>
      </c>
      <c r="Q146">
        <f t="shared" ca="1" si="75"/>
        <v>57</v>
      </c>
      <c r="R146">
        <f t="shared" ca="1" si="76"/>
        <v>25</v>
      </c>
      <c r="S146">
        <f t="shared" ca="1" si="77"/>
        <v>50</v>
      </c>
      <c r="T146">
        <f t="shared" ca="1" si="78"/>
        <v>28</v>
      </c>
      <c r="U146">
        <f t="shared" ca="1" si="79"/>
        <v>30</v>
      </c>
      <c r="V146">
        <v>0</v>
      </c>
      <c r="W146">
        <f ca="1">INDIRECT("'"&amp;$A146&amp;"'!$C$23")</f>
        <v>0</v>
      </c>
      <c r="X146">
        <f ca="1">INDIRECT("'"&amp;$A146&amp;"'!$C$27")</f>
        <v>9.6</v>
      </c>
    </row>
    <row r="147" spans="1:24" x14ac:dyDescent="0.35">
      <c r="A147" t="s">
        <v>26</v>
      </c>
      <c r="B147">
        <f t="shared" ca="1" si="60"/>
        <v>25</v>
      </c>
      <c r="C147">
        <f t="shared" ca="1" si="61"/>
        <v>168</v>
      </c>
      <c r="D147">
        <f t="shared" ca="1" si="62"/>
        <v>61.9</v>
      </c>
      <c r="E147">
        <f t="shared" ca="1" si="63"/>
        <v>17.3</v>
      </c>
      <c r="F147">
        <f t="shared" ca="1" si="64"/>
        <v>5.5</v>
      </c>
      <c r="G147">
        <f t="shared" ca="1" si="65"/>
        <v>21.9</v>
      </c>
      <c r="H147">
        <f t="shared" ca="1" si="66"/>
        <v>12.1</v>
      </c>
      <c r="I147">
        <f t="shared" ca="1" si="67"/>
        <v>10.6</v>
      </c>
      <c r="J147">
        <f t="shared" ca="1" si="68"/>
        <v>18.3</v>
      </c>
      <c r="K147">
        <f t="shared" ca="1" si="69"/>
        <v>17.5</v>
      </c>
      <c r="L147">
        <f t="shared" ca="1" si="70"/>
        <v>34.799999999999997</v>
      </c>
      <c r="M147">
        <f t="shared" ca="1" si="71"/>
        <v>29</v>
      </c>
      <c r="N147">
        <f t="shared" ca="1" si="72"/>
        <v>40.200000000000003</v>
      </c>
      <c r="O147">
        <f t="shared" ca="1" si="73"/>
        <v>52</v>
      </c>
      <c r="P147">
        <f t="shared" ca="1" si="74"/>
        <v>59</v>
      </c>
      <c r="Q147">
        <f t="shared" ca="1" si="75"/>
        <v>57</v>
      </c>
      <c r="R147">
        <f t="shared" ca="1" si="76"/>
        <v>25</v>
      </c>
      <c r="S147">
        <f t="shared" ca="1" si="77"/>
        <v>50</v>
      </c>
      <c r="T147">
        <f t="shared" ca="1" si="78"/>
        <v>28</v>
      </c>
      <c r="U147">
        <f t="shared" ca="1" si="79"/>
        <v>30</v>
      </c>
      <c r="V147">
        <v>5</v>
      </c>
      <c r="W147">
        <f ca="1">INDIRECT("'"&amp;$A147&amp;"'!$d$23")</f>
        <v>1.5</v>
      </c>
      <c r="X147">
        <f ca="1">INDIRECT("'"&amp;$A147&amp;"'!$D$27")</f>
        <v>13</v>
      </c>
    </row>
    <row r="148" spans="1:24" x14ac:dyDescent="0.35">
      <c r="A148" t="s">
        <v>26</v>
      </c>
      <c r="B148">
        <f t="shared" ca="1" si="60"/>
        <v>25</v>
      </c>
      <c r="C148">
        <f t="shared" ca="1" si="61"/>
        <v>168</v>
      </c>
      <c r="D148">
        <f t="shared" ca="1" si="62"/>
        <v>61.9</v>
      </c>
      <c r="E148">
        <f t="shared" ca="1" si="63"/>
        <v>17.3</v>
      </c>
      <c r="F148">
        <f t="shared" ca="1" si="64"/>
        <v>5.5</v>
      </c>
      <c r="G148">
        <f t="shared" ca="1" si="65"/>
        <v>21.9</v>
      </c>
      <c r="H148">
        <f t="shared" ca="1" si="66"/>
        <v>12.1</v>
      </c>
      <c r="I148">
        <f t="shared" ca="1" si="67"/>
        <v>10.6</v>
      </c>
      <c r="J148">
        <f t="shared" ca="1" si="68"/>
        <v>18.3</v>
      </c>
      <c r="K148">
        <f t="shared" ca="1" si="69"/>
        <v>17.5</v>
      </c>
      <c r="L148">
        <f t="shared" ca="1" si="70"/>
        <v>34.799999999999997</v>
      </c>
      <c r="M148">
        <f t="shared" ca="1" si="71"/>
        <v>29</v>
      </c>
      <c r="N148">
        <f t="shared" ca="1" si="72"/>
        <v>40.200000000000003</v>
      </c>
      <c r="O148">
        <f t="shared" ca="1" si="73"/>
        <v>52</v>
      </c>
      <c r="P148">
        <f t="shared" ca="1" si="74"/>
        <v>59</v>
      </c>
      <c r="Q148">
        <f t="shared" ca="1" si="75"/>
        <v>57</v>
      </c>
      <c r="R148">
        <f t="shared" ca="1" si="76"/>
        <v>25</v>
      </c>
      <c r="S148">
        <f t="shared" ca="1" si="77"/>
        <v>50</v>
      </c>
      <c r="T148">
        <f t="shared" ca="1" si="78"/>
        <v>28</v>
      </c>
      <c r="U148">
        <f t="shared" ca="1" si="79"/>
        <v>30</v>
      </c>
      <c r="V148">
        <v>10</v>
      </c>
      <c r="W148">
        <f ca="1">INDIRECT("'"&amp;$A148&amp;"'!$e$23")</f>
        <v>2.5</v>
      </c>
      <c r="X148">
        <f ca="1">INDIRECT("'"&amp;$A148&amp;"'!$e$27")</f>
        <v>18</v>
      </c>
    </row>
    <row r="149" spans="1:24" x14ac:dyDescent="0.35">
      <c r="A149" t="s">
        <v>26</v>
      </c>
      <c r="B149">
        <f t="shared" ca="1" si="60"/>
        <v>25</v>
      </c>
      <c r="C149">
        <f t="shared" ca="1" si="61"/>
        <v>168</v>
      </c>
      <c r="D149">
        <f t="shared" ca="1" si="62"/>
        <v>61.9</v>
      </c>
      <c r="E149">
        <f t="shared" ca="1" si="63"/>
        <v>17.3</v>
      </c>
      <c r="F149">
        <f t="shared" ca="1" si="64"/>
        <v>5.5</v>
      </c>
      <c r="G149">
        <f t="shared" ca="1" si="65"/>
        <v>21.9</v>
      </c>
      <c r="H149">
        <f t="shared" ca="1" si="66"/>
        <v>12.1</v>
      </c>
      <c r="I149">
        <f t="shared" ca="1" si="67"/>
        <v>10.6</v>
      </c>
      <c r="J149">
        <f t="shared" ca="1" si="68"/>
        <v>18.3</v>
      </c>
      <c r="K149">
        <f t="shared" ca="1" si="69"/>
        <v>17.5</v>
      </c>
      <c r="L149">
        <f t="shared" ca="1" si="70"/>
        <v>34.799999999999997</v>
      </c>
      <c r="M149">
        <f t="shared" ca="1" si="71"/>
        <v>29</v>
      </c>
      <c r="N149">
        <f t="shared" ca="1" si="72"/>
        <v>40.200000000000003</v>
      </c>
      <c r="O149">
        <f t="shared" ca="1" si="73"/>
        <v>52</v>
      </c>
      <c r="P149">
        <f t="shared" ca="1" si="74"/>
        <v>59</v>
      </c>
      <c r="Q149">
        <f t="shared" ca="1" si="75"/>
        <v>57</v>
      </c>
      <c r="R149">
        <f t="shared" ca="1" si="76"/>
        <v>25</v>
      </c>
      <c r="S149">
        <f t="shared" ca="1" si="77"/>
        <v>50</v>
      </c>
      <c r="T149">
        <f t="shared" ca="1" si="78"/>
        <v>28</v>
      </c>
      <c r="U149">
        <f t="shared" ca="1" si="79"/>
        <v>30</v>
      </c>
      <c r="V149">
        <v>15</v>
      </c>
      <c r="W149">
        <f ca="1">INDIRECT("'"&amp;$A149&amp;"'!$f$23")</f>
        <v>3.5</v>
      </c>
      <c r="X149">
        <f ca="1">INDIRECT("'"&amp;$A149&amp;"'!$f$27")</f>
        <v>23.2</v>
      </c>
    </row>
    <row r="150" spans="1:24" x14ac:dyDescent="0.35">
      <c r="A150" t="s">
        <v>26</v>
      </c>
      <c r="B150">
        <f t="shared" ca="1" si="60"/>
        <v>25</v>
      </c>
      <c r="C150">
        <f ca="1">INDIRECT("'"&amp;$A150&amp;"'!$C$4")</f>
        <v>168</v>
      </c>
      <c r="D150">
        <f ca="1">INDIRECT("'"&amp;$A150&amp;"'!$C$5")</f>
        <v>61.9</v>
      </c>
      <c r="E150">
        <f ca="1">INDIRECT("'"&amp;$A150&amp;"'!$C$6")</f>
        <v>17.3</v>
      </c>
      <c r="F150">
        <f ca="1">INDIRECT("'"&amp;$A150&amp;"'!$C$7")</f>
        <v>5.5</v>
      </c>
      <c r="G150">
        <f ca="1">INDIRECT("'"&amp;$A150&amp;"'!$C$8")</f>
        <v>21.9</v>
      </c>
      <c r="H150">
        <f ca="1">INDIRECT("'"&amp;$A150&amp;"'!$C$11")</f>
        <v>12.1</v>
      </c>
      <c r="I150">
        <f ca="1">INDIRECT("'"&amp;$A150&amp;"'!$D$11")</f>
        <v>10.6</v>
      </c>
      <c r="J150">
        <f ca="1">INDIRECT("'"&amp;$A150&amp;"'!$e$11")</f>
        <v>18.3</v>
      </c>
      <c r="K150">
        <f ca="1">INDIRECT("'"&amp;$A150&amp;"'!$f$11")</f>
        <v>17.5</v>
      </c>
      <c r="L150">
        <f ca="1">INDIRECT("'"&amp;$A150&amp;"'!$C$12")</f>
        <v>34.799999999999997</v>
      </c>
      <c r="M150">
        <f ca="1">INDIRECT("'"&amp;$A150&amp;"'!$d$12")</f>
        <v>29</v>
      </c>
      <c r="N150">
        <f ca="1">INDIRECT("'"&amp;$A150&amp;"'!$e$12")</f>
        <v>40.200000000000003</v>
      </c>
      <c r="O150">
        <f ca="1">INDIRECT("'"&amp;$A150&amp;"'!$f$12")</f>
        <v>52</v>
      </c>
      <c r="P150">
        <f ca="1">INDIRECT("'"&amp;$A150&amp;"'!$C$16")</f>
        <v>59</v>
      </c>
      <c r="Q150">
        <f ca="1">INDIRECT("'"&amp;$A150&amp;"'!$C$17")</f>
        <v>57</v>
      </c>
      <c r="R150">
        <f ca="1">INDIRECT("'"&amp;$A150&amp;"'!$d$16")</f>
        <v>25</v>
      </c>
      <c r="S150">
        <f ca="1">INDIRECT("'"&amp;$A150&amp;"'!$e$17")</f>
        <v>50</v>
      </c>
      <c r="T150">
        <f ca="1">INDIRECT("'"&amp;$A150&amp;"'!$f$16")</f>
        <v>28</v>
      </c>
      <c r="U150">
        <f ca="1">INDIRECT("'"&amp;$A150&amp;"'!$f$17")</f>
        <v>30</v>
      </c>
      <c r="V150">
        <v>20</v>
      </c>
      <c r="W150">
        <f ca="1">INDIRECT("'"&amp;$A150&amp;"'!$g$23")</f>
        <v>4.5</v>
      </c>
      <c r="X150">
        <f ca="1">INDIRECT("'"&amp;$A150&amp;"'!$g$27")</f>
        <v>30</v>
      </c>
    </row>
    <row r="151" spans="1:24" x14ac:dyDescent="0.35">
      <c r="A151" t="s">
        <v>26</v>
      </c>
      <c r="B151">
        <f t="shared" ca="1" si="60"/>
        <v>25</v>
      </c>
      <c r="C151">
        <f t="shared" ca="1" si="61"/>
        <v>168</v>
      </c>
      <c r="D151">
        <f t="shared" ca="1" si="62"/>
        <v>61.9</v>
      </c>
      <c r="E151">
        <f t="shared" ca="1" si="63"/>
        <v>17.3</v>
      </c>
      <c r="F151">
        <f t="shared" ca="1" si="64"/>
        <v>5.5</v>
      </c>
      <c r="G151">
        <f t="shared" ca="1" si="65"/>
        <v>21.9</v>
      </c>
      <c r="H151">
        <f t="shared" ca="1" si="66"/>
        <v>12.1</v>
      </c>
      <c r="I151">
        <f t="shared" ca="1" si="67"/>
        <v>10.6</v>
      </c>
      <c r="J151">
        <f t="shared" ca="1" si="68"/>
        <v>18.3</v>
      </c>
      <c r="K151">
        <f t="shared" ca="1" si="69"/>
        <v>17.5</v>
      </c>
      <c r="L151">
        <f t="shared" ca="1" si="70"/>
        <v>34.799999999999997</v>
      </c>
      <c r="M151">
        <f t="shared" ca="1" si="71"/>
        <v>29</v>
      </c>
      <c r="N151">
        <f t="shared" ca="1" si="72"/>
        <v>40.200000000000003</v>
      </c>
      <c r="O151">
        <f t="shared" ca="1" si="73"/>
        <v>52</v>
      </c>
      <c r="P151">
        <f t="shared" ca="1" si="74"/>
        <v>59</v>
      </c>
      <c r="Q151">
        <f t="shared" ca="1" si="75"/>
        <v>57</v>
      </c>
      <c r="R151">
        <f t="shared" ca="1" si="76"/>
        <v>25</v>
      </c>
      <c r="S151">
        <f t="shared" ca="1" si="77"/>
        <v>50</v>
      </c>
      <c r="T151">
        <f t="shared" ca="1" si="78"/>
        <v>28</v>
      </c>
      <c r="U151">
        <f t="shared" ca="1" si="79"/>
        <v>30</v>
      </c>
      <c r="V151">
        <v>25</v>
      </c>
      <c r="W151">
        <f ca="1">INDIRECT("'"&amp;$A151&amp;"'!$h$23")</f>
        <v>5.5</v>
      </c>
      <c r="X151">
        <f ca="1">INDIRECT("'"&amp;$A151&amp;"'!$h$27")</f>
        <v>38.5</v>
      </c>
    </row>
    <row r="152" spans="1:24" x14ac:dyDescent="0.35">
      <c r="A152" t="s">
        <v>26</v>
      </c>
      <c r="B152">
        <f t="shared" ca="1" si="60"/>
        <v>25</v>
      </c>
      <c r="C152">
        <f t="shared" ca="1" si="61"/>
        <v>168</v>
      </c>
      <c r="D152">
        <f t="shared" ca="1" si="62"/>
        <v>61.9</v>
      </c>
      <c r="E152">
        <f t="shared" ca="1" si="63"/>
        <v>17.3</v>
      </c>
      <c r="F152">
        <f t="shared" ca="1" si="64"/>
        <v>5.5</v>
      </c>
      <c r="G152">
        <f t="shared" ca="1" si="65"/>
        <v>21.9</v>
      </c>
      <c r="H152">
        <f t="shared" ca="1" si="66"/>
        <v>12.1</v>
      </c>
      <c r="I152">
        <f t="shared" ca="1" si="67"/>
        <v>10.6</v>
      </c>
      <c r="J152">
        <f t="shared" ca="1" si="68"/>
        <v>18.3</v>
      </c>
      <c r="K152">
        <f t="shared" ca="1" si="69"/>
        <v>17.5</v>
      </c>
      <c r="L152">
        <f t="shared" ca="1" si="70"/>
        <v>34.799999999999997</v>
      </c>
      <c r="M152">
        <f t="shared" ca="1" si="71"/>
        <v>29</v>
      </c>
      <c r="N152">
        <f t="shared" ca="1" si="72"/>
        <v>40.200000000000003</v>
      </c>
      <c r="O152">
        <f t="shared" ca="1" si="73"/>
        <v>52</v>
      </c>
      <c r="P152">
        <f t="shared" ca="1" si="74"/>
        <v>59</v>
      </c>
      <c r="Q152">
        <f t="shared" ca="1" si="75"/>
        <v>57</v>
      </c>
      <c r="R152">
        <f t="shared" ca="1" si="76"/>
        <v>25</v>
      </c>
      <c r="S152">
        <f t="shared" ca="1" si="77"/>
        <v>50</v>
      </c>
      <c r="T152">
        <f t="shared" ca="1" si="78"/>
        <v>28</v>
      </c>
      <c r="U152">
        <f t="shared" ca="1" si="79"/>
        <v>30</v>
      </c>
      <c r="V152">
        <v>30</v>
      </c>
      <c r="W152">
        <f ca="1">INDIRECT("'"&amp;$A152&amp;"'!$i$23")</f>
        <v>6.5</v>
      </c>
      <c r="X152">
        <f ca="1">INDIRECT("'"&amp;$A152&amp;"'!$i$27")</f>
        <v>47.2</v>
      </c>
    </row>
    <row r="153" spans="1:24" x14ac:dyDescent="0.35">
      <c r="A153" t="s">
        <v>26</v>
      </c>
      <c r="B153">
        <f t="shared" ca="1" si="60"/>
        <v>25</v>
      </c>
      <c r="C153">
        <f t="shared" ca="1" si="61"/>
        <v>168</v>
      </c>
      <c r="D153">
        <f t="shared" ca="1" si="62"/>
        <v>61.9</v>
      </c>
      <c r="E153">
        <f t="shared" ca="1" si="63"/>
        <v>17.3</v>
      </c>
      <c r="F153">
        <f t="shared" ca="1" si="64"/>
        <v>5.5</v>
      </c>
      <c r="G153">
        <f t="shared" ca="1" si="65"/>
        <v>21.9</v>
      </c>
      <c r="H153">
        <f t="shared" ca="1" si="66"/>
        <v>12.1</v>
      </c>
      <c r="I153">
        <f t="shared" ca="1" si="67"/>
        <v>10.6</v>
      </c>
      <c r="J153">
        <f t="shared" ca="1" si="68"/>
        <v>18.3</v>
      </c>
      <c r="K153">
        <f t="shared" ca="1" si="69"/>
        <v>17.5</v>
      </c>
      <c r="L153">
        <f t="shared" ca="1" si="70"/>
        <v>34.799999999999997</v>
      </c>
      <c r="M153">
        <f t="shared" ca="1" si="71"/>
        <v>29</v>
      </c>
      <c r="N153">
        <f t="shared" ca="1" si="72"/>
        <v>40.200000000000003</v>
      </c>
      <c r="O153">
        <f t="shared" ca="1" si="73"/>
        <v>52</v>
      </c>
      <c r="P153">
        <f t="shared" ca="1" si="74"/>
        <v>59</v>
      </c>
      <c r="Q153">
        <f t="shared" ca="1" si="75"/>
        <v>57</v>
      </c>
      <c r="R153">
        <f t="shared" ca="1" si="76"/>
        <v>25</v>
      </c>
      <c r="S153">
        <f t="shared" ca="1" si="77"/>
        <v>50</v>
      </c>
      <c r="T153">
        <f t="shared" ca="1" si="78"/>
        <v>28</v>
      </c>
      <c r="U153">
        <f t="shared" ca="1" si="79"/>
        <v>30</v>
      </c>
      <c r="V153">
        <v>35</v>
      </c>
      <c r="W153">
        <f ca="1">INDIRECT("'"&amp;$A153&amp;"'!$j$23")</f>
        <v>7.6999999999999993</v>
      </c>
      <c r="X153">
        <f ca="1">INDIRECT("'"&amp;$A153&amp;"'!$j$27")</f>
        <v>58.5</v>
      </c>
    </row>
    <row r="154" spans="1:24" x14ac:dyDescent="0.35">
      <c r="A154" t="s">
        <v>26</v>
      </c>
      <c r="B154">
        <f t="shared" ca="1" si="60"/>
        <v>25</v>
      </c>
      <c r="C154">
        <f t="shared" ca="1" si="61"/>
        <v>168</v>
      </c>
      <c r="D154">
        <f t="shared" ca="1" si="62"/>
        <v>61.9</v>
      </c>
      <c r="E154">
        <f t="shared" ca="1" si="63"/>
        <v>17.3</v>
      </c>
      <c r="F154">
        <f t="shared" ca="1" si="64"/>
        <v>5.5</v>
      </c>
      <c r="G154">
        <f t="shared" ca="1" si="65"/>
        <v>21.9</v>
      </c>
      <c r="H154">
        <f t="shared" ca="1" si="66"/>
        <v>12.1</v>
      </c>
      <c r="I154">
        <f t="shared" ca="1" si="67"/>
        <v>10.6</v>
      </c>
      <c r="J154">
        <f t="shared" ca="1" si="68"/>
        <v>18.3</v>
      </c>
      <c r="K154">
        <f t="shared" ca="1" si="69"/>
        <v>17.5</v>
      </c>
      <c r="L154">
        <f t="shared" ca="1" si="70"/>
        <v>34.799999999999997</v>
      </c>
      <c r="M154">
        <f t="shared" ca="1" si="71"/>
        <v>29</v>
      </c>
      <c r="N154">
        <f t="shared" ca="1" si="72"/>
        <v>40.200000000000003</v>
      </c>
      <c r="O154">
        <f t="shared" ca="1" si="73"/>
        <v>52</v>
      </c>
      <c r="P154">
        <f t="shared" ca="1" si="74"/>
        <v>59</v>
      </c>
      <c r="Q154">
        <f t="shared" ca="1" si="75"/>
        <v>57</v>
      </c>
      <c r="R154">
        <f t="shared" ca="1" si="76"/>
        <v>25</v>
      </c>
      <c r="S154">
        <f t="shared" ca="1" si="77"/>
        <v>50</v>
      </c>
      <c r="T154">
        <f t="shared" ca="1" si="78"/>
        <v>28</v>
      </c>
      <c r="U154">
        <f t="shared" ca="1" si="79"/>
        <v>30</v>
      </c>
      <c r="V154">
        <v>40</v>
      </c>
      <c r="W154">
        <f ca="1">INDIRECT("'"&amp;$A154&amp;"'!$k$23")</f>
        <v>8.9</v>
      </c>
      <c r="X154">
        <f ca="1">INDIRECT("'"&amp;$A154&amp;"'!$k$27")</f>
        <v>71</v>
      </c>
    </row>
    <row r="155" spans="1:24" x14ac:dyDescent="0.35">
      <c r="A155" t="s">
        <v>26</v>
      </c>
      <c r="B155">
        <f t="shared" ca="1" si="60"/>
        <v>25</v>
      </c>
      <c r="C155">
        <f t="shared" ca="1" si="61"/>
        <v>168</v>
      </c>
      <c r="D155">
        <f t="shared" ca="1" si="62"/>
        <v>61.9</v>
      </c>
      <c r="E155">
        <f t="shared" ca="1" si="63"/>
        <v>17.3</v>
      </c>
      <c r="F155">
        <f t="shared" ca="1" si="64"/>
        <v>5.5</v>
      </c>
      <c r="G155">
        <f t="shared" ca="1" si="65"/>
        <v>21.9</v>
      </c>
      <c r="H155">
        <f t="shared" ca="1" si="66"/>
        <v>12.1</v>
      </c>
      <c r="I155">
        <f t="shared" ca="1" si="67"/>
        <v>10.6</v>
      </c>
      <c r="J155">
        <f t="shared" ca="1" si="68"/>
        <v>18.3</v>
      </c>
      <c r="K155">
        <f t="shared" ca="1" si="69"/>
        <v>17.5</v>
      </c>
      <c r="L155">
        <f t="shared" ca="1" si="70"/>
        <v>34.799999999999997</v>
      </c>
      <c r="M155">
        <f t="shared" ca="1" si="71"/>
        <v>29</v>
      </c>
      <c r="N155">
        <f t="shared" ca="1" si="72"/>
        <v>40.200000000000003</v>
      </c>
      <c r="O155">
        <f t="shared" ca="1" si="73"/>
        <v>52</v>
      </c>
      <c r="P155">
        <f t="shared" ca="1" si="74"/>
        <v>59</v>
      </c>
      <c r="Q155">
        <f t="shared" ca="1" si="75"/>
        <v>57</v>
      </c>
      <c r="R155">
        <f t="shared" ca="1" si="76"/>
        <v>25</v>
      </c>
      <c r="S155">
        <f t="shared" ca="1" si="77"/>
        <v>50</v>
      </c>
      <c r="T155">
        <f t="shared" ca="1" si="78"/>
        <v>28</v>
      </c>
      <c r="U155">
        <f t="shared" ca="1" si="79"/>
        <v>30</v>
      </c>
      <c r="V155">
        <v>45</v>
      </c>
      <c r="W155">
        <f ca="1">INDIRECT("'"&amp;$A155&amp;"'!$l$23")</f>
        <v>9.8000000000000007</v>
      </c>
      <c r="X155">
        <f ca="1">INDIRECT("'"&amp;$A155&amp;"'!$l$27")</f>
        <v>86</v>
      </c>
    </row>
    <row r="156" spans="1:24" x14ac:dyDescent="0.35">
      <c r="A156" t="s">
        <v>26</v>
      </c>
      <c r="B156">
        <f t="shared" ca="1" si="60"/>
        <v>25</v>
      </c>
      <c r="C156">
        <f t="shared" ca="1" si="61"/>
        <v>168</v>
      </c>
      <c r="D156">
        <f t="shared" ca="1" si="62"/>
        <v>61.9</v>
      </c>
      <c r="E156">
        <f t="shared" ca="1" si="63"/>
        <v>17.3</v>
      </c>
      <c r="F156">
        <f t="shared" ca="1" si="64"/>
        <v>5.5</v>
      </c>
      <c r="G156">
        <f t="shared" ca="1" si="65"/>
        <v>21.9</v>
      </c>
      <c r="H156">
        <f t="shared" ca="1" si="66"/>
        <v>12.1</v>
      </c>
      <c r="I156">
        <f t="shared" ca="1" si="67"/>
        <v>10.6</v>
      </c>
      <c r="J156">
        <f t="shared" ca="1" si="68"/>
        <v>18.3</v>
      </c>
      <c r="K156">
        <f t="shared" ca="1" si="69"/>
        <v>17.5</v>
      </c>
      <c r="L156">
        <f t="shared" ca="1" si="70"/>
        <v>34.799999999999997</v>
      </c>
      <c r="M156">
        <f t="shared" ca="1" si="71"/>
        <v>29</v>
      </c>
      <c r="N156">
        <f t="shared" ca="1" si="72"/>
        <v>40.200000000000003</v>
      </c>
      <c r="O156">
        <f t="shared" ca="1" si="73"/>
        <v>52</v>
      </c>
      <c r="P156">
        <f t="shared" ca="1" si="74"/>
        <v>59</v>
      </c>
      <c r="Q156">
        <f t="shared" ca="1" si="75"/>
        <v>57</v>
      </c>
      <c r="R156">
        <f t="shared" ca="1" si="76"/>
        <v>25</v>
      </c>
      <c r="S156">
        <f t="shared" ca="1" si="77"/>
        <v>50</v>
      </c>
      <c r="T156">
        <f t="shared" ca="1" si="78"/>
        <v>28</v>
      </c>
      <c r="U156">
        <f t="shared" ca="1" si="79"/>
        <v>30</v>
      </c>
      <c r="V156">
        <v>50</v>
      </c>
      <c r="W156">
        <f ca="1">INDIRECT("'"&amp;$A156&amp;"'!$m$23")</f>
        <v>11</v>
      </c>
      <c r="X156">
        <f ca="1">INDIRECT("'"&amp;$A156&amp;"'!$m$27")</f>
        <v>97</v>
      </c>
    </row>
    <row r="157" spans="1:24" x14ac:dyDescent="0.35">
      <c r="A157" t="s">
        <v>26</v>
      </c>
      <c r="B157">
        <f t="shared" ca="1" si="60"/>
        <v>25</v>
      </c>
      <c r="C157">
        <f t="shared" ca="1" si="61"/>
        <v>168</v>
      </c>
      <c r="D157">
        <f t="shared" ca="1" si="62"/>
        <v>61.9</v>
      </c>
      <c r="E157">
        <f t="shared" ca="1" si="63"/>
        <v>17.3</v>
      </c>
      <c r="F157">
        <f t="shared" ca="1" si="64"/>
        <v>5.5</v>
      </c>
      <c r="G157">
        <f t="shared" ca="1" si="65"/>
        <v>21.9</v>
      </c>
      <c r="H157">
        <f t="shared" ca="1" si="66"/>
        <v>12.1</v>
      </c>
      <c r="I157">
        <f t="shared" ca="1" si="67"/>
        <v>10.6</v>
      </c>
      <c r="J157">
        <f t="shared" ca="1" si="68"/>
        <v>18.3</v>
      </c>
      <c r="K157">
        <f t="shared" ca="1" si="69"/>
        <v>17.5</v>
      </c>
      <c r="L157">
        <f t="shared" ca="1" si="70"/>
        <v>34.799999999999997</v>
      </c>
      <c r="M157">
        <f t="shared" ca="1" si="71"/>
        <v>29</v>
      </c>
      <c r="N157">
        <f t="shared" ca="1" si="72"/>
        <v>40.200000000000003</v>
      </c>
      <c r="O157">
        <f t="shared" ca="1" si="73"/>
        <v>52</v>
      </c>
      <c r="P157">
        <f t="shared" ca="1" si="74"/>
        <v>59</v>
      </c>
      <c r="Q157">
        <f t="shared" ca="1" si="75"/>
        <v>57</v>
      </c>
      <c r="R157">
        <f t="shared" ca="1" si="76"/>
        <v>25</v>
      </c>
      <c r="S157">
        <f t="shared" ca="1" si="77"/>
        <v>50</v>
      </c>
      <c r="T157">
        <f t="shared" ca="1" si="78"/>
        <v>28</v>
      </c>
      <c r="U157">
        <f t="shared" ca="1" si="79"/>
        <v>30</v>
      </c>
      <c r="V157">
        <v>55</v>
      </c>
      <c r="W157">
        <f ca="1">INDIRECT("'"&amp;$A157&amp;"'!$n$23")</f>
        <v>12</v>
      </c>
      <c r="X157">
        <f ca="1">INDIRECT("'"&amp;$A157&amp;"'!$n$27")</f>
        <v>104</v>
      </c>
    </row>
    <row r="158" spans="1:24" x14ac:dyDescent="0.35">
      <c r="A158" t="s">
        <v>26</v>
      </c>
      <c r="B158">
        <f t="shared" ca="1" si="60"/>
        <v>25</v>
      </c>
      <c r="C158">
        <f t="shared" ca="1" si="61"/>
        <v>168</v>
      </c>
      <c r="D158">
        <f t="shared" ca="1" si="62"/>
        <v>61.9</v>
      </c>
      <c r="E158">
        <f t="shared" ca="1" si="63"/>
        <v>17.3</v>
      </c>
      <c r="F158">
        <f t="shared" ca="1" si="64"/>
        <v>5.5</v>
      </c>
      <c r="G158">
        <f t="shared" ca="1" si="65"/>
        <v>21.9</v>
      </c>
      <c r="H158">
        <f t="shared" ca="1" si="66"/>
        <v>12.1</v>
      </c>
      <c r="I158">
        <f t="shared" ca="1" si="67"/>
        <v>10.6</v>
      </c>
      <c r="J158">
        <f t="shared" ca="1" si="68"/>
        <v>18.3</v>
      </c>
      <c r="K158">
        <f t="shared" ca="1" si="69"/>
        <v>17.5</v>
      </c>
      <c r="L158">
        <f t="shared" ca="1" si="70"/>
        <v>34.799999999999997</v>
      </c>
      <c r="M158">
        <f t="shared" ca="1" si="71"/>
        <v>29</v>
      </c>
      <c r="N158">
        <f t="shared" ca="1" si="72"/>
        <v>40.200000000000003</v>
      </c>
      <c r="O158">
        <f t="shared" ca="1" si="73"/>
        <v>52</v>
      </c>
      <c r="P158">
        <f t="shared" ca="1" si="74"/>
        <v>59</v>
      </c>
      <c r="Q158">
        <f t="shared" ca="1" si="75"/>
        <v>57</v>
      </c>
      <c r="R158">
        <f t="shared" ca="1" si="76"/>
        <v>25</v>
      </c>
      <c r="S158">
        <f t="shared" ca="1" si="77"/>
        <v>50</v>
      </c>
      <c r="T158">
        <f t="shared" ca="1" si="78"/>
        <v>28</v>
      </c>
      <c r="U158">
        <f t="shared" ca="1" si="79"/>
        <v>30</v>
      </c>
      <c r="V158">
        <v>60</v>
      </c>
      <c r="W158">
        <f ca="1">INDIRECT("'"&amp;$A158&amp;"'!$o$23")</f>
        <v>12.8</v>
      </c>
      <c r="X158">
        <f ca="1">INDIRECT("'"&amp;$A158&amp;"'!$o$27")</f>
        <v>122</v>
      </c>
    </row>
    <row r="159" spans="1:24" x14ac:dyDescent="0.35">
      <c r="A159" t="s">
        <v>25</v>
      </c>
      <c r="B159">
        <f ca="1">INDIRECT("'"&amp;$A159&amp;"'!$C$3")</f>
        <v>29</v>
      </c>
      <c r="C159">
        <f ca="1">INDIRECT("'"&amp;$A159&amp;"'!$C$4")</f>
        <v>175</v>
      </c>
      <c r="D159">
        <f ca="1">INDIRECT("'"&amp;$A159&amp;"'!$C$5")</f>
        <v>63.5</v>
      </c>
      <c r="E159">
        <f ca="1">INDIRECT("'"&amp;$A159&amp;"'!$C$6")</f>
        <v>17.100000000000001</v>
      </c>
      <c r="F159">
        <f ca="1">INDIRECT("'"&amp;$A159&amp;"'!$C$7")</f>
        <v>4.5</v>
      </c>
      <c r="G159">
        <f ca="1">INDIRECT("'"&amp;$A159&amp;"'!$C$8")</f>
        <v>20.7</v>
      </c>
      <c r="H159">
        <f ca="1">INDIRECT("'"&amp;$A159&amp;"'!$C$11")</f>
        <v>11.8</v>
      </c>
      <c r="I159">
        <f ca="1">INDIRECT("'"&amp;$A159&amp;"'!$D$11")</f>
        <v>10.1</v>
      </c>
      <c r="J159">
        <f ca="1">INDIRECT("'"&amp;$A159&amp;"'!$e$11")</f>
        <v>17.8</v>
      </c>
      <c r="K159">
        <f ca="1">INDIRECT("'"&amp;$A159&amp;"'!$f$11")</f>
        <v>17</v>
      </c>
      <c r="L159">
        <f ca="1">INDIRECT("'"&amp;$A159&amp;"'!$C$12")</f>
        <v>35.299999999999997</v>
      </c>
      <c r="M159">
        <f ca="1">INDIRECT("'"&amp;$A159&amp;"'!$d$12")</f>
        <v>29.4</v>
      </c>
      <c r="N159">
        <f ca="1">INDIRECT("'"&amp;$A159&amp;"'!$e$12")</f>
        <v>41</v>
      </c>
      <c r="O159">
        <f ca="1">INDIRECT("'"&amp;$A159&amp;"'!$f$12")</f>
        <v>52.2</v>
      </c>
      <c r="P159">
        <f ca="1">INDIRECT("'"&amp;$A159&amp;"'!$C$16")</f>
        <v>56</v>
      </c>
      <c r="Q159">
        <f ca="1">INDIRECT("'"&amp;$A159&amp;"'!$C$17")</f>
        <v>56</v>
      </c>
      <c r="R159">
        <f ca="1">INDIRECT("'"&amp;$A159&amp;"'!$d$16")</f>
        <v>30</v>
      </c>
      <c r="S159">
        <f ca="1">INDIRECT("'"&amp;$A159&amp;"'!$e$17")</f>
        <v>52</v>
      </c>
      <c r="T159">
        <f ca="1">INDIRECT("'"&amp;$A159&amp;"'!$f$16")</f>
        <v>24</v>
      </c>
      <c r="U159">
        <f ca="1">INDIRECT("'"&amp;$A159&amp;"'!$f$17")</f>
        <v>28</v>
      </c>
      <c r="V159">
        <v>0</v>
      </c>
      <c r="W159">
        <f ca="1">INDIRECT("'"&amp;$A159&amp;"'!$C$23")</f>
        <v>0</v>
      </c>
      <c r="X159">
        <f ca="1">INDIRECT("'"&amp;$A159&amp;"'!$C$25")</f>
        <v>15</v>
      </c>
    </row>
    <row r="160" spans="1:24" x14ac:dyDescent="0.35">
      <c r="A160" t="s">
        <v>25</v>
      </c>
      <c r="B160">
        <f t="shared" ref="B160:B197" ca="1" si="80">INDIRECT("'"&amp;$A160&amp;"'!$C$3")</f>
        <v>29</v>
      </c>
      <c r="C160">
        <f t="shared" ref="C160:C197" ca="1" si="81">INDIRECT("'"&amp;$A160&amp;"'!$C$4")</f>
        <v>175</v>
      </c>
      <c r="D160">
        <f t="shared" ref="D160:D197" ca="1" si="82">INDIRECT("'"&amp;$A160&amp;"'!$C$5")</f>
        <v>63.5</v>
      </c>
      <c r="E160">
        <f t="shared" ref="E160:E197" ca="1" si="83">INDIRECT("'"&amp;$A160&amp;"'!$C$6")</f>
        <v>17.100000000000001</v>
      </c>
      <c r="F160">
        <f t="shared" ref="F160:F197" ca="1" si="84">INDIRECT("'"&amp;$A160&amp;"'!$C$7")</f>
        <v>4.5</v>
      </c>
      <c r="G160">
        <f t="shared" ref="G160:G197" ca="1" si="85">INDIRECT("'"&amp;$A160&amp;"'!$C$8")</f>
        <v>20.7</v>
      </c>
      <c r="H160">
        <f t="shared" ref="H160:H197" ca="1" si="86">INDIRECT("'"&amp;$A160&amp;"'!$C$11")</f>
        <v>11.8</v>
      </c>
      <c r="I160">
        <f t="shared" ref="I160:I197" ca="1" si="87">INDIRECT("'"&amp;$A160&amp;"'!$D$11")</f>
        <v>10.1</v>
      </c>
      <c r="J160">
        <f t="shared" ref="J160:J197" ca="1" si="88">INDIRECT("'"&amp;$A160&amp;"'!$e$11")</f>
        <v>17.8</v>
      </c>
      <c r="K160">
        <f t="shared" ref="K160:K197" ca="1" si="89">INDIRECT("'"&amp;$A160&amp;"'!$f$11")</f>
        <v>17</v>
      </c>
      <c r="L160">
        <f t="shared" ref="L160:L197" ca="1" si="90">INDIRECT("'"&amp;$A160&amp;"'!$C$12")</f>
        <v>35.299999999999997</v>
      </c>
      <c r="M160">
        <f t="shared" ref="M160:M197" ca="1" si="91">INDIRECT("'"&amp;$A160&amp;"'!$d$12")</f>
        <v>29.4</v>
      </c>
      <c r="N160">
        <f t="shared" ref="N160:N197" ca="1" si="92">INDIRECT("'"&amp;$A160&amp;"'!$e$12")</f>
        <v>41</v>
      </c>
      <c r="O160">
        <f t="shared" ref="O160:O197" ca="1" si="93">INDIRECT("'"&amp;$A160&amp;"'!$f$12")</f>
        <v>52.2</v>
      </c>
      <c r="P160">
        <f t="shared" ref="P160:P197" ca="1" si="94">INDIRECT("'"&amp;$A160&amp;"'!$C$16")</f>
        <v>56</v>
      </c>
      <c r="Q160">
        <f t="shared" ref="Q160:Q197" ca="1" si="95">INDIRECT("'"&amp;$A160&amp;"'!$C$17")</f>
        <v>56</v>
      </c>
      <c r="R160">
        <f t="shared" ref="R160:R197" ca="1" si="96">INDIRECT("'"&amp;$A160&amp;"'!$d$16")</f>
        <v>30</v>
      </c>
      <c r="S160">
        <f t="shared" ref="S160:S197" ca="1" si="97">INDIRECT("'"&amp;$A160&amp;"'!$e$17")</f>
        <v>52</v>
      </c>
      <c r="T160">
        <f t="shared" ref="T160:T197" ca="1" si="98">INDIRECT("'"&amp;$A160&amp;"'!$f$16")</f>
        <v>24</v>
      </c>
      <c r="U160">
        <f t="shared" ref="U160:U197" ca="1" si="99">INDIRECT("'"&amp;$A160&amp;"'!$f$17")</f>
        <v>28</v>
      </c>
      <c r="V160">
        <v>5</v>
      </c>
      <c r="W160">
        <f ca="1">INDIRECT("'"&amp;$A160&amp;"'!$d$23")</f>
        <v>1.25</v>
      </c>
      <c r="X160">
        <f ca="1">INDIRECT("'"&amp;$A160&amp;"'!$D$25")</f>
        <v>22</v>
      </c>
    </row>
    <row r="161" spans="1:24" x14ac:dyDescent="0.35">
      <c r="A161" t="s">
        <v>25</v>
      </c>
      <c r="B161">
        <f t="shared" ca="1" si="80"/>
        <v>29</v>
      </c>
      <c r="C161">
        <f t="shared" ca="1" si="81"/>
        <v>175</v>
      </c>
      <c r="D161">
        <f t="shared" ca="1" si="82"/>
        <v>63.5</v>
      </c>
      <c r="E161">
        <f t="shared" ca="1" si="83"/>
        <v>17.100000000000001</v>
      </c>
      <c r="F161">
        <f t="shared" ca="1" si="84"/>
        <v>4.5</v>
      </c>
      <c r="G161">
        <f t="shared" ca="1" si="85"/>
        <v>20.7</v>
      </c>
      <c r="H161">
        <f t="shared" ca="1" si="86"/>
        <v>11.8</v>
      </c>
      <c r="I161">
        <f t="shared" ca="1" si="87"/>
        <v>10.1</v>
      </c>
      <c r="J161">
        <f t="shared" ca="1" si="88"/>
        <v>17.8</v>
      </c>
      <c r="K161">
        <f t="shared" ca="1" si="89"/>
        <v>17</v>
      </c>
      <c r="L161">
        <f t="shared" ca="1" si="90"/>
        <v>35.299999999999997</v>
      </c>
      <c r="M161">
        <f t="shared" ca="1" si="91"/>
        <v>29.4</v>
      </c>
      <c r="N161">
        <f t="shared" ca="1" si="92"/>
        <v>41</v>
      </c>
      <c r="O161">
        <f t="shared" ca="1" si="93"/>
        <v>52.2</v>
      </c>
      <c r="P161">
        <f t="shared" ca="1" si="94"/>
        <v>56</v>
      </c>
      <c r="Q161">
        <f t="shared" ca="1" si="95"/>
        <v>56</v>
      </c>
      <c r="R161">
        <f t="shared" ca="1" si="96"/>
        <v>30</v>
      </c>
      <c r="S161">
        <f t="shared" ca="1" si="97"/>
        <v>52</v>
      </c>
      <c r="T161">
        <f t="shared" ca="1" si="98"/>
        <v>24</v>
      </c>
      <c r="U161">
        <f t="shared" ca="1" si="99"/>
        <v>28</v>
      </c>
      <c r="V161">
        <v>10</v>
      </c>
      <c r="W161">
        <f ca="1">INDIRECT("'"&amp;$A161&amp;"'!$e$23")</f>
        <v>4.5</v>
      </c>
      <c r="X161">
        <f ca="1">INDIRECT("'"&amp;$A161&amp;"'!$e$25")</f>
        <v>29</v>
      </c>
    </row>
    <row r="162" spans="1:24" x14ac:dyDescent="0.35">
      <c r="A162" t="s">
        <v>25</v>
      </c>
      <c r="B162">
        <f t="shared" ca="1" si="80"/>
        <v>29</v>
      </c>
      <c r="C162">
        <f t="shared" ca="1" si="81"/>
        <v>175</v>
      </c>
      <c r="D162">
        <f t="shared" ca="1" si="82"/>
        <v>63.5</v>
      </c>
      <c r="E162">
        <f t="shared" ca="1" si="83"/>
        <v>17.100000000000001</v>
      </c>
      <c r="F162">
        <f t="shared" ca="1" si="84"/>
        <v>4.5</v>
      </c>
      <c r="G162">
        <f t="shared" ca="1" si="85"/>
        <v>20.7</v>
      </c>
      <c r="H162">
        <f t="shared" ca="1" si="86"/>
        <v>11.8</v>
      </c>
      <c r="I162">
        <f t="shared" ca="1" si="87"/>
        <v>10.1</v>
      </c>
      <c r="J162">
        <f t="shared" ca="1" si="88"/>
        <v>17.8</v>
      </c>
      <c r="K162">
        <f t="shared" ca="1" si="89"/>
        <v>17</v>
      </c>
      <c r="L162">
        <f t="shared" ca="1" si="90"/>
        <v>35.299999999999997</v>
      </c>
      <c r="M162">
        <f t="shared" ca="1" si="91"/>
        <v>29.4</v>
      </c>
      <c r="N162">
        <f t="shared" ca="1" si="92"/>
        <v>41</v>
      </c>
      <c r="O162">
        <f t="shared" ca="1" si="93"/>
        <v>52.2</v>
      </c>
      <c r="P162">
        <f t="shared" ca="1" si="94"/>
        <v>56</v>
      </c>
      <c r="Q162">
        <f t="shared" ca="1" si="95"/>
        <v>56</v>
      </c>
      <c r="R162">
        <f t="shared" ca="1" si="96"/>
        <v>30</v>
      </c>
      <c r="S162">
        <f t="shared" ca="1" si="97"/>
        <v>52</v>
      </c>
      <c r="T162">
        <f t="shared" ca="1" si="98"/>
        <v>24</v>
      </c>
      <c r="U162">
        <f t="shared" ca="1" si="99"/>
        <v>28</v>
      </c>
      <c r="V162">
        <v>15</v>
      </c>
      <c r="W162">
        <f ca="1">INDIRECT("'"&amp;$A162&amp;"'!$f$23")</f>
        <v>6</v>
      </c>
      <c r="X162">
        <f ca="1">INDIRECT("'"&amp;$A162&amp;"'!$f$25")</f>
        <v>39</v>
      </c>
    </row>
    <row r="163" spans="1:24" x14ac:dyDescent="0.35">
      <c r="A163" t="s">
        <v>25</v>
      </c>
      <c r="B163">
        <f t="shared" ca="1" si="80"/>
        <v>29</v>
      </c>
      <c r="C163">
        <f t="shared" ca="1" si="81"/>
        <v>175</v>
      </c>
      <c r="D163">
        <f t="shared" ca="1" si="82"/>
        <v>63.5</v>
      </c>
      <c r="E163">
        <f t="shared" ca="1" si="83"/>
        <v>17.100000000000001</v>
      </c>
      <c r="F163">
        <f t="shared" ca="1" si="84"/>
        <v>4.5</v>
      </c>
      <c r="G163">
        <f t="shared" ca="1" si="85"/>
        <v>20.7</v>
      </c>
      <c r="H163">
        <f t="shared" ca="1" si="86"/>
        <v>11.8</v>
      </c>
      <c r="I163">
        <f t="shared" ca="1" si="87"/>
        <v>10.1</v>
      </c>
      <c r="J163">
        <f t="shared" ca="1" si="88"/>
        <v>17.8</v>
      </c>
      <c r="K163">
        <f t="shared" ca="1" si="89"/>
        <v>17</v>
      </c>
      <c r="L163">
        <f t="shared" ca="1" si="90"/>
        <v>35.299999999999997</v>
      </c>
      <c r="M163">
        <f t="shared" ca="1" si="91"/>
        <v>29.4</v>
      </c>
      <c r="N163">
        <f t="shared" ca="1" si="92"/>
        <v>41</v>
      </c>
      <c r="O163">
        <f t="shared" ca="1" si="93"/>
        <v>52.2</v>
      </c>
      <c r="P163">
        <f t="shared" ca="1" si="94"/>
        <v>56</v>
      </c>
      <c r="Q163">
        <f t="shared" ca="1" si="95"/>
        <v>56</v>
      </c>
      <c r="R163">
        <f t="shared" ca="1" si="96"/>
        <v>30</v>
      </c>
      <c r="S163">
        <f t="shared" ca="1" si="97"/>
        <v>52</v>
      </c>
      <c r="T163">
        <f t="shared" ca="1" si="98"/>
        <v>24</v>
      </c>
      <c r="U163">
        <f t="shared" ca="1" si="99"/>
        <v>28</v>
      </c>
      <c r="V163">
        <v>20</v>
      </c>
      <c r="W163">
        <f ca="1">INDIRECT("'"&amp;$A163&amp;"'!$g$23")</f>
        <v>7.25</v>
      </c>
      <c r="X163">
        <f ca="1">INDIRECT("'"&amp;$A163&amp;"'!$g$25")</f>
        <v>48</v>
      </c>
    </row>
    <row r="164" spans="1:24" x14ac:dyDescent="0.35">
      <c r="A164" t="s">
        <v>25</v>
      </c>
      <c r="B164">
        <f t="shared" ca="1" si="80"/>
        <v>29</v>
      </c>
      <c r="C164">
        <f t="shared" ca="1" si="81"/>
        <v>175</v>
      </c>
      <c r="D164">
        <f t="shared" ca="1" si="82"/>
        <v>63.5</v>
      </c>
      <c r="E164">
        <f t="shared" ca="1" si="83"/>
        <v>17.100000000000001</v>
      </c>
      <c r="F164">
        <f t="shared" ca="1" si="84"/>
        <v>4.5</v>
      </c>
      <c r="G164">
        <f t="shared" ca="1" si="85"/>
        <v>20.7</v>
      </c>
      <c r="H164">
        <f t="shared" ca="1" si="86"/>
        <v>11.8</v>
      </c>
      <c r="I164">
        <f t="shared" ca="1" si="87"/>
        <v>10.1</v>
      </c>
      <c r="J164">
        <f t="shared" ca="1" si="88"/>
        <v>17.8</v>
      </c>
      <c r="K164">
        <f t="shared" ca="1" si="89"/>
        <v>17</v>
      </c>
      <c r="L164">
        <f t="shared" ca="1" si="90"/>
        <v>35.299999999999997</v>
      </c>
      <c r="M164">
        <f t="shared" ca="1" si="91"/>
        <v>29.4</v>
      </c>
      <c r="N164">
        <f t="shared" ca="1" si="92"/>
        <v>41</v>
      </c>
      <c r="O164">
        <f t="shared" ca="1" si="93"/>
        <v>52.2</v>
      </c>
      <c r="P164">
        <f t="shared" ca="1" si="94"/>
        <v>56</v>
      </c>
      <c r="Q164">
        <f t="shared" ca="1" si="95"/>
        <v>56</v>
      </c>
      <c r="R164">
        <f t="shared" ca="1" si="96"/>
        <v>30</v>
      </c>
      <c r="S164">
        <f t="shared" ca="1" si="97"/>
        <v>52</v>
      </c>
      <c r="T164">
        <f t="shared" ca="1" si="98"/>
        <v>24</v>
      </c>
      <c r="U164">
        <f t="shared" ca="1" si="99"/>
        <v>28</v>
      </c>
      <c r="V164">
        <v>25</v>
      </c>
      <c r="W164">
        <f ca="1">INDIRECT("'"&amp;$A164&amp;"'!$h$23")</f>
        <v>8.25</v>
      </c>
      <c r="X164">
        <f ca="1">INDIRECT("'"&amp;$A164&amp;"'!$h$25")</f>
        <v>56</v>
      </c>
    </row>
    <row r="165" spans="1:24" x14ac:dyDescent="0.35">
      <c r="A165" t="s">
        <v>25</v>
      </c>
      <c r="B165">
        <f t="shared" ca="1" si="80"/>
        <v>29</v>
      </c>
      <c r="C165">
        <f t="shared" ca="1" si="81"/>
        <v>175</v>
      </c>
      <c r="D165">
        <f t="shared" ca="1" si="82"/>
        <v>63.5</v>
      </c>
      <c r="E165">
        <f t="shared" ca="1" si="83"/>
        <v>17.100000000000001</v>
      </c>
      <c r="F165">
        <f t="shared" ca="1" si="84"/>
        <v>4.5</v>
      </c>
      <c r="G165">
        <f t="shared" ca="1" si="85"/>
        <v>20.7</v>
      </c>
      <c r="H165">
        <f t="shared" ca="1" si="86"/>
        <v>11.8</v>
      </c>
      <c r="I165">
        <f t="shared" ca="1" si="87"/>
        <v>10.1</v>
      </c>
      <c r="J165">
        <f t="shared" ca="1" si="88"/>
        <v>17.8</v>
      </c>
      <c r="K165">
        <f t="shared" ca="1" si="89"/>
        <v>17</v>
      </c>
      <c r="L165">
        <f t="shared" ca="1" si="90"/>
        <v>35.299999999999997</v>
      </c>
      <c r="M165">
        <f t="shared" ca="1" si="91"/>
        <v>29.4</v>
      </c>
      <c r="N165">
        <f t="shared" ca="1" si="92"/>
        <v>41</v>
      </c>
      <c r="O165">
        <f t="shared" ca="1" si="93"/>
        <v>52.2</v>
      </c>
      <c r="P165">
        <f t="shared" ca="1" si="94"/>
        <v>56</v>
      </c>
      <c r="Q165">
        <f t="shared" ca="1" si="95"/>
        <v>56</v>
      </c>
      <c r="R165">
        <f t="shared" ca="1" si="96"/>
        <v>30</v>
      </c>
      <c r="S165">
        <f t="shared" ca="1" si="97"/>
        <v>52</v>
      </c>
      <c r="T165">
        <f t="shared" ca="1" si="98"/>
        <v>24</v>
      </c>
      <c r="U165">
        <f t="shared" ca="1" si="99"/>
        <v>28</v>
      </c>
      <c r="V165">
        <v>30</v>
      </c>
      <c r="W165">
        <f ca="1">INDIRECT("'"&amp;$A165&amp;"'!$i$23")</f>
        <v>9</v>
      </c>
      <c r="X165">
        <f ca="1">INDIRECT("'"&amp;$A165&amp;"'!$i$25")</f>
        <v>78</v>
      </c>
    </row>
    <row r="166" spans="1:24" x14ac:dyDescent="0.35">
      <c r="A166" t="s">
        <v>25</v>
      </c>
      <c r="B166">
        <f t="shared" ca="1" si="80"/>
        <v>29</v>
      </c>
      <c r="C166">
        <f t="shared" ca="1" si="81"/>
        <v>175</v>
      </c>
      <c r="D166">
        <f t="shared" ca="1" si="82"/>
        <v>63.5</v>
      </c>
      <c r="E166">
        <f t="shared" ca="1" si="83"/>
        <v>17.100000000000001</v>
      </c>
      <c r="F166">
        <f t="shared" ca="1" si="84"/>
        <v>4.5</v>
      </c>
      <c r="G166">
        <f t="shared" ca="1" si="85"/>
        <v>20.7</v>
      </c>
      <c r="H166">
        <f t="shared" ca="1" si="86"/>
        <v>11.8</v>
      </c>
      <c r="I166">
        <f t="shared" ca="1" si="87"/>
        <v>10.1</v>
      </c>
      <c r="J166">
        <f t="shared" ca="1" si="88"/>
        <v>17.8</v>
      </c>
      <c r="K166">
        <f t="shared" ca="1" si="89"/>
        <v>17</v>
      </c>
      <c r="L166">
        <f t="shared" ca="1" si="90"/>
        <v>35.299999999999997</v>
      </c>
      <c r="M166">
        <f t="shared" ca="1" si="91"/>
        <v>29.4</v>
      </c>
      <c r="N166">
        <f t="shared" ca="1" si="92"/>
        <v>41</v>
      </c>
      <c r="O166">
        <f t="shared" ca="1" si="93"/>
        <v>52.2</v>
      </c>
      <c r="P166">
        <f t="shared" ca="1" si="94"/>
        <v>56</v>
      </c>
      <c r="Q166">
        <f t="shared" ca="1" si="95"/>
        <v>56</v>
      </c>
      <c r="R166">
        <f t="shared" ca="1" si="96"/>
        <v>30</v>
      </c>
      <c r="S166">
        <f t="shared" ca="1" si="97"/>
        <v>52</v>
      </c>
      <c r="T166">
        <f t="shared" ca="1" si="98"/>
        <v>24</v>
      </c>
      <c r="U166">
        <f t="shared" ca="1" si="99"/>
        <v>28</v>
      </c>
      <c r="V166">
        <v>35</v>
      </c>
      <c r="W166">
        <f ca="1">INDIRECT("'"&amp;$A166&amp;"'!$j$23")</f>
        <v>10</v>
      </c>
      <c r="X166">
        <f ca="1">INDIRECT("'"&amp;$A166&amp;"'!$j$25")</f>
        <v>86</v>
      </c>
    </row>
    <row r="167" spans="1:24" x14ac:dyDescent="0.35">
      <c r="A167" t="s">
        <v>25</v>
      </c>
      <c r="B167">
        <f t="shared" ca="1" si="80"/>
        <v>29</v>
      </c>
      <c r="C167">
        <f t="shared" ca="1" si="81"/>
        <v>175</v>
      </c>
      <c r="D167">
        <f t="shared" ca="1" si="82"/>
        <v>63.5</v>
      </c>
      <c r="E167">
        <f t="shared" ca="1" si="83"/>
        <v>17.100000000000001</v>
      </c>
      <c r="F167">
        <f t="shared" ca="1" si="84"/>
        <v>4.5</v>
      </c>
      <c r="G167">
        <f t="shared" ca="1" si="85"/>
        <v>20.7</v>
      </c>
      <c r="H167">
        <f t="shared" ca="1" si="86"/>
        <v>11.8</v>
      </c>
      <c r="I167">
        <f t="shared" ca="1" si="87"/>
        <v>10.1</v>
      </c>
      <c r="J167">
        <f t="shared" ca="1" si="88"/>
        <v>17.8</v>
      </c>
      <c r="K167">
        <f t="shared" ca="1" si="89"/>
        <v>17</v>
      </c>
      <c r="L167">
        <f t="shared" ca="1" si="90"/>
        <v>35.299999999999997</v>
      </c>
      <c r="M167">
        <f t="shared" ca="1" si="91"/>
        <v>29.4</v>
      </c>
      <c r="N167">
        <f t="shared" ca="1" si="92"/>
        <v>41</v>
      </c>
      <c r="O167">
        <f t="shared" ca="1" si="93"/>
        <v>52.2</v>
      </c>
      <c r="P167">
        <f t="shared" ca="1" si="94"/>
        <v>56</v>
      </c>
      <c r="Q167">
        <f t="shared" ca="1" si="95"/>
        <v>56</v>
      </c>
      <c r="R167">
        <f t="shared" ca="1" si="96"/>
        <v>30</v>
      </c>
      <c r="S167">
        <f t="shared" ca="1" si="97"/>
        <v>52</v>
      </c>
      <c r="T167">
        <f t="shared" ca="1" si="98"/>
        <v>24</v>
      </c>
      <c r="U167">
        <f t="shared" ca="1" si="99"/>
        <v>28</v>
      </c>
      <c r="V167">
        <v>40</v>
      </c>
      <c r="W167">
        <f ca="1">INDIRECT("'"&amp;$A167&amp;"'!$k$23")</f>
        <v>11</v>
      </c>
      <c r="X167">
        <f ca="1">INDIRECT("'"&amp;$A167&amp;"'!$k$25")</f>
        <v>92</v>
      </c>
    </row>
    <row r="168" spans="1:24" x14ac:dyDescent="0.35">
      <c r="A168" t="s">
        <v>25</v>
      </c>
      <c r="B168">
        <f t="shared" ca="1" si="80"/>
        <v>29</v>
      </c>
      <c r="C168">
        <f t="shared" ca="1" si="81"/>
        <v>175</v>
      </c>
      <c r="D168">
        <f t="shared" ca="1" si="82"/>
        <v>63.5</v>
      </c>
      <c r="E168">
        <f t="shared" ca="1" si="83"/>
        <v>17.100000000000001</v>
      </c>
      <c r="F168">
        <f t="shared" ca="1" si="84"/>
        <v>4.5</v>
      </c>
      <c r="G168">
        <f t="shared" ca="1" si="85"/>
        <v>20.7</v>
      </c>
      <c r="H168">
        <f t="shared" ca="1" si="86"/>
        <v>11.8</v>
      </c>
      <c r="I168">
        <f t="shared" ca="1" si="87"/>
        <v>10.1</v>
      </c>
      <c r="J168">
        <f t="shared" ca="1" si="88"/>
        <v>17.8</v>
      </c>
      <c r="K168">
        <f t="shared" ca="1" si="89"/>
        <v>17</v>
      </c>
      <c r="L168">
        <f t="shared" ca="1" si="90"/>
        <v>35.299999999999997</v>
      </c>
      <c r="M168">
        <f t="shared" ca="1" si="91"/>
        <v>29.4</v>
      </c>
      <c r="N168">
        <f t="shared" ca="1" si="92"/>
        <v>41</v>
      </c>
      <c r="O168">
        <f t="shared" ca="1" si="93"/>
        <v>52.2</v>
      </c>
      <c r="P168">
        <f t="shared" ca="1" si="94"/>
        <v>56</v>
      </c>
      <c r="Q168">
        <f t="shared" ca="1" si="95"/>
        <v>56</v>
      </c>
      <c r="R168">
        <f t="shared" ca="1" si="96"/>
        <v>30</v>
      </c>
      <c r="S168">
        <f t="shared" ca="1" si="97"/>
        <v>52</v>
      </c>
      <c r="T168">
        <f t="shared" ca="1" si="98"/>
        <v>24</v>
      </c>
      <c r="U168">
        <f t="shared" ca="1" si="99"/>
        <v>28</v>
      </c>
      <c r="V168">
        <v>45</v>
      </c>
      <c r="W168">
        <f ca="1">INDIRECT("'"&amp;$A168&amp;"'!$l$23")</f>
        <v>12</v>
      </c>
      <c r="X168">
        <f ca="1">INDIRECT("'"&amp;$A168&amp;"'!$l$25")</f>
        <v>118</v>
      </c>
    </row>
    <row r="169" spans="1:24" x14ac:dyDescent="0.35">
      <c r="A169" t="s">
        <v>25</v>
      </c>
      <c r="B169">
        <f t="shared" ca="1" si="80"/>
        <v>29</v>
      </c>
      <c r="C169">
        <f t="shared" ca="1" si="81"/>
        <v>175</v>
      </c>
      <c r="D169">
        <f t="shared" ca="1" si="82"/>
        <v>63.5</v>
      </c>
      <c r="E169">
        <f t="shared" ca="1" si="83"/>
        <v>17.100000000000001</v>
      </c>
      <c r="F169">
        <f t="shared" ca="1" si="84"/>
        <v>4.5</v>
      </c>
      <c r="G169">
        <f t="shared" ca="1" si="85"/>
        <v>20.7</v>
      </c>
      <c r="H169">
        <f t="shared" ca="1" si="86"/>
        <v>11.8</v>
      </c>
      <c r="I169">
        <f t="shared" ca="1" si="87"/>
        <v>10.1</v>
      </c>
      <c r="J169">
        <f t="shared" ca="1" si="88"/>
        <v>17.8</v>
      </c>
      <c r="K169">
        <f t="shared" ca="1" si="89"/>
        <v>17</v>
      </c>
      <c r="L169">
        <f t="shared" ca="1" si="90"/>
        <v>35.299999999999997</v>
      </c>
      <c r="M169">
        <f t="shared" ca="1" si="91"/>
        <v>29.4</v>
      </c>
      <c r="N169">
        <f t="shared" ca="1" si="92"/>
        <v>41</v>
      </c>
      <c r="O169">
        <f t="shared" ca="1" si="93"/>
        <v>52.2</v>
      </c>
      <c r="P169">
        <f t="shared" ca="1" si="94"/>
        <v>56</v>
      </c>
      <c r="Q169">
        <f t="shared" ca="1" si="95"/>
        <v>56</v>
      </c>
      <c r="R169">
        <f t="shared" ca="1" si="96"/>
        <v>30</v>
      </c>
      <c r="S169">
        <f t="shared" ca="1" si="97"/>
        <v>52</v>
      </c>
      <c r="T169">
        <f t="shared" ca="1" si="98"/>
        <v>24</v>
      </c>
      <c r="U169">
        <f t="shared" ca="1" si="99"/>
        <v>28</v>
      </c>
      <c r="V169">
        <v>50</v>
      </c>
      <c r="W169">
        <f ca="1">INDIRECT("'"&amp;$A169&amp;"'!$m$23")</f>
        <v>13</v>
      </c>
      <c r="X169">
        <f ca="1">INDIRECT("'"&amp;$A169&amp;"'!$m$25")</f>
        <v>134</v>
      </c>
    </row>
    <row r="170" spans="1:24" x14ac:dyDescent="0.35">
      <c r="A170" t="s">
        <v>25</v>
      </c>
      <c r="B170">
        <f t="shared" ca="1" si="80"/>
        <v>29</v>
      </c>
      <c r="C170">
        <f t="shared" ca="1" si="81"/>
        <v>175</v>
      </c>
      <c r="D170">
        <f t="shared" ca="1" si="82"/>
        <v>63.5</v>
      </c>
      <c r="E170">
        <f t="shared" ca="1" si="83"/>
        <v>17.100000000000001</v>
      </c>
      <c r="F170">
        <f t="shared" ca="1" si="84"/>
        <v>4.5</v>
      </c>
      <c r="G170">
        <f t="shared" ca="1" si="85"/>
        <v>20.7</v>
      </c>
      <c r="H170">
        <f t="shared" ca="1" si="86"/>
        <v>11.8</v>
      </c>
      <c r="I170">
        <f t="shared" ca="1" si="87"/>
        <v>10.1</v>
      </c>
      <c r="J170">
        <f t="shared" ca="1" si="88"/>
        <v>17.8</v>
      </c>
      <c r="K170">
        <f t="shared" ca="1" si="89"/>
        <v>17</v>
      </c>
      <c r="L170">
        <f t="shared" ca="1" si="90"/>
        <v>35.299999999999997</v>
      </c>
      <c r="M170">
        <f t="shared" ca="1" si="91"/>
        <v>29.4</v>
      </c>
      <c r="N170">
        <f t="shared" ca="1" si="92"/>
        <v>41</v>
      </c>
      <c r="O170">
        <f t="shared" ca="1" si="93"/>
        <v>52.2</v>
      </c>
      <c r="P170">
        <f t="shared" ca="1" si="94"/>
        <v>56</v>
      </c>
      <c r="Q170">
        <f t="shared" ca="1" si="95"/>
        <v>56</v>
      </c>
      <c r="R170">
        <f t="shared" ca="1" si="96"/>
        <v>30</v>
      </c>
      <c r="S170">
        <f t="shared" ca="1" si="97"/>
        <v>52</v>
      </c>
      <c r="T170">
        <f t="shared" ca="1" si="98"/>
        <v>24</v>
      </c>
      <c r="U170">
        <f t="shared" ca="1" si="99"/>
        <v>28</v>
      </c>
      <c r="V170">
        <v>55</v>
      </c>
      <c r="W170">
        <f ca="1">INDIRECT("'"&amp;$A170&amp;"'!$n$23")</f>
        <v>13.75</v>
      </c>
      <c r="X170">
        <f ca="1">INDIRECT("'"&amp;$A170&amp;"'!$n$25")</f>
        <v>155</v>
      </c>
    </row>
    <row r="171" spans="1:24" x14ac:dyDescent="0.35">
      <c r="A171" t="s">
        <v>25</v>
      </c>
      <c r="B171">
        <f t="shared" ca="1" si="80"/>
        <v>29</v>
      </c>
      <c r="C171">
        <f t="shared" ca="1" si="81"/>
        <v>175</v>
      </c>
      <c r="D171">
        <f t="shared" ca="1" si="82"/>
        <v>63.5</v>
      </c>
      <c r="E171">
        <f t="shared" ca="1" si="83"/>
        <v>17.100000000000001</v>
      </c>
      <c r="F171">
        <f t="shared" ca="1" si="84"/>
        <v>4.5</v>
      </c>
      <c r="G171">
        <f t="shared" ca="1" si="85"/>
        <v>20.7</v>
      </c>
      <c r="H171">
        <f t="shared" ca="1" si="86"/>
        <v>11.8</v>
      </c>
      <c r="I171">
        <f t="shared" ca="1" si="87"/>
        <v>10.1</v>
      </c>
      <c r="J171">
        <f t="shared" ca="1" si="88"/>
        <v>17.8</v>
      </c>
      <c r="K171">
        <f t="shared" ca="1" si="89"/>
        <v>17</v>
      </c>
      <c r="L171">
        <f t="shared" ca="1" si="90"/>
        <v>35.299999999999997</v>
      </c>
      <c r="M171">
        <f t="shared" ca="1" si="91"/>
        <v>29.4</v>
      </c>
      <c r="N171">
        <f t="shared" ca="1" si="92"/>
        <v>41</v>
      </c>
      <c r="O171">
        <f t="shared" ca="1" si="93"/>
        <v>52.2</v>
      </c>
      <c r="P171">
        <f t="shared" ca="1" si="94"/>
        <v>56</v>
      </c>
      <c r="Q171">
        <f t="shared" ca="1" si="95"/>
        <v>56</v>
      </c>
      <c r="R171">
        <f t="shared" ca="1" si="96"/>
        <v>30</v>
      </c>
      <c r="S171">
        <f t="shared" ca="1" si="97"/>
        <v>52</v>
      </c>
      <c r="T171">
        <f t="shared" ca="1" si="98"/>
        <v>24</v>
      </c>
      <c r="U171">
        <f t="shared" ca="1" si="99"/>
        <v>28</v>
      </c>
      <c r="V171">
        <v>60</v>
      </c>
      <c r="W171">
        <f ca="1">INDIRECT("'"&amp;$A171&amp;"'!$o$23")</f>
        <v>14.75</v>
      </c>
      <c r="X171">
        <f ca="1">INDIRECT("'"&amp;$A171&amp;"'!$o$25")</f>
        <v>171</v>
      </c>
    </row>
    <row r="172" spans="1:24" x14ac:dyDescent="0.35">
      <c r="A172" t="s">
        <v>25</v>
      </c>
      <c r="B172">
        <f t="shared" ca="1" si="80"/>
        <v>29</v>
      </c>
      <c r="C172">
        <f t="shared" ca="1" si="81"/>
        <v>175</v>
      </c>
      <c r="D172">
        <f t="shared" ca="1" si="82"/>
        <v>63.5</v>
      </c>
      <c r="E172">
        <f t="shared" ca="1" si="83"/>
        <v>17.100000000000001</v>
      </c>
      <c r="F172">
        <f t="shared" ca="1" si="84"/>
        <v>4.5</v>
      </c>
      <c r="G172">
        <f t="shared" ca="1" si="85"/>
        <v>20.7</v>
      </c>
      <c r="H172">
        <f t="shared" ca="1" si="86"/>
        <v>11.8</v>
      </c>
      <c r="I172">
        <f t="shared" ca="1" si="87"/>
        <v>10.1</v>
      </c>
      <c r="J172">
        <f t="shared" ca="1" si="88"/>
        <v>17.8</v>
      </c>
      <c r="K172">
        <f t="shared" ca="1" si="89"/>
        <v>17</v>
      </c>
      <c r="L172">
        <f t="shared" ca="1" si="90"/>
        <v>35.299999999999997</v>
      </c>
      <c r="M172">
        <f t="shared" ca="1" si="91"/>
        <v>29.4</v>
      </c>
      <c r="N172">
        <f t="shared" ca="1" si="92"/>
        <v>41</v>
      </c>
      <c r="O172">
        <f t="shared" ca="1" si="93"/>
        <v>52.2</v>
      </c>
      <c r="P172">
        <f t="shared" ca="1" si="94"/>
        <v>56</v>
      </c>
      <c r="Q172">
        <f t="shared" ca="1" si="95"/>
        <v>56</v>
      </c>
      <c r="R172">
        <f t="shared" ca="1" si="96"/>
        <v>30</v>
      </c>
      <c r="S172">
        <f t="shared" ca="1" si="97"/>
        <v>52</v>
      </c>
      <c r="T172">
        <f t="shared" ca="1" si="98"/>
        <v>24</v>
      </c>
      <c r="U172">
        <f t="shared" ca="1" si="99"/>
        <v>28</v>
      </c>
      <c r="V172">
        <v>0</v>
      </c>
      <c r="W172">
        <f ca="1">INDIRECT("'"&amp;$A172&amp;"'!$C$23")</f>
        <v>0</v>
      </c>
      <c r="X172">
        <f ca="1">INDIRECT("'"&amp;$A172&amp;"'!$C$26")</f>
        <v>14</v>
      </c>
    </row>
    <row r="173" spans="1:24" x14ac:dyDescent="0.35">
      <c r="A173" t="s">
        <v>25</v>
      </c>
      <c r="B173">
        <f t="shared" ca="1" si="80"/>
        <v>29</v>
      </c>
      <c r="C173">
        <f t="shared" ca="1" si="81"/>
        <v>175</v>
      </c>
      <c r="D173">
        <f t="shared" ca="1" si="82"/>
        <v>63.5</v>
      </c>
      <c r="E173">
        <f t="shared" ca="1" si="83"/>
        <v>17.100000000000001</v>
      </c>
      <c r="F173">
        <f t="shared" ca="1" si="84"/>
        <v>4.5</v>
      </c>
      <c r="G173">
        <f t="shared" ca="1" si="85"/>
        <v>20.7</v>
      </c>
      <c r="H173">
        <f t="shared" ca="1" si="86"/>
        <v>11.8</v>
      </c>
      <c r="I173">
        <f t="shared" ca="1" si="87"/>
        <v>10.1</v>
      </c>
      <c r="J173">
        <f t="shared" ca="1" si="88"/>
        <v>17.8</v>
      </c>
      <c r="K173">
        <f t="shared" ca="1" si="89"/>
        <v>17</v>
      </c>
      <c r="L173">
        <f t="shared" ca="1" si="90"/>
        <v>35.299999999999997</v>
      </c>
      <c r="M173">
        <f t="shared" ca="1" si="91"/>
        <v>29.4</v>
      </c>
      <c r="N173">
        <f t="shared" ca="1" si="92"/>
        <v>41</v>
      </c>
      <c r="O173">
        <f t="shared" ca="1" si="93"/>
        <v>52.2</v>
      </c>
      <c r="P173">
        <f t="shared" ca="1" si="94"/>
        <v>56</v>
      </c>
      <c r="Q173">
        <f t="shared" ca="1" si="95"/>
        <v>56</v>
      </c>
      <c r="R173">
        <f t="shared" ca="1" si="96"/>
        <v>30</v>
      </c>
      <c r="S173">
        <f t="shared" ca="1" si="97"/>
        <v>52</v>
      </c>
      <c r="T173">
        <f t="shared" ca="1" si="98"/>
        <v>24</v>
      </c>
      <c r="U173">
        <f t="shared" ca="1" si="99"/>
        <v>28</v>
      </c>
      <c r="V173">
        <v>5</v>
      </c>
      <c r="W173">
        <f ca="1">INDIRECT("'"&amp;$A173&amp;"'!$d$23")</f>
        <v>1.25</v>
      </c>
      <c r="X173">
        <f ca="1">INDIRECT("'"&amp;$A173&amp;"'!$D$26")</f>
        <v>18</v>
      </c>
    </row>
    <row r="174" spans="1:24" x14ac:dyDescent="0.35">
      <c r="A174" t="s">
        <v>25</v>
      </c>
      <c r="B174">
        <f t="shared" ca="1" si="80"/>
        <v>29</v>
      </c>
      <c r="C174">
        <f t="shared" ca="1" si="81"/>
        <v>175</v>
      </c>
      <c r="D174">
        <f t="shared" ca="1" si="82"/>
        <v>63.5</v>
      </c>
      <c r="E174">
        <f t="shared" ca="1" si="83"/>
        <v>17.100000000000001</v>
      </c>
      <c r="F174">
        <f t="shared" ca="1" si="84"/>
        <v>4.5</v>
      </c>
      <c r="G174">
        <f t="shared" ca="1" si="85"/>
        <v>20.7</v>
      </c>
      <c r="H174">
        <f t="shared" ca="1" si="86"/>
        <v>11.8</v>
      </c>
      <c r="I174">
        <f t="shared" ca="1" si="87"/>
        <v>10.1</v>
      </c>
      <c r="J174">
        <f t="shared" ca="1" si="88"/>
        <v>17.8</v>
      </c>
      <c r="K174">
        <f t="shared" ca="1" si="89"/>
        <v>17</v>
      </c>
      <c r="L174">
        <f t="shared" ca="1" si="90"/>
        <v>35.299999999999997</v>
      </c>
      <c r="M174">
        <f t="shared" ca="1" si="91"/>
        <v>29.4</v>
      </c>
      <c r="N174">
        <f t="shared" ca="1" si="92"/>
        <v>41</v>
      </c>
      <c r="O174">
        <f t="shared" ca="1" si="93"/>
        <v>52.2</v>
      </c>
      <c r="P174">
        <f t="shared" ca="1" si="94"/>
        <v>56</v>
      </c>
      <c r="Q174">
        <f t="shared" ca="1" si="95"/>
        <v>56</v>
      </c>
      <c r="R174">
        <f t="shared" ca="1" si="96"/>
        <v>30</v>
      </c>
      <c r="S174">
        <f t="shared" ca="1" si="97"/>
        <v>52</v>
      </c>
      <c r="T174">
        <f t="shared" ca="1" si="98"/>
        <v>24</v>
      </c>
      <c r="U174">
        <f t="shared" ca="1" si="99"/>
        <v>28</v>
      </c>
      <c r="V174">
        <v>10</v>
      </c>
      <c r="W174">
        <f ca="1">INDIRECT("'"&amp;$A174&amp;"'!$e$23")</f>
        <v>4.5</v>
      </c>
      <c r="X174">
        <f ca="1">INDIRECT("'"&amp;$A174&amp;"'!$e$26")</f>
        <v>28</v>
      </c>
    </row>
    <row r="175" spans="1:24" x14ac:dyDescent="0.35">
      <c r="A175" t="s">
        <v>25</v>
      </c>
      <c r="B175">
        <f t="shared" ca="1" si="80"/>
        <v>29</v>
      </c>
      <c r="C175">
        <f t="shared" ca="1" si="81"/>
        <v>175</v>
      </c>
      <c r="D175">
        <f t="shared" ca="1" si="82"/>
        <v>63.5</v>
      </c>
      <c r="E175">
        <f t="shared" ca="1" si="83"/>
        <v>17.100000000000001</v>
      </c>
      <c r="F175">
        <f t="shared" ca="1" si="84"/>
        <v>4.5</v>
      </c>
      <c r="G175">
        <f t="shared" ca="1" si="85"/>
        <v>20.7</v>
      </c>
      <c r="H175">
        <f t="shared" ca="1" si="86"/>
        <v>11.8</v>
      </c>
      <c r="I175">
        <f t="shared" ca="1" si="87"/>
        <v>10.1</v>
      </c>
      <c r="J175">
        <f t="shared" ca="1" si="88"/>
        <v>17.8</v>
      </c>
      <c r="K175">
        <f t="shared" ca="1" si="89"/>
        <v>17</v>
      </c>
      <c r="L175">
        <f t="shared" ca="1" si="90"/>
        <v>35.299999999999997</v>
      </c>
      <c r="M175">
        <f t="shared" ca="1" si="91"/>
        <v>29.4</v>
      </c>
      <c r="N175">
        <f t="shared" ca="1" si="92"/>
        <v>41</v>
      </c>
      <c r="O175">
        <f t="shared" ca="1" si="93"/>
        <v>52.2</v>
      </c>
      <c r="P175">
        <f t="shared" ca="1" si="94"/>
        <v>56</v>
      </c>
      <c r="Q175">
        <f t="shared" ca="1" si="95"/>
        <v>56</v>
      </c>
      <c r="R175">
        <f t="shared" ca="1" si="96"/>
        <v>30</v>
      </c>
      <c r="S175">
        <f t="shared" ca="1" si="97"/>
        <v>52</v>
      </c>
      <c r="T175">
        <f t="shared" ca="1" si="98"/>
        <v>24</v>
      </c>
      <c r="U175">
        <f t="shared" ca="1" si="99"/>
        <v>28</v>
      </c>
      <c r="V175">
        <v>15</v>
      </c>
      <c r="W175">
        <f ca="1">INDIRECT("'"&amp;$A175&amp;"'!$f$23")</f>
        <v>6</v>
      </c>
      <c r="X175">
        <f ca="1">INDIRECT("'"&amp;$A175&amp;"'!$f$26")</f>
        <v>37</v>
      </c>
    </row>
    <row r="176" spans="1:24" x14ac:dyDescent="0.35">
      <c r="A176" t="s">
        <v>25</v>
      </c>
      <c r="B176">
        <f t="shared" ca="1" si="80"/>
        <v>29</v>
      </c>
      <c r="C176">
        <f t="shared" ca="1" si="81"/>
        <v>175</v>
      </c>
      <c r="D176">
        <f t="shared" ca="1" si="82"/>
        <v>63.5</v>
      </c>
      <c r="E176">
        <f t="shared" ca="1" si="83"/>
        <v>17.100000000000001</v>
      </c>
      <c r="F176">
        <f t="shared" ca="1" si="84"/>
        <v>4.5</v>
      </c>
      <c r="G176">
        <f t="shared" ca="1" si="85"/>
        <v>20.7</v>
      </c>
      <c r="H176">
        <f t="shared" ca="1" si="86"/>
        <v>11.8</v>
      </c>
      <c r="I176">
        <f t="shared" ca="1" si="87"/>
        <v>10.1</v>
      </c>
      <c r="J176">
        <f t="shared" ca="1" si="88"/>
        <v>17.8</v>
      </c>
      <c r="K176">
        <f t="shared" ca="1" si="89"/>
        <v>17</v>
      </c>
      <c r="L176">
        <f t="shared" ca="1" si="90"/>
        <v>35.299999999999997</v>
      </c>
      <c r="M176">
        <f t="shared" ca="1" si="91"/>
        <v>29.4</v>
      </c>
      <c r="N176">
        <f t="shared" ca="1" si="92"/>
        <v>41</v>
      </c>
      <c r="O176">
        <f t="shared" ca="1" si="93"/>
        <v>52.2</v>
      </c>
      <c r="P176">
        <f t="shared" ca="1" si="94"/>
        <v>56</v>
      </c>
      <c r="Q176">
        <f t="shared" ca="1" si="95"/>
        <v>56</v>
      </c>
      <c r="R176">
        <f t="shared" ca="1" si="96"/>
        <v>30</v>
      </c>
      <c r="S176">
        <f t="shared" ca="1" si="97"/>
        <v>52</v>
      </c>
      <c r="T176">
        <f t="shared" ca="1" si="98"/>
        <v>24</v>
      </c>
      <c r="U176">
        <f t="shared" ca="1" si="99"/>
        <v>28</v>
      </c>
      <c r="V176">
        <v>20</v>
      </c>
      <c r="W176">
        <f ca="1">INDIRECT("'"&amp;$A176&amp;"'!$g$23")</f>
        <v>7.25</v>
      </c>
      <c r="X176">
        <f ca="1">INDIRECT("'"&amp;$A176&amp;"'!$g$26")</f>
        <v>49</v>
      </c>
    </row>
    <row r="177" spans="1:24" x14ac:dyDescent="0.35">
      <c r="A177" t="s">
        <v>25</v>
      </c>
      <c r="B177">
        <f t="shared" ca="1" si="80"/>
        <v>29</v>
      </c>
      <c r="C177">
        <f t="shared" ca="1" si="81"/>
        <v>175</v>
      </c>
      <c r="D177">
        <f t="shared" ca="1" si="82"/>
        <v>63.5</v>
      </c>
      <c r="E177">
        <f t="shared" ca="1" si="83"/>
        <v>17.100000000000001</v>
      </c>
      <c r="F177">
        <f t="shared" ca="1" si="84"/>
        <v>4.5</v>
      </c>
      <c r="G177">
        <f t="shared" ca="1" si="85"/>
        <v>20.7</v>
      </c>
      <c r="H177">
        <f t="shared" ca="1" si="86"/>
        <v>11.8</v>
      </c>
      <c r="I177">
        <f t="shared" ca="1" si="87"/>
        <v>10.1</v>
      </c>
      <c r="J177">
        <f t="shared" ca="1" si="88"/>
        <v>17.8</v>
      </c>
      <c r="K177">
        <f t="shared" ca="1" si="89"/>
        <v>17</v>
      </c>
      <c r="L177">
        <f t="shared" ca="1" si="90"/>
        <v>35.299999999999997</v>
      </c>
      <c r="M177">
        <f t="shared" ca="1" si="91"/>
        <v>29.4</v>
      </c>
      <c r="N177">
        <f t="shared" ca="1" si="92"/>
        <v>41</v>
      </c>
      <c r="O177">
        <f t="shared" ca="1" si="93"/>
        <v>52.2</v>
      </c>
      <c r="P177">
        <f t="shared" ca="1" si="94"/>
        <v>56</v>
      </c>
      <c r="Q177">
        <f t="shared" ca="1" si="95"/>
        <v>56</v>
      </c>
      <c r="R177">
        <f t="shared" ca="1" si="96"/>
        <v>30</v>
      </c>
      <c r="S177">
        <f t="shared" ca="1" si="97"/>
        <v>52</v>
      </c>
      <c r="T177">
        <f t="shared" ca="1" si="98"/>
        <v>24</v>
      </c>
      <c r="U177">
        <f t="shared" ca="1" si="99"/>
        <v>28</v>
      </c>
      <c r="V177">
        <v>25</v>
      </c>
      <c r="W177">
        <f ca="1">INDIRECT("'"&amp;$A177&amp;"'!$h$23")</f>
        <v>8.25</v>
      </c>
      <c r="X177">
        <f ca="1">INDIRECT("'"&amp;$A177&amp;"'!$h$26")</f>
        <v>57</v>
      </c>
    </row>
    <row r="178" spans="1:24" x14ac:dyDescent="0.35">
      <c r="A178" t="s">
        <v>25</v>
      </c>
      <c r="B178">
        <f t="shared" ca="1" si="80"/>
        <v>29</v>
      </c>
      <c r="C178">
        <f t="shared" ca="1" si="81"/>
        <v>175</v>
      </c>
      <c r="D178">
        <f t="shared" ca="1" si="82"/>
        <v>63.5</v>
      </c>
      <c r="E178">
        <f t="shared" ca="1" si="83"/>
        <v>17.100000000000001</v>
      </c>
      <c r="F178">
        <f t="shared" ca="1" si="84"/>
        <v>4.5</v>
      </c>
      <c r="G178">
        <f t="shared" ca="1" si="85"/>
        <v>20.7</v>
      </c>
      <c r="H178">
        <f t="shared" ca="1" si="86"/>
        <v>11.8</v>
      </c>
      <c r="I178">
        <f t="shared" ca="1" si="87"/>
        <v>10.1</v>
      </c>
      <c r="J178">
        <f t="shared" ca="1" si="88"/>
        <v>17.8</v>
      </c>
      <c r="K178">
        <f t="shared" ca="1" si="89"/>
        <v>17</v>
      </c>
      <c r="L178">
        <f t="shared" ca="1" si="90"/>
        <v>35.299999999999997</v>
      </c>
      <c r="M178">
        <f t="shared" ca="1" si="91"/>
        <v>29.4</v>
      </c>
      <c r="N178">
        <f t="shared" ca="1" si="92"/>
        <v>41</v>
      </c>
      <c r="O178">
        <f t="shared" ca="1" si="93"/>
        <v>52.2</v>
      </c>
      <c r="P178">
        <f t="shared" ca="1" si="94"/>
        <v>56</v>
      </c>
      <c r="Q178">
        <f t="shared" ca="1" si="95"/>
        <v>56</v>
      </c>
      <c r="R178">
        <f t="shared" ca="1" si="96"/>
        <v>30</v>
      </c>
      <c r="S178">
        <f t="shared" ca="1" si="97"/>
        <v>52</v>
      </c>
      <c r="T178">
        <f t="shared" ca="1" si="98"/>
        <v>24</v>
      </c>
      <c r="U178">
        <f t="shared" ca="1" si="99"/>
        <v>28</v>
      </c>
      <c r="V178">
        <v>30</v>
      </c>
      <c r="W178">
        <f ca="1">INDIRECT("'"&amp;$A178&amp;"'!$i$23")</f>
        <v>9</v>
      </c>
      <c r="X178">
        <f ca="1">INDIRECT("'"&amp;$A178&amp;"'!$i$26")</f>
        <v>68</v>
      </c>
    </row>
    <row r="179" spans="1:24" x14ac:dyDescent="0.35">
      <c r="A179" t="s">
        <v>25</v>
      </c>
      <c r="B179">
        <f t="shared" ca="1" si="80"/>
        <v>29</v>
      </c>
      <c r="C179">
        <f t="shared" ca="1" si="81"/>
        <v>175</v>
      </c>
      <c r="D179">
        <f t="shared" ca="1" si="82"/>
        <v>63.5</v>
      </c>
      <c r="E179">
        <f t="shared" ca="1" si="83"/>
        <v>17.100000000000001</v>
      </c>
      <c r="F179">
        <f t="shared" ca="1" si="84"/>
        <v>4.5</v>
      </c>
      <c r="G179">
        <f t="shared" ca="1" si="85"/>
        <v>20.7</v>
      </c>
      <c r="H179">
        <f t="shared" ca="1" si="86"/>
        <v>11.8</v>
      </c>
      <c r="I179">
        <f t="shared" ca="1" si="87"/>
        <v>10.1</v>
      </c>
      <c r="J179">
        <f t="shared" ca="1" si="88"/>
        <v>17.8</v>
      </c>
      <c r="K179">
        <f t="shared" ca="1" si="89"/>
        <v>17</v>
      </c>
      <c r="L179">
        <f t="shared" ca="1" si="90"/>
        <v>35.299999999999997</v>
      </c>
      <c r="M179">
        <f t="shared" ca="1" si="91"/>
        <v>29.4</v>
      </c>
      <c r="N179">
        <f t="shared" ca="1" si="92"/>
        <v>41</v>
      </c>
      <c r="O179">
        <f t="shared" ca="1" si="93"/>
        <v>52.2</v>
      </c>
      <c r="P179">
        <f t="shared" ca="1" si="94"/>
        <v>56</v>
      </c>
      <c r="Q179">
        <f t="shared" ca="1" si="95"/>
        <v>56</v>
      </c>
      <c r="R179">
        <f t="shared" ca="1" si="96"/>
        <v>30</v>
      </c>
      <c r="S179">
        <f t="shared" ca="1" si="97"/>
        <v>52</v>
      </c>
      <c r="T179">
        <f t="shared" ca="1" si="98"/>
        <v>24</v>
      </c>
      <c r="U179">
        <f t="shared" ca="1" si="99"/>
        <v>28</v>
      </c>
      <c r="V179">
        <v>35</v>
      </c>
      <c r="W179">
        <f ca="1">INDIRECT("'"&amp;$A179&amp;"'!$j$23")</f>
        <v>10</v>
      </c>
      <c r="X179">
        <f ca="1">INDIRECT("'"&amp;$A179&amp;"'!$j$26")</f>
        <v>81</v>
      </c>
    </row>
    <row r="180" spans="1:24" x14ac:dyDescent="0.35">
      <c r="A180" t="s">
        <v>25</v>
      </c>
      <c r="B180">
        <f t="shared" ca="1" si="80"/>
        <v>29</v>
      </c>
      <c r="C180">
        <f t="shared" ca="1" si="81"/>
        <v>175</v>
      </c>
      <c r="D180">
        <f t="shared" ca="1" si="82"/>
        <v>63.5</v>
      </c>
      <c r="E180">
        <f t="shared" ca="1" si="83"/>
        <v>17.100000000000001</v>
      </c>
      <c r="F180">
        <f t="shared" ca="1" si="84"/>
        <v>4.5</v>
      </c>
      <c r="G180">
        <f t="shared" ca="1" si="85"/>
        <v>20.7</v>
      </c>
      <c r="H180">
        <f t="shared" ca="1" si="86"/>
        <v>11.8</v>
      </c>
      <c r="I180">
        <f t="shared" ca="1" si="87"/>
        <v>10.1</v>
      </c>
      <c r="J180">
        <f t="shared" ca="1" si="88"/>
        <v>17.8</v>
      </c>
      <c r="K180">
        <f t="shared" ca="1" si="89"/>
        <v>17</v>
      </c>
      <c r="L180">
        <f t="shared" ca="1" si="90"/>
        <v>35.299999999999997</v>
      </c>
      <c r="M180">
        <f t="shared" ca="1" si="91"/>
        <v>29.4</v>
      </c>
      <c r="N180">
        <f t="shared" ca="1" si="92"/>
        <v>41</v>
      </c>
      <c r="O180">
        <f t="shared" ca="1" si="93"/>
        <v>52.2</v>
      </c>
      <c r="P180">
        <f t="shared" ca="1" si="94"/>
        <v>56</v>
      </c>
      <c r="Q180">
        <f t="shared" ca="1" si="95"/>
        <v>56</v>
      </c>
      <c r="R180">
        <f t="shared" ca="1" si="96"/>
        <v>30</v>
      </c>
      <c r="S180">
        <f t="shared" ca="1" si="97"/>
        <v>52</v>
      </c>
      <c r="T180">
        <f t="shared" ca="1" si="98"/>
        <v>24</v>
      </c>
      <c r="U180">
        <f t="shared" ca="1" si="99"/>
        <v>28</v>
      </c>
      <c r="V180">
        <v>40</v>
      </c>
      <c r="W180">
        <f ca="1">INDIRECT("'"&amp;$A180&amp;"'!$k$23")</f>
        <v>11</v>
      </c>
      <c r="X180">
        <f ca="1">INDIRECT("'"&amp;$A180&amp;"'!$k$26")</f>
        <v>100</v>
      </c>
    </row>
    <row r="181" spans="1:24" x14ac:dyDescent="0.35">
      <c r="A181" t="s">
        <v>25</v>
      </c>
      <c r="B181">
        <f t="shared" ca="1" si="80"/>
        <v>29</v>
      </c>
      <c r="C181">
        <f t="shared" ca="1" si="81"/>
        <v>175</v>
      </c>
      <c r="D181">
        <f t="shared" ca="1" si="82"/>
        <v>63.5</v>
      </c>
      <c r="E181">
        <f t="shared" ca="1" si="83"/>
        <v>17.100000000000001</v>
      </c>
      <c r="F181">
        <f t="shared" ca="1" si="84"/>
        <v>4.5</v>
      </c>
      <c r="G181">
        <f t="shared" ca="1" si="85"/>
        <v>20.7</v>
      </c>
      <c r="H181">
        <f t="shared" ca="1" si="86"/>
        <v>11.8</v>
      </c>
      <c r="I181">
        <f t="shared" ca="1" si="87"/>
        <v>10.1</v>
      </c>
      <c r="J181">
        <f t="shared" ca="1" si="88"/>
        <v>17.8</v>
      </c>
      <c r="K181">
        <f t="shared" ca="1" si="89"/>
        <v>17</v>
      </c>
      <c r="L181">
        <f t="shared" ca="1" si="90"/>
        <v>35.299999999999997</v>
      </c>
      <c r="M181">
        <f t="shared" ca="1" si="91"/>
        <v>29.4</v>
      </c>
      <c r="N181">
        <f t="shared" ca="1" si="92"/>
        <v>41</v>
      </c>
      <c r="O181">
        <f t="shared" ca="1" si="93"/>
        <v>52.2</v>
      </c>
      <c r="P181">
        <f t="shared" ca="1" si="94"/>
        <v>56</v>
      </c>
      <c r="Q181">
        <f t="shared" ca="1" si="95"/>
        <v>56</v>
      </c>
      <c r="R181">
        <f t="shared" ca="1" si="96"/>
        <v>30</v>
      </c>
      <c r="S181">
        <f t="shared" ca="1" si="97"/>
        <v>52</v>
      </c>
      <c r="T181">
        <f t="shared" ca="1" si="98"/>
        <v>24</v>
      </c>
      <c r="U181">
        <f t="shared" ca="1" si="99"/>
        <v>28</v>
      </c>
      <c r="V181">
        <v>45</v>
      </c>
      <c r="W181">
        <f ca="1">INDIRECT("'"&amp;$A181&amp;"'!$l$23")</f>
        <v>12</v>
      </c>
      <c r="X181">
        <f ca="1">INDIRECT("'"&amp;$A181&amp;"'!$l$26")</f>
        <v>120</v>
      </c>
    </row>
    <row r="182" spans="1:24" x14ac:dyDescent="0.35">
      <c r="A182" t="s">
        <v>25</v>
      </c>
      <c r="B182">
        <f t="shared" ca="1" si="80"/>
        <v>29</v>
      </c>
      <c r="C182">
        <f t="shared" ca="1" si="81"/>
        <v>175</v>
      </c>
      <c r="D182">
        <f t="shared" ca="1" si="82"/>
        <v>63.5</v>
      </c>
      <c r="E182">
        <f t="shared" ca="1" si="83"/>
        <v>17.100000000000001</v>
      </c>
      <c r="F182">
        <f t="shared" ca="1" si="84"/>
        <v>4.5</v>
      </c>
      <c r="G182">
        <f t="shared" ca="1" si="85"/>
        <v>20.7</v>
      </c>
      <c r="H182">
        <f t="shared" ca="1" si="86"/>
        <v>11.8</v>
      </c>
      <c r="I182">
        <f t="shared" ca="1" si="87"/>
        <v>10.1</v>
      </c>
      <c r="J182">
        <f t="shared" ca="1" si="88"/>
        <v>17.8</v>
      </c>
      <c r="K182">
        <f t="shared" ca="1" si="89"/>
        <v>17</v>
      </c>
      <c r="L182">
        <f t="shared" ca="1" si="90"/>
        <v>35.299999999999997</v>
      </c>
      <c r="M182">
        <f t="shared" ca="1" si="91"/>
        <v>29.4</v>
      </c>
      <c r="N182">
        <f t="shared" ca="1" si="92"/>
        <v>41</v>
      </c>
      <c r="O182">
        <f t="shared" ca="1" si="93"/>
        <v>52.2</v>
      </c>
      <c r="P182">
        <f t="shared" ca="1" si="94"/>
        <v>56</v>
      </c>
      <c r="Q182">
        <f t="shared" ca="1" si="95"/>
        <v>56</v>
      </c>
      <c r="R182">
        <f t="shared" ca="1" si="96"/>
        <v>30</v>
      </c>
      <c r="S182">
        <f t="shared" ca="1" si="97"/>
        <v>52</v>
      </c>
      <c r="T182">
        <f t="shared" ca="1" si="98"/>
        <v>24</v>
      </c>
      <c r="U182">
        <f t="shared" ca="1" si="99"/>
        <v>28</v>
      </c>
      <c r="V182">
        <v>50</v>
      </c>
      <c r="W182">
        <f ca="1">INDIRECT("'"&amp;$A182&amp;"'!$m$23")</f>
        <v>13</v>
      </c>
      <c r="X182">
        <f ca="1">INDIRECT("'"&amp;$A182&amp;"'!$m$26")</f>
        <v>136</v>
      </c>
    </row>
    <row r="183" spans="1:24" x14ac:dyDescent="0.35">
      <c r="A183" t="s">
        <v>25</v>
      </c>
      <c r="B183">
        <f t="shared" ca="1" si="80"/>
        <v>29</v>
      </c>
      <c r="C183">
        <f t="shared" ca="1" si="81"/>
        <v>175</v>
      </c>
      <c r="D183">
        <f t="shared" ca="1" si="82"/>
        <v>63.5</v>
      </c>
      <c r="E183">
        <f t="shared" ca="1" si="83"/>
        <v>17.100000000000001</v>
      </c>
      <c r="F183">
        <f t="shared" ca="1" si="84"/>
        <v>4.5</v>
      </c>
      <c r="G183">
        <f t="shared" ca="1" si="85"/>
        <v>20.7</v>
      </c>
      <c r="H183">
        <f t="shared" ca="1" si="86"/>
        <v>11.8</v>
      </c>
      <c r="I183">
        <f t="shared" ca="1" si="87"/>
        <v>10.1</v>
      </c>
      <c r="J183">
        <f t="shared" ca="1" si="88"/>
        <v>17.8</v>
      </c>
      <c r="K183">
        <f t="shared" ca="1" si="89"/>
        <v>17</v>
      </c>
      <c r="L183">
        <f t="shared" ca="1" si="90"/>
        <v>35.299999999999997</v>
      </c>
      <c r="M183">
        <f t="shared" ca="1" si="91"/>
        <v>29.4</v>
      </c>
      <c r="N183">
        <f t="shared" ca="1" si="92"/>
        <v>41</v>
      </c>
      <c r="O183">
        <f t="shared" ca="1" si="93"/>
        <v>52.2</v>
      </c>
      <c r="P183">
        <f t="shared" ca="1" si="94"/>
        <v>56</v>
      </c>
      <c r="Q183">
        <f t="shared" ca="1" si="95"/>
        <v>56</v>
      </c>
      <c r="R183">
        <f t="shared" ca="1" si="96"/>
        <v>30</v>
      </c>
      <c r="S183">
        <f t="shared" ca="1" si="97"/>
        <v>52</v>
      </c>
      <c r="T183">
        <f t="shared" ca="1" si="98"/>
        <v>24</v>
      </c>
      <c r="U183">
        <f t="shared" ca="1" si="99"/>
        <v>28</v>
      </c>
      <c r="V183">
        <v>55</v>
      </c>
      <c r="W183">
        <f ca="1">INDIRECT("'"&amp;$A183&amp;"'!$n$23")</f>
        <v>13.75</v>
      </c>
      <c r="X183">
        <f ca="1">INDIRECT("'"&amp;$A183&amp;"'!$n$26")</f>
        <v>155</v>
      </c>
    </row>
    <row r="184" spans="1:24" x14ac:dyDescent="0.35">
      <c r="A184" t="s">
        <v>25</v>
      </c>
      <c r="B184">
        <f t="shared" ca="1" si="80"/>
        <v>29</v>
      </c>
      <c r="C184">
        <f t="shared" ca="1" si="81"/>
        <v>175</v>
      </c>
      <c r="D184">
        <f t="shared" ca="1" si="82"/>
        <v>63.5</v>
      </c>
      <c r="E184">
        <f t="shared" ca="1" si="83"/>
        <v>17.100000000000001</v>
      </c>
      <c r="F184">
        <f t="shared" ca="1" si="84"/>
        <v>4.5</v>
      </c>
      <c r="G184">
        <f t="shared" ca="1" si="85"/>
        <v>20.7</v>
      </c>
      <c r="H184">
        <f t="shared" ca="1" si="86"/>
        <v>11.8</v>
      </c>
      <c r="I184">
        <f t="shared" ca="1" si="87"/>
        <v>10.1</v>
      </c>
      <c r="J184">
        <f t="shared" ca="1" si="88"/>
        <v>17.8</v>
      </c>
      <c r="K184">
        <f t="shared" ca="1" si="89"/>
        <v>17</v>
      </c>
      <c r="L184">
        <f t="shared" ca="1" si="90"/>
        <v>35.299999999999997</v>
      </c>
      <c r="M184">
        <f t="shared" ca="1" si="91"/>
        <v>29.4</v>
      </c>
      <c r="N184">
        <f t="shared" ca="1" si="92"/>
        <v>41</v>
      </c>
      <c r="O184">
        <f t="shared" ca="1" si="93"/>
        <v>52.2</v>
      </c>
      <c r="P184">
        <f t="shared" ca="1" si="94"/>
        <v>56</v>
      </c>
      <c r="Q184">
        <f t="shared" ca="1" si="95"/>
        <v>56</v>
      </c>
      <c r="R184">
        <f t="shared" ca="1" si="96"/>
        <v>30</v>
      </c>
      <c r="S184">
        <f t="shared" ca="1" si="97"/>
        <v>52</v>
      </c>
      <c r="T184">
        <f t="shared" ca="1" si="98"/>
        <v>24</v>
      </c>
      <c r="U184">
        <f t="shared" ca="1" si="99"/>
        <v>28</v>
      </c>
      <c r="V184">
        <v>60</v>
      </c>
      <c r="W184">
        <f ca="1">INDIRECT("'"&amp;$A184&amp;"'!$o$23")</f>
        <v>14.75</v>
      </c>
      <c r="X184">
        <f ca="1">INDIRECT("'"&amp;$A184&amp;"'!$o$26")</f>
        <v>171</v>
      </c>
    </row>
    <row r="185" spans="1:24" x14ac:dyDescent="0.35">
      <c r="A185" t="s">
        <v>25</v>
      </c>
      <c r="B185">
        <f t="shared" ca="1" si="80"/>
        <v>29</v>
      </c>
      <c r="C185">
        <f t="shared" ca="1" si="81"/>
        <v>175</v>
      </c>
      <c r="D185">
        <f t="shared" ca="1" si="82"/>
        <v>63.5</v>
      </c>
      <c r="E185">
        <f t="shared" ca="1" si="83"/>
        <v>17.100000000000001</v>
      </c>
      <c r="F185">
        <f t="shared" ca="1" si="84"/>
        <v>4.5</v>
      </c>
      <c r="G185">
        <f t="shared" ca="1" si="85"/>
        <v>20.7</v>
      </c>
      <c r="H185">
        <f t="shared" ca="1" si="86"/>
        <v>11.8</v>
      </c>
      <c r="I185">
        <f t="shared" ca="1" si="87"/>
        <v>10.1</v>
      </c>
      <c r="J185">
        <f t="shared" ca="1" si="88"/>
        <v>17.8</v>
      </c>
      <c r="K185">
        <f t="shared" ca="1" si="89"/>
        <v>17</v>
      </c>
      <c r="L185">
        <f t="shared" ca="1" si="90"/>
        <v>35.299999999999997</v>
      </c>
      <c r="M185">
        <f t="shared" ca="1" si="91"/>
        <v>29.4</v>
      </c>
      <c r="N185">
        <f t="shared" ca="1" si="92"/>
        <v>41</v>
      </c>
      <c r="O185">
        <f t="shared" ca="1" si="93"/>
        <v>52.2</v>
      </c>
      <c r="P185">
        <f t="shared" ca="1" si="94"/>
        <v>56</v>
      </c>
      <c r="Q185">
        <f t="shared" ca="1" si="95"/>
        <v>56</v>
      </c>
      <c r="R185">
        <f t="shared" ca="1" si="96"/>
        <v>30</v>
      </c>
      <c r="S185">
        <f t="shared" ca="1" si="97"/>
        <v>52</v>
      </c>
      <c r="T185">
        <f t="shared" ca="1" si="98"/>
        <v>24</v>
      </c>
      <c r="U185">
        <f t="shared" ca="1" si="99"/>
        <v>28</v>
      </c>
      <c r="V185">
        <v>0</v>
      </c>
      <c r="W185">
        <f ca="1">INDIRECT("'"&amp;$A185&amp;"'!$C$23")</f>
        <v>0</v>
      </c>
      <c r="X185">
        <f ca="1">INDIRECT("'"&amp;$A185&amp;"'!$C$27")</f>
        <v>14</v>
      </c>
    </row>
    <row r="186" spans="1:24" x14ac:dyDescent="0.35">
      <c r="A186" t="s">
        <v>25</v>
      </c>
      <c r="B186">
        <f t="shared" ca="1" si="80"/>
        <v>29</v>
      </c>
      <c r="C186">
        <f t="shared" ca="1" si="81"/>
        <v>175</v>
      </c>
      <c r="D186">
        <f t="shared" ca="1" si="82"/>
        <v>63.5</v>
      </c>
      <c r="E186">
        <f t="shared" ca="1" si="83"/>
        <v>17.100000000000001</v>
      </c>
      <c r="F186">
        <f t="shared" ca="1" si="84"/>
        <v>4.5</v>
      </c>
      <c r="G186">
        <f t="shared" ca="1" si="85"/>
        <v>20.7</v>
      </c>
      <c r="H186">
        <f t="shared" ca="1" si="86"/>
        <v>11.8</v>
      </c>
      <c r="I186">
        <f t="shared" ca="1" si="87"/>
        <v>10.1</v>
      </c>
      <c r="J186">
        <f t="shared" ca="1" si="88"/>
        <v>17.8</v>
      </c>
      <c r="K186">
        <f t="shared" ca="1" si="89"/>
        <v>17</v>
      </c>
      <c r="L186">
        <f t="shared" ca="1" si="90"/>
        <v>35.299999999999997</v>
      </c>
      <c r="M186">
        <f t="shared" ca="1" si="91"/>
        <v>29.4</v>
      </c>
      <c r="N186">
        <f t="shared" ca="1" si="92"/>
        <v>41</v>
      </c>
      <c r="O186">
        <f t="shared" ca="1" si="93"/>
        <v>52.2</v>
      </c>
      <c r="P186">
        <f t="shared" ca="1" si="94"/>
        <v>56</v>
      </c>
      <c r="Q186">
        <f t="shared" ca="1" si="95"/>
        <v>56</v>
      </c>
      <c r="R186">
        <f t="shared" ca="1" si="96"/>
        <v>30</v>
      </c>
      <c r="S186">
        <f t="shared" ca="1" si="97"/>
        <v>52</v>
      </c>
      <c r="T186">
        <f t="shared" ca="1" si="98"/>
        <v>24</v>
      </c>
      <c r="U186">
        <f t="shared" ca="1" si="99"/>
        <v>28</v>
      </c>
      <c r="V186">
        <v>5</v>
      </c>
      <c r="W186">
        <f ca="1">INDIRECT("'"&amp;$A186&amp;"'!$d$23")</f>
        <v>1.25</v>
      </c>
      <c r="X186">
        <f ca="1">INDIRECT("'"&amp;$A186&amp;"'!$D$27")</f>
        <v>19</v>
      </c>
    </row>
    <row r="187" spans="1:24" x14ac:dyDescent="0.35">
      <c r="A187" t="s">
        <v>25</v>
      </c>
      <c r="B187">
        <f t="shared" ca="1" si="80"/>
        <v>29</v>
      </c>
      <c r="C187">
        <f t="shared" ca="1" si="81"/>
        <v>175</v>
      </c>
      <c r="D187">
        <f t="shared" ca="1" si="82"/>
        <v>63.5</v>
      </c>
      <c r="E187">
        <f t="shared" ca="1" si="83"/>
        <v>17.100000000000001</v>
      </c>
      <c r="F187">
        <f t="shared" ca="1" si="84"/>
        <v>4.5</v>
      </c>
      <c r="G187">
        <f t="shared" ca="1" si="85"/>
        <v>20.7</v>
      </c>
      <c r="H187">
        <f t="shared" ca="1" si="86"/>
        <v>11.8</v>
      </c>
      <c r="I187">
        <f t="shared" ca="1" si="87"/>
        <v>10.1</v>
      </c>
      <c r="J187">
        <f t="shared" ca="1" si="88"/>
        <v>17.8</v>
      </c>
      <c r="K187">
        <f t="shared" ca="1" si="89"/>
        <v>17</v>
      </c>
      <c r="L187">
        <f t="shared" ca="1" si="90"/>
        <v>35.299999999999997</v>
      </c>
      <c r="M187">
        <f t="shared" ca="1" si="91"/>
        <v>29.4</v>
      </c>
      <c r="N187">
        <f t="shared" ca="1" si="92"/>
        <v>41</v>
      </c>
      <c r="O187">
        <f t="shared" ca="1" si="93"/>
        <v>52.2</v>
      </c>
      <c r="P187">
        <f t="shared" ca="1" si="94"/>
        <v>56</v>
      </c>
      <c r="Q187">
        <f t="shared" ca="1" si="95"/>
        <v>56</v>
      </c>
      <c r="R187">
        <f t="shared" ca="1" si="96"/>
        <v>30</v>
      </c>
      <c r="S187">
        <f t="shared" ca="1" si="97"/>
        <v>52</v>
      </c>
      <c r="T187">
        <f t="shared" ca="1" si="98"/>
        <v>24</v>
      </c>
      <c r="U187">
        <f t="shared" ca="1" si="99"/>
        <v>28</v>
      </c>
      <c r="V187">
        <v>10</v>
      </c>
      <c r="W187">
        <f ca="1">INDIRECT("'"&amp;$A187&amp;"'!$e$23")</f>
        <v>4.5</v>
      </c>
      <c r="X187">
        <f ca="1">INDIRECT("'"&amp;$A187&amp;"'!$e$27")</f>
        <v>25</v>
      </c>
    </row>
    <row r="188" spans="1:24" x14ac:dyDescent="0.35">
      <c r="A188" t="s">
        <v>25</v>
      </c>
      <c r="B188">
        <f t="shared" ca="1" si="80"/>
        <v>29</v>
      </c>
      <c r="C188">
        <f t="shared" ca="1" si="81"/>
        <v>175</v>
      </c>
      <c r="D188">
        <f t="shared" ca="1" si="82"/>
        <v>63.5</v>
      </c>
      <c r="E188">
        <f t="shared" ca="1" si="83"/>
        <v>17.100000000000001</v>
      </c>
      <c r="F188">
        <f t="shared" ca="1" si="84"/>
        <v>4.5</v>
      </c>
      <c r="G188">
        <f t="shared" ca="1" si="85"/>
        <v>20.7</v>
      </c>
      <c r="H188">
        <f t="shared" ca="1" si="86"/>
        <v>11.8</v>
      </c>
      <c r="I188">
        <f t="shared" ca="1" si="87"/>
        <v>10.1</v>
      </c>
      <c r="J188">
        <f t="shared" ca="1" si="88"/>
        <v>17.8</v>
      </c>
      <c r="K188">
        <f t="shared" ca="1" si="89"/>
        <v>17</v>
      </c>
      <c r="L188">
        <f t="shared" ca="1" si="90"/>
        <v>35.299999999999997</v>
      </c>
      <c r="M188">
        <f t="shared" ca="1" si="91"/>
        <v>29.4</v>
      </c>
      <c r="N188">
        <f t="shared" ca="1" si="92"/>
        <v>41</v>
      </c>
      <c r="O188">
        <f t="shared" ca="1" si="93"/>
        <v>52.2</v>
      </c>
      <c r="P188">
        <f t="shared" ca="1" si="94"/>
        <v>56</v>
      </c>
      <c r="Q188">
        <f t="shared" ca="1" si="95"/>
        <v>56</v>
      </c>
      <c r="R188">
        <f t="shared" ca="1" si="96"/>
        <v>30</v>
      </c>
      <c r="S188">
        <f t="shared" ca="1" si="97"/>
        <v>52</v>
      </c>
      <c r="T188">
        <f t="shared" ca="1" si="98"/>
        <v>24</v>
      </c>
      <c r="U188">
        <f t="shared" ca="1" si="99"/>
        <v>28</v>
      </c>
      <c r="V188">
        <v>15</v>
      </c>
      <c r="W188">
        <f ca="1">INDIRECT("'"&amp;$A188&amp;"'!$f$23")</f>
        <v>6</v>
      </c>
      <c r="X188">
        <f ca="1">INDIRECT("'"&amp;$A188&amp;"'!$f$27")</f>
        <v>30</v>
      </c>
    </row>
    <row r="189" spans="1:24" x14ac:dyDescent="0.35">
      <c r="A189" t="s">
        <v>25</v>
      </c>
      <c r="B189">
        <f t="shared" ca="1" si="80"/>
        <v>29</v>
      </c>
      <c r="C189">
        <f ca="1">INDIRECT("'"&amp;$A189&amp;"'!$C$4")</f>
        <v>175</v>
      </c>
      <c r="D189">
        <f ca="1">INDIRECT("'"&amp;$A189&amp;"'!$C$5")</f>
        <v>63.5</v>
      </c>
      <c r="E189">
        <f ca="1">INDIRECT("'"&amp;$A189&amp;"'!$C$6")</f>
        <v>17.100000000000001</v>
      </c>
      <c r="F189">
        <f ca="1">INDIRECT("'"&amp;$A189&amp;"'!$C$7")</f>
        <v>4.5</v>
      </c>
      <c r="G189">
        <f ca="1">INDIRECT("'"&amp;$A189&amp;"'!$C$8")</f>
        <v>20.7</v>
      </c>
      <c r="H189">
        <f ca="1">INDIRECT("'"&amp;$A189&amp;"'!$C$11")</f>
        <v>11.8</v>
      </c>
      <c r="I189">
        <f ca="1">INDIRECT("'"&amp;$A189&amp;"'!$D$11")</f>
        <v>10.1</v>
      </c>
      <c r="J189">
        <f ca="1">INDIRECT("'"&amp;$A189&amp;"'!$e$11")</f>
        <v>17.8</v>
      </c>
      <c r="K189">
        <f ca="1">INDIRECT("'"&amp;$A189&amp;"'!$f$11")</f>
        <v>17</v>
      </c>
      <c r="L189">
        <f ca="1">INDIRECT("'"&amp;$A189&amp;"'!$C$12")</f>
        <v>35.299999999999997</v>
      </c>
      <c r="M189">
        <f ca="1">INDIRECT("'"&amp;$A189&amp;"'!$d$12")</f>
        <v>29.4</v>
      </c>
      <c r="N189">
        <f ca="1">INDIRECT("'"&amp;$A189&amp;"'!$e$12")</f>
        <v>41</v>
      </c>
      <c r="O189">
        <f ca="1">INDIRECT("'"&amp;$A189&amp;"'!$f$12")</f>
        <v>52.2</v>
      </c>
      <c r="P189">
        <f ca="1">INDIRECT("'"&amp;$A189&amp;"'!$C$16")</f>
        <v>56</v>
      </c>
      <c r="Q189">
        <f ca="1">INDIRECT("'"&amp;$A189&amp;"'!$C$17")</f>
        <v>56</v>
      </c>
      <c r="R189">
        <f ca="1">INDIRECT("'"&amp;$A189&amp;"'!$d$16")</f>
        <v>30</v>
      </c>
      <c r="S189">
        <f ca="1">INDIRECT("'"&amp;$A189&amp;"'!$e$17")</f>
        <v>52</v>
      </c>
      <c r="T189">
        <f ca="1">INDIRECT("'"&amp;$A189&amp;"'!$f$16")</f>
        <v>24</v>
      </c>
      <c r="U189">
        <f ca="1">INDIRECT("'"&amp;$A189&amp;"'!$f$17")</f>
        <v>28</v>
      </c>
      <c r="V189">
        <v>20</v>
      </c>
      <c r="W189">
        <f ca="1">INDIRECT("'"&amp;$A189&amp;"'!$g$23")</f>
        <v>7.25</v>
      </c>
      <c r="X189">
        <f ca="1">INDIRECT("'"&amp;$A189&amp;"'!$g$27")</f>
        <v>39</v>
      </c>
    </row>
    <row r="190" spans="1:24" x14ac:dyDescent="0.35">
      <c r="A190" t="s">
        <v>25</v>
      </c>
      <c r="B190">
        <f t="shared" ca="1" si="80"/>
        <v>29</v>
      </c>
      <c r="C190">
        <f t="shared" ca="1" si="81"/>
        <v>175</v>
      </c>
      <c r="D190">
        <f t="shared" ca="1" si="82"/>
        <v>63.5</v>
      </c>
      <c r="E190">
        <f t="shared" ca="1" si="83"/>
        <v>17.100000000000001</v>
      </c>
      <c r="F190">
        <f t="shared" ca="1" si="84"/>
        <v>4.5</v>
      </c>
      <c r="G190">
        <f t="shared" ca="1" si="85"/>
        <v>20.7</v>
      </c>
      <c r="H190">
        <f t="shared" ca="1" si="86"/>
        <v>11.8</v>
      </c>
      <c r="I190">
        <f t="shared" ca="1" si="87"/>
        <v>10.1</v>
      </c>
      <c r="J190">
        <f t="shared" ca="1" si="88"/>
        <v>17.8</v>
      </c>
      <c r="K190">
        <f t="shared" ca="1" si="89"/>
        <v>17</v>
      </c>
      <c r="L190">
        <f t="shared" ca="1" si="90"/>
        <v>35.299999999999997</v>
      </c>
      <c r="M190">
        <f t="shared" ca="1" si="91"/>
        <v>29.4</v>
      </c>
      <c r="N190">
        <f t="shared" ca="1" si="92"/>
        <v>41</v>
      </c>
      <c r="O190">
        <f t="shared" ca="1" si="93"/>
        <v>52.2</v>
      </c>
      <c r="P190">
        <f t="shared" ca="1" si="94"/>
        <v>56</v>
      </c>
      <c r="Q190">
        <f t="shared" ca="1" si="95"/>
        <v>56</v>
      </c>
      <c r="R190">
        <f t="shared" ca="1" si="96"/>
        <v>30</v>
      </c>
      <c r="S190">
        <f t="shared" ca="1" si="97"/>
        <v>52</v>
      </c>
      <c r="T190">
        <f t="shared" ca="1" si="98"/>
        <v>24</v>
      </c>
      <c r="U190">
        <f t="shared" ca="1" si="99"/>
        <v>28</v>
      </c>
      <c r="V190">
        <v>25</v>
      </c>
      <c r="W190">
        <f ca="1">INDIRECT("'"&amp;$A190&amp;"'!$h$23")</f>
        <v>8.25</v>
      </c>
      <c r="X190">
        <f ca="1">INDIRECT("'"&amp;$A190&amp;"'!$h$27")</f>
        <v>60</v>
      </c>
    </row>
    <row r="191" spans="1:24" x14ac:dyDescent="0.35">
      <c r="A191" t="s">
        <v>25</v>
      </c>
      <c r="B191">
        <f t="shared" ca="1" si="80"/>
        <v>29</v>
      </c>
      <c r="C191">
        <f t="shared" ca="1" si="81"/>
        <v>175</v>
      </c>
      <c r="D191">
        <f t="shared" ca="1" si="82"/>
        <v>63.5</v>
      </c>
      <c r="E191">
        <f t="shared" ca="1" si="83"/>
        <v>17.100000000000001</v>
      </c>
      <c r="F191">
        <f t="shared" ca="1" si="84"/>
        <v>4.5</v>
      </c>
      <c r="G191">
        <f t="shared" ca="1" si="85"/>
        <v>20.7</v>
      </c>
      <c r="H191">
        <f t="shared" ca="1" si="86"/>
        <v>11.8</v>
      </c>
      <c r="I191">
        <f t="shared" ca="1" si="87"/>
        <v>10.1</v>
      </c>
      <c r="J191">
        <f t="shared" ca="1" si="88"/>
        <v>17.8</v>
      </c>
      <c r="K191">
        <f t="shared" ca="1" si="89"/>
        <v>17</v>
      </c>
      <c r="L191">
        <f t="shared" ca="1" si="90"/>
        <v>35.299999999999997</v>
      </c>
      <c r="M191">
        <f t="shared" ca="1" si="91"/>
        <v>29.4</v>
      </c>
      <c r="N191">
        <f t="shared" ca="1" si="92"/>
        <v>41</v>
      </c>
      <c r="O191">
        <f t="shared" ca="1" si="93"/>
        <v>52.2</v>
      </c>
      <c r="P191">
        <f t="shared" ca="1" si="94"/>
        <v>56</v>
      </c>
      <c r="Q191">
        <f t="shared" ca="1" si="95"/>
        <v>56</v>
      </c>
      <c r="R191">
        <f t="shared" ca="1" si="96"/>
        <v>30</v>
      </c>
      <c r="S191">
        <f t="shared" ca="1" si="97"/>
        <v>52</v>
      </c>
      <c r="T191">
        <f t="shared" ca="1" si="98"/>
        <v>24</v>
      </c>
      <c r="U191">
        <f t="shared" ca="1" si="99"/>
        <v>28</v>
      </c>
      <c r="V191">
        <v>30</v>
      </c>
      <c r="W191">
        <f ca="1">INDIRECT("'"&amp;$A191&amp;"'!$i$23")</f>
        <v>9</v>
      </c>
      <c r="X191">
        <f ca="1">INDIRECT("'"&amp;$A191&amp;"'!$i$27")</f>
        <v>64</v>
      </c>
    </row>
    <row r="192" spans="1:24" x14ac:dyDescent="0.35">
      <c r="A192" t="s">
        <v>25</v>
      </c>
      <c r="B192">
        <f t="shared" ca="1" si="80"/>
        <v>29</v>
      </c>
      <c r="C192">
        <f t="shared" ca="1" si="81"/>
        <v>175</v>
      </c>
      <c r="D192">
        <f t="shared" ca="1" si="82"/>
        <v>63.5</v>
      </c>
      <c r="E192">
        <f t="shared" ca="1" si="83"/>
        <v>17.100000000000001</v>
      </c>
      <c r="F192">
        <f t="shared" ca="1" si="84"/>
        <v>4.5</v>
      </c>
      <c r="G192">
        <f t="shared" ca="1" si="85"/>
        <v>20.7</v>
      </c>
      <c r="H192">
        <f t="shared" ca="1" si="86"/>
        <v>11.8</v>
      </c>
      <c r="I192">
        <f t="shared" ca="1" si="87"/>
        <v>10.1</v>
      </c>
      <c r="J192">
        <f t="shared" ca="1" si="88"/>
        <v>17.8</v>
      </c>
      <c r="K192">
        <f t="shared" ca="1" si="89"/>
        <v>17</v>
      </c>
      <c r="L192">
        <f t="shared" ca="1" si="90"/>
        <v>35.299999999999997</v>
      </c>
      <c r="M192">
        <f t="shared" ca="1" si="91"/>
        <v>29.4</v>
      </c>
      <c r="N192">
        <f t="shared" ca="1" si="92"/>
        <v>41</v>
      </c>
      <c r="O192">
        <f t="shared" ca="1" si="93"/>
        <v>52.2</v>
      </c>
      <c r="P192">
        <f t="shared" ca="1" si="94"/>
        <v>56</v>
      </c>
      <c r="Q192">
        <f t="shared" ca="1" si="95"/>
        <v>56</v>
      </c>
      <c r="R192">
        <f t="shared" ca="1" si="96"/>
        <v>30</v>
      </c>
      <c r="S192">
        <f t="shared" ca="1" si="97"/>
        <v>52</v>
      </c>
      <c r="T192">
        <f t="shared" ca="1" si="98"/>
        <v>24</v>
      </c>
      <c r="U192">
        <f t="shared" ca="1" si="99"/>
        <v>28</v>
      </c>
      <c r="V192">
        <v>35</v>
      </c>
      <c r="W192">
        <f ca="1">INDIRECT("'"&amp;$A192&amp;"'!$j$23")</f>
        <v>10</v>
      </c>
      <c r="X192">
        <f ca="1">INDIRECT("'"&amp;$A192&amp;"'!$j$27")</f>
        <v>73</v>
      </c>
    </row>
    <row r="193" spans="1:24" x14ac:dyDescent="0.35">
      <c r="A193" t="s">
        <v>25</v>
      </c>
      <c r="B193">
        <f t="shared" ca="1" si="80"/>
        <v>29</v>
      </c>
      <c r="C193">
        <f t="shared" ca="1" si="81"/>
        <v>175</v>
      </c>
      <c r="D193">
        <f t="shared" ca="1" si="82"/>
        <v>63.5</v>
      </c>
      <c r="E193">
        <f t="shared" ca="1" si="83"/>
        <v>17.100000000000001</v>
      </c>
      <c r="F193">
        <f t="shared" ca="1" si="84"/>
        <v>4.5</v>
      </c>
      <c r="G193">
        <f t="shared" ca="1" si="85"/>
        <v>20.7</v>
      </c>
      <c r="H193">
        <f t="shared" ca="1" si="86"/>
        <v>11.8</v>
      </c>
      <c r="I193">
        <f t="shared" ca="1" si="87"/>
        <v>10.1</v>
      </c>
      <c r="J193">
        <f t="shared" ca="1" si="88"/>
        <v>17.8</v>
      </c>
      <c r="K193">
        <f t="shared" ca="1" si="89"/>
        <v>17</v>
      </c>
      <c r="L193">
        <f t="shared" ca="1" si="90"/>
        <v>35.299999999999997</v>
      </c>
      <c r="M193">
        <f t="shared" ca="1" si="91"/>
        <v>29.4</v>
      </c>
      <c r="N193">
        <f t="shared" ca="1" si="92"/>
        <v>41</v>
      </c>
      <c r="O193">
        <f t="shared" ca="1" si="93"/>
        <v>52.2</v>
      </c>
      <c r="P193">
        <f t="shared" ca="1" si="94"/>
        <v>56</v>
      </c>
      <c r="Q193">
        <f t="shared" ca="1" si="95"/>
        <v>56</v>
      </c>
      <c r="R193">
        <f t="shared" ca="1" si="96"/>
        <v>30</v>
      </c>
      <c r="S193">
        <f t="shared" ca="1" si="97"/>
        <v>52</v>
      </c>
      <c r="T193">
        <f t="shared" ca="1" si="98"/>
        <v>24</v>
      </c>
      <c r="U193">
        <f t="shared" ca="1" si="99"/>
        <v>28</v>
      </c>
      <c r="V193">
        <v>40</v>
      </c>
      <c r="W193">
        <f ca="1">INDIRECT("'"&amp;$A193&amp;"'!$k$23")</f>
        <v>11</v>
      </c>
      <c r="X193">
        <f ca="1">INDIRECT("'"&amp;$A193&amp;"'!$k$27")</f>
        <v>88</v>
      </c>
    </row>
    <row r="194" spans="1:24" x14ac:dyDescent="0.35">
      <c r="A194" t="s">
        <v>25</v>
      </c>
      <c r="B194">
        <f t="shared" ca="1" si="80"/>
        <v>29</v>
      </c>
      <c r="C194">
        <f t="shared" ca="1" si="81"/>
        <v>175</v>
      </c>
      <c r="D194">
        <f t="shared" ca="1" si="82"/>
        <v>63.5</v>
      </c>
      <c r="E194">
        <f t="shared" ca="1" si="83"/>
        <v>17.100000000000001</v>
      </c>
      <c r="F194">
        <f t="shared" ca="1" si="84"/>
        <v>4.5</v>
      </c>
      <c r="G194">
        <f t="shared" ca="1" si="85"/>
        <v>20.7</v>
      </c>
      <c r="H194">
        <f t="shared" ca="1" si="86"/>
        <v>11.8</v>
      </c>
      <c r="I194">
        <f t="shared" ca="1" si="87"/>
        <v>10.1</v>
      </c>
      <c r="J194">
        <f t="shared" ca="1" si="88"/>
        <v>17.8</v>
      </c>
      <c r="K194">
        <f t="shared" ca="1" si="89"/>
        <v>17</v>
      </c>
      <c r="L194">
        <f t="shared" ca="1" si="90"/>
        <v>35.299999999999997</v>
      </c>
      <c r="M194">
        <f t="shared" ca="1" si="91"/>
        <v>29.4</v>
      </c>
      <c r="N194">
        <f t="shared" ca="1" si="92"/>
        <v>41</v>
      </c>
      <c r="O194">
        <f t="shared" ca="1" si="93"/>
        <v>52.2</v>
      </c>
      <c r="P194">
        <f t="shared" ca="1" si="94"/>
        <v>56</v>
      </c>
      <c r="Q194">
        <f t="shared" ca="1" si="95"/>
        <v>56</v>
      </c>
      <c r="R194">
        <f t="shared" ca="1" si="96"/>
        <v>30</v>
      </c>
      <c r="S194">
        <f t="shared" ca="1" si="97"/>
        <v>52</v>
      </c>
      <c r="T194">
        <f t="shared" ca="1" si="98"/>
        <v>24</v>
      </c>
      <c r="U194">
        <f t="shared" ca="1" si="99"/>
        <v>28</v>
      </c>
      <c r="V194">
        <v>45</v>
      </c>
      <c r="W194">
        <f ca="1">INDIRECT("'"&amp;$A194&amp;"'!$l$23")</f>
        <v>12</v>
      </c>
      <c r="X194">
        <f ca="1">INDIRECT("'"&amp;$A194&amp;"'!$l$27")</f>
        <v>113</v>
      </c>
    </row>
    <row r="195" spans="1:24" x14ac:dyDescent="0.35">
      <c r="A195" t="s">
        <v>25</v>
      </c>
      <c r="B195">
        <f t="shared" ca="1" si="80"/>
        <v>29</v>
      </c>
      <c r="C195">
        <f t="shared" ca="1" si="81"/>
        <v>175</v>
      </c>
      <c r="D195">
        <f t="shared" ca="1" si="82"/>
        <v>63.5</v>
      </c>
      <c r="E195">
        <f t="shared" ca="1" si="83"/>
        <v>17.100000000000001</v>
      </c>
      <c r="F195">
        <f t="shared" ca="1" si="84"/>
        <v>4.5</v>
      </c>
      <c r="G195">
        <f t="shared" ca="1" si="85"/>
        <v>20.7</v>
      </c>
      <c r="H195">
        <f t="shared" ca="1" si="86"/>
        <v>11.8</v>
      </c>
      <c r="I195">
        <f t="shared" ca="1" si="87"/>
        <v>10.1</v>
      </c>
      <c r="J195">
        <f t="shared" ca="1" si="88"/>
        <v>17.8</v>
      </c>
      <c r="K195">
        <f t="shared" ca="1" si="89"/>
        <v>17</v>
      </c>
      <c r="L195">
        <f t="shared" ca="1" si="90"/>
        <v>35.299999999999997</v>
      </c>
      <c r="M195">
        <f t="shared" ca="1" si="91"/>
        <v>29.4</v>
      </c>
      <c r="N195">
        <f t="shared" ca="1" si="92"/>
        <v>41</v>
      </c>
      <c r="O195">
        <f t="shared" ca="1" si="93"/>
        <v>52.2</v>
      </c>
      <c r="P195">
        <f t="shared" ca="1" si="94"/>
        <v>56</v>
      </c>
      <c r="Q195">
        <f t="shared" ca="1" si="95"/>
        <v>56</v>
      </c>
      <c r="R195">
        <f t="shared" ca="1" si="96"/>
        <v>30</v>
      </c>
      <c r="S195">
        <f t="shared" ca="1" si="97"/>
        <v>52</v>
      </c>
      <c r="T195">
        <f t="shared" ca="1" si="98"/>
        <v>24</v>
      </c>
      <c r="U195">
        <f t="shared" ca="1" si="99"/>
        <v>28</v>
      </c>
      <c r="V195">
        <v>50</v>
      </c>
      <c r="W195">
        <f ca="1">INDIRECT("'"&amp;$A195&amp;"'!$m$23")</f>
        <v>13</v>
      </c>
      <c r="X195">
        <f ca="1">INDIRECT("'"&amp;$A195&amp;"'!$m$27")</f>
        <v>135</v>
      </c>
    </row>
    <row r="196" spans="1:24" x14ac:dyDescent="0.35">
      <c r="A196" t="s">
        <v>25</v>
      </c>
      <c r="B196">
        <f t="shared" ca="1" si="80"/>
        <v>29</v>
      </c>
      <c r="C196">
        <f t="shared" ca="1" si="81"/>
        <v>175</v>
      </c>
      <c r="D196">
        <f t="shared" ca="1" si="82"/>
        <v>63.5</v>
      </c>
      <c r="E196">
        <f t="shared" ca="1" si="83"/>
        <v>17.100000000000001</v>
      </c>
      <c r="F196">
        <f t="shared" ca="1" si="84"/>
        <v>4.5</v>
      </c>
      <c r="G196">
        <f t="shared" ca="1" si="85"/>
        <v>20.7</v>
      </c>
      <c r="H196">
        <f t="shared" ca="1" si="86"/>
        <v>11.8</v>
      </c>
      <c r="I196">
        <f t="shared" ca="1" si="87"/>
        <v>10.1</v>
      </c>
      <c r="J196">
        <f t="shared" ca="1" si="88"/>
        <v>17.8</v>
      </c>
      <c r="K196">
        <f t="shared" ca="1" si="89"/>
        <v>17</v>
      </c>
      <c r="L196">
        <f t="shared" ca="1" si="90"/>
        <v>35.299999999999997</v>
      </c>
      <c r="M196">
        <f t="shared" ca="1" si="91"/>
        <v>29.4</v>
      </c>
      <c r="N196">
        <f t="shared" ca="1" si="92"/>
        <v>41</v>
      </c>
      <c r="O196">
        <f t="shared" ca="1" si="93"/>
        <v>52.2</v>
      </c>
      <c r="P196">
        <f t="shared" ca="1" si="94"/>
        <v>56</v>
      </c>
      <c r="Q196">
        <f t="shared" ca="1" si="95"/>
        <v>56</v>
      </c>
      <c r="R196">
        <f t="shared" ca="1" si="96"/>
        <v>30</v>
      </c>
      <c r="S196">
        <f t="shared" ca="1" si="97"/>
        <v>52</v>
      </c>
      <c r="T196">
        <f t="shared" ca="1" si="98"/>
        <v>24</v>
      </c>
      <c r="U196">
        <f t="shared" ca="1" si="99"/>
        <v>28</v>
      </c>
      <c r="V196">
        <v>55</v>
      </c>
      <c r="W196">
        <f ca="1">INDIRECT("'"&amp;$A196&amp;"'!$n$23")</f>
        <v>13.75</v>
      </c>
      <c r="X196">
        <f ca="1">INDIRECT("'"&amp;$A196&amp;"'!$n$27")</f>
        <v>152</v>
      </c>
    </row>
    <row r="197" spans="1:24" x14ac:dyDescent="0.35">
      <c r="A197" t="s">
        <v>25</v>
      </c>
      <c r="B197">
        <f t="shared" ca="1" si="80"/>
        <v>29</v>
      </c>
      <c r="C197">
        <f t="shared" ca="1" si="81"/>
        <v>175</v>
      </c>
      <c r="D197">
        <f t="shared" ca="1" si="82"/>
        <v>63.5</v>
      </c>
      <c r="E197">
        <f t="shared" ca="1" si="83"/>
        <v>17.100000000000001</v>
      </c>
      <c r="F197">
        <f t="shared" ca="1" si="84"/>
        <v>4.5</v>
      </c>
      <c r="G197">
        <f t="shared" ca="1" si="85"/>
        <v>20.7</v>
      </c>
      <c r="H197">
        <f t="shared" ca="1" si="86"/>
        <v>11.8</v>
      </c>
      <c r="I197">
        <f t="shared" ca="1" si="87"/>
        <v>10.1</v>
      </c>
      <c r="J197">
        <f t="shared" ca="1" si="88"/>
        <v>17.8</v>
      </c>
      <c r="K197">
        <f t="shared" ca="1" si="89"/>
        <v>17</v>
      </c>
      <c r="L197">
        <f t="shared" ca="1" si="90"/>
        <v>35.299999999999997</v>
      </c>
      <c r="M197">
        <f t="shared" ca="1" si="91"/>
        <v>29.4</v>
      </c>
      <c r="N197">
        <f t="shared" ca="1" si="92"/>
        <v>41</v>
      </c>
      <c r="O197">
        <f t="shared" ca="1" si="93"/>
        <v>52.2</v>
      </c>
      <c r="P197">
        <f t="shared" ca="1" si="94"/>
        <v>56</v>
      </c>
      <c r="Q197">
        <f t="shared" ca="1" si="95"/>
        <v>56</v>
      </c>
      <c r="R197">
        <f t="shared" ca="1" si="96"/>
        <v>30</v>
      </c>
      <c r="S197">
        <f t="shared" ca="1" si="97"/>
        <v>52</v>
      </c>
      <c r="T197">
        <f t="shared" ca="1" si="98"/>
        <v>24</v>
      </c>
      <c r="U197">
        <f t="shared" ca="1" si="99"/>
        <v>28</v>
      </c>
      <c r="V197">
        <v>60</v>
      </c>
      <c r="W197">
        <f ca="1">INDIRECT("'"&amp;$A197&amp;"'!$o$23")</f>
        <v>14.75</v>
      </c>
      <c r="X197">
        <f ca="1">INDIRECT("'"&amp;$A197&amp;"'!$o$27")</f>
        <v>169</v>
      </c>
    </row>
    <row r="198" spans="1:24" x14ac:dyDescent="0.35">
      <c r="A198" t="s">
        <v>24</v>
      </c>
      <c r="B198">
        <f ca="1">INDIRECT("'"&amp;$A198&amp;"'!$C$3")</f>
        <v>28</v>
      </c>
      <c r="C198">
        <f ca="1">INDIRECT("'"&amp;$A198&amp;"'!$C$4")</f>
        <v>174</v>
      </c>
      <c r="D198">
        <f ca="1">INDIRECT("'"&amp;$A198&amp;"'!$C$5")</f>
        <v>71.3</v>
      </c>
      <c r="E198">
        <f ca="1">INDIRECT("'"&amp;$A198&amp;"'!$C$6")</f>
        <v>24.6</v>
      </c>
      <c r="F198">
        <f ca="1">INDIRECT("'"&amp;$A198&amp;"'!$C$7")</f>
        <v>7.5</v>
      </c>
      <c r="G198">
        <f ca="1">INDIRECT("'"&amp;$A198&amp;"'!$C$8")</f>
        <v>23.6</v>
      </c>
      <c r="H198">
        <f ca="1">INDIRECT("'"&amp;$A198&amp;"'!$C$11")</f>
        <v>16.899999999999999</v>
      </c>
      <c r="I198">
        <f ca="1">INDIRECT("'"&amp;$A198&amp;"'!$D$11")</f>
        <v>15</v>
      </c>
      <c r="J198">
        <f ca="1">INDIRECT("'"&amp;$A198&amp;"'!$e$11")</f>
        <v>24.8</v>
      </c>
      <c r="K198">
        <f ca="1">INDIRECT("'"&amp;$A198&amp;"'!$f$11")</f>
        <v>24.6</v>
      </c>
      <c r="L198">
        <f ca="1">INDIRECT("'"&amp;$A198&amp;"'!$C$12")</f>
        <v>32.299999999999997</v>
      </c>
      <c r="M198">
        <f ca="1">INDIRECT("'"&amp;$A198&amp;"'!$d$12")</f>
        <v>25</v>
      </c>
      <c r="N198">
        <f ca="1">INDIRECT("'"&amp;$A198&amp;"'!$e$12")</f>
        <v>38.4</v>
      </c>
      <c r="O198">
        <f ca="1">INDIRECT("'"&amp;$A198&amp;"'!$f$12")</f>
        <v>49.6</v>
      </c>
      <c r="P198">
        <f ca="1">INDIRECT("'"&amp;$A198&amp;"'!$C$16")</f>
        <v>54</v>
      </c>
      <c r="Q198">
        <f ca="1">INDIRECT("'"&amp;$A198&amp;"'!$C$17")</f>
        <v>56</v>
      </c>
      <c r="R198">
        <f ca="1">INDIRECT("'"&amp;$A198&amp;"'!$d$16")</f>
        <v>16</v>
      </c>
      <c r="S198">
        <f ca="1">INDIRECT("'"&amp;$A198&amp;"'!$e$17")</f>
        <v>52</v>
      </c>
      <c r="T198">
        <f ca="1">INDIRECT("'"&amp;$A198&amp;"'!$f$16")</f>
        <v>28</v>
      </c>
      <c r="U198">
        <f ca="1">INDIRECT("'"&amp;$A198&amp;"'!$f$17")</f>
        <v>26</v>
      </c>
      <c r="V198">
        <v>0</v>
      </c>
      <c r="W198">
        <f ca="1">INDIRECT("'"&amp;$A198&amp;"'!$C$23")</f>
        <v>0</v>
      </c>
      <c r="X198">
        <f ca="1">INDIRECT("'"&amp;$A198&amp;"'!$C$25")</f>
        <v>14</v>
      </c>
    </row>
    <row r="199" spans="1:24" x14ac:dyDescent="0.35">
      <c r="A199" t="s">
        <v>24</v>
      </c>
      <c r="B199">
        <f t="shared" ref="B199:B262" ca="1" si="100">INDIRECT("'"&amp;$A199&amp;"'!$C$3")</f>
        <v>28</v>
      </c>
      <c r="C199">
        <f t="shared" ref="C199:C262" ca="1" si="101">INDIRECT("'"&amp;$A199&amp;"'!$C$4")</f>
        <v>174</v>
      </c>
      <c r="D199">
        <f t="shared" ref="D199:D262" ca="1" si="102">INDIRECT("'"&amp;$A199&amp;"'!$C$5")</f>
        <v>71.3</v>
      </c>
      <c r="E199">
        <f t="shared" ref="E199:E262" ca="1" si="103">INDIRECT("'"&amp;$A199&amp;"'!$C$6")</f>
        <v>24.6</v>
      </c>
      <c r="F199">
        <f t="shared" ref="F199:F262" ca="1" si="104">INDIRECT("'"&amp;$A199&amp;"'!$C$7")</f>
        <v>7.5</v>
      </c>
      <c r="G199">
        <f t="shared" ref="G199:G262" ca="1" si="105">INDIRECT("'"&amp;$A199&amp;"'!$C$8")</f>
        <v>23.6</v>
      </c>
      <c r="H199">
        <f t="shared" ref="H199:H262" ca="1" si="106">INDIRECT("'"&amp;$A199&amp;"'!$C$11")</f>
        <v>16.899999999999999</v>
      </c>
      <c r="I199">
        <f t="shared" ref="I199:I262" ca="1" si="107">INDIRECT("'"&amp;$A199&amp;"'!$D$11")</f>
        <v>15</v>
      </c>
      <c r="J199">
        <f t="shared" ref="J199:J262" ca="1" si="108">INDIRECT("'"&amp;$A199&amp;"'!$e$11")</f>
        <v>24.8</v>
      </c>
      <c r="K199">
        <f t="shared" ref="K199:K262" ca="1" si="109">INDIRECT("'"&amp;$A199&amp;"'!$f$11")</f>
        <v>24.6</v>
      </c>
      <c r="L199">
        <f t="shared" ref="L199:L262" ca="1" si="110">INDIRECT("'"&amp;$A199&amp;"'!$C$12")</f>
        <v>32.299999999999997</v>
      </c>
      <c r="M199">
        <f t="shared" ref="M199:M262" ca="1" si="111">INDIRECT("'"&amp;$A199&amp;"'!$d$12")</f>
        <v>25</v>
      </c>
      <c r="N199">
        <f t="shared" ref="N199:N262" ca="1" si="112">INDIRECT("'"&amp;$A199&amp;"'!$e$12")</f>
        <v>38.4</v>
      </c>
      <c r="O199">
        <f t="shared" ref="O199:O262" ca="1" si="113">INDIRECT("'"&amp;$A199&amp;"'!$f$12")</f>
        <v>49.6</v>
      </c>
      <c r="P199">
        <f t="shared" ref="P199:P262" ca="1" si="114">INDIRECT("'"&amp;$A199&amp;"'!$C$16")</f>
        <v>54</v>
      </c>
      <c r="Q199">
        <f t="shared" ref="Q199:Q262" ca="1" si="115">INDIRECT("'"&amp;$A199&amp;"'!$C$17")</f>
        <v>56</v>
      </c>
      <c r="R199">
        <f t="shared" ref="R199:R262" ca="1" si="116">INDIRECT("'"&amp;$A199&amp;"'!$d$16")</f>
        <v>16</v>
      </c>
      <c r="S199">
        <f t="shared" ref="S199:S262" ca="1" si="117">INDIRECT("'"&amp;$A199&amp;"'!$e$17")</f>
        <v>52</v>
      </c>
      <c r="T199">
        <f t="shared" ref="T199:T262" ca="1" si="118">INDIRECT("'"&amp;$A199&amp;"'!$f$16")</f>
        <v>28</v>
      </c>
      <c r="U199">
        <f t="shared" ref="U199:U262" ca="1" si="119">INDIRECT("'"&amp;$A199&amp;"'!$f$17")</f>
        <v>26</v>
      </c>
      <c r="V199">
        <v>5</v>
      </c>
      <c r="W199">
        <f ca="1">INDIRECT("'"&amp;$A199&amp;"'!$d$23")</f>
        <v>1.25</v>
      </c>
      <c r="X199">
        <f ca="1">INDIRECT("'"&amp;$A199&amp;"'!$D$25")</f>
        <v>23</v>
      </c>
    </row>
    <row r="200" spans="1:24" x14ac:dyDescent="0.35">
      <c r="A200" t="s">
        <v>24</v>
      </c>
      <c r="B200">
        <f t="shared" ca="1" si="100"/>
        <v>28</v>
      </c>
      <c r="C200">
        <f t="shared" ca="1" si="101"/>
        <v>174</v>
      </c>
      <c r="D200">
        <f t="shared" ca="1" si="102"/>
        <v>71.3</v>
      </c>
      <c r="E200">
        <f t="shared" ca="1" si="103"/>
        <v>24.6</v>
      </c>
      <c r="F200">
        <f t="shared" ca="1" si="104"/>
        <v>7.5</v>
      </c>
      <c r="G200">
        <f t="shared" ca="1" si="105"/>
        <v>23.6</v>
      </c>
      <c r="H200">
        <f t="shared" ca="1" si="106"/>
        <v>16.899999999999999</v>
      </c>
      <c r="I200">
        <f t="shared" ca="1" si="107"/>
        <v>15</v>
      </c>
      <c r="J200">
        <f t="shared" ca="1" si="108"/>
        <v>24.8</v>
      </c>
      <c r="K200">
        <f t="shared" ca="1" si="109"/>
        <v>24.6</v>
      </c>
      <c r="L200">
        <f t="shared" ca="1" si="110"/>
        <v>32.299999999999997</v>
      </c>
      <c r="M200">
        <f t="shared" ca="1" si="111"/>
        <v>25</v>
      </c>
      <c r="N200">
        <f t="shared" ca="1" si="112"/>
        <v>38.4</v>
      </c>
      <c r="O200">
        <f t="shared" ca="1" si="113"/>
        <v>49.6</v>
      </c>
      <c r="P200">
        <f t="shared" ca="1" si="114"/>
        <v>54</v>
      </c>
      <c r="Q200">
        <f t="shared" ca="1" si="115"/>
        <v>56</v>
      </c>
      <c r="R200">
        <f t="shared" ca="1" si="116"/>
        <v>16</v>
      </c>
      <c r="S200">
        <f t="shared" ca="1" si="117"/>
        <v>52</v>
      </c>
      <c r="T200">
        <f t="shared" ca="1" si="118"/>
        <v>28</v>
      </c>
      <c r="U200">
        <f t="shared" ca="1" si="119"/>
        <v>26</v>
      </c>
      <c r="V200">
        <v>10</v>
      </c>
      <c r="W200">
        <f ca="1">INDIRECT("'"&amp;$A200&amp;"'!$e$23")</f>
        <v>2.75</v>
      </c>
      <c r="X200">
        <f ca="1">INDIRECT("'"&amp;$A200&amp;"'!$e$25")</f>
        <v>32</v>
      </c>
    </row>
    <row r="201" spans="1:24" x14ac:dyDescent="0.35">
      <c r="A201" t="s">
        <v>24</v>
      </c>
      <c r="B201">
        <f t="shared" ca="1" si="100"/>
        <v>28</v>
      </c>
      <c r="C201">
        <f t="shared" ca="1" si="101"/>
        <v>174</v>
      </c>
      <c r="D201">
        <f t="shared" ca="1" si="102"/>
        <v>71.3</v>
      </c>
      <c r="E201">
        <f t="shared" ca="1" si="103"/>
        <v>24.6</v>
      </c>
      <c r="F201">
        <f t="shared" ca="1" si="104"/>
        <v>7.5</v>
      </c>
      <c r="G201">
        <f t="shared" ca="1" si="105"/>
        <v>23.6</v>
      </c>
      <c r="H201">
        <f t="shared" ca="1" si="106"/>
        <v>16.899999999999999</v>
      </c>
      <c r="I201">
        <f t="shared" ca="1" si="107"/>
        <v>15</v>
      </c>
      <c r="J201">
        <f t="shared" ca="1" si="108"/>
        <v>24.8</v>
      </c>
      <c r="K201">
        <f t="shared" ca="1" si="109"/>
        <v>24.6</v>
      </c>
      <c r="L201">
        <f t="shared" ca="1" si="110"/>
        <v>32.299999999999997</v>
      </c>
      <c r="M201">
        <f t="shared" ca="1" si="111"/>
        <v>25</v>
      </c>
      <c r="N201">
        <f t="shared" ca="1" si="112"/>
        <v>38.4</v>
      </c>
      <c r="O201">
        <f t="shared" ca="1" si="113"/>
        <v>49.6</v>
      </c>
      <c r="P201">
        <f t="shared" ca="1" si="114"/>
        <v>54</v>
      </c>
      <c r="Q201">
        <f t="shared" ca="1" si="115"/>
        <v>56</v>
      </c>
      <c r="R201">
        <f t="shared" ca="1" si="116"/>
        <v>16</v>
      </c>
      <c r="S201">
        <f t="shared" ca="1" si="117"/>
        <v>52</v>
      </c>
      <c r="T201">
        <f t="shared" ca="1" si="118"/>
        <v>28</v>
      </c>
      <c r="U201">
        <f t="shared" ca="1" si="119"/>
        <v>26</v>
      </c>
      <c r="V201">
        <v>15</v>
      </c>
      <c r="W201">
        <f ca="1">INDIRECT("'"&amp;$A201&amp;"'!$f$23")</f>
        <v>4.25</v>
      </c>
      <c r="X201">
        <f ca="1">INDIRECT("'"&amp;$A201&amp;"'!$f$25")</f>
        <v>44</v>
      </c>
    </row>
    <row r="202" spans="1:24" x14ac:dyDescent="0.35">
      <c r="A202" t="s">
        <v>24</v>
      </c>
      <c r="B202">
        <f t="shared" ca="1" si="100"/>
        <v>28</v>
      </c>
      <c r="C202">
        <f t="shared" ca="1" si="101"/>
        <v>174</v>
      </c>
      <c r="D202">
        <f t="shared" ca="1" si="102"/>
        <v>71.3</v>
      </c>
      <c r="E202">
        <f t="shared" ca="1" si="103"/>
        <v>24.6</v>
      </c>
      <c r="F202">
        <f t="shared" ca="1" si="104"/>
        <v>7.5</v>
      </c>
      <c r="G202">
        <f t="shared" ca="1" si="105"/>
        <v>23.6</v>
      </c>
      <c r="H202">
        <f t="shared" ca="1" si="106"/>
        <v>16.899999999999999</v>
      </c>
      <c r="I202">
        <f t="shared" ca="1" si="107"/>
        <v>15</v>
      </c>
      <c r="J202">
        <f t="shared" ca="1" si="108"/>
        <v>24.8</v>
      </c>
      <c r="K202">
        <f t="shared" ca="1" si="109"/>
        <v>24.6</v>
      </c>
      <c r="L202">
        <f t="shared" ca="1" si="110"/>
        <v>32.299999999999997</v>
      </c>
      <c r="M202">
        <f t="shared" ca="1" si="111"/>
        <v>25</v>
      </c>
      <c r="N202">
        <f t="shared" ca="1" si="112"/>
        <v>38.4</v>
      </c>
      <c r="O202">
        <f t="shared" ca="1" si="113"/>
        <v>49.6</v>
      </c>
      <c r="P202">
        <f t="shared" ca="1" si="114"/>
        <v>54</v>
      </c>
      <c r="Q202">
        <f t="shared" ca="1" si="115"/>
        <v>56</v>
      </c>
      <c r="R202">
        <f t="shared" ca="1" si="116"/>
        <v>16</v>
      </c>
      <c r="S202">
        <f t="shared" ca="1" si="117"/>
        <v>52</v>
      </c>
      <c r="T202">
        <f t="shared" ca="1" si="118"/>
        <v>28</v>
      </c>
      <c r="U202">
        <f t="shared" ca="1" si="119"/>
        <v>26</v>
      </c>
      <c r="V202">
        <v>20</v>
      </c>
      <c r="W202">
        <f ca="1">INDIRECT("'"&amp;$A202&amp;"'!$g$23")</f>
        <v>5.5</v>
      </c>
      <c r="X202">
        <f ca="1">INDIRECT("'"&amp;$A202&amp;"'!$g$25")</f>
        <v>50</v>
      </c>
    </row>
    <row r="203" spans="1:24" x14ac:dyDescent="0.35">
      <c r="A203" t="s">
        <v>24</v>
      </c>
      <c r="B203">
        <f t="shared" ca="1" si="100"/>
        <v>28</v>
      </c>
      <c r="C203">
        <f t="shared" ca="1" si="101"/>
        <v>174</v>
      </c>
      <c r="D203">
        <f t="shared" ca="1" si="102"/>
        <v>71.3</v>
      </c>
      <c r="E203">
        <f t="shared" ca="1" si="103"/>
        <v>24.6</v>
      </c>
      <c r="F203">
        <f t="shared" ca="1" si="104"/>
        <v>7.5</v>
      </c>
      <c r="G203">
        <f t="shared" ca="1" si="105"/>
        <v>23.6</v>
      </c>
      <c r="H203">
        <f t="shared" ca="1" si="106"/>
        <v>16.899999999999999</v>
      </c>
      <c r="I203">
        <f t="shared" ca="1" si="107"/>
        <v>15</v>
      </c>
      <c r="J203">
        <f t="shared" ca="1" si="108"/>
        <v>24.8</v>
      </c>
      <c r="K203">
        <f t="shared" ca="1" si="109"/>
        <v>24.6</v>
      </c>
      <c r="L203">
        <f t="shared" ca="1" si="110"/>
        <v>32.299999999999997</v>
      </c>
      <c r="M203">
        <f t="shared" ca="1" si="111"/>
        <v>25</v>
      </c>
      <c r="N203">
        <f t="shared" ca="1" si="112"/>
        <v>38.4</v>
      </c>
      <c r="O203">
        <f t="shared" ca="1" si="113"/>
        <v>49.6</v>
      </c>
      <c r="P203">
        <f t="shared" ca="1" si="114"/>
        <v>54</v>
      </c>
      <c r="Q203">
        <f t="shared" ca="1" si="115"/>
        <v>56</v>
      </c>
      <c r="R203">
        <f t="shared" ca="1" si="116"/>
        <v>16</v>
      </c>
      <c r="S203">
        <f t="shared" ca="1" si="117"/>
        <v>52</v>
      </c>
      <c r="T203">
        <f t="shared" ca="1" si="118"/>
        <v>28</v>
      </c>
      <c r="U203">
        <f t="shared" ca="1" si="119"/>
        <v>26</v>
      </c>
      <c r="V203">
        <v>25</v>
      </c>
      <c r="W203">
        <f ca="1">INDIRECT("'"&amp;$A203&amp;"'!$h$23")</f>
        <v>6.5</v>
      </c>
      <c r="X203">
        <f ca="1">INDIRECT("'"&amp;$A203&amp;"'!$h$25")</f>
        <v>65</v>
      </c>
    </row>
    <row r="204" spans="1:24" x14ac:dyDescent="0.35">
      <c r="A204" t="s">
        <v>24</v>
      </c>
      <c r="B204">
        <f t="shared" ca="1" si="100"/>
        <v>28</v>
      </c>
      <c r="C204">
        <f t="shared" ca="1" si="101"/>
        <v>174</v>
      </c>
      <c r="D204">
        <f t="shared" ca="1" si="102"/>
        <v>71.3</v>
      </c>
      <c r="E204">
        <f t="shared" ca="1" si="103"/>
        <v>24.6</v>
      </c>
      <c r="F204">
        <f t="shared" ca="1" si="104"/>
        <v>7.5</v>
      </c>
      <c r="G204">
        <f t="shared" ca="1" si="105"/>
        <v>23.6</v>
      </c>
      <c r="H204">
        <f t="shared" ca="1" si="106"/>
        <v>16.899999999999999</v>
      </c>
      <c r="I204">
        <f t="shared" ca="1" si="107"/>
        <v>15</v>
      </c>
      <c r="J204">
        <f t="shared" ca="1" si="108"/>
        <v>24.8</v>
      </c>
      <c r="K204">
        <f t="shared" ca="1" si="109"/>
        <v>24.6</v>
      </c>
      <c r="L204">
        <f t="shared" ca="1" si="110"/>
        <v>32.299999999999997</v>
      </c>
      <c r="M204">
        <f t="shared" ca="1" si="111"/>
        <v>25</v>
      </c>
      <c r="N204">
        <f t="shared" ca="1" si="112"/>
        <v>38.4</v>
      </c>
      <c r="O204">
        <f t="shared" ca="1" si="113"/>
        <v>49.6</v>
      </c>
      <c r="P204">
        <f t="shared" ca="1" si="114"/>
        <v>54</v>
      </c>
      <c r="Q204">
        <f t="shared" ca="1" si="115"/>
        <v>56</v>
      </c>
      <c r="R204">
        <f t="shared" ca="1" si="116"/>
        <v>16</v>
      </c>
      <c r="S204">
        <f t="shared" ca="1" si="117"/>
        <v>52</v>
      </c>
      <c r="T204">
        <f t="shared" ca="1" si="118"/>
        <v>28</v>
      </c>
      <c r="U204">
        <f t="shared" ca="1" si="119"/>
        <v>26</v>
      </c>
      <c r="V204">
        <v>30</v>
      </c>
      <c r="W204">
        <f ca="1">INDIRECT("'"&amp;$A204&amp;"'!$i$23")</f>
        <v>8</v>
      </c>
      <c r="X204">
        <f ca="1">INDIRECT("'"&amp;$A204&amp;"'!$i$25")</f>
        <v>80</v>
      </c>
    </row>
    <row r="205" spans="1:24" x14ac:dyDescent="0.35">
      <c r="A205" t="s">
        <v>24</v>
      </c>
      <c r="B205">
        <f t="shared" ca="1" si="100"/>
        <v>28</v>
      </c>
      <c r="C205">
        <f t="shared" ca="1" si="101"/>
        <v>174</v>
      </c>
      <c r="D205">
        <f t="shared" ca="1" si="102"/>
        <v>71.3</v>
      </c>
      <c r="E205">
        <f t="shared" ca="1" si="103"/>
        <v>24.6</v>
      </c>
      <c r="F205">
        <f t="shared" ca="1" si="104"/>
        <v>7.5</v>
      </c>
      <c r="G205">
        <f t="shared" ca="1" si="105"/>
        <v>23.6</v>
      </c>
      <c r="H205">
        <f t="shared" ca="1" si="106"/>
        <v>16.899999999999999</v>
      </c>
      <c r="I205">
        <f t="shared" ca="1" si="107"/>
        <v>15</v>
      </c>
      <c r="J205">
        <f t="shared" ca="1" si="108"/>
        <v>24.8</v>
      </c>
      <c r="K205">
        <f t="shared" ca="1" si="109"/>
        <v>24.6</v>
      </c>
      <c r="L205">
        <f t="shared" ca="1" si="110"/>
        <v>32.299999999999997</v>
      </c>
      <c r="M205">
        <f t="shared" ca="1" si="111"/>
        <v>25</v>
      </c>
      <c r="N205">
        <f t="shared" ca="1" si="112"/>
        <v>38.4</v>
      </c>
      <c r="O205">
        <f t="shared" ca="1" si="113"/>
        <v>49.6</v>
      </c>
      <c r="P205">
        <f t="shared" ca="1" si="114"/>
        <v>54</v>
      </c>
      <c r="Q205">
        <f t="shared" ca="1" si="115"/>
        <v>56</v>
      </c>
      <c r="R205">
        <f t="shared" ca="1" si="116"/>
        <v>16</v>
      </c>
      <c r="S205">
        <f t="shared" ca="1" si="117"/>
        <v>52</v>
      </c>
      <c r="T205">
        <f t="shared" ca="1" si="118"/>
        <v>28</v>
      </c>
      <c r="U205">
        <f t="shared" ca="1" si="119"/>
        <v>26</v>
      </c>
      <c r="V205">
        <v>35</v>
      </c>
      <c r="W205">
        <f ca="1">INDIRECT("'"&amp;$A205&amp;"'!$j$23")</f>
        <v>9</v>
      </c>
      <c r="X205">
        <f ca="1">INDIRECT("'"&amp;$A205&amp;"'!$j$25")</f>
        <v>89</v>
      </c>
    </row>
    <row r="206" spans="1:24" x14ac:dyDescent="0.35">
      <c r="A206" t="s">
        <v>24</v>
      </c>
      <c r="B206">
        <f t="shared" ca="1" si="100"/>
        <v>28</v>
      </c>
      <c r="C206">
        <f t="shared" ca="1" si="101"/>
        <v>174</v>
      </c>
      <c r="D206">
        <f t="shared" ca="1" si="102"/>
        <v>71.3</v>
      </c>
      <c r="E206">
        <f t="shared" ca="1" si="103"/>
        <v>24.6</v>
      </c>
      <c r="F206">
        <f t="shared" ca="1" si="104"/>
        <v>7.5</v>
      </c>
      <c r="G206">
        <f t="shared" ca="1" si="105"/>
        <v>23.6</v>
      </c>
      <c r="H206">
        <f t="shared" ca="1" si="106"/>
        <v>16.899999999999999</v>
      </c>
      <c r="I206">
        <f t="shared" ca="1" si="107"/>
        <v>15</v>
      </c>
      <c r="J206">
        <f t="shared" ca="1" si="108"/>
        <v>24.8</v>
      </c>
      <c r="K206">
        <f t="shared" ca="1" si="109"/>
        <v>24.6</v>
      </c>
      <c r="L206">
        <f t="shared" ca="1" si="110"/>
        <v>32.299999999999997</v>
      </c>
      <c r="M206">
        <f t="shared" ca="1" si="111"/>
        <v>25</v>
      </c>
      <c r="N206">
        <f t="shared" ca="1" si="112"/>
        <v>38.4</v>
      </c>
      <c r="O206">
        <f t="shared" ca="1" si="113"/>
        <v>49.6</v>
      </c>
      <c r="P206">
        <f t="shared" ca="1" si="114"/>
        <v>54</v>
      </c>
      <c r="Q206">
        <f t="shared" ca="1" si="115"/>
        <v>56</v>
      </c>
      <c r="R206">
        <f t="shared" ca="1" si="116"/>
        <v>16</v>
      </c>
      <c r="S206">
        <f t="shared" ca="1" si="117"/>
        <v>52</v>
      </c>
      <c r="T206">
        <f t="shared" ca="1" si="118"/>
        <v>28</v>
      </c>
      <c r="U206">
        <f t="shared" ca="1" si="119"/>
        <v>26</v>
      </c>
      <c r="V206">
        <v>40</v>
      </c>
      <c r="W206">
        <f ca="1">INDIRECT("'"&amp;$A206&amp;"'!$k$23")</f>
        <v>9.75</v>
      </c>
      <c r="X206">
        <f ca="1">INDIRECT("'"&amp;$A206&amp;"'!$k$25")</f>
        <v>103</v>
      </c>
    </row>
    <row r="207" spans="1:24" x14ac:dyDescent="0.35">
      <c r="A207" t="s">
        <v>24</v>
      </c>
      <c r="B207">
        <f t="shared" ca="1" si="100"/>
        <v>28</v>
      </c>
      <c r="C207">
        <f t="shared" ca="1" si="101"/>
        <v>174</v>
      </c>
      <c r="D207">
        <f t="shared" ca="1" si="102"/>
        <v>71.3</v>
      </c>
      <c r="E207">
        <f t="shared" ca="1" si="103"/>
        <v>24.6</v>
      </c>
      <c r="F207">
        <f t="shared" ca="1" si="104"/>
        <v>7.5</v>
      </c>
      <c r="G207">
        <f t="shared" ca="1" si="105"/>
        <v>23.6</v>
      </c>
      <c r="H207">
        <f t="shared" ca="1" si="106"/>
        <v>16.899999999999999</v>
      </c>
      <c r="I207">
        <f t="shared" ca="1" si="107"/>
        <v>15</v>
      </c>
      <c r="J207">
        <f t="shared" ca="1" si="108"/>
        <v>24.8</v>
      </c>
      <c r="K207">
        <f t="shared" ca="1" si="109"/>
        <v>24.6</v>
      </c>
      <c r="L207">
        <f t="shared" ca="1" si="110"/>
        <v>32.299999999999997</v>
      </c>
      <c r="M207">
        <f t="shared" ca="1" si="111"/>
        <v>25</v>
      </c>
      <c r="N207">
        <f t="shared" ca="1" si="112"/>
        <v>38.4</v>
      </c>
      <c r="O207">
        <f t="shared" ca="1" si="113"/>
        <v>49.6</v>
      </c>
      <c r="P207">
        <f t="shared" ca="1" si="114"/>
        <v>54</v>
      </c>
      <c r="Q207">
        <f t="shared" ca="1" si="115"/>
        <v>56</v>
      </c>
      <c r="R207">
        <f t="shared" ca="1" si="116"/>
        <v>16</v>
      </c>
      <c r="S207">
        <f t="shared" ca="1" si="117"/>
        <v>52</v>
      </c>
      <c r="T207">
        <f t="shared" ca="1" si="118"/>
        <v>28</v>
      </c>
      <c r="U207">
        <f t="shared" ca="1" si="119"/>
        <v>26</v>
      </c>
      <c r="V207">
        <v>45</v>
      </c>
      <c r="W207">
        <f ca="1">INDIRECT("'"&amp;$A207&amp;"'!$l$23")</f>
        <v>11</v>
      </c>
      <c r="X207">
        <f ca="1">INDIRECT("'"&amp;$A207&amp;"'!$l$25")</f>
        <v>140</v>
      </c>
    </row>
    <row r="208" spans="1:24" x14ac:dyDescent="0.35">
      <c r="A208" t="s">
        <v>24</v>
      </c>
      <c r="B208">
        <f t="shared" ca="1" si="100"/>
        <v>28</v>
      </c>
      <c r="C208">
        <f t="shared" ca="1" si="101"/>
        <v>174</v>
      </c>
      <c r="D208">
        <f t="shared" ca="1" si="102"/>
        <v>71.3</v>
      </c>
      <c r="E208">
        <f t="shared" ca="1" si="103"/>
        <v>24.6</v>
      </c>
      <c r="F208">
        <f t="shared" ca="1" si="104"/>
        <v>7.5</v>
      </c>
      <c r="G208">
        <f t="shared" ca="1" si="105"/>
        <v>23.6</v>
      </c>
      <c r="H208">
        <f t="shared" ca="1" si="106"/>
        <v>16.899999999999999</v>
      </c>
      <c r="I208">
        <f t="shared" ca="1" si="107"/>
        <v>15</v>
      </c>
      <c r="J208">
        <f t="shared" ca="1" si="108"/>
        <v>24.8</v>
      </c>
      <c r="K208">
        <f t="shared" ca="1" si="109"/>
        <v>24.6</v>
      </c>
      <c r="L208">
        <f t="shared" ca="1" si="110"/>
        <v>32.299999999999997</v>
      </c>
      <c r="M208">
        <f t="shared" ca="1" si="111"/>
        <v>25</v>
      </c>
      <c r="N208">
        <f t="shared" ca="1" si="112"/>
        <v>38.4</v>
      </c>
      <c r="O208">
        <f t="shared" ca="1" si="113"/>
        <v>49.6</v>
      </c>
      <c r="P208">
        <f t="shared" ca="1" si="114"/>
        <v>54</v>
      </c>
      <c r="Q208">
        <f t="shared" ca="1" si="115"/>
        <v>56</v>
      </c>
      <c r="R208">
        <f t="shared" ca="1" si="116"/>
        <v>16</v>
      </c>
      <c r="S208">
        <f t="shared" ca="1" si="117"/>
        <v>52</v>
      </c>
      <c r="T208">
        <f t="shared" ca="1" si="118"/>
        <v>28</v>
      </c>
      <c r="U208">
        <f t="shared" ca="1" si="119"/>
        <v>26</v>
      </c>
      <c r="V208">
        <v>50</v>
      </c>
      <c r="W208">
        <f ca="1">INDIRECT("'"&amp;$A208&amp;"'!$m$23")</f>
        <v>11.5</v>
      </c>
      <c r="X208">
        <f ca="1">INDIRECT("'"&amp;$A208&amp;"'!$m$25")</f>
        <v>145</v>
      </c>
    </row>
    <row r="209" spans="1:24" x14ac:dyDescent="0.35">
      <c r="A209" t="s">
        <v>24</v>
      </c>
      <c r="B209">
        <f t="shared" ca="1" si="100"/>
        <v>28</v>
      </c>
      <c r="C209">
        <f t="shared" ca="1" si="101"/>
        <v>174</v>
      </c>
      <c r="D209">
        <f t="shared" ca="1" si="102"/>
        <v>71.3</v>
      </c>
      <c r="E209">
        <f t="shared" ca="1" si="103"/>
        <v>24.6</v>
      </c>
      <c r="F209">
        <f t="shared" ca="1" si="104"/>
        <v>7.5</v>
      </c>
      <c r="G209">
        <f t="shared" ca="1" si="105"/>
        <v>23.6</v>
      </c>
      <c r="H209">
        <f t="shared" ca="1" si="106"/>
        <v>16.899999999999999</v>
      </c>
      <c r="I209">
        <f t="shared" ca="1" si="107"/>
        <v>15</v>
      </c>
      <c r="J209">
        <f t="shared" ca="1" si="108"/>
        <v>24.8</v>
      </c>
      <c r="K209">
        <f t="shared" ca="1" si="109"/>
        <v>24.6</v>
      </c>
      <c r="L209">
        <f t="shared" ca="1" si="110"/>
        <v>32.299999999999997</v>
      </c>
      <c r="M209">
        <f t="shared" ca="1" si="111"/>
        <v>25</v>
      </c>
      <c r="N209">
        <f t="shared" ca="1" si="112"/>
        <v>38.4</v>
      </c>
      <c r="O209">
        <f t="shared" ca="1" si="113"/>
        <v>49.6</v>
      </c>
      <c r="P209">
        <f t="shared" ca="1" si="114"/>
        <v>54</v>
      </c>
      <c r="Q209">
        <f t="shared" ca="1" si="115"/>
        <v>56</v>
      </c>
      <c r="R209">
        <f t="shared" ca="1" si="116"/>
        <v>16</v>
      </c>
      <c r="S209">
        <f t="shared" ca="1" si="117"/>
        <v>52</v>
      </c>
      <c r="T209">
        <f t="shared" ca="1" si="118"/>
        <v>28</v>
      </c>
      <c r="U209">
        <f t="shared" ca="1" si="119"/>
        <v>26</v>
      </c>
      <c r="V209">
        <v>55</v>
      </c>
      <c r="W209">
        <f ca="1">INDIRECT("'"&amp;$A209&amp;"'!$n$23")</f>
        <v>13</v>
      </c>
      <c r="X209">
        <f ca="1">INDIRECT("'"&amp;$A209&amp;"'!$n$25")</f>
        <v>155</v>
      </c>
    </row>
    <row r="210" spans="1:24" x14ac:dyDescent="0.35">
      <c r="A210" t="s">
        <v>24</v>
      </c>
      <c r="B210">
        <f t="shared" ca="1" si="100"/>
        <v>28</v>
      </c>
      <c r="C210">
        <f t="shared" ca="1" si="101"/>
        <v>174</v>
      </c>
      <c r="D210">
        <f t="shared" ca="1" si="102"/>
        <v>71.3</v>
      </c>
      <c r="E210">
        <f t="shared" ca="1" si="103"/>
        <v>24.6</v>
      </c>
      <c r="F210">
        <f t="shared" ca="1" si="104"/>
        <v>7.5</v>
      </c>
      <c r="G210">
        <f t="shared" ca="1" si="105"/>
        <v>23.6</v>
      </c>
      <c r="H210">
        <f t="shared" ca="1" si="106"/>
        <v>16.899999999999999</v>
      </c>
      <c r="I210">
        <f t="shared" ca="1" si="107"/>
        <v>15</v>
      </c>
      <c r="J210">
        <f t="shared" ca="1" si="108"/>
        <v>24.8</v>
      </c>
      <c r="K210">
        <f t="shared" ca="1" si="109"/>
        <v>24.6</v>
      </c>
      <c r="L210">
        <f t="shared" ca="1" si="110"/>
        <v>32.299999999999997</v>
      </c>
      <c r="M210">
        <f t="shared" ca="1" si="111"/>
        <v>25</v>
      </c>
      <c r="N210">
        <f t="shared" ca="1" si="112"/>
        <v>38.4</v>
      </c>
      <c r="O210">
        <f t="shared" ca="1" si="113"/>
        <v>49.6</v>
      </c>
      <c r="P210">
        <f t="shared" ca="1" si="114"/>
        <v>54</v>
      </c>
      <c r="Q210">
        <f t="shared" ca="1" si="115"/>
        <v>56</v>
      </c>
      <c r="R210">
        <f t="shared" ca="1" si="116"/>
        <v>16</v>
      </c>
      <c r="S210">
        <f t="shared" ca="1" si="117"/>
        <v>52</v>
      </c>
      <c r="T210">
        <f t="shared" ca="1" si="118"/>
        <v>28</v>
      </c>
      <c r="U210">
        <f t="shared" ca="1" si="119"/>
        <v>26</v>
      </c>
      <c r="V210">
        <v>60</v>
      </c>
      <c r="W210">
        <f ca="1">INDIRECT("'"&amp;$A210&amp;"'!$o$23")</f>
        <v>14.25</v>
      </c>
      <c r="X210">
        <f ca="1">INDIRECT("'"&amp;$A210&amp;"'!$o$25")</f>
        <v>180</v>
      </c>
    </row>
    <row r="211" spans="1:24" x14ac:dyDescent="0.35">
      <c r="A211" t="s">
        <v>24</v>
      </c>
      <c r="B211">
        <f t="shared" ca="1" si="100"/>
        <v>28</v>
      </c>
      <c r="C211">
        <f t="shared" ca="1" si="101"/>
        <v>174</v>
      </c>
      <c r="D211">
        <f t="shared" ca="1" si="102"/>
        <v>71.3</v>
      </c>
      <c r="E211">
        <f t="shared" ca="1" si="103"/>
        <v>24.6</v>
      </c>
      <c r="F211">
        <f t="shared" ca="1" si="104"/>
        <v>7.5</v>
      </c>
      <c r="G211">
        <f t="shared" ca="1" si="105"/>
        <v>23.6</v>
      </c>
      <c r="H211">
        <f t="shared" ca="1" si="106"/>
        <v>16.899999999999999</v>
      </c>
      <c r="I211">
        <f t="shared" ca="1" si="107"/>
        <v>15</v>
      </c>
      <c r="J211">
        <f t="shared" ca="1" si="108"/>
        <v>24.8</v>
      </c>
      <c r="K211">
        <f t="shared" ca="1" si="109"/>
        <v>24.6</v>
      </c>
      <c r="L211">
        <f t="shared" ca="1" si="110"/>
        <v>32.299999999999997</v>
      </c>
      <c r="M211">
        <f t="shared" ca="1" si="111"/>
        <v>25</v>
      </c>
      <c r="N211">
        <f t="shared" ca="1" si="112"/>
        <v>38.4</v>
      </c>
      <c r="O211">
        <f t="shared" ca="1" si="113"/>
        <v>49.6</v>
      </c>
      <c r="P211">
        <f t="shared" ca="1" si="114"/>
        <v>54</v>
      </c>
      <c r="Q211">
        <f t="shared" ca="1" si="115"/>
        <v>56</v>
      </c>
      <c r="R211">
        <f t="shared" ca="1" si="116"/>
        <v>16</v>
      </c>
      <c r="S211">
        <f t="shared" ca="1" si="117"/>
        <v>52</v>
      </c>
      <c r="T211">
        <f t="shared" ca="1" si="118"/>
        <v>28</v>
      </c>
      <c r="U211">
        <f t="shared" ca="1" si="119"/>
        <v>26</v>
      </c>
      <c r="V211">
        <v>0</v>
      </c>
      <c r="W211">
        <f ca="1">INDIRECT("'"&amp;$A211&amp;"'!$C$23")</f>
        <v>0</v>
      </c>
      <c r="X211">
        <f ca="1">INDIRECT("'"&amp;$A211&amp;"'!$C$26")</f>
        <v>13</v>
      </c>
    </row>
    <row r="212" spans="1:24" x14ac:dyDescent="0.35">
      <c r="A212" t="s">
        <v>24</v>
      </c>
      <c r="B212">
        <f t="shared" ca="1" si="100"/>
        <v>28</v>
      </c>
      <c r="C212">
        <f t="shared" ca="1" si="101"/>
        <v>174</v>
      </c>
      <c r="D212">
        <f t="shared" ca="1" si="102"/>
        <v>71.3</v>
      </c>
      <c r="E212">
        <f t="shared" ca="1" si="103"/>
        <v>24.6</v>
      </c>
      <c r="F212">
        <f t="shared" ca="1" si="104"/>
        <v>7.5</v>
      </c>
      <c r="G212">
        <f t="shared" ca="1" si="105"/>
        <v>23.6</v>
      </c>
      <c r="H212">
        <f t="shared" ca="1" si="106"/>
        <v>16.899999999999999</v>
      </c>
      <c r="I212">
        <f t="shared" ca="1" si="107"/>
        <v>15</v>
      </c>
      <c r="J212">
        <f t="shared" ca="1" si="108"/>
        <v>24.8</v>
      </c>
      <c r="K212">
        <f t="shared" ca="1" si="109"/>
        <v>24.6</v>
      </c>
      <c r="L212">
        <f t="shared" ca="1" si="110"/>
        <v>32.299999999999997</v>
      </c>
      <c r="M212">
        <f t="shared" ca="1" si="111"/>
        <v>25</v>
      </c>
      <c r="N212">
        <f t="shared" ca="1" si="112"/>
        <v>38.4</v>
      </c>
      <c r="O212">
        <f t="shared" ca="1" si="113"/>
        <v>49.6</v>
      </c>
      <c r="P212">
        <f t="shared" ca="1" si="114"/>
        <v>54</v>
      </c>
      <c r="Q212">
        <f t="shared" ca="1" si="115"/>
        <v>56</v>
      </c>
      <c r="R212">
        <f t="shared" ca="1" si="116"/>
        <v>16</v>
      </c>
      <c r="S212">
        <f t="shared" ca="1" si="117"/>
        <v>52</v>
      </c>
      <c r="T212">
        <f t="shared" ca="1" si="118"/>
        <v>28</v>
      </c>
      <c r="U212">
        <f t="shared" ca="1" si="119"/>
        <v>26</v>
      </c>
      <c r="V212">
        <v>5</v>
      </c>
      <c r="W212">
        <f ca="1">INDIRECT("'"&amp;$A212&amp;"'!$d$23")</f>
        <v>1.25</v>
      </c>
      <c r="X212">
        <f ca="1">INDIRECT("'"&amp;$A212&amp;"'!$D$26")</f>
        <v>17</v>
      </c>
    </row>
    <row r="213" spans="1:24" x14ac:dyDescent="0.35">
      <c r="A213" t="s">
        <v>24</v>
      </c>
      <c r="B213">
        <f t="shared" ca="1" si="100"/>
        <v>28</v>
      </c>
      <c r="C213">
        <f t="shared" ca="1" si="101"/>
        <v>174</v>
      </c>
      <c r="D213">
        <f t="shared" ca="1" si="102"/>
        <v>71.3</v>
      </c>
      <c r="E213">
        <f t="shared" ca="1" si="103"/>
        <v>24.6</v>
      </c>
      <c r="F213">
        <f t="shared" ca="1" si="104"/>
        <v>7.5</v>
      </c>
      <c r="G213">
        <f t="shared" ca="1" si="105"/>
        <v>23.6</v>
      </c>
      <c r="H213">
        <f t="shared" ca="1" si="106"/>
        <v>16.899999999999999</v>
      </c>
      <c r="I213">
        <f t="shared" ca="1" si="107"/>
        <v>15</v>
      </c>
      <c r="J213">
        <f t="shared" ca="1" si="108"/>
        <v>24.8</v>
      </c>
      <c r="K213">
        <f t="shared" ca="1" si="109"/>
        <v>24.6</v>
      </c>
      <c r="L213">
        <f t="shared" ca="1" si="110"/>
        <v>32.299999999999997</v>
      </c>
      <c r="M213">
        <f t="shared" ca="1" si="111"/>
        <v>25</v>
      </c>
      <c r="N213">
        <f t="shared" ca="1" si="112"/>
        <v>38.4</v>
      </c>
      <c r="O213">
        <f t="shared" ca="1" si="113"/>
        <v>49.6</v>
      </c>
      <c r="P213">
        <f t="shared" ca="1" si="114"/>
        <v>54</v>
      </c>
      <c r="Q213">
        <f t="shared" ca="1" si="115"/>
        <v>56</v>
      </c>
      <c r="R213">
        <f t="shared" ca="1" si="116"/>
        <v>16</v>
      </c>
      <c r="S213">
        <f t="shared" ca="1" si="117"/>
        <v>52</v>
      </c>
      <c r="T213">
        <f t="shared" ca="1" si="118"/>
        <v>28</v>
      </c>
      <c r="U213">
        <f t="shared" ca="1" si="119"/>
        <v>26</v>
      </c>
      <c r="V213">
        <v>10</v>
      </c>
      <c r="W213">
        <f ca="1">INDIRECT("'"&amp;$A213&amp;"'!$e$23")</f>
        <v>2.75</v>
      </c>
      <c r="X213">
        <f ca="1">INDIRECT("'"&amp;$A213&amp;"'!$e$26")</f>
        <v>22</v>
      </c>
    </row>
    <row r="214" spans="1:24" x14ac:dyDescent="0.35">
      <c r="A214" t="s">
        <v>24</v>
      </c>
      <c r="B214">
        <f t="shared" ca="1" si="100"/>
        <v>28</v>
      </c>
      <c r="C214">
        <f t="shared" ca="1" si="101"/>
        <v>174</v>
      </c>
      <c r="D214">
        <f t="shared" ca="1" si="102"/>
        <v>71.3</v>
      </c>
      <c r="E214">
        <f t="shared" ca="1" si="103"/>
        <v>24.6</v>
      </c>
      <c r="F214">
        <f t="shared" ca="1" si="104"/>
        <v>7.5</v>
      </c>
      <c r="G214">
        <f t="shared" ca="1" si="105"/>
        <v>23.6</v>
      </c>
      <c r="H214">
        <f t="shared" ca="1" si="106"/>
        <v>16.899999999999999</v>
      </c>
      <c r="I214">
        <f t="shared" ca="1" si="107"/>
        <v>15</v>
      </c>
      <c r="J214">
        <f t="shared" ca="1" si="108"/>
        <v>24.8</v>
      </c>
      <c r="K214">
        <f t="shared" ca="1" si="109"/>
        <v>24.6</v>
      </c>
      <c r="L214">
        <f t="shared" ca="1" si="110"/>
        <v>32.299999999999997</v>
      </c>
      <c r="M214">
        <f t="shared" ca="1" si="111"/>
        <v>25</v>
      </c>
      <c r="N214">
        <f t="shared" ca="1" si="112"/>
        <v>38.4</v>
      </c>
      <c r="O214">
        <f t="shared" ca="1" si="113"/>
        <v>49.6</v>
      </c>
      <c r="P214">
        <f t="shared" ca="1" si="114"/>
        <v>54</v>
      </c>
      <c r="Q214">
        <f t="shared" ca="1" si="115"/>
        <v>56</v>
      </c>
      <c r="R214">
        <f t="shared" ca="1" si="116"/>
        <v>16</v>
      </c>
      <c r="S214">
        <f t="shared" ca="1" si="117"/>
        <v>52</v>
      </c>
      <c r="T214">
        <f t="shared" ca="1" si="118"/>
        <v>28</v>
      </c>
      <c r="U214">
        <f t="shared" ca="1" si="119"/>
        <v>26</v>
      </c>
      <c r="V214">
        <v>15</v>
      </c>
      <c r="W214">
        <f ca="1">INDIRECT("'"&amp;$A214&amp;"'!$f$23")</f>
        <v>4.25</v>
      </c>
      <c r="X214">
        <f ca="1">INDIRECT("'"&amp;$A214&amp;"'!$f$26")</f>
        <v>40</v>
      </c>
    </row>
    <row r="215" spans="1:24" x14ac:dyDescent="0.35">
      <c r="A215" t="s">
        <v>24</v>
      </c>
      <c r="B215">
        <f t="shared" ca="1" si="100"/>
        <v>28</v>
      </c>
      <c r="C215">
        <f t="shared" ca="1" si="101"/>
        <v>174</v>
      </c>
      <c r="D215">
        <f t="shared" ca="1" si="102"/>
        <v>71.3</v>
      </c>
      <c r="E215">
        <f t="shared" ca="1" si="103"/>
        <v>24.6</v>
      </c>
      <c r="F215">
        <f t="shared" ca="1" si="104"/>
        <v>7.5</v>
      </c>
      <c r="G215">
        <f t="shared" ca="1" si="105"/>
        <v>23.6</v>
      </c>
      <c r="H215">
        <f t="shared" ca="1" si="106"/>
        <v>16.899999999999999</v>
      </c>
      <c r="I215">
        <f t="shared" ca="1" si="107"/>
        <v>15</v>
      </c>
      <c r="J215">
        <f t="shared" ca="1" si="108"/>
        <v>24.8</v>
      </c>
      <c r="K215">
        <f t="shared" ca="1" si="109"/>
        <v>24.6</v>
      </c>
      <c r="L215">
        <f t="shared" ca="1" si="110"/>
        <v>32.299999999999997</v>
      </c>
      <c r="M215">
        <f t="shared" ca="1" si="111"/>
        <v>25</v>
      </c>
      <c r="N215">
        <f t="shared" ca="1" si="112"/>
        <v>38.4</v>
      </c>
      <c r="O215">
        <f t="shared" ca="1" si="113"/>
        <v>49.6</v>
      </c>
      <c r="P215">
        <f t="shared" ca="1" si="114"/>
        <v>54</v>
      </c>
      <c r="Q215">
        <f t="shared" ca="1" si="115"/>
        <v>56</v>
      </c>
      <c r="R215">
        <f t="shared" ca="1" si="116"/>
        <v>16</v>
      </c>
      <c r="S215">
        <f t="shared" ca="1" si="117"/>
        <v>52</v>
      </c>
      <c r="T215">
        <f t="shared" ca="1" si="118"/>
        <v>28</v>
      </c>
      <c r="U215">
        <f t="shared" ca="1" si="119"/>
        <v>26</v>
      </c>
      <c r="V215">
        <v>20</v>
      </c>
      <c r="W215">
        <f ca="1">INDIRECT("'"&amp;$A215&amp;"'!$g$23")</f>
        <v>5.5</v>
      </c>
      <c r="X215">
        <f ca="1">INDIRECT("'"&amp;$A215&amp;"'!$g$26")</f>
        <v>49</v>
      </c>
    </row>
    <row r="216" spans="1:24" x14ac:dyDescent="0.35">
      <c r="A216" t="s">
        <v>24</v>
      </c>
      <c r="B216">
        <f t="shared" ca="1" si="100"/>
        <v>28</v>
      </c>
      <c r="C216">
        <f t="shared" ca="1" si="101"/>
        <v>174</v>
      </c>
      <c r="D216">
        <f t="shared" ca="1" si="102"/>
        <v>71.3</v>
      </c>
      <c r="E216">
        <f t="shared" ca="1" si="103"/>
        <v>24.6</v>
      </c>
      <c r="F216">
        <f t="shared" ca="1" si="104"/>
        <v>7.5</v>
      </c>
      <c r="G216">
        <f t="shared" ca="1" si="105"/>
        <v>23.6</v>
      </c>
      <c r="H216">
        <f t="shared" ca="1" si="106"/>
        <v>16.899999999999999</v>
      </c>
      <c r="I216">
        <f t="shared" ca="1" si="107"/>
        <v>15</v>
      </c>
      <c r="J216">
        <f t="shared" ca="1" si="108"/>
        <v>24.8</v>
      </c>
      <c r="K216">
        <f t="shared" ca="1" si="109"/>
        <v>24.6</v>
      </c>
      <c r="L216">
        <f t="shared" ca="1" si="110"/>
        <v>32.299999999999997</v>
      </c>
      <c r="M216">
        <f t="shared" ca="1" si="111"/>
        <v>25</v>
      </c>
      <c r="N216">
        <f t="shared" ca="1" si="112"/>
        <v>38.4</v>
      </c>
      <c r="O216">
        <f t="shared" ca="1" si="113"/>
        <v>49.6</v>
      </c>
      <c r="P216">
        <f t="shared" ca="1" si="114"/>
        <v>54</v>
      </c>
      <c r="Q216">
        <f t="shared" ca="1" si="115"/>
        <v>56</v>
      </c>
      <c r="R216">
        <f t="shared" ca="1" si="116"/>
        <v>16</v>
      </c>
      <c r="S216">
        <f t="shared" ca="1" si="117"/>
        <v>52</v>
      </c>
      <c r="T216">
        <f t="shared" ca="1" si="118"/>
        <v>28</v>
      </c>
      <c r="U216">
        <f t="shared" ca="1" si="119"/>
        <v>26</v>
      </c>
      <c r="V216">
        <v>25</v>
      </c>
      <c r="W216">
        <f ca="1">INDIRECT("'"&amp;$A216&amp;"'!$h$23")</f>
        <v>6.5</v>
      </c>
      <c r="X216">
        <f ca="1">INDIRECT("'"&amp;$A216&amp;"'!$h$26")</f>
        <v>58</v>
      </c>
    </row>
    <row r="217" spans="1:24" x14ac:dyDescent="0.35">
      <c r="A217" t="s">
        <v>24</v>
      </c>
      <c r="B217">
        <f t="shared" ca="1" si="100"/>
        <v>28</v>
      </c>
      <c r="C217">
        <f t="shared" ca="1" si="101"/>
        <v>174</v>
      </c>
      <c r="D217">
        <f t="shared" ca="1" si="102"/>
        <v>71.3</v>
      </c>
      <c r="E217">
        <f t="shared" ca="1" si="103"/>
        <v>24.6</v>
      </c>
      <c r="F217">
        <f t="shared" ca="1" si="104"/>
        <v>7.5</v>
      </c>
      <c r="G217">
        <f t="shared" ca="1" si="105"/>
        <v>23.6</v>
      </c>
      <c r="H217">
        <f t="shared" ca="1" si="106"/>
        <v>16.899999999999999</v>
      </c>
      <c r="I217">
        <f t="shared" ca="1" si="107"/>
        <v>15</v>
      </c>
      <c r="J217">
        <f t="shared" ca="1" si="108"/>
        <v>24.8</v>
      </c>
      <c r="K217">
        <f t="shared" ca="1" si="109"/>
        <v>24.6</v>
      </c>
      <c r="L217">
        <f t="shared" ca="1" si="110"/>
        <v>32.299999999999997</v>
      </c>
      <c r="M217">
        <f t="shared" ca="1" si="111"/>
        <v>25</v>
      </c>
      <c r="N217">
        <f t="shared" ca="1" si="112"/>
        <v>38.4</v>
      </c>
      <c r="O217">
        <f t="shared" ca="1" si="113"/>
        <v>49.6</v>
      </c>
      <c r="P217">
        <f t="shared" ca="1" si="114"/>
        <v>54</v>
      </c>
      <c r="Q217">
        <f t="shared" ca="1" si="115"/>
        <v>56</v>
      </c>
      <c r="R217">
        <f t="shared" ca="1" si="116"/>
        <v>16</v>
      </c>
      <c r="S217">
        <f t="shared" ca="1" si="117"/>
        <v>52</v>
      </c>
      <c r="T217">
        <f t="shared" ca="1" si="118"/>
        <v>28</v>
      </c>
      <c r="U217">
        <f t="shared" ca="1" si="119"/>
        <v>26</v>
      </c>
      <c r="V217">
        <v>30</v>
      </c>
      <c r="W217">
        <f ca="1">INDIRECT("'"&amp;$A217&amp;"'!$i$23")</f>
        <v>8</v>
      </c>
      <c r="X217">
        <f ca="1">INDIRECT("'"&amp;$A217&amp;"'!$i$26")</f>
        <v>75</v>
      </c>
    </row>
    <row r="218" spans="1:24" x14ac:dyDescent="0.35">
      <c r="A218" t="s">
        <v>24</v>
      </c>
      <c r="B218">
        <f t="shared" ca="1" si="100"/>
        <v>28</v>
      </c>
      <c r="C218">
        <f t="shared" ca="1" si="101"/>
        <v>174</v>
      </c>
      <c r="D218">
        <f t="shared" ca="1" si="102"/>
        <v>71.3</v>
      </c>
      <c r="E218">
        <f t="shared" ca="1" si="103"/>
        <v>24.6</v>
      </c>
      <c r="F218">
        <f t="shared" ca="1" si="104"/>
        <v>7.5</v>
      </c>
      <c r="G218">
        <f t="shared" ca="1" si="105"/>
        <v>23.6</v>
      </c>
      <c r="H218">
        <f t="shared" ca="1" si="106"/>
        <v>16.899999999999999</v>
      </c>
      <c r="I218">
        <f t="shared" ca="1" si="107"/>
        <v>15</v>
      </c>
      <c r="J218">
        <f t="shared" ca="1" si="108"/>
        <v>24.8</v>
      </c>
      <c r="K218">
        <f t="shared" ca="1" si="109"/>
        <v>24.6</v>
      </c>
      <c r="L218">
        <f t="shared" ca="1" si="110"/>
        <v>32.299999999999997</v>
      </c>
      <c r="M218">
        <f t="shared" ca="1" si="111"/>
        <v>25</v>
      </c>
      <c r="N218">
        <f t="shared" ca="1" si="112"/>
        <v>38.4</v>
      </c>
      <c r="O218">
        <f t="shared" ca="1" si="113"/>
        <v>49.6</v>
      </c>
      <c r="P218">
        <f t="shared" ca="1" si="114"/>
        <v>54</v>
      </c>
      <c r="Q218">
        <f t="shared" ca="1" si="115"/>
        <v>56</v>
      </c>
      <c r="R218">
        <f t="shared" ca="1" si="116"/>
        <v>16</v>
      </c>
      <c r="S218">
        <f t="shared" ca="1" si="117"/>
        <v>52</v>
      </c>
      <c r="T218">
        <f t="shared" ca="1" si="118"/>
        <v>28</v>
      </c>
      <c r="U218">
        <f t="shared" ca="1" si="119"/>
        <v>26</v>
      </c>
      <c r="V218">
        <v>35</v>
      </c>
      <c r="W218">
        <f ca="1">INDIRECT("'"&amp;$A218&amp;"'!$j$23")</f>
        <v>9</v>
      </c>
      <c r="X218">
        <f ca="1">INDIRECT("'"&amp;$A218&amp;"'!$j$26")</f>
        <v>91</v>
      </c>
    </row>
    <row r="219" spans="1:24" x14ac:dyDescent="0.35">
      <c r="A219" t="s">
        <v>24</v>
      </c>
      <c r="B219">
        <f t="shared" ca="1" si="100"/>
        <v>28</v>
      </c>
      <c r="C219">
        <f t="shared" ca="1" si="101"/>
        <v>174</v>
      </c>
      <c r="D219">
        <f t="shared" ca="1" si="102"/>
        <v>71.3</v>
      </c>
      <c r="E219">
        <f t="shared" ca="1" si="103"/>
        <v>24.6</v>
      </c>
      <c r="F219">
        <f t="shared" ca="1" si="104"/>
        <v>7.5</v>
      </c>
      <c r="G219">
        <f t="shared" ca="1" si="105"/>
        <v>23.6</v>
      </c>
      <c r="H219">
        <f t="shared" ca="1" si="106"/>
        <v>16.899999999999999</v>
      </c>
      <c r="I219">
        <f t="shared" ca="1" si="107"/>
        <v>15</v>
      </c>
      <c r="J219">
        <f t="shared" ca="1" si="108"/>
        <v>24.8</v>
      </c>
      <c r="K219">
        <f t="shared" ca="1" si="109"/>
        <v>24.6</v>
      </c>
      <c r="L219">
        <f t="shared" ca="1" si="110"/>
        <v>32.299999999999997</v>
      </c>
      <c r="M219">
        <f t="shared" ca="1" si="111"/>
        <v>25</v>
      </c>
      <c r="N219">
        <f t="shared" ca="1" si="112"/>
        <v>38.4</v>
      </c>
      <c r="O219">
        <f t="shared" ca="1" si="113"/>
        <v>49.6</v>
      </c>
      <c r="P219">
        <f t="shared" ca="1" si="114"/>
        <v>54</v>
      </c>
      <c r="Q219">
        <f t="shared" ca="1" si="115"/>
        <v>56</v>
      </c>
      <c r="R219">
        <f t="shared" ca="1" si="116"/>
        <v>16</v>
      </c>
      <c r="S219">
        <f t="shared" ca="1" si="117"/>
        <v>52</v>
      </c>
      <c r="T219">
        <f t="shared" ca="1" si="118"/>
        <v>28</v>
      </c>
      <c r="U219">
        <f t="shared" ca="1" si="119"/>
        <v>26</v>
      </c>
      <c r="V219">
        <v>40</v>
      </c>
      <c r="W219">
        <f ca="1">INDIRECT("'"&amp;$A219&amp;"'!$k$23")</f>
        <v>9.75</v>
      </c>
      <c r="X219">
        <f ca="1">INDIRECT("'"&amp;$A219&amp;"'!$k$26")</f>
        <v>99</v>
      </c>
    </row>
    <row r="220" spans="1:24" x14ac:dyDescent="0.35">
      <c r="A220" t="s">
        <v>24</v>
      </c>
      <c r="B220">
        <f t="shared" ca="1" si="100"/>
        <v>28</v>
      </c>
      <c r="C220">
        <f t="shared" ca="1" si="101"/>
        <v>174</v>
      </c>
      <c r="D220">
        <f t="shared" ca="1" si="102"/>
        <v>71.3</v>
      </c>
      <c r="E220">
        <f t="shared" ca="1" si="103"/>
        <v>24.6</v>
      </c>
      <c r="F220">
        <f t="shared" ca="1" si="104"/>
        <v>7.5</v>
      </c>
      <c r="G220">
        <f t="shared" ca="1" si="105"/>
        <v>23.6</v>
      </c>
      <c r="H220">
        <f t="shared" ca="1" si="106"/>
        <v>16.899999999999999</v>
      </c>
      <c r="I220">
        <f t="shared" ca="1" si="107"/>
        <v>15</v>
      </c>
      <c r="J220">
        <f t="shared" ca="1" si="108"/>
        <v>24.8</v>
      </c>
      <c r="K220">
        <f t="shared" ca="1" si="109"/>
        <v>24.6</v>
      </c>
      <c r="L220">
        <f t="shared" ca="1" si="110"/>
        <v>32.299999999999997</v>
      </c>
      <c r="M220">
        <f t="shared" ca="1" si="111"/>
        <v>25</v>
      </c>
      <c r="N220">
        <f t="shared" ca="1" si="112"/>
        <v>38.4</v>
      </c>
      <c r="O220">
        <f t="shared" ca="1" si="113"/>
        <v>49.6</v>
      </c>
      <c r="P220">
        <f t="shared" ca="1" si="114"/>
        <v>54</v>
      </c>
      <c r="Q220">
        <f t="shared" ca="1" si="115"/>
        <v>56</v>
      </c>
      <c r="R220">
        <f t="shared" ca="1" si="116"/>
        <v>16</v>
      </c>
      <c r="S220">
        <f t="shared" ca="1" si="117"/>
        <v>52</v>
      </c>
      <c r="T220">
        <f t="shared" ca="1" si="118"/>
        <v>28</v>
      </c>
      <c r="U220">
        <f t="shared" ca="1" si="119"/>
        <v>26</v>
      </c>
      <c r="V220">
        <v>45</v>
      </c>
      <c r="W220">
        <f ca="1">INDIRECT("'"&amp;$A220&amp;"'!$l$23")</f>
        <v>11</v>
      </c>
      <c r="X220">
        <f ca="1">INDIRECT("'"&amp;$A220&amp;"'!$l$26")</f>
        <v>121</v>
      </c>
    </row>
    <row r="221" spans="1:24" x14ac:dyDescent="0.35">
      <c r="A221" t="s">
        <v>24</v>
      </c>
      <c r="B221">
        <f t="shared" ca="1" si="100"/>
        <v>28</v>
      </c>
      <c r="C221">
        <f t="shared" ca="1" si="101"/>
        <v>174</v>
      </c>
      <c r="D221">
        <f t="shared" ca="1" si="102"/>
        <v>71.3</v>
      </c>
      <c r="E221">
        <f t="shared" ca="1" si="103"/>
        <v>24.6</v>
      </c>
      <c r="F221">
        <f t="shared" ca="1" si="104"/>
        <v>7.5</v>
      </c>
      <c r="G221">
        <f t="shared" ca="1" si="105"/>
        <v>23.6</v>
      </c>
      <c r="H221">
        <f t="shared" ca="1" si="106"/>
        <v>16.899999999999999</v>
      </c>
      <c r="I221">
        <f t="shared" ca="1" si="107"/>
        <v>15</v>
      </c>
      <c r="J221">
        <f t="shared" ca="1" si="108"/>
        <v>24.8</v>
      </c>
      <c r="K221">
        <f t="shared" ca="1" si="109"/>
        <v>24.6</v>
      </c>
      <c r="L221">
        <f t="shared" ca="1" si="110"/>
        <v>32.299999999999997</v>
      </c>
      <c r="M221">
        <f t="shared" ca="1" si="111"/>
        <v>25</v>
      </c>
      <c r="N221">
        <f t="shared" ca="1" si="112"/>
        <v>38.4</v>
      </c>
      <c r="O221">
        <f t="shared" ca="1" si="113"/>
        <v>49.6</v>
      </c>
      <c r="P221">
        <f t="shared" ca="1" si="114"/>
        <v>54</v>
      </c>
      <c r="Q221">
        <f t="shared" ca="1" si="115"/>
        <v>56</v>
      </c>
      <c r="R221">
        <f t="shared" ca="1" si="116"/>
        <v>16</v>
      </c>
      <c r="S221">
        <f t="shared" ca="1" si="117"/>
        <v>52</v>
      </c>
      <c r="T221">
        <f t="shared" ca="1" si="118"/>
        <v>28</v>
      </c>
      <c r="U221">
        <f t="shared" ca="1" si="119"/>
        <v>26</v>
      </c>
      <c r="V221">
        <v>50</v>
      </c>
      <c r="W221">
        <f ca="1">INDIRECT("'"&amp;$A221&amp;"'!$m$23")</f>
        <v>11.5</v>
      </c>
      <c r="X221">
        <f ca="1">INDIRECT("'"&amp;$A221&amp;"'!$m$26")</f>
        <v>127</v>
      </c>
    </row>
    <row r="222" spans="1:24" x14ac:dyDescent="0.35">
      <c r="A222" t="s">
        <v>24</v>
      </c>
      <c r="B222">
        <f t="shared" ca="1" si="100"/>
        <v>28</v>
      </c>
      <c r="C222">
        <f t="shared" ca="1" si="101"/>
        <v>174</v>
      </c>
      <c r="D222">
        <f t="shared" ca="1" si="102"/>
        <v>71.3</v>
      </c>
      <c r="E222">
        <f t="shared" ca="1" si="103"/>
        <v>24.6</v>
      </c>
      <c r="F222">
        <f t="shared" ca="1" si="104"/>
        <v>7.5</v>
      </c>
      <c r="G222">
        <f t="shared" ca="1" si="105"/>
        <v>23.6</v>
      </c>
      <c r="H222">
        <f t="shared" ca="1" si="106"/>
        <v>16.899999999999999</v>
      </c>
      <c r="I222">
        <f t="shared" ca="1" si="107"/>
        <v>15</v>
      </c>
      <c r="J222">
        <f t="shared" ca="1" si="108"/>
        <v>24.8</v>
      </c>
      <c r="K222">
        <f t="shared" ca="1" si="109"/>
        <v>24.6</v>
      </c>
      <c r="L222">
        <f t="shared" ca="1" si="110"/>
        <v>32.299999999999997</v>
      </c>
      <c r="M222">
        <f t="shared" ca="1" si="111"/>
        <v>25</v>
      </c>
      <c r="N222">
        <f t="shared" ca="1" si="112"/>
        <v>38.4</v>
      </c>
      <c r="O222">
        <f t="shared" ca="1" si="113"/>
        <v>49.6</v>
      </c>
      <c r="P222">
        <f t="shared" ca="1" si="114"/>
        <v>54</v>
      </c>
      <c r="Q222">
        <f t="shared" ca="1" si="115"/>
        <v>56</v>
      </c>
      <c r="R222">
        <f t="shared" ca="1" si="116"/>
        <v>16</v>
      </c>
      <c r="S222">
        <f t="shared" ca="1" si="117"/>
        <v>52</v>
      </c>
      <c r="T222">
        <f t="shared" ca="1" si="118"/>
        <v>28</v>
      </c>
      <c r="U222">
        <f t="shared" ca="1" si="119"/>
        <v>26</v>
      </c>
      <c r="V222">
        <v>55</v>
      </c>
      <c r="W222">
        <f ca="1">INDIRECT("'"&amp;$A222&amp;"'!$n$23")</f>
        <v>13</v>
      </c>
      <c r="X222">
        <f ca="1">INDIRECT("'"&amp;$A222&amp;"'!$n$26")</f>
        <v>160</v>
      </c>
    </row>
    <row r="223" spans="1:24" x14ac:dyDescent="0.35">
      <c r="A223" t="s">
        <v>24</v>
      </c>
      <c r="B223">
        <f t="shared" ca="1" si="100"/>
        <v>28</v>
      </c>
      <c r="C223">
        <f t="shared" ca="1" si="101"/>
        <v>174</v>
      </c>
      <c r="D223">
        <f t="shared" ca="1" si="102"/>
        <v>71.3</v>
      </c>
      <c r="E223">
        <f t="shared" ca="1" si="103"/>
        <v>24.6</v>
      </c>
      <c r="F223">
        <f t="shared" ca="1" si="104"/>
        <v>7.5</v>
      </c>
      <c r="G223">
        <f t="shared" ca="1" si="105"/>
        <v>23.6</v>
      </c>
      <c r="H223">
        <f t="shared" ca="1" si="106"/>
        <v>16.899999999999999</v>
      </c>
      <c r="I223">
        <f t="shared" ca="1" si="107"/>
        <v>15</v>
      </c>
      <c r="J223">
        <f t="shared" ca="1" si="108"/>
        <v>24.8</v>
      </c>
      <c r="K223">
        <f t="shared" ca="1" si="109"/>
        <v>24.6</v>
      </c>
      <c r="L223">
        <f t="shared" ca="1" si="110"/>
        <v>32.299999999999997</v>
      </c>
      <c r="M223">
        <f t="shared" ca="1" si="111"/>
        <v>25</v>
      </c>
      <c r="N223">
        <f t="shared" ca="1" si="112"/>
        <v>38.4</v>
      </c>
      <c r="O223">
        <f t="shared" ca="1" si="113"/>
        <v>49.6</v>
      </c>
      <c r="P223">
        <f t="shared" ca="1" si="114"/>
        <v>54</v>
      </c>
      <c r="Q223">
        <f t="shared" ca="1" si="115"/>
        <v>56</v>
      </c>
      <c r="R223">
        <f t="shared" ca="1" si="116"/>
        <v>16</v>
      </c>
      <c r="S223">
        <f t="shared" ca="1" si="117"/>
        <v>52</v>
      </c>
      <c r="T223">
        <f t="shared" ca="1" si="118"/>
        <v>28</v>
      </c>
      <c r="U223">
        <f t="shared" ca="1" si="119"/>
        <v>26</v>
      </c>
      <c r="V223">
        <v>60</v>
      </c>
      <c r="W223">
        <f ca="1">INDIRECT("'"&amp;$A223&amp;"'!$o$23")</f>
        <v>14.25</v>
      </c>
      <c r="X223">
        <f ca="1">INDIRECT("'"&amp;$A223&amp;"'!$o$26")</f>
        <v>185</v>
      </c>
    </row>
    <row r="224" spans="1:24" x14ac:dyDescent="0.35">
      <c r="A224" t="s">
        <v>24</v>
      </c>
      <c r="B224">
        <f t="shared" ca="1" si="100"/>
        <v>28</v>
      </c>
      <c r="C224">
        <f t="shared" ca="1" si="101"/>
        <v>174</v>
      </c>
      <c r="D224">
        <f t="shared" ca="1" si="102"/>
        <v>71.3</v>
      </c>
      <c r="E224">
        <f t="shared" ca="1" si="103"/>
        <v>24.6</v>
      </c>
      <c r="F224">
        <f t="shared" ca="1" si="104"/>
        <v>7.5</v>
      </c>
      <c r="G224">
        <f t="shared" ca="1" si="105"/>
        <v>23.6</v>
      </c>
      <c r="H224">
        <f t="shared" ca="1" si="106"/>
        <v>16.899999999999999</v>
      </c>
      <c r="I224">
        <f t="shared" ca="1" si="107"/>
        <v>15</v>
      </c>
      <c r="J224">
        <f t="shared" ca="1" si="108"/>
        <v>24.8</v>
      </c>
      <c r="K224">
        <f t="shared" ca="1" si="109"/>
        <v>24.6</v>
      </c>
      <c r="L224">
        <f t="shared" ca="1" si="110"/>
        <v>32.299999999999997</v>
      </c>
      <c r="M224">
        <f t="shared" ca="1" si="111"/>
        <v>25</v>
      </c>
      <c r="N224">
        <f t="shared" ca="1" si="112"/>
        <v>38.4</v>
      </c>
      <c r="O224">
        <f t="shared" ca="1" si="113"/>
        <v>49.6</v>
      </c>
      <c r="P224">
        <f t="shared" ca="1" si="114"/>
        <v>54</v>
      </c>
      <c r="Q224">
        <f t="shared" ca="1" si="115"/>
        <v>56</v>
      </c>
      <c r="R224">
        <f t="shared" ca="1" si="116"/>
        <v>16</v>
      </c>
      <c r="S224">
        <f t="shared" ca="1" si="117"/>
        <v>52</v>
      </c>
      <c r="T224">
        <f t="shared" ca="1" si="118"/>
        <v>28</v>
      </c>
      <c r="U224">
        <f t="shared" ca="1" si="119"/>
        <v>26</v>
      </c>
      <c r="V224">
        <v>0</v>
      </c>
      <c r="W224">
        <f ca="1">INDIRECT("'"&amp;$A224&amp;"'!$C$23")</f>
        <v>0</v>
      </c>
      <c r="X224">
        <f ca="1">INDIRECT("'"&amp;$A224&amp;"'!$C$27")</f>
        <v>10</v>
      </c>
    </row>
    <row r="225" spans="1:24" x14ac:dyDescent="0.35">
      <c r="A225" t="s">
        <v>24</v>
      </c>
      <c r="B225">
        <f t="shared" ca="1" si="100"/>
        <v>28</v>
      </c>
      <c r="C225">
        <f t="shared" ca="1" si="101"/>
        <v>174</v>
      </c>
      <c r="D225">
        <f t="shared" ca="1" si="102"/>
        <v>71.3</v>
      </c>
      <c r="E225">
        <f t="shared" ca="1" si="103"/>
        <v>24.6</v>
      </c>
      <c r="F225">
        <f t="shared" ca="1" si="104"/>
        <v>7.5</v>
      </c>
      <c r="G225">
        <f t="shared" ca="1" si="105"/>
        <v>23.6</v>
      </c>
      <c r="H225">
        <f t="shared" ca="1" si="106"/>
        <v>16.899999999999999</v>
      </c>
      <c r="I225">
        <f t="shared" ca="1" si="107"/>
        <v>15</v>
      </c>
      <c r="J225">
        <f t="shared" ca="1" si="108"/>
        <v>24.8</v>
      </c>
      <c r="K225">
        <f t="shared" ca="1" si="109"/>
        <v>24.6</v>
      </c>
      <c r="L225">
        <f t="shared" ca="1" si="110"/>
        <v>32.299999999999997</v>
      </c>
      <c r="M225">
        <f t="shared" ca="1" si="111"/>
        <v>25</v>
      </c>
      <c r="N225">
        <f t="shared" ca="1" si="112"/>
        <v>38.4</v>
      </c>
      <c r="O225">
        <f t="shared" ca="1" si="113"/>
        <v>49.6</v>
      </c>
      <c r="P225">
        <f t="shared" ca="1" si="114"/>
        <v>54</v>
      </c>
      <c r="Q225">
        <f t="shared" ca="1" si="115"/>
        <v>56</v>
      </c>
      <c r="R225">
        <f t="shared" ca="1" si="116"/>
        <v>16</v>
      </c>
      <c r="S225">
        <f t="shared" ca="1" si="117"/>
        <v>52</v>
      </c>
      <c r="T225">
        <f t="shared" ca="1" si="118"/>
        <v>28</v>
      </c>
      <c r="U225">
        <f t="shared" ca="1" si="119"/>
        <v>26</v>
      </c>
      <c r="V225">
        <v>5</v>
      </c>
      <c r="W225">
        <f ca="1">INDIRECT("'"&amp;$A225&amp;"'!$d$23")</f>
        <v>1.25</v>
      </c>
      <c r="X225">
        <f ca="1">INDIRECT("'"&amp;$A225&amp;"'!$D$27")</f>
        <v>15</v>
      </c>
    </row>
    <row r="226" spans="1:24" x14ac:dyDescent="0.35">
      <c r="A226" t="s">
        <v>24</v>
      </c>
      <c r="B226">
        <f t="shared" ca="1" si="100"/>
        <v>28</v>
      </c>
      <c r="C226">
        <f t="shared" ca="1" si="101"/>
        <v>174</v>
      </c>
      <c r="D226">
        <f t="shared" ca="1" si="102"/>
        <v>71.3</v>
      </c>
      <c r="E226">
        <f t="shared" ca="1" si="103"/>
        <v>24.6</v>
      </c>
      <c r="F226">
        <f t="shared" ca="1" si="104"/>
        <v>7.5</v>
      </c>
      <c r="G226">
        <f t="shared" ca="1" si="105"/>
        <v>23.6</v>
      </c>
      <c r="H226">
        <f t="shared" ca="1" si="106"/>
        <v>16.899999999999999</v>
      </c>
      <c r="I226">
        <f t="shared" ca="1" si="107"/>
        <v>15</v>
      </c>
      <c r="J226">
        <f t="shared" ca="1" si="108"/>
        <v>24.8</v>
      </c>
      <c r="K226">
        <f t="shared" ca="1" si="109"/>
        <v>24.6</v>
      </c>
      <c r="L226">
        <f t="shared" ca="1" si="110"/>
        <v>32.299999999999997</v>
      </c>
      <c r="M226">
        <f t="shared" ca="1" si="111"/>
        <v>25</v>
      </c>
      <c r="N226">
        <f t="shared" ca="1" si="112"/>
        <v>38.4</v>
      </c>
      <c r="O226">
        <f t="shared" ca="1" si="113"/>
        <v>49.6</v>
      </c>
      <c r="P226">
        <f t="shared" ca="1" si="114"/>
        <v>54</v>
      </c>
      <c r="Q226">
        <f t="shared" ca="1" si="115"/>
        <v>56</v>
      </c>
      <c r="R226">
        <f t="shared" ca="1" si="116"/>
        <v>16</v>
      </c>
      <c r="S226">
        <f t="shared" ca="1" si="117"/>
        <v>52</v>
      </c>
      <c r="T226">
        <f t="shared" ca="1" si="118"/>
        <v>28</v>
      </c>
      <c r="U226">
        <f t="shared" ca="1" si="119"/>
        <v>26</v>
      </c>
      <c r="V226">
        <v>10</v>
      </c>
      <c r="W226">
        <f ca="1">INDIRECT("'"&amp;$A226&amp;"'!$e$23")</f>
        <v>2.75</v>
      </c>
      <c r="X226">
        <f ca="1">INDIRECT("'"&amp;$A226&amp;"'!$e$27")</f>
        <v>18</v>
      </c>
    </row>
    <row r="227" spans="1:24" x14ac:dyDescent="0.35">
      <c r="A227" t="s">
        <v>24</v>
      </c>
      <c r="B227">
        <f t="shared" ca="1" si="100"/>
        <v>28</v>
      </c>
      <c r="C227">
        <f t="shared" ca="1" si="101"/>
        <v>174</v>
      </c>
      <c r="D227">
        <f t="shared" ca="1" si="102"/>
        <v>71.3</v>
      </c>
      <c r="E227">
        <f t="shared" ca="1" si="103"/>
        <v>24.6</v>
      </c>
      <c r="F227">
        <f t="shared" ca="1" si="104"/>
        <v>7.5</v>
      </c>
      <c r="G227">
        <f t="shared" ca="1" si="105"/>
        <v>23.6</v>
      </c>
      <c r="H227">
        <f t="shared" ca="1" si="106"/>
        <v>16.899999999999999</v>
      </c>
      <c r="I227">
        <f t="shared" ca="1" si="107"/>
        <v>15</v>
      </c>
      <c r="J227">
        <f t="shared" ca="1" si="108"/>
        <v>24.8</v>
      </c>
      <c r="K227">
        <f t="shared" ca="1" si="109"/>
        <v>24.6</v>
      </c>
      <c r="L227">
        <f t="shared" ca="1" si="110"/>
        <v>32.299999999999997</v>
      </c>
      <c r="M227">
        <f t="shared" ca="1" si="111"/>
        <v>25</v>
      </c>
      <c r="N227">
        <f t="shared" ca="1" si="112"/>
        <v>38.4</v>
      </c>
      <c r="O227">
        <f t="shared" ca="1" si="113"/>
        <v>49.6</v>
      </c>
      <c r="P227">
        <f t="shared" ca="1" si="114"/>
        <v>54</v>
      </c>
      <c r="Q227">
        <f t="shared" ca="1" si="115"/>
        <v>56</v>
      </c>
      <c r="R227">
        <f t="shared" ca="1" si="116"/>
        <v>16</v>
      </c>
      <c r="S227">
        <f t="shared" ca="1" si="117"/>
        <v>52</v>
      </c>
      <c r="T227">
        <f t="shared" ca="1" si="118"/>
        <v>28</v>
      </c>
      <c r="U227">
        <f t="shared" ca="1" si="119"/>
        <v>26</v>
      </c>
      <c r="V227">
        <v>15</v>
      </c>
      <c r="W227">
        <f ca="1">INDIRECT("'"&amp;$A227&amp;"'!$f$23")</f>
        <v>4.25</v>
      </c>
      <c r="X227">
        <f ca="1">INDIRECT("'"&amp;$A227&amp;"'!$f$27")</f>
        <v>33</v>
      </c>
    </row>
    <row r="228" spans="1:24" x14ac:dyDescent="0.35">
      <c r="A228" t="s">
        <v>24</v>
      </c>
      <c r="B228">
        <f t="shared" ca="1" si="100"/>
        <v>28</v>
      </c>
      <c r="C228">
        <f ca="1">INDIRECT("'"&amp;$A228&amp;"'!$C$4")</f>
        <v>174</v>
      </c>
      <c r="D228">
        <f ca="1">INDIRECT("'"&amp;$A228&amp;"'!$C$5")</f>
        <v>71.3</v>
      </c>
      <c r="E228">
        <f ca="1">INDIRECT("'"&amp;$A228&amp;"'!$C$6")</f>
        <v>24.6</v>
      </c>
      <c r="F228">
        <f ca="1">INDIRECT("'"&amp;$A228&amp;"'!$C$7")</f>
        <v>7.5</v>
      </c>
      <c r="G228">
        <f ca="1">INDIRECT("'"&amp;$A228&amp;"'!$C$8")</f>
        <v>23.6</v>
      </c>
      <c r="H228">
        <f ca="1">INDIRECT("'"&amp;$A228&amp;"'!$C$11")</f>
        <v>16.899999999999999</v>
      </c>
      <c r="I228">
        <f ca="1">INDIRECT("'"&amp;$A228&amp;"'!$D$11")</f>
        <v>15</v>
      </c>
      <c r="J228">
        <f ca="1">INDIRECT("'"&amp;$A228&amp;"'!$e$11")</f>
        <v>24.8</v>
      </c>
      <c r="K228">
        <f ca="1">INDIRECT("'"&amp;$A228&amp;"'!$f$11")</f>
        <v>24.6</v>
      </c>
      <c r="L228">
        <f ca="1">INDIRECT("'"&amp;$A228&amp;"'!$C$12")</f>
        <v>32.299999999999997</v>
      </c>
      <c r="M228">
        <f ca="1">INDIRECT("'"&amp;$A228&amp;"'!$d$12")</f>
        <v>25</v>
      </c>
      <c r="N228">
        <f ca="1">INDIRECT("'"&amp;$A228&amp;"'!$e$12")</f>
        <v>38.4</v>
      </c>
      <c r="O228">
        <f ca="1">INDIRECT("'"&amp;$A228&amp;"'!$f$12")</f>
        <v>49.6</v>
      </c>
      <c r="P228">
        <f ca="1">INDIRECT("'"&amp;$A228&amp;"'!$C$16")</f>
        <v>54</v>
      </c>
      <c r="Q228">
        <f ca="1">INDIRECT("'"&amp;$A228&amp;"'!$C$17")</f>
        <v>56</v>
      </c>
      <c r="R228">
        <f ca="1">INDIRECT("'"&amp;$A228&amp;"'!$d$16")</f>
        <v>16</v>
      </c>
      <c r="S228">
        <f ca="1">INDIRECT("'"&amp;$A228&amp;"'!$e$17")</f>
        <v>52</v>
      </c>
      <c r="T228">
        <f ca="1">INDIRECT("'"&amp;$A228&amp;"'!$f$16")</f>
        <v>28</v>
      </c>
      <c r="U228">
        <f ca="1">INDIRECT("'"&amp;$A228&amp;"'!$f$17")</f>
        <v>26</v>
      </c>
      <c r="V228">
        <v>20</v>
      </c>
      <c r="W228">
        <f ca="1">INDIRECT("'"&amp;$A228&amp;"'!$g$23")</f>
        <v>5.5</v>
      </c>
      <c r="X228">
        <f ca="1">INDIRECT("'"&amp;$A228&amp;"'!$g$27")</f>
        <v>45</v>
      </c>
    </row>
    <row r="229" spans="1:24" x14ac:dyDescent="0.35">
      <c r="A229" t="s">
        <v>24</v>
      </c>
      <c r="B229">
        <f t="shared" ca="1" si="100"/>
        <v>28</v>
      </c>
      <c r="C229">
        <f t="shared" ca="1" si="101"/>
        <v>174</v>
      </c>
      <c r="D229">
        <f t="shared" ca="1" si="102"/>
        <v>71.3</v>
      </c>
      <c r="E229">
        <f t="shared" ca="1" si="103"/>
        <v>24.6</v>
      </c>
      <c r="F229">
        <f t="shared" ca="1" si="104"/>
        <v>7.5</v>
      </c>
      <c r="G229">
        <f t="shared" ca="1" si="105"/>
        <v>23.6</v>
      </c>
      <c r="H229">
        <f t="shared" ca="1" si="106"/>
        <v>16.899999999999999</v>
      </c>
      <c r="I229">
        <f t="shared" ca="1" si="107"/>
        <v>15</v>
      </c>
      <c r="J229">
        <f t="shared" ca="1" si="108"/>
        <v>24.8</v>
      </c>
      <c r="K229">
        <f t="shared" ca="1" si="109"/>
        <v>24.6</v>
      </c>
      <c r="L229">
        <f t="shared" ca="1" si="110"/>
        <v>32.299999999999997</v>
      </c>
      <c r="M229">
        <f t="shared" ca="1" si="111"/>
        <v>25</v>
      </c>
      <c r="N229">
        <f t="shared" ca="1" si="112"/>
        <v>38.4</v>
      </c>
      <c r="O229">
        <f t="shared" ca="1" si="113"/>
        <v>49.6</v>
      </c>
      <c r="P229">
        <f t="shared" ca="1" si="114"/>
        <v>54</v>
      </c>
      <c r="Q229">
        <f t="shared" ca="1" si="115"/>
        <v>56</v>
      </c>
      <c r="R229">
        <f t="shared" ca="1" si="116"/>
        <v>16</v>
      </c>
      <c r="S229">
        <f t="shared" ca="1" si="117"/>
        <v>52</v>
      </c>
      <c r="T229">
        <f t="shared" ca="1" si="118"/>
        <v>28</v>
      </c>
      <c r="U229">
        <f t="shared" ca="1" si="119"/>
        <v>26</v>
      </c>
      <c r="V229">
        <v>25</v>
      </c>
      <c r="W229">
        <f ca="1">INDIRECT("'"&amp;$A229&amp;"'!$h$23")</f>
        <v>6.5</v>
      </c>
      <c r="X229">
        <f ca="1">INDIRECT("'"&amp;$A229&amp;"'!$h$27")</f>
        <v>54</v>
      </c>
    </row>
    <row r="230" spans="1:24" x14ac:dyDescent="0.35">
      <c r="A230" t="s">
        <v>24</v>
      </c>
      <c r="B230">
        <f t="shared" ca="1" si="100"/>
        <v>28</v>
      </c>
      <c r="C230">
        <f t="shared" ca="1" si="101"/>
        <v>174</v>
      </c>
      <c r="D230">
        <f t="shared" ca="1" si="102"/>
        <v>71.3</v>
      </c>
      <c r="E230">
        <f t="shared" ca="1" si="103"/>
        <v>24.6</v>
      </c>
      <c r="F230">
        <f t="shared" ca="1" si="104"/>
        <v>7.5</v>
      </c>
      <c r="G230">
        <f t="shared" ca="1" si="105"/>
        <v>23.6</v>
      </c>
      <c r="H230">
        <f t="shared" ca="1" si="106"/>
        <v>16.899999999999999</v>
      </c>
      <c r="I230">
        <f t="shared" ca="1" si="107"/>
        <v>15</v>
      </c>
      <c r="J230">
        <f t="shared" ca="1" si="108"/>
        <v>24.8</v>
      </c>
      <c r="K230">
        <f t="shared" ca="1" si="109"/>
        <v>24.6</v>
      </c>
      <c r="L230">
        <f t="shared" ca="1" si="110"/>
        <v>32.299999999999997</v>
      </c>
      <c r="M230">
        <f t="shared" ca="1" si="111"/>
        <v>25</v>
      </c>
      <c r="N230">
        <f t="shared" ca="1" si="112"/>
        <v>38.4</v>
      </c>
      <c r="O230">
        <f t="shared" ca="1" si="113"/>
        <v>49.6</v>
      </c>
      <c r="P230">
        <f t="shared" ca="1" si="114"/>
        <v>54</v>
      </c>
      <c r="Q230">
        <f t="shared" ca="1" si="115"/>
        <v>56</v>
      </c>
      <c r="R230">
        <f t="shared" ca="1" si="116"/>
        <v>16</v>
      </c>
      <c r="S230">
        <f t="shared" ca="1" si="117"/>
        <v>52</v>
      </c>
      <c r="T230">
        <f t="shared" ca="1" si="118"/>
        <v>28</v>
      </c>
      <c r="U230">
        <f t="shared" ca="1" si="119"/>
        <v>26</v>
      </c>
      <c r="V230">
        <v>30</v>
      </c>
      <c r="W230">
        <f ca="1">INDIRECT("'"&amp;$A230&amp;"'!$i$23")</f>
        <v>8</v>
      </c>
      <c r="X230">
        <f ca="1">INDIRECT("'"&amp;$A230&amp;"'!$i$27")</f>
        <v>67</v>
      </c>
    </row>
    <row r="231" spans="1:24" x14ac:dyDescent="0.35">
      <c r="A231" t="s">
        <v>24</v>
      </c>
      <c r="B231">
        <f t="shared" ca="1" si="100"/>
        <v>28</v>
      </c>
      <c r="C231">
        <f t="shared" ca="1" si="101"/>
        <v>174</v>
      </c>
      <c r="D231">
        <f t="shared" ca="1" si="102"/>
        <v>71.3</v>
      </c>
      <c r="E231">
        <f t="shared" ca="1" si="103"/>
        <v>24.6</v>
      </c>
      <c r="F231">
        <f t="shared" ca="1" si="104"/>
        <v>7.5</v>
      </c>
      <c r="G231">
        <f t="shared" ca="1" si="105"/>
        <v>23.6</v>
      </c>
      <c r="H231">
        <f t="shared" ca="1" si="106"/>
        <v>16.899999999999999</v>
      </c>
      <c r="I231">
        <f t="shared" ca="1" si="107"/>
        <v>15</v>
      </c>
      <c r="J231">
        <f t="shared" ca="1" si="108"/>
        <v>24.8</v>
      </c>
      <c r="K231">
        <f t="shared" ca="1" si="109"/>
        <v>24.6</v>
      </c>
      <c r="L231">
        <f t="shared" ca="1" si="110"/>
        <v>32.299999999999997</v>
      </c>
      <c r="M231">
        <f t="shared" ca="1" si="111"/>
        <v>25</v>
      </c>
      <c r="N231">
        <f t="shared" ca="1" si="112"/>
        <v>38.4</v>
      </c>
      <c r="O231">
        <f t="shared" ca="1" si="113"/>
        <v>49.6</v>
      </c>
      <c r="P231">
        <f t="shared" ca="1" si="114"/>
        <v>54</v>
      </c>
      <c r="Q231">
        <f t="shared" ca="1" si="115"/>
        <v>56</v>
      </c>
      <c r="R231">
        <f t="shared" ca="1" si="116"/>
        <v>16</v>
      </c>
      <c r="S231">
        <f t="shared" ca="1" si="117"/>
        <v>52</v>
      </c>
      <c r="T231">
        <f t="shared" ca="1" si="118"/>
        <v>28</v>
      </c>
      <c r="U231">
        <f t="shared" ca="1" si="119"/>
        <v>26</v>
      </c>
      <c r="V231">
        <v>35</v>
      </c>
      <c r="W231">
        <f ca="1">INDIRECT("'"&amp;$A231&amp;"'!$j$23")</f>
        <v>9</v>
      </c>
      <c r="X231">
        <f ca="1">INDIRECT("'"&amp;$A231&amp;"'!$j$27")</f>
        <v>74</v>
      </c>
    </row>
    <row r="232" spans="1:24" x14ac:dyDescent="0.35">
      <c r="A232" t="s">
        <v>24</v>
      </c>
      <c r="B232">
        <f t="shared" ca="1" si="100"/>
        <v>28</v>
      </c>
      <c r="C232">
        <f t="shared" ca="1" si="101"/>
        <v>174</v>
      </c>
      <c r="D232">
        <f t="shared" ca="1" si="102"/>
        <v>71.3</v>
      </c>
      <c r="E232">
        <f t="shared" ca="1" si="103"/>
        <v>24.6</v>
      </c>
      <c r="F232">
        <f t="shared" ca="1" si="104"/>
        <v>7.5</v>
      </c>
      <c r="G232">
        <f t="shared" ca="1" si="105"/>
        <v>23.6</v>
      </c>
      <c r="H232">
        <f t="shared" ca="1" si="106"/>
        <v>16.899999999999999</v>
      </c>
      <c r="I232">
        <f t="shared" ca="1" si="107"/>
        <v>15</v>
      </c>
      <c r="J232">
        <f t="shared" ca="1" si="108"/>
        <v>24.8</v>
      </c>
      <c r="K232">
        <f t="shared" ca="1" si="109"/>
        <v>24.6</v>
      </c>
      <c r="L232">
        <f t="shared" ca="1" si="110"/>
        <v>32.299999999999997</v>
      </c>
      <c r="M232">
        <f t="shared" ca="1" si="111"/>
        <v>25</v>
      </c>
      <c r="N232">
        <f t="shared" ca="1" si="112"/>
        <v>38.4</v>
      </c>
      <c r="O232">
        <f t="shared" ca="1" si="113"/>
        <v>49.6</v>
      </c>
      <c r="P232">
        <f t="shared" ca="1" si="114"/>
        <v>54</v>
      </c>
      <c r="Q232">
        <f t="shared" ca="1" si="115"/>
        <v>56</v>
      </c>
      <c r="R232">
        <f t="shared" ca="1" si="116"/>
        <v>16</v>
      </c>
      <c r="S232">
        <f t="shared" ca="1" si="117"/>
        <v>52</v>
      </c>
      <c r="T232">
        <f t="shared" ca="1" si="118"/>
        <v>28</v>
      </c>
      <c r="U232">
        <f t="shared" ca="1" si="119"/>
        <v>26</v>
      </c>
      <c r="V232">
        <v>40</v>
      </c>
      <c r="W232">
        <f ca="1">INDIRECT("'"&amp;$A232&amp;"'!$k$23")</f>
        <v>9.75</v>
      </c>
      <c r="X232">
        <f ca="1">INDIRECT("'"&amp;$A232&amp;"'!$k$27")</f>
        <v>85</v>
      </c>
    </row>
    <row r="233" spans="1:24" x14ac:dyDescent="0.35">
      <c r="A233" t="s">
        <v>24</v>
      </c>
      <c r="B233">
        <f t="shared" ca="1" si="100"/>
        <v>28</v>
      </c>
      <c r="C233">
        <f t="shared" ca="1" si="101"/>
        <v>174</v>
      </c>
      <c r="D233">
        <f t="shared" ca="1" si="102"/>
        <v>71.3</v>
      </c>
      <c r="E233">
        <f t="shared" ca="1" si="103"/>
        <v>24.6</v>
      </c>
      <c r="F233">
        <f t="shared" ca="1" si="104"/>
        <v>7.5</v>
      </c>
      <c r="G233">
        <f t="shared" ca="1" si="105"/>
        <v>23.6</v>
      </c>
      <c r="H233">
        <f t="shared" ca="1" si="106"/>
        <v>16.899999999999999</v>
      </c>
      <c r="I233">
        <f t="shared" ca="1" si="107"/>
        <v>15</v>
      </c>
      <c r="J233">
        <f t="shared" ca="1" si="108"/>
        <v>24.8</v>
      </c>
      <c r="K233">
        <f t="shared" ca="1" si="109"/>
        <v>24.6</v>
      </c>
      <c r="L233">
        <f t="shared" ca="1" si="110"/>
        <v>32.299999999999997</v>
      </c>
      <c r="M233">
        <f t="shared" ca="1" si="111"/>
        <v>25</v>
      </c>
      <c r="N233">
        <f t="shared" ca="1" si="112"/>
        <v>38.4</v>
      </c>
      <c r="O233">
        <f t="shared" ca="1" si="113"/>
        <v>49.6</v>
      </c>
      <c r="P233">
        <f t="shared" ca="1" si="114"/>
        <v>54</v>
      </c>
      <c r="Q233">
        <f t="shared" ca="1" si="115"/>
        <v>56</v>
      </c>
      <c r="R233">
        <f t="shared" ca="1" si="116"/>
        <v>16</v>
      </c>
      <c r="S233">
        <f t="shared" ca="1" si="117"/>
        <v>52</v>
      </c>
      <c r="T233">
        <f t="shared" ca="1" si="118"/>
        <v>28</v>
      </c>
      <c r="U233">
        <f t="shared" ca="1" si="119"/>
        <v>26</v>
      </c>
      <c r="V233">
        <v>45</v>
      </c>
      <c r="W233">
        <f ca="1">INDIRECT("'"&amp;$A233&amp;"'!$l$23")</f>
        <v>11</v>
      </c>
      <c r="X233">
        <f ca="1">INDIRECT("'"&amp;$A233&amp;"'!$l$27")</f>
        <v>104</v>
      </c>
    </row>
    <row r="234" spans="1:24" x14ac:dyDescent="0.35">
      <c r="A234" t="s">
        <v>24</v>
      </c>
      <c r="B234">
        <f t="shared" ca="1" si="100"/>
        <v>28</v>
      </c>
      <c r="C234">
        <f t="shared" ca="1" si="101"/>
        <v>174</v>
      </c>
      <c r="D234">
        <f t="shared" ca="1" si="102"/>
        <v>71.3</v>
      </c>
      <c r="E234">
        <f t="shared" ca="1" si="103"/>
        <v>24.6</v>
      </c>
      <c r="F234">
        <f t="shared" ca="1" si="104"/>
        <v>7.5</v>
      </c>
      <c r="G234">
        <f t="shared" ca="1" si="105"/>
        <v>23.6</v>
      </c>
      <c r="H234">
        <f t="shared" ca="1" si="106"/>
        <v>16.899999999999999</v>
      </c>
      <c r="I234">
        <f t="shared" ca="1" si="107"/>
        <v>15</v>
      </c>
      <c r="J234">
        <f t="shared" ca="1" si="108"/>
        <v>24.8</v>
      </c>
      <c r="K234">
        <f t="shared" ca="1" si="109"/>
        <v>24.6</v>
      </c>
      <c r="L234">
        <f t="shared" ca="1" si="110"/>
        <v>32.299999999999997</v>
      </c>
      <c r="M234">
        <f t="shared" ca="1" si="111"/>
        <v>25</v>
      </c>
      <c r="N234">
        <f t="shared" ca="1" si="112"/>
        <v>38.4</v>
      </c>
      <c r="O234">
        <f t="shared" ca="1" si="113"/>
        <v>49.6</v>
      </c>
      <c r="P234">
        <f t="shared" ca="1" si="114"/>
        <v>54</v>
      </c>
      <c r="Q234">
        <f t="shared" ca="1" si="115"/>
        <v>56</v>
      </c>
      <c r="R234">
        <f t="shared" ca="1" si="116"/>
        <v>16</v>
      </c>
      <c r="S234">
        <f t="shared" ca="1" si="117"/>
        <v>52</v>
      </c>
      <c r="T234">
        <f t="shared" ca="1" si="118"/>
        <v>28</v>
      </c>
      <c r="U234">
        <f t="shared" ca="1" si="119"/>
        <v>26</v>
      </c>
      <c r="V234">
        <v>50</v>
      </c>
      <c r="W234">
        <f ca="1">INDIRECT("'"&amp;$A234&amp;"'!$m$23")</f>
        <v>11.5</v>
      </c>
      <c r="X234">
        <f ca="1">INDIRECT("'"&amp;$A234&amp;"'!$m$27")</f>
        <v>123</v>
      </c>
    </row>
    <row r="235" spans="1:24" x14ac:dyDescent="0.35">
      <c r="A235" t="s">
        <v>24</v>
      </c>
      <c r="B235">
        <f t="shared" ca="1" si="100"/>
        <v>28</v>
      </c>
      <c r="C235">
        <f t="shared" ca="1" si="101"/>
        <v>174</v>
      </c>
      <c r="D235">
        <f t="shared" ca="1" si="102"/>
        <v>71.3</v>
      </c>
      <c r="E235">
        <f t="shared" ca="1" si="103"/>
        <v>24.6</v>
      </c>
      <c r="F235">
        <f t="shared" ca="1" si="104"/>
        <v>7.5</v>
      </c>
      <c r="G235">
        <f t="shared" ca="1" si="105"/>
        <v>23.6</v>
      </c>
      <c r="H235">
        <f t="shared" ca="1" si="106"/>
        <v>16.899999999999999</v>
      </c>
      <c r="I235">
        <f t="shared" ca="1" si="107"/>
        <v>15</v>
      </c>
      <c r="J235">
        <f t="shared" ca="1" si="108"/>
        <v>24.8</v>
      </c>
      <c r="K235">
        <f t="shared" ca="1" si="109"/>
        <v>24.6</v>
      </c>
      <c r="L235">
        <f t="shared" ca="1" si="110"/>
        <v>32.299999999999997</v>
      </c>
      <c r="M235">
        <f t="shared" ca="1" si="111"/>
        <v>25</v>
      </c>
      <c r="N235">
        <f t="shared" ca="1" si="112"/>
        <v>38.4</v>
      </c>
      <c r="O235">
        <f t="shared" ca="1" si="113"/>
        <v>49.6</v>
      </c>
      <c r="P235">
        <f t="shared" ca="1" si="114"/>
        <v>54</v>
      </c>
      <c r="Q235">
        <f t="shared" ca="1" si="115"/>
        <v>56</v>
      </c>
      <c r="R235">
        <f t="shared" ca="1" si="116"/>
        <v>16</v>
      </c>
      <c r="S235">
        <f t="shared" ca="1" si="117"/>
        <v>52</v>
      </c>
      <c r="T235">
        <f t="shared" ca="1" si="118"/>
        <v>28</v>
      </c>
      <c r="U235">
        <f t="shared" ca="1" si="119"/>
        <v>26</v>
      </c>
      <c r="V235">
        <v>55</v>
      </c>
      <c r="W235">
        <f ca="1">INDIRECT("'"&amp;$A235&amp;"'!$n$23")</f>
        <v>13</v>
      </c>
      <c r="X235">
        <f ca="1">INDIRECT("'"&amp;$A235&amp;"'!$n$27")</f>
        <v>135</v>
      </c>
    </row>
    <row r="236" spans="1:24" x14ac:dyDescent="0.35">
      <c r="A236" t="s">
        <v>24</v>
      </c>
      <c r="B236">
        <f t="shared" ca="1" si="100"/>
        <v>28</v>
      </c>
      <c r="C236">
        <f t="shared" ca="1" si="101"/>
        <v>174</v>
      </c>
      <c r="D236">
        <f t="shared" ca="1" si="102"/>
        <v>71.3</v>
      </c>
      <c r="E236">
        <f t="shared" ca="1" si="103"/>
        <v>24.6</v>
      </c>
      <c r="F236">
        <f t="shared" ca="1" si="104"/>
        <v>7.5</v>
      </c>
      <c r="G236">
        <f t="shared" ca="1" si="105"/>
        <v>23.6</v>
      </c>
      <c r="H236">
        <f t="shared" ca="1" si="106"/>
        <v>16.899999999999999</v>
      </c>
      <c r="I236">
        <f t="shared" ca="1" si="107"/>
        <v>15</v>
      </c>
      <c r="J236">
        <f t="shared" ca="1" si="108"/>
        <v>24.8</v>
      </c>
      <c r="K236">
        <f t="shared" ca="1" si="109"/>
        <v>24.6</v>
      </c>
      <c r="L236">
        <f t="shared" ca="1" si="110"/>
        <v>32.299999999999997</v>
      </c>
      <c r="M236">
        <f t="shared" ca="1" si="111"/>
        <v>25</v>
      </c>
      <c r="N236">
        <f t="shared" ca="1" si="112"/>
        <v>38.4</v>
      </c>
      <c r="O236">
        <f t="shared" ca="1" si="113"/>
        <v>49.6</v>
      </c>
      <c r="P236">
        <f t="shared" ca="1" si="114"/>
        <v>54</v>
      </c>
      <c r="Q236">
        <f t="shared" ca="1" si="115"/>
        <v>56</v>
      </c>
      <c r="R236">
        <f t="shared" ca="1" si="116"/>
        <v>16</v>
      </c>
      <c r="S236">
        <f t="shared" ca="1" si="117"/>
        <v>52</v>
      </c>
      <c r="T236">
        <f t="shared" ca="1" si="118"/>
        <v>28</v>
      </c>
      <c r="U236">
        <f t="shared" ca="1" si="119"/>
        <v>26</v>
      </c>
      <c r="V236">
        <v>60</v>
      </c>
      <c r="W236">
        <f ca="1">INDIRECT("'"&amp;$A236&amp;"'!$o$23")</f>
        <v>14.25</v>
      </c>
      <c r="X236">
        <f ca="1">INDIRECT("'"&amp;$A236&amp;"'!$o$27")</f>
        <v>155</v>
      </c>
    </row>
    <row r="237" spans="1:24" x14ac:dyDescent="0.35">
      <c r="A237" t="s">
        <v>23</v>
      </c>
      <c r="B237">
        <f ca="1">INDIRECT("'"&amp;$A237&amp;"'!$C$3")</f>
        <v>53</v>
      </c>
      <c r="C237">
        <f ca="1">INDIRECT("'"&amp;$A237&amp;"'!$C$4")</f>
        <v>168</v>
      </c>
      <c r="D237">
        <f ca="1">INDIRECT("'"&amp;$A237&amp;"'!$C$5")</f>
        <v>67.599999999999994</v>
      </c>
      <c r="E237">
        <f ca="1">INDIRECT("'"&amp;$A237&amp;"'!$C$6")</f>
        <v>26.7</v>
      </c>
      <c r="F237">
        <f ca="1">INDIRECT("'"&amp;$A237&amp;"'!$C$7")</f>
        <v>10</v>
      </c>
      <c r="G237">
        <f ca="1">INDIRECT("'"&amp;$A237&amp;"'!$C$8")</f>
        <v>24</v>
      </c>
      <c r="H237">
        <f ca="1">INDIRECT("'"&amp;$A237&amp;"'!$C$11")</f>
        <v>18.3</v>
      </c>
      <c r="I237">
        <f ca="1">INDIRECT("'"&amp;$A237&amp;"'!$D$11")</f>
        <v>16.3</v>
      </c>
      <c r="J237">
        <f ca="1">INDIRECT("'"&amp;$A237&amp;"'!$e$11")</f>
        <v>24.6</v>
      </c>
      <c r="K237">
        <f ca="1">INDIRECT("'"&amp;$A237&amp;"'!$f$11")</f>
        <v>24.8</v>
      </c>
      <c r="L237">
        <f ca="1">INDIRECT("'"&amp;$A237&amp;"'!$C$12")</f>
        <v>29.2</v>
      </c>
      <c r="M237">
        <f ca="1">INDIRECT("'"&amp;$A237&amp;"'!$d$12")</f>
        <v>22.1</v>
      </c>
      <c r="N237">
        <f ca="1">INDIRECT("'"&amp;$A237&amp;"'!$e$12")</f>
        <v>36</v>
      </c>
      <c r="O237">
        <f ca="1">INDIRECT("'"&amp;$A237&amp;"'!$f$12")</f>
        <v>46.6</v>
      </c>
      <c r="P237">
        <f ca="1">INDIRECT("'"&amp;$A237&amp;"'!$C$16")</f>
        <v>50</v>
      </c>
      <c r="Q237">
        <f ca="1">INDIRECT("'"&amp;$A237&amp;"'!$C$17")</f>
        <v>50</v>
      </c>
      <c r="R237">
        <f ca="1">INDIRECT("'"&amp;$A237&amp;"'!$d$16")</f>
        <v>22</v>
      </c>
      <c r="S237">
        <f ca="1">INDIRECT("'"&amp;$A237&amp;"'!$e$17")</f>
        <v>48</v>
      </c>
      <c r="T237">
        <f ca="1">INDIRECT("'"&amp;$A237&amp;"'!$f$16")</f>
        <v>22</v>
      </c>
      <c r="U237">
        <f ca="1">INDIRECT("'"&amp;$A237&amp;"'!$f$17")</f>
        <v>26</v>
      </c>
      <c r="V237">
        <v>0</v>
      </c>
      <c r="W237">
        <f ca="1">INDIRECT("'"&amp;$A237&amp;"'!$C$23")</f>
        <v>0</v>
      </c>
      <c r="X237">
        <f ca="1">INDIRECT("'"&amp;$A237&amp;"'!$C$25")</f>
        <v>15</v>
      </c>
    </row>
    <row r="238" spans="1:24" x14ac:dyDescent="0.35">
      <c r="A238" t="s">
        <v>23</v>
      </c>
      <c r="B238">
        <f t="shared" ca="1" si="100"/>
        <v>53</v>
      </c>
      <c r="C238">
        <f t="shared" ca="1" si="101"/>
        <v>168</v>
      </c>
      <c r="D238">
        <f t="shared" ca="1" si="102"/>
        <v>67.599999999999994</v>
      </c>
      <c r="E238">
        <f t="shared" ca="1" si="103"/>
        <v>26.7</v>
      </c>
      <c r="F238">
        <f t="shared" ca="1" si="104"/>
        <v>10</v>
      </c>
      <c r="G238">
        <f t="shared" ca="1" si="105"/>
        <v>24</v>
      </c>
      <c r="H238">
        <f t="shared" ca="1" si="106"/>
        <v>18.3</v>
      </c>
      <c r="I238">
        <f t="shared" ca="1" si="107"/>
        <v>16.3</v>
      </c>
      <c r="J238">
        <f t="shared" ca="1" si="108"/>
        <v>24.6</v>
      </c>
      <c r="K238">
        <f t="shared" ca="1" si="109"/>
        <v>24.8</v>
      </c>
      <c r="L238">
        <f t="shared" ca="1" si="110"/>
        <v>29.2</v>
      </c>
      <c r="M238">
        <f t="shared" ca="1" si="111"/>
        <v>22.1</v>
      </c>
      <c r="N238">
        <f t="shared" ca="1" si="112"/>
        <v>36</v>
      </c>
      <c r="O238">
        <f t="shared" ca="1" si="113"/>
        <v>46.6</v>
      </c>
      <c r="P238">
        <f t="shared" ca="1" si="114"/>
        <v>50</v>
      </c>
      <c r="Q238">
        <f t="shared" ca="1" si="115"/>
        <v>50</v>
      </c>
      <c r="R238">
        <f t="shared" ca="1" si="116"/>
        <v>22</v>
      </c>
      <c r="S238">
        <f t="shared" ca="1" si="117"/>
        <v>48</v>
      </c>
      <c r="T238">
        <f t="shared" ca="1" si="118"/>
        <v>22</v>
      </c>
      <c r="U238">
        <f t="shared" ca="1" si="119"/>
        <v>26</v>
      </c>
      <c r="V238">
        <v>5</v>
      </c>
      <c r="W238">
        <f ca="1">INDIRECT("'"&amp;$A238&amp;"'!$d$23")</f>
        <v>1</v>
      </c>
      <c r="X238">
        <f ca="1">INDIRECT("'"&amp;$A238&amp;"'!$D$25")</f>
        <v>24</v>
      </c>
    </row>
    <row r="239" spans="1:24" x14ac:dyDescent="0.35">
      <c r="A239" t="s">
        <v>23</v>
      </c>
      <c r="B239">
        <f t="shared" ca="1" si="100"/>
        <v>53</v>
      </c>
      <c r="C239">
        <f t="shared" ca="1" si="101"/>
        <v>168</v>
      </c>
      <c r="D239">
        <f t="shared" ca="1" si="102"/>
        <v>67.599999999999994</v>
      </c>
      <c r="E239">
        <f t="shared" ca="1" si="103"/>
        <v>26.7</v>
      </c>
      <c r="F239">
        <f t="shared" ca="1" si="104"/>
        <v>10</v>
      </c>
      <c r="G239">
        <f t="shared" ca="1" si="105"/>
        <v>24</v>
      </c>
      <c r="H239">
        <f t="shared" ca="1" si="106"/>
        <v>18.3</v>
      </c>
      <c r="I239">
        <f t="shared" ca="1" si="107"/>
        <v>16.3</v>
      </c>
      <c r="J239">
        <f t="shared" ca="1" si="108"/>
        <v>24.6</v>
      </c>
      <c r="K239">
        <f t="shared" ca="1" si="109"/>
        <v>24.8</v>
      </c>
      <c r="L239">
        <f t="shared" ca="1" si="110"/>
        <v>29.2</v>
      </c>
      <c r="M239">
        <f t="shared" ca="1" si="111"/>
        <v>22.1</v>
      </c>
      <c r="N239">
        <f t="shared" ca="1" si="112"/>
        <v>36</v>
      </c>
      <c r="O239">
        <f t="shared" ca="1" si="113"/>
        <v>46.6</v>
      </c>
      <c r="P239">
        <f t="shared" ca="1" si="114"/>
        <v>50</v>
      </c>
      <c r="Q239">
        <f t="shared" ca="1" si="115"/>
        <v>50</v>
      </c>
      <c r="R239">
        <f t="shared" ca="1" si="116"/>
        <v>22</v>
      </c>
      <c r="S239">
        <f t="shared" ca="1" si="117"/>
        <v>48</v>
      </c>
      <c r="T239">
        <f t="shared" ca="1" si="118"/>
        <v>22</v>
      </c>
      <c r="U239">
        <f t="shared" ca="1" si="119"/>
        <v>26</v>
      </c>
      <c r="V239">
        <v>10</v>
      </c>
      <c r="W239">
        <f ca="1">INDIRECT("'"&amp;$A239&amp;"'!$e$23")</f>
        <v>2.25</v>
      </c>
      <c r="X239">
        <f ca="1">INDIRECT("'"&amp;$A239&amp;"'!$e$25")</f>
        <v>33</v>
      </c>
    </row>
    <row r="240" spans="1:24" x14ac:dyDescent="0.35">
      <c r="A240" t="s">
        <v>23</v>
      </c>
      <c r="B240">
        <f t="shared" ca="1" si="100"/>
        <v>53</v>
      </c>
      <c r="C240">
        <f t="shared" ca="1" si="101"/>
        <v>168</v>
      </c>
      <c r="D240">
        <f t="shared" ca="1" si="102"/>
        <v>67.599999999999994</v>
      </c>
      <c r="E240">
        <f t="shared" ca="1" si="103"/>
        <v>26.7</v>
      </c>
      <c r="F240">
        <f t="shared" ca="1" si="104"/>
        <v>10</v>
      </c>
      <c r="G240">
        <f t="shared" ca="1" si="105"/>
        <v>24</v>
      </c>
      <c r="H240">
        <f t="shared" ca="1" si="106"/>
        <v>18.3</v>
      </c>
      <c r="I240">
        <f t="shared" ca="1" si="107"/>
        <v>16.3</v>
      </c>
      <c r="J240">
        <f t="shared" ca="1" si="108"/>
        <v>24.6</v>
      </c>
      <c r="K240">
        <f t="shared" ca="1" si="109"/>
        <v>24.8</v>
      </c>
      <c r="L240">
        <f t="shared" ca="1" si="110"/>
        <v>29.2</v>
      </c>
      <c r="M240">
        <f t="shared" ca="1" si="111"/>
        <v>22.1</v>
      </c>
      <c r="N240">
        <f t="shared" ca="1" si="112"/>
        <v>36</v>
      </c>
      <c r="O240">
        <f t="shared" ca="1" si="113"/>
        <v>46.6</v>
      </c>
      <c r="P240">
        <f t="shared" ca="1" si="114"/>
        <v>50</v>
      </c>
      <c r="Q240">
        <f t="shared" ca="1" si="115"/>
        <v>50</v>
      </c>
      <c r="R240">
        <f t="shared" ca="1" si="116"/>
        <v>22</v>
      </c>
      <c r="S240">
        <f t="shared" ca="1" si="117"/>
        <v>48</v>
      </c>
      <c r="T240">
        <f t="shared" ca="1" si="118"/>
        <v>22</v>
      </c>
      <c r="U240">
        <f t="shared" ca="1" si="119"/>
        <v>26</v>
      </c>
      <c r="V240">
        <v>15</v>
      </c>
      <c r="W240">
        <f ca="1">INDIRECT("'"&amp;$A240&amp;"'!$f$23")</f>
        <v>3.75</v>
      </c>
      <c r="X240">
        <f ca="1">INDIRECT("'"&amp;$A240&amp;"'!$f$25")</f>
        <v>45</v>
      </c>
    </row>
    <row r="241" spans="1:24" x14ac:dyDescent="0.35">
      <c r="A241" t="s">
        <v>23</v>
      </c>
      <c r="B241">
        <f t="shared" ca="1" si="100"/>
        <v>53</v>
      </c>
      <c r="C241">
        <f t="shared" ca="1" si="101"/>
        <v>168</v>
      </c>
      <c r="D241">
        <f t="shared" ca="1" si="102"/>
        <v>67.599999999999994</v>
      </c>
      <c r="E241">
        <f t="shared" ca="1" si="103"/>
        <v>26.7</v>
      </c>
      <c r="F241">
        <f t="shared" ca="1" si="104"/>
        <v>10</v>
      </c>
      <c r="G241">
        <f t="shared" ca="1" si="105"/>
        <v>24</v>
      </c>
      <c r="H241">
        <f t="shared" ca="1" si="106"/>
        <v>18.3</v>
      </c>
      <c r="I241">
        <f t="shared" ca="1" si="107"/>
        <v>16.3</v>
      </c>
      <c r="J241">
        <f t="shared" ca="1" si="108"/>
        <v>24.6</v>
      </c>
      <c r="K241">
        <f t="shared" ca="1" si="109"/>
        <v>24.8</v>
      </c>
      <c r="L241">
        <f t="shared" ca="1" si="110"/>
        <v>29.2</v>
      </c>
      <c r="M241">
        <f t="shared" ca="1" si="111"/>
        <v>22.1</v>
      </c>
      <c r="N241">
        <f t="shared" ca="1" si="112"/>
        <v>36</v>
      </c>
      <c r="O241">
        <f t="shared" ca="1" si="113"/>
        <v>46.6</v>
      </c>
      <c r="P241">
        <f t="shared" ca="1" si="114"/>
        <v>50</v>
      </c>
      <c r="Q241">
        <f t="shared" ca="1" si="115"/>
        <v>50</v>
      </c>
      <c r="R241">
        <f t="shared" ca="1" si="116"/>
        <v>22</v>
      </c>
      <c r="S241">
        <f t="shared" ca="1" si="117"/>
        <v>48</v>
      </c>
      <c r="T241">
        <f t="shared" ca="1" si="118"/>
        <v>22</v>
      </c>
      <c r="U241">
        <f t="shared" ca="1" si="119"/>
        <v>26</v>
      </c>
      <c r="V241">
        <v>20</v>
      </c>
      <c r="W241">
        <f ca="1">INDIRECT("'"&amp;$A241&amp;"'!$g$23")</f>
        <v>4.75</v>
      </c>
      <c r="X241">
        <f ca="1">INDIRECT("'"&amp;$A241&amp;"'!$g$25")</f>
        <v>52</v>
      </c>
    </row>
    <row r="242" spans="1:24" x14ac:dyDescent="0.35">
      <c r="A242" t="s">
        <v>23</v>
      </c>
      <c r="B242">
        <f t="shared" ca="1" si="100"/>
        <v>53</v>
      </c>
      <c r="C242">
        <f t="shared" ca="1" si="101"/>
        <v>168</v>
      </c>
      <c r="D242">
        <f t="shared" ca="1" si="102"/>
        <v>67.599999999999994</v>
      </c>
      <c r="E242">
        <f t="shared" ca="1" si="103"/>
        <v>26.7</v>
      </c>
      <c r="F242">
        <f t="shared" ca="1" si="104"/>
        <v>10</v>
      </c>
      <c r="G242">
        <f t="shared" ca="1" si="105"/>
        <v>24</v>
      </c>
      <c r="H242">
        <f t="shared" ca="1" si="106"/>
        <v>18.3</v>
      </c>
      <c r="I242">
        <f t="shared" ca="1" si="107"/>
        <v>16.3</v>
      </c>
      <c r="J242">
        <f t="shared" ca="1" si="108"/>
        <v>24.6</v>
      </c>
      <c r="K242">
        <f t="shared" ca="1" si="109"/>
        <v>24.8</v>
      </c>
      <c r="L242">
        <f t="shared" ca="1" si="110"/>
        <v>29.2</v>
      </c>
      <c r="M242">
        <f t="shared" ca="1" si="111"/>
        <v>22.1</v>
      </c>
      <c r="N242">
        <f t="shared" ca="1" si="112"/>
        <v>36</v>
      </c>
      <c r="O242">
        <f t="shared" ca="1" si="113"/>
        <v>46.6</v>
      </c>
      <c r="P242">
        <f t="shared" ca="1" si="114"/>
        <v>50</v>
      </c>
      <c r="Q242">
        <f t="shared" ca="1" si="115"/>
        <v>50</v>
      </c>
      <c r="R242">
        <f t="shared" ca="1" si="116"/>
        <v>22</v>
      </c>
      <c r="S242">
        <f t="shared" ca="1" si="117"/>
        <v>48</v>
      </c>
      <c r="T242">
        <f t="shared" ca="1" si="118"/>
        <v>22</v>
      </c>
      <c r="U242">
        <f t="shared" ca="1" si="119"/>
        <v>26</v>
      </c>
      <c r="V242">
        <v>25</v>
      </c>
      <c r="W242">
        <f ca="1">INDIRECT("'"&amp;$A242&amp;"'!$h$23")</f>
        <v>5.5</v>
      </c>
      <c r="X242">
        <f ca="1">INDIRECT("'"&amp;$A242&amp;"'!$h$25")</f>
        <v>59</v>
      </c>
    </row>
    <row r="243" spans="1:24" x14ac:dyDescent="0.35">
      <c r="A243" t="s">
        <v>23</v>
      </c>
      <c r="B243">
        <f t="shared" ca="1" si="100"/>
        <v>53</v>
      </c>
      <c r="C243">
        <f t="shared" ca="1" si="101"/>
        <v>168</v>
      </c>
      <c r="D243">
        <f t="shared" ca="1" si="102"/>
        <v>67.599999999999994</v>
      </c>
      <c r="E243">
        <f t="shared" ca="1" si="103"/>
        <v>26.7</v>
      </c>
      <c r="F243">
        <f t="shared" ca="1" si="104"/>
        <v>10</v>
      </c>
      <c r="G243">
        <f t="shared" ca="1" si="105"/>
        <v>24</v>
      </c>
      <c r="H243">
        <f t="shared" ca="1" si="106"/>
        <v>18.3</v>
      </c>
      <c r="I243">
        <f t="shared" ca="1" si="107"/>
        <v>16.3</v>
      </c>
      <c r="J243">
        <f t="shared" ca="1" si="108"/>
        <v>24.6</v>
      </c>
      <c r="K243">
        <f t="shared" ca="1" si="109"/>
        <v>24.8</v>
      </c>
      <c r="L243">
        <f t="shared" ca="1" si="110"/>
        <v>29.2</v>
      </c>
      <c r="M243">
        <f t="shared" ca="1" si="111"/>
        <v>22.1</v>
      </c>
      <c r="N243">
        <f t="shared" ca="1" si="112"/>
        <v>36</v>
      </c>
      <c r="O243">
        <f t="shared" ca="1" si="113"/>
        <v>46.6</v>
      </c>
      <c r="P243">
        <f t="shared" ca="1" si="114"/>
        <v>50</v>
      </c>
      <c r="Q243">
        <f t="shared" ca="1" si="115"/>
        <v>50</v>
      </c>
      <c r="R243">
        <f t="shared" ca="1" si="116"/>
        <v>22</v>
      </c>
      <c r="S243">
        <f t="shared" ca="1" si="117"/>
        <v>48</v>
      </c>
      <c r="T243">
        <f t="shared" ca="1" si="118"/>
        <v>22</v>
      </c>
      <c r="U243">
        <f t="shared" ca="1" si="119"/>
        <v>26</v>
      </c>
      <c r="V243">
        <v>30</v>
      </c>
      <c r="W243">
        <f ca="1">INDIRECT("'"&amp;$A243&amp;"'!$i$23")</f>
        <v>6.75</v>
      </c>
      <c r="X243">
        <f ca="1">INDIRECT("'"&amp;$A243&amp;"'!$i$25")</f>
        <v>78</v>
      </c>
    </row>
    <row r="244" spans="1:24" x14ac:dyDescent="0.35">
      <c r="A244" t="s">
        <v>23</v>
      </c>
      <c r="B244">
        <f t="shared" ca="1" si="100"/>
        <v>53</v>
      </c>
      <c r="C244">
        <f t="shared" ca="1" si="101"/>
        <v>168</v>
      </c>
      <c r="D244">
        <f t="shared" ca="1" si="102"/>
        <v>67.599999999999994</v>
      </c>
      <c r="E244">
        <f t="shared" ca="1" si="103"/>
        <v>26.7</v>
      </c>
      <c r="F244">
        <f t="shared" ca="1" si="104"/>
        <v>10</v>
      </c>
      <c r="G244">
        <f t="shared" ca="1" si="105"/>
        <v>24</v>
      </c>
      <c r="H244">
        <f t="shared" ca="1" si="106"/>
        <v>18.3</v>
      </c>
      <c r="I244">
        <f t="shared" ca="1" si="107"/>
        <v>16.3</v>
      </c>
      <c r="J244">
        <f t="shared" ca="1" si="108"/>
        <v>24.6</v>
      </c>
      <c r="K244">
        <f t="shared" ca="1" si="109"/>
        <v>24.8</v>
      </c>
      <c r="L244">
        <f t="shared" ca="1" si="110"/>
        <v>29.2</v>
      </c>
      <c r="M244">
        <f t="shared" ca="1" si="111"/>
        <v>22.1</v>
      </c>
      <c r="N244">
        <f t="shared" ca="1" si="112"/>
        <v>36</v>
      </c>
      <c r="O244">
        <f t="shared" ca="1" si="113"/>
        <v>46.6</v>
      </c>
      <c r="P244">
        <f t="shared" ca="1" si="114"/>
        <v>50</v>
      </c>
      <c r="Q244">
        <f t="shared" ca="1" si="115"/>
        <v>50</v>
      </c>
      <c r="R244">
        <f t="shared" ca="1" si="116"/>
        <v>22</v>
      </c>
      <c r="S244">
        <f t="shared" ca="1" si="117"/>
        <v>48</v>
      </c>
      <c r="T244">
        <f t="shared" ca="1" si="118"/>
        <v>22</v>
      </c>
      <c r="U244">
        <f t="shared" ca="1" si="119"/>
        <v>26</v>
      </c>
      <c r="V244">
        <v>35</v>
      </c>
      <c r="W244">
        <f ca="1">INDIRECT("'"&amp;$A244&amp;"'!$j$23")</f>
        <v>8.5</v>
      </c>
      <c r="X244">
        <f ca="1">INDIRECT("'"&amp;$A244&amp;"'!$j$25")</f>
        <v>86</v>
      </c>
    </row>
    <row r="245" spans="1:24" x14ac:dyDescent="0.35">
      <c r="A245" t="s">
        <v>23</v>
      </c>
      <c r="B245">
        <f t="shared" ca="1" si="100"/>
        <v>53</v>
      </c>
      <c r="C245">
        <f t="shared" ca="1" si="101"/>
        <v>168</v>
      </c>
      <c r="D245">
        <f t="shared" ca="1" si="102"/>
        <v>67.599999999999994</v>
      </c>
      <c r="E245">
        <f t="shared" ca="1" si="103"/>
        <v>26.7</v>
      </c>
      <c r="F245">
        <f t="shared" ca="1" si="104"/>
        <v>10</v>
      </c>
      <c r="G245">
        <f t="shared" ca="1" si="105"/>
        <v>24</v>
      </c>
      <c r="H245">
        <f t="shared" ca="1" si="106"/>
        <v>18.3</v>
      </c>
      <c r="I245">
        <f t="shared" ca="1" si="107"/>
        <v>16.3</v>
      </c>
      <c r="J245">
        <f t="shared" ca="1" si="108"/>
        <v>24.6</v>
      </c>
      <c r="K245">
        <f t="shared" ca="1" si="109"/>
        <v>24.8</v>
      </c>
      <c r="L245">
        <f t="shared" ca="1" si="110"/>
        <v>29.2</v>
      </c>
      <c r="M245">
        <f t="shared" ca="1" si="111"/>
        <v>22.1</v>
      </c>
      <c r="N245">
        <f t="shared" ca="1" si="112"/>
        <v>36</v>
      </c>
      <c r="O245">
        <f t="shared" ca="1" si="113"/>
        <v>46.6</v>
      </c>
      <c r="P245">
        <f t="shared" ca="1" si="114"/>
        <v>50</v>
      </c>
      <c r="Q245">
        <f t="shared" ca="1" si="115"/>
        <v>50</v>
      </c>
      <c r="R245">
        <f t="shared" ca="1" si="116"/>
        <v>22</v>
      </c>
      <c r="S245">
        <f t="shared" ca="1" si="117"/>
        <v>48</v>
      </c>
      <c r="T245">
        <f t="shared" ca="1" si="118"/>
        <v>22</v>
      </c>
      <c r="U245">
        <f t="shared" ca="1" si="119"/>
        <v>26</v>
      </c>
      <c r="V245">
        <v>40</v>
      </c>
      <c r="W245">
        <f ca="1">INDIRECT("'"&amp;$A245&amp;"'!$k$23")</f>
        <v>9.5</v>
      </c>
      <c r="X245">
        <f ca="1">INDIRECT("'"&amp;$A245&amp;"'!$k$25")</f>
        <v>102</v>
      </c>
    </row>
    <row r="246" spans="1:24" x14ac:dyDescent="0.35">
      <c r="A246" t="s">
        <v>23</v>
      </c>
      <c r="B246">
        <f t="shared" ca="1" si="100"/>
        <v>53</v>
      </c>
      <c r="C246">
        <f t="shared" ca="1" si="101"/>
        <v>168</v>
      </c>
      <c r="D246">
        <f t="shared" ca="1" si="102"/>
        <v>67.599999999999994</v>
      </c>
      <c r="E246">
        <f t="shared" ca="1" si="103"/>
        <v>26.7</v>
      </c>
      <c r="F246">
        <f t="shared" ca="1" si="104"/>
        <v>10</v>
      </c>
      <c r="G246">
        <f t="shared" ca="1" si="105"/>
        <v>24</v>
      </c>
      <c r="H246">
        <f t="shared" ca="1" si="106"/>
        <v>18.3</v>
      </c>
      <c r="I246">
        <f t="shared" ca="1" si="107"/>
        <v>16.3</v>
      </c>
      <c r="J246">
        <f t="shared" ca="1" si="108"/>
        <v>24.6</v>
      </c>
      <c r="K246">
        <f t="shared" ca="1" si="109"/>
        <v>24.8</v>
      </c>
      <c r="L246">
        <f t="shared" ca="1" si="110"/>
        <v>29.2</v>
      </c>
      <c r="M246">
        <f t="shared" ca="1" si="111"/>
        <v>22.1</v>
      </c>
      <c r="N246">
        <f t="shared" ca="1" si="112"/>
        <v>36</v>
      </c>
      <c r="O246">
        <f t="shared" ca="1" si="113"/>
        <v>46.6</v>
      </c>
      <c r="P246">
        <f t="shared" ca="1" si="114"/>
        <v>50</v>
      </c>
      <c r="Q246">
        <f t="shared" ca="1" si="115"/>
        <v>50</v>
      </c>
      <c r="R246">
        <f t="shared" ca="1" si="116"/>
        <v>22</v>
      </c>
      <c r="S246">
        <f t="shared" ca="1" si="117"/>
        <v>48</v>
      </c>
      <c r="T246">
        <f t="shared" ca="1" si="118"/>
        <v>22</v>
      </c>
      <c r="U246">
        <f t="shared" ca="1" si="119"/>
        <v>26</v>
      </c>
      <c r="V246">
        <v>45</v>
      </c>
      <c r="W246">
        <f ca="1">INDIRECT("'"&amp;$A246&amp;"'!$l$23")</f>
        <v>10.25</v>
      </c>
      <c r="X246">
        <f ca="1">INDIRECT("'"&amp;$A246&amp;"'!$l$25")</f>
        <v>107</v>
      </c>
    </row>
    <row r="247" spans="1:24" x14ac:dyDescent="0.35">
      <c r="A247" t="s">
        <v>23</v>
      </c>
      <c r="B247">
        <f t="shared" ca="1" si="100"/>
        <v>53</v>
      </c>
      <c r="C247">
        <f t="shared" ca="1" si="101"/>
        <v>168</v>
      </c>
      <c r="D247">
        <f t="shared" ca="1" si="102"/>
        <v>67.599999999999994</v>
      </c>
      <c r="E247">
        <f t="shared" ca="1" si="103"/>
        <v>26.7</v>
      </c>
      <c r="F247">
        <f t="shared" ca="1" si="104"/>
        <v>10</v>
      </c>
      <c r="G247">
        <f t="shared" ca="1" si="105"/>
        <v>24</v>
      </c>
      <c r="H247">
        <f t="shared" ca="1" si="106"/>
        <v>18.3</v>
      </c>
      <c r="I247">
        <f t="shared" ca="1" si="107"/>
        <v>16.3</v>
      </c>
      <c r="J247">
        <f t="shared" ca="1" si="108"/>
        <v>24.6</v>
      </c>
      <c r="K247">
        <f t="shared" ca="1" si="109"/>
        <v>24.8</v>
      </c>
      <c r="L247">
        <f t="shared" ca="1" si="110"/>
        <v>29.2</v>
      </c>
      <c r="M247">
        <f t="shared" ca="1" si="111"/>
        <v>22.1</v>
      </c>
      <c r="N247">
        <f t="shared" ca="1" si="112"/>
        <v>36</v>
      </c>
      <c r="O247">
        <f t="shared" ca="1" si="113"/>
        <v>46.6</v>
      </c>
      <c r="P247">
        <f t="shared" ca="1" si="114"/>
        <v>50</v>
      </c>
      <c r="Q247">
        <f t="shared" ca="1" si="115"/>
        <v>50</v>
      </c>
      <c r="R247">
        <f t="shared" ca="1" si="116"/>
        <v>22</v>
      </c>
      <c r="S247">
        <f t="shared" ca="1" si="117"/>
        <v>48</v>
      </c>
      <c r="T247">
        <f t="shared" ca="1" si="118"/>
        <v>22</v>
      </c>
      <c r="U247">
        <f t="shared" ca="1" si="119"/>
        <v>26</v>
      </c>
      <c r="V247">
        <v>50</v>
      </c>
      <c r="W247">
        <f ca="1">INDIRECT("'"&amp;$A247&amp;"'!$m$23")</f>
        <v>11.75</v>
      </c>
      <c r="X247">
        <f ca="1">INDIRECT("'"&amp;$A247&amp;"'!$m$25")</f>
        <v>132</v>
      </c>
    </row>
    <row r="248" spans="1:24" x14ac:dyDescent="0.35">
      <c r="A248" t="s">
        <v>23</v>
      </c>
      <c r="B248">
        <f t="shared" ca="1" si="100"/>
        <v>53</v>
      </c>
      <c r="C248">
        <f t="shared" ca="1" si="101"/>
        <v>168</v>
      </c>
      <c r="D248">
        <f t="shared" ca="1" si="102"/>
        <v>67.599999999999994</v>
      </c>
      <c r="E248">
        <f t="shared" ca="1" si="103"/>
        <v>26.7</v>
      </c>
      <c r="F248">
        <f t="shared" ca="1" si="104"/>
        <v>10</v>
      </c>
      <c r="G248">
        <f t="shared" ca="1" si="105"/>
        <v>24</v>
      </c>
      <c r="H248">
        <f t="shared" ca="1" si="106"/>
        <v>18.3</v>
      </c>
      <c r="I248">
        <f t="shared" ca="1" si="107"/>
        <v>16.3</v>
      </c>
      <c r="J248">
        <f t="shared" ca="1" si="108"/>
        <v>24.6</v>
      </c>
      <c r="K248">
        <f t="shared" ca="1" si="109"/>
        <v>24.8</v>
      </c>
      <c r="L248">
        <f t="shared" ca="1" si="110"/>
        <v>29.2</v>
      </c>
      <c r="M248">
        <f t="shared" ca="1" si="111"/>
        <v>22.1</v>
      </c>
      <c r="N248">
        <f t="shared" ca="1" si="112"/>
        <v>36</v>
      </c>
      <c r="O248">
        <f t="shared" ca="1" si="113"/>
        <v>46.6</v>
      </c>
      <c r="P248">
        <f t="shared" ca="1" si="114"/>
        <v>50</v>
      </c>
      <c r="Q248">
        <f t="shared" ca="1" si="115"/>
        <v>50</v>
      </c>
      <c r="R248">
        <f t="shared" ca="1" si="116"/>
        <v>22</v>
      </c>
      <c r="S248">
        <f t="shared" ca="1" si="117"/>
        <v>48</v>
      </c>
      <c r="T248">
        <f t="shared" ca="1" si="118"/>
        <v>22</v>
      </c>
      <c r="U248">
        <f t="shared" ca="1" si="119"/>
        <v>26</v>
      </c>
      <c r="V248">
        <v>55</v>
      </c>
      <c r="W248">
        <f ca="1">INDIRECT("'"&amp;$A248&amp;"'!$n$23")</f>
        <v>12.25</v>
      </c>
      <c r="X248">
        <f ca="1">INDIRECT("'"&amp;$A248&amp;"'!$n$25")</f>
        <v>140</v>
      </c>
    </row>
    <row r="249" spans="1:24" x14ac:dyDescent="0.35">
      <c r="A249" t="s">
        <v>23</v>
      </c>
      <c r="B249">
        <f t="shared" ca="1" si="100"/>
        <v>53</v>
      </c>
      <c r="C249">
        <f t="shared" ca="1" si="101"/>
        <v>168</v>
      </c>
      <c r="D249">
        <f t="shared" ca="1" si="102"/>
        <v>67.599999999999994</v>
      </c>
      <c r="E249">
        <f t="shared" ca="1" si="103"/>
        <v>26.7</v>
      </c>
      <c r="F249">
        <f t="shared" ca="1" si="104"/>
        <v>10</v>
      </c>
      <c r="G249">
        <f t="shared" ca="1" si="105"/>
        <v>24</v>
      </c>
      <c r="H249">
        <f t="shared" ca="1" si="106"/>
        <v>18.3</v>
      </c>
      <c r="I249">
        <f t="shared" ca="1" si="107"/>
        <v>16.3</v>
      </c>
      <c r="J249">
        <f t="shared" ca="1" si="108"/>
        <v>24.6</v>
      </c>
      <c r="K249">
        <f t="shared" ca="1" si="109"/>
        <v>24.8</v>
      </c>
      <c r="L249">
        <f t="shared" ca="1" si="110"/>
        <v>29.2</v>
      </c>
      <c r="M249">
        <f t="shared" ca="1" si="111"/>
        <v>22.1</v>
      </c>
      <c r="N249">
        <f t="shared" ca="1" si="112"/>
        <v>36</v>
      </c>
      <c r="O249">
        <f t="shared" ca="1" si="113"/>
        <v>46.6</v>
      </c>
      <c r="P249">
        <f t="shared" ca="1" si="114"/>
        <v>50</v>
      </c>
      <c r="Q249">
        <f t="shared" ca="1" si="115"/>
        <v>50</v>
      </c>
      <c r="R249">
        <f t="shared" ca="1" si="116"/>
        <v>22</v>
      </c>
      <c r="S249">
        <f t="shared" ca="1" si="117"/>
        <v>48</v>
      </c>
      <c r="T249">
        <f t="shared" ca="1" si="118"/>
        <v>22</v>
      </c>
      <c r="U249">
        <f t="shared" ca="1" si="119"/>
        <v>26</v>
      </c>
      <c r="V249">
        <v>60</v>
      </c>
      <c r="W249">
        <f ca="1">INDIRECT("'"&amp;$A249&amp;"'!$o$23")</f>
        <v>13.5</v>
      </c>
      <c r="X249">
        <f ca="1">INDIRECT("'"&amp;$A249&amp;"'!$o$25")</f>
        <v>159</v>
      </c>
    </row>
    <row r="250" spans="1:24" x14ac:dyDescent="0.35">
      <c r="A250" t="s">
        <v>23</v>
      </c>
      <c r="B250">
        <f t="shared" ca="1" si="100"/>
        <v>53</v>
      </c>
      <c r="C250">
        <f t="shared" ca="1" si="101"/>
        <v>168</v>
      </c>
      <c r="D250">
        <f t="shared" ca="1" si="102"/>
        <v>67.599999999999994</v>
      </c>
      <c r="E250">
        <f t="shared" ca="1" si="103"/>
        <v>26.7</v>
      </c>
      <c r="F250">
        <f t="shared" ca="1" si="104"/>
        <v>10</v>
      </c>
      <c r="G250">
        <f t="shared" ca="1" si="105"/>
        <v>24</v>
      </c>
      <c r="H250">
        <f t="shared" ca="1" si="106"/>
        <v>18.3</v>
      </c>
      <c r="I250">
        <f t="shared" ca="1" si="107"/>
        <v>16.3</v>
      </c>
      <c r="J250">
        <f t="shared" ca="1" si="108"/>
        <v>24.6</v>
      </c>
      <c r="K250">
        <f t="shared" ca="1" si="109"/>
        <v>24.8</v>
      </c>
      <c r="L250">
        <f t="shared" ca="1" si="110"/>
        <v>29.2</v>
      </c>
      <c r="M250">
        <f t="shared" ca="1" si="111"/>
        <v>22.1</v>
      </c>
      <c r="N250">
        <f t="shared" ca="1" si="112"/>
        <v>36</v>
      </c>
      <c r="O250">
        <f t="shared" ca="1" si="113"/>
        <v>46.6</v>
      </c>
      <c r="P250">
        <f t="shared" ca="1" si="114"/>
        <v>50</v>
      </c>
      <c r="Q250">
        <f t="shared" ca="1" si="115"/>
        <v>50</v>
      </c>
      <c r="R250">
        <f t="shared" ca="1" si="116"/>
        <v>22</v>
      </c>
      <c r="S250">
        <f t="shared" ca="1" si="117"/>
        <v>48</v>
      </c>
      <c r="T250">
        <f t="shared" ca="1" si="118"/>
        <v>22</v>
      </c>
      <c r="U250">
        <f t="shared" ca="1" si="119"/>
        <v>26</v>
      </c>
      <c r="V250">
        <v>0</v>
      </c>
      <c r="W250">
        <f ca="1">INDIRECT("'"&amp;$A250&amp;"'!$C$23")</f>
        <v>0</v>
      </c>
      <c r="X250">
        <f ca="1">INDIRECT("'"&amp;$A250&amp;"'!$C$26")</f>
        <v>15</v>
      </c>
    </row>
    <row r="251" spans="1:24" x14ac:dyDescent="0.35">
      <c r="A251" t="s">
        <v>23</v>
      </c>
      <c r="B251">
        <f t="shared" ca="1" si="100"/>
        <v>53</v>
      </c>
      <c r="C251">
        <f t="shared" ca="1" si="101"/>
        <v>168</v>
      </c>
      <c r="D251">
        <f t="shared" ca="1" si="102"/>
        <v>67.599999999999994</v>
      </c>
      <c r="E251">
        <f t="shared" ca="1" si="103"/>
        <v>26.7</v>
      </c>
      <c r="F251">
        <f t="shared" ca="1" si="104"/>
        <v>10</v>
      </c>
      <c r="G251">
        <f t="shared" ca="1" si="105"/>
        <v>24</v>
      </c>
      <c r="H251">
        <f t="shared" ca="1" si="106"/>
        <v>18.3</v>
      </c>
      <c r="I251">
        <f t="shared" ca="1" si="107"/>
        <v>16.3</v>
      </c>
      <c r="J251">
        <f t="shared" ca="1" si="108"/>
        <v>24.6</v>
      </c>
      <c r="K251">
        <f t="shared" ca="1" si="109"/>
        <v>24.8</v>
      </c>
      <c r="L251">
        <f t="shared" ca="1" si="110"/>
        <v>29.2</v>
      </c>
      <c r="M251">
        <f t="shared" ca="1" si="111"/>
        <v>22.1</v>
      </c>
      <c r="N251">
        <f t="shared" ca="1" si="112"/>
        <v>36</v>
      </c>
      <c r="O251">
        <f t="shared" ca="1" si="113"/>
        <v>46.6</v>
      </c>
      <c r="P251">
        <f t="shared" ca="1" si="114"/>
        <v>50</v>
      </c>
      <c r="Q251">
        <f t="shared" ca="1" si="115"/>
        <v>50</v>
      </c>
      <c r="R251">
        <f t="shared" ca="1" si="116"/>
        <v>22</v>
      </c>
      <c r="S251">
        <f t="shared" ca="1" si="117"/>
        <v>48</v>
      </c>
      <c r="T251">
        <f t="shared" ca="1" si="118"/>
        <v>22</v>
      </c>
      <c r="U251">
        <f t="shared" ca="1" si="119"/>
        <v>26</v>
      </c>
      <c r="V251">
        <v>5</v>
      </c>
      <c r="W251">
        <f ca="1">INDIRECT("'"&amp;$A251&amp;"'!$d$23")</f>
        <v>1</v>
      </c>
      <c r="X251">
        <f ca="1">INDIRECT("'"&amp;$A251&amp;"'!$D$26")</f>
        <v>18</v>
      </c>
    </row>
    <row r="252" spans="1:24" x14ac:dyDescent="0.35">
      <c r="A252" t="s">
        <v>23</v>
      </c>
      <c r="B252">
        <f t="shared" ca="1" si="100"/>
        <v>53</v>
      </c>
      <c r="C252">
        <f t="shared" ca="1" si="101"/>
        <v>168</v>
      </c>
      <c r="D252">
        <f t="shared" ca="1" si="102"/>
        <v>67.599999999999994</v>
      </c>
      <c r="E252">
        <f t="shared" ca="1" si="103"/>
        <v>26.7</v>
      </c>
      <c r="F252">
        <f t="shared" ca="1" si="104"/>
        <v>10</v>
      </c>
      <c r="G252">
        <f t="shared" ca="1" si="105"/>
        <v>24</v>
      </c>
      <c r="H252">
        <f t="shared" ca="1" si="106"/>
        <v>18.3</v>
      </c>
      <c r="I252">
        <f t="shared" ca="1" si="107"/>
        <v>16.3</v>
      </c>
      <c r="J252">
        <f t="shared" ca="1" si="108"/>
        <v>24.6</v>
      </c>
      <c r="K252">
        <f t="shared" ca="1" si="109"/>
        <v>24.8</v>
      </c>
      <c r="L252">
        <f t="shared" ca="1" si="110"/>
        <v>29.2</v>
      </c>
      <c r="M252">
        <f t="shared" ca="1" si="111"/>
        <v>22.1</v>
      </c>
      <c r="N252">
        <f t="shared" ca="1" si="112"/>
        <v>36</v>
      </c>
      <c r="O252">
        <f t="shared" ca="1" si="113"/>
        <v>46.6</v>
      </c>
      <c r="P252">
        <f t="shared" ca="1" si="114"/>
        <v>50</v>
      </c>
      <c r="Q252">
        <f t="shared" ca="1" si="115"/>
        <v>50</v>
      </c>
      <c r="R252">
        <f t="shared" ca="1" si="116"/>
        <v>22</v>
      </c>
      <c r="S252">
        <f t="shared" ca="1" si="117"/>
        <v>48</v>
      </c>
      <c r="T252">
        <f t="shared" ca="1" si="118"/>
        <v>22</v>
      </c>
      <c r="U252">
        <f t="shared" ca="1" si="119"/>
        <v>26</v>
      </c>
      <c r="V252">
        <v>10</v>
      </c>
      <c r="W252">
        <f ca="1">INDIRECT("'"&amp;$A252&amp;"'!$e$23")</f>
        <v>2.25</v>
      </c>
      <c r="X252">
        <f ca="1">INDIRECT("'"&amp;$A252&amp;"'!$e$26")</f>
        <v>32</v>
      </c>
    </row>
    <row r="253" spans="1:24" x14ac:dyDescent="0.35">
      <c r="A253" t="s">
        <v>23</v>
      </c>
      <c r="B253">
        <f t="shared" ca="1" si="100"/>
        <v>53</v>
      </c>
      <c r="C253">
        <f t="shared" ca="1" si="101"/>
        <v>168</v>
      </c>
      <c r="D253">
        <f t="shared" ca="1" si="102"/>
        <v>67.599999999999994</v>
      </c>
      <c r="E253">
        <f t="shared" ca="1" si="103"/>
        <v>26.7</v>
      </c>
      <c r="F253">
        <f t="shared" ca="1" si="104"/>
        <v>10</v>
      </c>
      <c r="G253">
        <f t="shared" ca="1" si="105"/>
        <v>24</v>
      </c>
      <c r="H253">
        <f t="shared" ca="1" si="106"/>
        <v>18.3</v>
      </c>
      <c r="I253">
        <f t="shared" ca="1" si="107"/>
        <v>16.3</v>
      </c>
      <c r="J253">
        <f t="shared" ca="1" si="108"/>
        <v>24.6</v>
      </c>
      <c r="K253">
        <f t="shared" ca="1" si="109"/>
        <v>24.8</v>
      </c>
      <c r="L253">
        <f t="shared" ca="1" si="110"/>
        <v>29.2</v>
      </c>
      <c r="M253">
        <f t="shared" ca="1" si="111"/>
        <v>22.1</v>
      </c>
      <c r="N253">
        <f t="shared" ca="1" si="112"/>
        <v>36</v>
      </c>
      <c r="O253">
        <f t="shared" ca="1" si="113"/>
        <v>46.6</v>
      </c>
      <c r="P253">
        <f t="shared" ca="1" si="114"/>
        <v>50</v>
      </c>
      <c r="Q253">
        <f t="shared" ca="1" si="115"/>
        <v>50</v>
      </c>
      <c r="R253">
        <f t="shared" ca="1" si="116"/>
        <v>22</v>
      </c>
      <c r="S253">
        <f t="shared" ca="1" si="117"/>
        <v>48</v>
      </c>
      <c r="T253">
        <f t="shared" ca="1" si="118"/>
        <v>22</v>
      </c>
      <c r="U253">
        <f t="shared" ca="1" si="119"/>
        <v>26</v>
      </c>
      <c r="V253">
        <v>15</v>
      </c>
      <c r="W253">
        <f ca="1">INDIRECT("'"&amp;$A253&amp;"'!$f$23")</f>
        <v>3.75</v>
      </c>
      <c r="X253">
        <f ca="1">INDIRECT("'"&amp;$A253&amp;"'!$f$26")</f>
        <v>36</v>
      </c>
    </row>
    <row r="254" spans="1:24" x14ac:dyDescent="0.35">
      <c r="A254" t="s">
        <v>23</v>
      </c>
      <c r="B254">
        <f t="shared" ca="1" si="100"/>
        <v>53</v>
      </c>
      <c r="C254">
        <f t="shared" ca="1" si="101"/>
        <v>168</v>
      </c>
      <c r="D254">
        <f t="shared" ca="1" si="102"/>
        <v>67.599999999999994</v>
      </c>
      <c r="E254">
        <f t="shared" ca="1" si="103"/>
        <v>26.7</v>
      </c>
      <c r="F254">
        <f t="shared" ca="1" si="104"/>
        <v>10</v>
      </c>
      <c r="G254">
        <f t="shared" ca="1" si="105"/>
        <v>24</v>
      </c>
      <c r="H254">
        <f t="shared" ca="1" si="106"/>
        <v>18.3</v>
      </c>
      <c r="I254">
        <f t="shared" ca="1" si="107"/>
        <v>16.3</v>
      </c>
      <c r="J254">
        <f t="shared" ca="1" si="108"/>
        <v>24.6</v>
      </c>
      <c r="K254">
        <f t="shared" ca="1" si="109"/>
        <v>24.8</v>
      </c>
      <c r="L254">
        <f t="shared" ca="1" si="110"/>
        <v>29.2</v>
      </c>
      <c r="M254">
        <f t="shared" ca="1" si="111"/>
        <v>22.1</v>
      </c>
      <c r="N254">
        <f t="shared" ca="1" si="112"/>
        <v>36</v>
      </c>
      <c r="O254">
        <f t="shared" ca="1" si="113"/>
        <v>46.6</v>
      </c>
      <c r="P254">
        <f t="shared" ca="1" si="114"/>
        <v>50</v>
      </c>
      <c r="Q254">
        <f t="shared" ca="1" si="115"/>
        <v>50</v>
      </c>
      <c r="R254">
        <f t="shared" ca="1" si="116"/>
        <v>22</v>
      </c>
      <c r="S254">
        <f t="shared" ca="1" si="117"/>
        <v>48</v>
      </c>
      <c r="T254">
        <f t="shared" ca="1" si="118"/>
        <v>22</v>
      </c>
      <c r="U254">
        <f t="shared" ca="1" si="119"/>
        <v>26</v>
      </c>
      <c r="V254">
        <v>20</v>
      </c>
      <c r="W254">
        <f ca="1">INDIRECT("'"&amp;$A254&amp;"'!$g$23")</f>
        <v>4.75</v>
      </c>
      <c r="X254">
        <f ca="1">INDIRECT("'"&amp;$A254&amp;"'!$g$26")</f>
        <v>41</v>
      </c>
    </row>
    <row r="255" spans="1:24" x14ac:dyDescent="0.35">
      <c r="A255" t="s">
        <v>23</v>
      </c>
      <c r="B255">
        <f t="shared" ca="1" si="100"/>
        <v>53</v>
      </c>
      <c r="C255">
        <f t="shared" ca="1" si="101"/>
        <v>168</v>
      </c>
      <c r="D255">
        <f t="shared" ca="1" si="102"/>
        <v>67.599999999999994</v>
      </c>
      <c r="E255">
        <f t="shared" ca="1" si="103"/>
        <v>26.7</v>
      </c>
      <c r="F255">
        <f t="shared" ca="1" si="104"/>
        <v>10</v>
      </c>
      <c r="G255">
        <f t="shared" ca="1" si="105"/>
        <v>24</v>
      </c>
      <c r="H255">
        <f t="shared" ca="1" si="106"/>
        <v>18.3</v>
      </c>
      <c r="I255">
        <f t="shared" ca="1" si="107"/>
        <v>16.3</v>
      </c>
      <c r="J255">
        <f t="shared" ca="1" si="108"/>
        <v>24.6</v>
      </c>
      <c r="K255">
        <f t="shared" ca="1" si="109"/>
        <v>24.8</v>
      </c>
      <c r="L255">
        <f t="shared" ca="1" si="110"/>
        <v>29.2</v>
      </c>
      <c r="M255">
        <f t="shared" ca="1" si="111"/>
        <v>22.1</v>
      </c>
      <c r="N255">
        <f t="shared" ca="1" si="112"/>
        <v>36</v>
      </c>
      <c r="O255">
        <f t="shared" ca="1" si="113"/>
        <v>46.6</v>
      </c>
      <c r="P255">
        <f t="shared" ca="1" si="114"/>
        <v>50</v>
      </c>
      <c r="Q255">
        <f t="shared" ca="1" si="115"/>
        <v>50</v>
      </c>
      <c r="R255">
        <f t="shared" ca="1" si="116"/>
        <v>22</v>
      </c>
      <c r="S255">
        <f t="shared" ca="1" si="117"/>
        <v>48</v>
      </c>
      <c r="T255">
        <f t="shared" ca="1" si="118"/>
        <v>22</v>
      </c>
      <c r="U255">
        <f t="shared" ca="1" si="119"/>
        <v>26</v>
      </c>
      <c r="V255">
        <v>25</v>
      </c>
      <c r="W255">
        <f ca="1">INDIRECT("'"&amp;$A255&amp;"'!$h$23")</f>
        <v>5.5</v>
      </c>
      <c r="X255">
        <f ca="1">INDIRECT("'"&amp;$A255&amp;"'!$h$26")</f>
        <v>56</v>
      </c>
    </row>
    <row r="256" spans="1:24" x14ac:dyDescent="0.35">
      <c r="A256" t="s">
        <v>23</v>
      </c>
      <c r="B256">
        <f t="shared" ca="1" si="100"/>
        <v>53</v>
      </c>
      <c r="C256">
        <f t="shared" ca="1" si="101"/>
        <v>168</v>
      </c>
      <c r="D256">
        <f t="shared" ca="1" si="102"/>
        <v>67.599999999999994</v>
      </c>
      <c r="E256">
        <f t="shared" ca="1" si="103"/>
        <v>26.7</v>
      </c>
      <c r="F256">
        <f t="shared" ca="1" si="104"/>
        <v>10</v>
      </c>
      <c r="G256">
        <f t="shared" ca="1" si="105"/>
        <v>24</v>
      </c>
      <c r="H256">
        <f t="shared" ca="1" si="106"/>
        <v>18.3</v>
      </c>
      <c r="I256">
        <f t="shared" ca="1" si="107"/>
        <v>16.3</v>
      </c>
      <c r="J256">
        <f t="shared" ca="1" si="108"/>
        <v>24.6</v>
      </c>
      <c r="K256">
        <f t="shared" ca="1" si="109"/>
        <v>24.8</v>
      </c>
      <c r="L256">
        <f t="shared" ca="1" si="110"/>
        <v>29.2</v>
      </c>
      <c r="M256">
        <f t="shared" ca="1" si="111"/>
        <v>22.1</v>
      </c>
      <c r="N256">
        <f t="shared" ca="1" si="112"/>
        <v>36</v>
      </c>
      <c r="O256">
        <f t="shared" ca="1" si="113"/>
        <v>46.6</v>
      </c>
      <c r="P256">
        <f t="shared" ca="1" si="114"/>
        <v>50</v>
      </c>
      <c r="Q256">
        <f t="shared" ca="1" si="115"/>
        <v>50</v>
      </c>
      <c r="R256">
        <f t="shared" ca="1" si="116"/>
        <v>22</v>
      </c>
      <c r="S256">
        <f t="shared" ca="1" si="117"/>
        <v>48</v>
      </c>
      <c r="T256">
        <f t="shared" ca="1" si="118"/>
        <v>22</v>
      </c>
      <c r="U256">
        <f t="shared" ca="1" si="119"/>
        <v>26</v>
      </c>
      <c r="V256">
        <v>30</v>
      </c>
      <c r="W256">
        <f ca="1">INDIRECT("'"&amp;$A256&amp;"'!$i$23")</f>
        <v>6.75</v>
      </c>
      <c r="X256">
        <f ca="1">INDIRECT("'"&amp;$A256&amp;"'!$i$26")</f>
        <v>68</v>
      </c>
    </row>
    <row r="257" spans="1:24" x14ac:dyDescent="0.35">
      <c r="A257" t="s">
        <v>23</v>
      </c>
      <c r="B257">
        <f t="shared" ca="1" si="100"/>
        <v>53</v>
      </c>
      <c r="C257">
        <f t="shared" ca="1" si="101"/>
        <v>168</v>
      </c>
      <c r="D257">
        <f t="shared" ca="1" si="102"/>
        <v>67.599999999999994</v>
      </c>
      <c r="E257">
        <f t="shared" ca="1" si="103"/>
        <v>26.7</v>
      </c>
      <c r="F257">
        <f t="shared" ca="1" si="104"/>
        <v>10</v>
      </c>
      <c r="G257">
        <f t="shared" ca="1" si="105"/>
        <v>24</v>
      </c>
      <c r="H257">
        <f t="shared" ca="1" si="106"/>
        <v>18.3</v>
      </c>
      <c r="I257">
        <f t="shared" ca="1" si="107"/>
        <v>16.3</v>
      </c>
      <c r="J257">
        <f t="shared" ca="1" si="108"/>
        <v>24.6</v>
      </c>
      <c r="K257">
        <f t="shared" ca="1" si="109"/>
        <v>24.8</v>
      </c>
      <c r="L257">
        <f t="shared" ca="1" si="110"/>
        <v>29.2</v>
      </c>
      <c r="M257">
        <f t="shared" ca="1" si="111"/>
        <v>22.1</v>
      </c>
      <c r="N257">
        <f t="shared" ca="1" si="112"/>
        <v>36</v>
      </c>
      <c r="O257">
        <f t="shared" ca="1" si="113"/>
        <v>46.6</v>
      </c>
      <c r="P257">
        <f t="shared" ca="1" si="114"/>
        <v>50</v>
      </c>
      <c r="Q257">
        <f t="shared" ca="1" si="115"/>
        <v>50</v>
      </c>
      <c r="R257">
        <f t="shared" ca="1" si="116"/>
        <v>22</v>
      </c>
      <c r="S257">
        <f t="shared" ca="1" si="117"/>
        <v>48</v>
      </c>
      <c r="T257">
        <f t="shared" ca="1" si="118"/>
        <v>22</v>
      </c>
      <c r="U257">
        <f t="shared" ca="1" si="119"/>
        <v>26</v>
      </c>
      <c r="V257">
        <v>35</v>
      </c>
      <c r="W257">
        <f ca="1">INDIRECT("'"&amp;$A257&amp;"'!$j$23")</f>
        <v>8.5</v>
      </c>
      <c r="X257">
        <f ca="1">INDIRECT("'"&amp;$A257&amp;"'!$j$26")</f>
        <v>72</v>
      </c>
    </row>
    <row r="258" spans="1:24" x14ac:dyDescent="0.35">
      <c r="A258" t="s">
        <v>23</v>
      </c>
      <c r="B258">
        <f t="shared" ca="1" si="100"/>
        <v>53</v>
      </c>
      <c r="C258">
        <f t="shared" ca="1" si="101"/>
        <v>168</v>
      </c>
      <c r="D258">
        <f t="shared" ca="1" si="102"/>
        <v>67.599999999999994</v>
      </c>
      <c r="E258">
        <f t="shared" ca="1" si="103"/>
        <v>26.7</v>
      </c>
      <c r="F258">
        <f t="shared" ca="1" si="104"/>
        <v>10</v>
      </c>
      <c r="G258">
        <f t="shared" ca="1" si="105"/>
        <v>24</v>
      </c>
      <c r="H258">
        <f t="shared" ca="1" si="106"/>
        <v>18.3</v>
      </c>
      <c r="I258">
        <f t="shared" ca="1" si="107"/>
        <v>16.3</v>
      </c>
      <c r="J258">
        <f t="shared" ca="1" si="108"/>
        <v>24.6</v>
      </c>
      <c r="K258">
        <f t="shared" ca="1" si="109"/>
        <v>24.8</v>
      </c>
      <c r="L258">
        <f t="shared" ca="1" si="110"/>
        <v>29.2</v>
      </c>
      <c r="M258">
        <f t="shared" ca="1" si="111"/>
        <v>22.1</v>
      </c>
      <c r="N258">
        <f t="shared" ca="1" si="112"/>
        <v>36</v>
      </c>
      <c r="O258">
        <f t="shared" ca="1" si="113"/>
        <v>46.6</v>
      </c>
      <c r="P258">
        <f t="shared" ca="1" si="114"/>
        <v>50</v>
      </c>
      <c r="Q258">
        <f t="shared" ca="1" si="115"/>
        <v>50</v>
      </c>
      <c r="R258">
        <f t="shared" ca="1" si="116"/>
        <v>22</v>
      </c>
      <c r="S258">
        <f t="shared" ca="1" si="117"/>
        <v>48</v>
      </c>
      <c r="T258">
        <f t="shared" ca="1" si="118"/>
        <v>22</v>
      </c>
      <c r="U258">
        <f t="shared" ca="1" si="119"/>
        <v>26</v>
      </c>
      <c r="V258">
        <v>40</v>
      </c>
      <c r="W258">
        <f ca="1">INDIRECT("'"&amp;$A258&amp;"'!$k$23")</f>
        <v>9.5</v>
      </c>
      <c r="X258">
        <f ca="1">INDIRECT("'"&amp;$A258&amp;"'!$k$26")</f>
        <v>88</v>
      </c>
    </row>
    <row r="259" spans="1:24" x14ac:dyDescent="0.35">
      <c r="A259" t="s">
        <v>23</v>
      </c>
      <c r="B259">
        <f t="shared" ca="1" si="100"/>
        <v>53</v>
      </c>
      <c r="C259">
        <f t="shared" ca="1" si="101"/>
        <v>168</v>
      </c>
      <c r="D259">
        <f t="shared" ca="1" si="102"/>
        <v>67.599999999999994</v>
      </c>
      <c r="E259">
        <f t="shared" ca="1" si="103"/>
        <v>26.7</v>
      </c>
      <c r="F259">
        <f t="shared" ca="1" si="104"/>
        <v>10</v>
      </c>
      <c r="G259">
        <f t="shared" ca="1" si="105"/>
        <v>24</v>
      </c>
      <c r="H259">
        <f t="shared" ca="1" si="106"/>
        <v>18.3</v>
      </c>
      <c r="I259">
        <f t="shared" ca="1" si="107"/>
        <v>16.3</v>
      </c>
      <c r="J259">
        <f t="shared" ca="1" si="108"/>
        <v>24.6</v>
      </c>
      <c r="K259">
        <f t="shared" ca="1" si="109"/>
        <v>24.8</v>
      </c>
      <c r="L259">
        <f t="shared" ca="1" si="110"/>
        <v>29.2</v>
      </c>
      <c r="M259">
        <f t="shared" ca="1" si="111"/>
        <v>22.1</v>
      </c>
      <c r="N259">
        <f t="shared" ca="1" si="112"/>
        <v>36</v>
      </c>
      <c r="O259">
        <f t="shared" ca="1" si="113"/>
        <v>46.6</v>
      </c>
      <c r="P259">
        <f t="shared" ca="1" si="114"/>
        <v>50</v>
      </c>
      <c r="Q259">
        <f t="shared" ca="1" si="115"/>
        <v>50</v>
      </c>
      <c r="R259">
        <f t="shared" ca="1" si="116"/>
        <v>22</v>
      </c>
      <c r="S259">
        <f t="shared" ca="1" si="117"/>
        <v>48</v>
      </c>
      <c r="T259">
        <f t="shared" ca="1" si="118"/>
        <v>22</v>
      </c>
      <c r="U259">
        <f t="shared" ca="1" si="119"/>
        <v>26</v>
      </c>
      <c r="V259">
        <v>45</v>
      </c>
      <c r="W259">
        <f ca="1">INDIRECT("'"&amp;$A259&amp;"'!$l$23")</f>
        <v>10.25</v>
      </c>
      <c r="X259">
        <f ca="1">INDIRECT("'"&amp;$A259&amp;"'!$l$26")</f>
        <v>90</v>
      </c>
    </row>
    <row r="260" spans="1:24" x14ac:dyDescent="0.35">
      <c r="A260" t="s">
        <v>23</v>
      </c>
      <c r="B260">
        <f t="shared" ca="1" si="100"/>
        <v>53</v>
      </c>
      <c r="C260">
        <f t="shared" ca="1" si="101"/>
        <v>168</v>
      </c>
      <c r="D260">
        <f t="shared" ca="1" si="102"/>
        <v>67.599999999999994</v>
      </c>
      <c r="E260">
        <f t="shared" ca="1" si="103"/>
        <v>26.7</v>
      </c>
      <c r="F260">
        <f t="shared" ca="1" si="104"/>
        <v>10</v>
      </c>
      <c r="G260">
        <f t="shared" ca="1" si="105"/>
        <v>24</v>
      </c>
      <c r="H260">
        <f t="shared" ca="1" si="106"/>
        <v>18.3</v>
      </c>
      <c r="I260">
        <f t="shared" ca="1" si="107"/>
        <v>16.3</v>
      </c>
      <c r="J260">
        <f t="shared" ca="1" si="108"/>
        <v>24.6</v>
      </c>
      <c r="K260">
        <f t="shared" ca="1" si="109"/>
        <v>24.8</v>
      </c>
      <c r="L260">
        <f t="shared" ca="1" si="110"/>
        <v>29.2</v>
      </c>
      <c r="M260">
        <f t="shared" ca="1" si="111"/>
        <v>22.1</v>
      </c>
      <c r="N260">
        <f t="shared" ca="1" si="112"/>
        <v>36</v>
      </c>
      <c r="O260">
        <f t="shared" ca="1" si="113"/>
        <v>46.6</v>
      </c>
      <c r="P260">
        <f t="shared" ca="1" si="114"/>
        <v>50</v>
      </c>
      <c r="Q260">
        <f t="shared" ca="1" si="115"/>
        <v>50</v>
      </c>
      <c r="R260">
        <f t="shared" ca="1" si="116"/>
        <v>22</v>
      </c>
      <c r="S260">
        <f t="shared" ca="1" si="117"/>
        <v>48</v>
      </c>
      <c r="T260">
        <f t="shared" ca="1" si="118"/>
        <v>22</v>
      </c>
      <c r="U260">
        <f t="shared" ca="1" si="119"/>
        <v>26</v>
      </c>
      <c r="V260">
        <v>50</v>
      </c>
      <c r="W260">
        <f ca="1">INDIRECT("'"&amp;$A260&amp;"'!$m$23")</f>
        <v>11.75</v>
      </c>
      <c r="X260">
        <f ca="1">INDIRECT("'"&amp;$A260&amp;"'!$m$26")</f>
        <v>120</v>
      </c>
    </row>
    <row r="261" spans="1:24" x14ac:dyDescent="0.35">
      <c r="A261" t="s">
        <v>23</v>
      </c>
      <c r="B261">
        <f t="shared" ca="1" si="100"/>
        <v>53</v>
      </c>
      <c r="C261">
        <f t="shared" ca="1" si="101"/>
        <v>168</v>
      </c>
      <c r="D261">
        <f t="shared" ca="1" si="102"/>
        <v>67.599999999999994</v>
      </c>
      <c r="E261">
        <f t="shared" ca="1" si="103"/>
        <v>26.7</v>
      </c>
      <c r="F261">
        <f t="shared" ca="1" si="104"/>
        <v>10</v>
      </c>
      <c r="G261">
        <f t="shared" ca="1" si="105"/>
        <v>24</v>
      </c>
      <c r="H261">
        <f t="shared" ca="1" si="106"/>
        <v>18.3</v>
      </c>
      <c r="I261">
        <f t="shared" ca="1" si="107"/>
        <v>16.3</v>
      </c>
      <c r="J261">
        <f t="shared" ca="1" si="108"/>
        <v>24.6</v>
      </c>
      <c r="K261">
        <f t="shared" ca="1" si="109"/>
        <v>24.8</v>
      </c>
      <c r="L261">
        <f t="shared" ca="1" si="110"/>
        <v>29.2</v>
      </c>
      <c r="M261">
        <f t="shared" ca="1" si="111"/>
        <v>22.1</v>
      </c>
      <c r="N261">
        <f t="shared" ca="1" si="112"/>
        <v>36</v>
      </c>
      <c r="O261">
        <f t="shared" ca="1" si="113"/>
        <v>46.6</v>
      </c>
      <c r="P261">
        <f t="shared" ca="1" si="114"/>
        <v>50</v>
      </c>
      <c r="Q261">
        <f t="shared" ca="1" si="115"/>
        <v>50</v>
      </c>
      <c r="R261">
        <f t="shared" ca="1" si="116"/>
        <v>22</v>
      </c>
      <c r="S261">
        <f t="shared" ca="1" si="117"/>
        <v>48</v>
      </c>
      <c r="T261">
        <f t="shared" ca="1" si="118"/>
        <v>22</v>
      </c>
      <c r="U261">
        <f t="shared" ca="1" si="119"/>
        <v>26</v>
      </c>
      <c r="V261">
        <v>55</v>
      </c>
      <c r="W261">
        <f ca="1">INDIRECT("'"&amp;$A261&amp;"'!$n$23")</f>
        <v>12.25</v>
      </c>
      <c r="X261">
        <f ca="1">INDIRECT("'"&amp;$A261&amp;"'!$n$26")</f>
        <v>127</v>
      </c>
    </row>
    <row r="262" spans="1:24" x14ac:dyDescent="0.35">
      <c r="A262" t="s">
        <v>23</v>
      </c>
      <c r="B262">
        <f t="shared" ca="1" si="100"/>
        <v>53</v>
      </c>
      <c r="C262">
        <f t="shared" ca="1" si="101"/>
        <v>168</v>
      </c>
      <c r="D262">
        <f t="shared" ca="1" si="102"/>
        <v>67.599999999999994</v>
      </c>
      <c r="E262">
        <f t="shared" ca="1" si="103"/>
        <v>26.7</v>
      </c>
      <c r="F262">
        <f t="shared" ca="1" si="104"/>
        <v>10</v>
      </c>
      <c r="G262">
        <f t="shared" ca="1" si="105"/>
        <v>24</v>
      </c>
      <c r="H262">
        <f t="shared" ca="1" si="106"/>
        <v>18.3</v>
      </c>
      <c r="I262">
        <f t="shared" ca="1" si="107"/>
        <v>16.3</v>
      </c>
      <c r="J262">
        <f t="shared" ca="1" si="108"/>
        <v>24.6</v>
      </c>
      <c r="K262">
        <f t="shared" ca="1" si="109"/>
        <v>24.8</v>
      </c>
      <c r="L262">
        <f t="shared" ca="1" si="110"/>
        <v>29.2</v>
      </c>
      <c r="M262">
        <f t="shared" ca="1" si="111"/>
        <v>22.1</v>
      </c>
      <c r="N262">
        <f t="shared" ca="1" si="112"/>
        <v>36</v>
      </c>
      <c r="O262">
        <f t="shared" ca="1" si="113"/>
        <v>46.6</v>
      </c>
      <c r="P262">
        <f t="shared" ca="1" si="114"/>
        <v>50</v>
      </c>
      <c r="Q262">
        <f t="shared" ca="1" si="115"/>
        <v>50</v>
      </c>
      <c r="R262">
        <f t="shared" ca="1" si="116"/>
        <v>22</v>
      </c>
      <c r="S262">
        <f t="shared" ca="1" si="117"/>
        <v>48</v>
      </c>
      <c r="T262">
        <f t="shared" ca="1" si="118"/>
        <v>22</v>
      </c>
      <c r="U262">
        <f t="shared" ca="1" si="119"/>
        <v>26</v>
      </c>
      <c r="V262">
        <v>60</v>
      </c>
      <c r="W262">
        <f ca="1">INDIRECT("'"&amp;$A262&amp;"'!$o$23")</f>
        <v>13.5</v>
      </c>
      <c r="X262">
        <f ca="1">INDIRECT("'"&amp;$A262&amp;"'!$o$26")</f>
        <v>128</v>
      </c>
    </row>
    <row r="263" spans="1:24" x14ac:dyDescent="0.35">
      <c r="A263" t="s">
        <v>23</v>
      </c>
      <c r="B263">
        <f t="shared" ref="B263:B275" ca="1" si="120">INDIRECT("'"&amp;$A263&amp;"'!$C$3")</f>
        <v>53</v>
      </c>
      <c r="C263">
        <f t="shared" ref="C263:C275" ca="1" si="121">INDIRECT("'"&amp;$A263&amp;"'!$C$4")</f>
        <v>168</v>
      </c>
      <c r="D263">
        <f t="shared" ref="D263:D275" ca="1" si="122">INDIRECT("'"&amp;$A263&amp;"'!$C$5")</f>
        <v>67.599999999999994</v>
      </c>
      <c r="E263">
        <f t="shared" ref="E263:E275" ca="1" si="123">INDIRECT("'"&amp;$A263&amp;"'!$C$6")</f>
        <v>26.7</v>
      </c>
      <c r="F263">
        <f t="shared" ref="F263:F275" ca="1" si="124">INDIRECT("'"&amp;$A263&amp;"'!$C$7")</f>
        <v>10</v>
      </c>
      <c r="G263">
        <f t="shared" ref="G263:G275" ca="1" si="125">INDIRECT("'"&amp;$A263&amp;"'!$C$8")</f>
        <v>24</v>
      </c>
      <c r="H263">
        <f t="shared" ref="H263:H275" ca="1" si="126">INDIRECT("'"&amp;$A263&amp;"'!$C$11")</f>
        <v>18.3</v>
      </c>
      <c r="I263">
        <f t="shared" ref="I263:I275" ca="1" si="127">INDIRECT("'"&amp;$A263&amp;"'!$D$11")</f>
        <v>16.3</v>
      </c>
      <c r="J263">
        <f t="shared" ref="J263:J275" ca="1" si="128">INDIRECT("'"&amp;$A263&amp;"'!$e$11")</f>
        <v>24.6</v>
      </c>
      <c r="K263">
        <f t="shared" ref="K263:K275" ca="1" si="129">INDIRECT("'"&amp;$A263&amp;"'!$f$11")</f>
        <v>24.8</v>
      </c>
      <c r="L263">
        <f t="shared" ref="L263:L275" ca="1" si="130">INDIRECT("'"&amp;$A263&amp;"'!$C$12")</f>
        <v>29.2</v>
      </c>
      <c r="M263">
        <f t="shared" ref="M263:M275" ca="1" si="131">INDIRECT("'"&amp;$A263&amp;"'!$d$12")</f>
        <v>22.1</v>
      </c>
      <c r="N263">
        <f t="shared" ref="N263:N275" ca="1" si="132">INDIRECT("'"&amp;$A263&amp;"'!$e$12")</f>
        <v>36</v>
      </c>
      <c r="O263">
        <f t="shared" ref="O263:O275" ca="1" si="133">INDIRECT("'"&amp;$A263&amp;"'!$f$12")</f>
        <v>46.6</v>
      </c>
      <c r="P263">
        <f t="shared" ref="P263:P275" ca="1" si="134">INDIRECT("'"&amp;$A263&amp;"'!$C$16")</f>
        <v>50</v>
      </c>
      <c r="Q263">
        <f t="shared" ref="Q263:Q275" ca="1" si="135">INDIRECT("'"&amp;$A263&amp;"'!$C$17")</f>
        <v>50</v>
      </c>
      <c r="R263">
        <f t="shared" ref="R263:R275" ca="1" si="136">INDIRECT("'"&amp;$A263&amp;"'!$d$16")</f>
        <v>22</v>
      </c>
      <c r="S263">
        <f t="shared" ref="S263:S275" ca="1" si="137">INDIRECT("'"&amp;$A263&amp;"'!$e$17")</f>
        <v>48</v>
      </c>
      <c r="T263">
        <f t="shared" ref="T263:T275" ca="1" si="138">INDIRECT("'"&amp;$A263&amp;"'!$f$16")</f>
        <v>22</v>
      </c>
      <c r="U263">
        <f t="shared" ref="U263:U275" ca="1" si="139">INDIRECT("'"&amp;$A263&amp;"'!$f$17")</f>
        <v>26</v>
      </c>
      <c r="V263">
        <v>0</v>
      </c>
      <c r="W263">
        <f ca="1">INDIRECT("'"&amp;$A263&amp;"'!$C$23")</f>
        <v>0</v>
      </c>
      <c r="X263">
        <f ca="1">INDIRECT("'"&amp;$A263&amp;"'!$C$27")</f>
        <v>20</v>
      </c>
    </row>
    <row r="264" spans="1:24" x14ac:dyDescent="0.35">
      <c r="A264" t="s">
        <v>23</v>
      </c>
      <c r="B264">
        <f t="shared" ca="1" si="120"/>
        <v>53</v>
      </c>
      <c r="C264">
        <f t="shared" ca="1" si="121"/>
        <v>168</v>
      </c>
      <c r="D264">
        <f t="shared" ca="1" si="122"/>
        <v>67.599999999999994</v>
      </c>
      <c r="E264">
        <f t="shared" ca="1" si="123"/>
        <v>26.7</v>
      </c>
      <c r="F264">
        <f t="shared" ca="1" si="124"/>
        <v>10</v>
      </c>
      <c r="G264">
        <f t="shared" ca="1" si="125"/>
        <v>24</v>
      </c>
      <c r="H264">
        <f t="shared" ca="1" si="126"/>
        <v>18.3</v>
      </c>
      <c r="I264">
        <f t="shared" ca="1" si="127"/>
        <v>16.3</v>
      </c>
      <c r="J264">
        <f t="shared" ca="1" si="128"/>
        <v>24.6</v>
      </c>
      <c r="K264">
        <f t="shared" ca="1" si="129"/>
        <v>24.8</v>
      </c>
      <c r="L264">
        <f t="shared" ca="1" si="130"/>
        <v>29.2</v>
      </c>
      <c r="M264">
        <f t="shared" ca="1" si="131"/>
        <v>22.1</v>
      </c>
      <c r="N264">
        <f t="shared" ca="1" si="132"/>
        <v>36</v>
      </c>
      <c r="O264">
        <f t="shared" ca="1" si="133"/>
        <v>46.6</v>
      </c>
      <c r="P264">
        <f t="shared" ca="1" si="134"/>
        <v>50</v>
      </c>
      <c r="Q264">
        <f t="shared" ca="1" si="135"/>
        <v>50</v>
      </c>
      <c r="R264">
        <f t="shared" ca="1" si="136"/>
        <v>22</v>
      </c>
      <c r="S264">
        <f t="shared" ca="1" si="137"/>
        <v>48</v>
      </c>
      <c r="T264">
        <f t="shared" ca="1" si="138"/>
        <v>22</v>
      </c>
      <c r="U264">
        <f t="shared" ca="1" si="139"/>
        <v>26</v>
      </c>
      <c r="V264">
        <v>5</v>
      </c>
      <c r="W264">
        <f ca="1">INDIRECT("'"&amp;$A264&amp;"'!$d$23")</f>
        <v>1</v>
      </c>
      <c r="X264">
        <f ca="1">INDIRECT("'"&amp;$A264&amp;"'!$D$27")</f>
        <v>24</v>
      </c>
    </row>
    <row r="265" spans="1:24" x14ac:dyDescent="0.35">
      <c r="A265" t="s">
        <v>23</v>
      </c>
      <c r="B265">
        <f t="shared" ca="1" si="120"/>
        <v>53</v>
      </c>
      <c r="C265">
        <f t="shared" ca="1" si="121"/>
        <v>168</v>
      </c>
      <c r="D265">
        <f t="shared" ca="1" si="122"/>
        <v>67.599999999999994</v>
      </c>
      <c r="E265">
        <f t="shared" ca="1" si="123"/>
        <v>26.7</v>
      </c>
      <c r="F265">
        <f t="shared" ca="1" si="124"/>
        <v>10</v>
      </c>
      <c r="G265">
        <f t="shared" ca="1" si="125"/>
        <v>24</v>
      </c>
      <c r="H265">
        <f t="shared" ca="1" si="126"/>
        <v>18.3</v>
      </c>
      <c r="I265">
        <f t="shared" ca="1" si="127"/>
        <v>16.3</v>
      </c>
      <c r="J265">
        <f t="shared" ca="1" si="128"/>
        <v>24.6</v>
      </c>
      <c r="K265">
        <f t="shared" ca="1" si="129"/>
        <v>24.8</v>
      </c>
      <c r="L265">
        <f t="shared" ca="1" si="130"/>
        <v>29.2</v>
      </c>
      <c r="M265">
        <f t="shared" ca="1" si="131"/>
        <v>22.1</v>
      </c>
      <c r="N265">
        <f t="shared" ca="1" si="132"/>
        <v>36</v>
      </c>
      <c r="O265">
        <f t="shared" ca="1" si="133"/>
        <v>46.6</v>
      </c>
      <c r="P265">
        <f t="shared" ca="1" si="134"/>
        <v>50</v>
      </c>
      <c r="Q265">
        <f t="shared" ca="1" si="135"/>
        <v>50</v>
      </c>
      <c r="R265">
        <f t="shared" ca="1" si="136"/>
        <v>22</v>
      </c>
      <c r="S265">
        <f t="shared" ca="1" si="137"/>
        <v>48</v>
      </c>
      <c r="T265">
        <f t="shared" ca="1" si="138"/>
        <v>22</v>
      </c>
      <c r="U265">
        <f t="shared" ca="1" si="139"/>
        <v>26</v>
      </c>
      <c r="V265">
        <v>10</v>
      </c>
      <c r="W265">
        <f ca="1">INDIRECT("'"&amp;$A265&amp;"'!$e$23")</f>
        <v>2.25</v>
      </c>
      <c r="X265">
        <f ca="1">INDIRECT("'"&amp;$A265&amp;"'!$e$27")</f>
        <v>31</v>
      </c>
    </row>
    <row r="266" spans="1:24" x14ac:dyDescent="0.35">
      <c r="A266" t="s">
        <v>23</v>
      </c>
      <c r="B266">
        <f t="shared" ca="1" si="120"/>
        <v>53</v>
      </c>
      <c r="C266">
        <f t="shared" ca="1" si="121"/>
        <v>168</v>
      </c>
      <c r="D266">
        <f t="shared" ca="1" si="122"/>
        <v>67.599999999999994</v>
      </c>
      <c r="E266">
        <f t="shared" ca="1" si="123"/>
        <v>26.7</v>
      </c>
      <c r="F266">
        <f t="shared" ca="1" si="124"/>
        <v>10</v>
      </c>
      <c r="G266">
        <f t="shared" ca="1" si="125"/>
        <v>24</v>
      </c>
      <c r="H266">
        <f t="shared" ca="1" si="126"/>
        <v>18.3</v>
      </c>
      <c r="I266">
        <f t="shared" ca="1" si="127"/>
        <v>16.3</v>
      </c>
      <c r="J266">
        <f t="shared" ca="1" si="128"/>
        <v>24.6</v>
      </c>
      <c r="K266">
        <f t="shared" ca="1" si="129"/>
        <v>24.8</v>
      </c>
      <c r="L266">
        <f t="shared" ca="1" si="130"/>
        <v>29.2</v>
      </c>
      <c r="M266">
        <f t="shared" ca="1" si="131"/>
        <v>22.1</v>
      </c>
      <c r="N266">
        <f t="shared" ca="1" si="132"/>
        <v>36</v>
      </c>
      <c r="O266">
        <f t="shared" ca="1" si="133"/>
        <v>46.6</v>
      </c>
      <c r="P266">
        <f t="shared" ca="1" si="134"/>
        <v>50</v>
      </c>
      <c r="Q266">
        <f t="shared" ca="1" si="135"/>
        <v>50</v>
      </c>
      <c r="R266">
        <f t="shared" ca="1" si="136"/>
        <v>22</v>
      </c>
      <c r="S266">
        <f t="shared" ca="1" si="137"/>
        <v>48</v>
      </c>
      <c r="T266">
        <f t="shared" ca="1" si="138"/>
        <v>22</v>
      </c>
      <c r="U266">
        <f t="shared" ca="1" si="139"/>
        <v>26</v>
      </c>
      <c r="V266">
        <v>15</v>
      </c>
      <c r="W266">
        <f ca="1">INDIRECT("'"&amp;$A266&amp;"'!$f$23")</f>
        <v>3.75</v>
      </c>
      <c r="X266">
        <f ca="1">INDIRECT("'"&amp;$A266&amp;"'!$f$27")</f>
        <v>38</v>
      </c>
    </row>
    <row r="267" spans="1:24" x14ac:dyDescent="0.35">
      <c r="A267" t="s">
        <v>23</v>
      </c>
      <c r="B267">
        <f t="shared" ca="1" si="120"/>
        <v>53</v>
      </c>
      <c r="C267">
        <f ca="1">INDIRECT("'"&amp;$A267&amp;"'!$C$4")</f>
        <v>168</v>
      </c>
      <c r="D267">
        <f ca="1">INDIRECT("'"&amp;$A267&amp;"'!$C$5")</f>
        <v>67.599999999999994</v>
      </c>
      <c r="E267">
        <f ca="1">INDIRECT("'"&amp;$A267&amp;"'!$C$6")</f>
        <v>26.7</v>
      </c>
      <c r="F267">
        <f ca="1">INDIRECT("'"&amp;$A267&amp;"'!$C$7")</f>
        <v>10</v>
      </c>
      <c r="G267">
        <f ca="1">INDIRECT("'"&amp;$A267&amp;"'!$C$8")</f>
        <v>24</v>
      </c>
      <c r="H267">
        <f ca="1">INDIRECT("'"&amp;$A267&amp;"'!$C$11")</f>
        <v>18.3</v>
      </c>
      <c r="I267">
        <f ca="1">INDIRECT("'"&amp;$A267&amp;"'!$D$11")</f>
        <v>16.3</v>
      </c>
      <c r="J267">
        <f ca="1">INDIRECT("'"&amp;$A267&amp;"'!$e$11")</f>
        <v>24.6</v>
      </c>
      <c r="K267">
        <f ca="1">INDIRECT("'"&amp;$A267&amp;"'!$f$11")</f>
        <v>24.8</v>
      </c>
      <c r="L267">
        <f ca="1">INDIRECT("'"&amp;$A267&amp;"'!$C$12")</f>
        <v>29.2</v>
      </c>
      <c r="M267">
        <f ca="1">INDIRECT("'"&amp;$A267&amp;"'!$d$12")</f>
        <v>22.1</v>
      </c>
      <c r="N267">
        <f ca="1">INDIRECT("'"&amp;$A267&amp;"'!$e$12")</f>
        <v>36</v>
      </c>
      <c r="O267">
        <f ca="1">INDIRECT("'"&amp;$A267&amp;"'!$f$12")</f>
        <v>46.6</v>
      </c>
      <c r="P267">
        <f ca="1">INDIRECT("'"&amp;$A267&amp;"'!$C$16")</f>
        <v>50</v>
      </c>
      <c r="Q267">
        <f ca="1">INDIRECT("'"&amp;$A267&amp;"'!$C$17")</f>
        <v>50</v>
      </c>
      <c r="R267">
        <f ca="1">INDIRECT("'"&amp;$A267&amp;"'!$d$16")</f>
        <v>22</v>
      </c>
      <c r="S267">
        <f ca="1">INDIRECT("'"&amp;$A267&amp;"'!$e$17")</f>
        <v>48</v>
      </c>
      <c r="T267">
        <f ca="1">INDIRECT("'"&amp;$A267&amp;"'!$f$16")</f>
        <v>22</v>
      </c>
      <c r="U267">
        <f ca="1">INDIRECT("'"&amp;$A267&amp;"'!$f$17")</f>
        <v>26</v>
      </c>
      <c r="V267">
        <v>20</v>
      </c>
      <c r="W267">
        <f ca="1">INDIRECT("'"&amp;$A267&amp;"'!$g$23")</f>
        <v>4.75</v>
      </c>
      <c r="X267">
        <f ca="1">INDIRECT("'"&amp;$A267&amp;"'!$g$27")</f>
        <v>45</v>
      </c>
    </row>
    <row r="268" spans="1:24" x14ac:dyDescent="0.35">
      <c r="A268" t="s">
        <v>23</v>
      </c>
      <c r="B268">
        <f t="shared" ca="1" si="120"/>
        <v>53</v>
      </c>
      <c r="C268">
        <f t="shared" ca="1" si="121"/>
        <v>168</v>
      </c>
      <c r="D268">
        <f t="shared" ca="1" si="122"/>
        <v>67.599999999999994</v>
      </c>
      <c r="E268">
        <f t="shared" ca="1" si="123"/>
        <v>26.7</v>
      </c>
      <c r="F268">
        <f t="shared" ca="1" si="124"/>
        <v>10</v>
      </c>
      <c r="G268">
        <f t="shared" ca="1" si="125"/>
        <v>24</v>
      </c>
      <c r="H268">
        <f t="shared" ca="1" si="126"/>
        <v>18.3</v>
      </c>
      <c r="I268">
        <f t="shared" ca="1" si="127"/>
        <v>16.3</v>
      </c>
      <c r="J268">
        <f t="shared" ca="1" si="128"/>
        <v>24.6</v>
      </c>
      <c r="K268">
        <f t="shared" ca="1" si="129"/>
        <v>24.8</v>
      </c>
      <c r="L268">
        <f t="shared" ca="1" si="130"/>
        <v>29.2</v>
      </c>
      <c r="M268">
        <f t="shared" ca="1" si="131"/>
        <v>22.1</v>
      </c>
      <c r="N268">
        <f t="shared" ca="1" si="132"/>
        <v>36</v>
      </c>
      <c r="O268">
        <f t="shared" ca="1" si="133"/>
        <v>46.6</v>
      </c>
      <c r="P268">
        <f t="shared" ca="1" si="134"/>
        <v>50</v>
      </c>
      <c r="Q268">
        <f t="shared" ca="1" si="135"/>
        <v>50</v>
      </c>
      <c r="R268">
        <f t="shared" ca="1" si="136"/>
        <v>22</v>
      </c>
      <c r="S268">
        <f t="shared" ca="1" si="137"/>
        <v>48</v>
      </c>
      <c r="T268">
        <f t="shared" ca="1" si="138"/>
        <v>22</v>
      </c>
      <c r="U268">
        <f t="shared" ca="1" si="139"/>
        <v>26</v>
      </c>
      <c r="V268">
        <v>25</v>
      </c>
      <c r="W268">
        <f ca="1">INDIRECT("'"&amp;$A268&amp;"'!$h$23")</f>
        <v>5.5</v>
      </c>
      <c r="X268">
        <f ca="1">INDIRECT("'"&amp;$A268&amp;"'!$h$27")</f>
        <v>55</v>
      </c>
    </row>
    <row r="269" spans="1:24" x14ac:dyDescent="0.35">
      <c r="A269" t="s">
        <v>23</v>
      </c>
      <c r="B269">
        <f t="shared" ca="1" si="120"/>
        <v>53</v>
      </c>
      <c r="C269">
        <f t="shared" ca="1" si="121"/>
        <v>168</v>
      </c>
      <c r="D269">
        <f t="shared" ca="1" si="122"/>
        <v>67.599999999999994</v>
      </c>
      <c r="E269">
        <f t="shared" ca="1" si="123"/>
        <v>26.7</v>
      </c>
      <c r="F269">
        <f t="shared" ca="1" si="124"/>
        <v>10</v>
      </c>
      <c r="G269">
        <f t="shared" ca="1" si="125"/>
        <v>24</v>
      </c>
      <c r="H269">
        <f t="shared" ca="1" si="126"/>
        <v>18.3</v>
      </c>
      <c r="I269">
        <f t="shared" ca="1" si="127"/>
        <v>16.3</v>
      </c>
      <c r="J269">
        <f t="shared" ca="1" si="128"/>
        <v>24.6</v>
      </c>
      <c r="K269">
        <f t="shared" ca="1" si="129"/>
        <v>24.8</v>
      </c>
      <c r="L269">
        <f t="shared" ca="1" si="130"/>
        <v>29.2</v>
      </c>
      <c r="M269">
        <f t="shared" ca="1" si="131"/>
        <v>22.1</v>
      </c>
      <c r="N269">
        <f t="shared" ca="1" si="132"/>
        <v>36</v>
      </c>
      <c r="O269">
        <f t="shared" ca="1" si="133"/>
        <v>46.6</v>
      </c>
      <c r="P269">
        <f t="shared" ca="1" si="134"/>
        <v>50</v>
      </c>
      <c r="Q269">
        <f t="shared" ca="1" si="135"/>
        <v>50</v>
      </c>
      <c r="R269">
        <f t="shared" ca="1" si="136"/>
        <v>22</v>
      </c>
      <c r="S269">
        <f t="shared" ca="1" si="137"/>
        <v>48</v>
      </c>
      <c r="T269">
        <f t="shared" ca="1" si="138"/>
        <v>22</v>
      </c>
      <c r="U269">
        <f t="shared" ca="1" si="139"/>
        <v>26</v>
      </c>
      <c r="V269">
        <v>30</v>
      </c>
      <c r="W269">
        <f ca="1">INDIRECT("'"&amp;$A269&amp;"'!$i$23")</f>
        <v>6.75</v>
      </c>
      <c r="X269">
        <f ca="1">INDIRECT("'"&amp;$A269&amp;"'!$i$27")</f>
        <v>66</v>
      </c>
    </row>
    <row r="270" spans="1:24" x14ac:dyDescent="0.35">
      <c r="A270" t="s">
        <v>23</v>
      </c>
      <c r="B270">
        <f t="shared" ca="1" si="120"/>
        <v>53</v>
      </c>
      <c r="C270">
        <f t="shared" ca="1" si="121"/>
        <v>168</v>
      </c>
      <c r="D270">
        <f t="shared" ca="1" si="122"/>
        <v>67.599999999999994</v>
      </c>
      <c r="E270">
        <f t="shared" ca="1" si="123"/>
        <v>26.7</v>
      </c>
      <c r="F270">
        <f t="shared" ca="1" si="124"/>
        <v>10</v>
      </c>
      <c r="G270">
        <f t="shared" ca="1" si="125"/>
        <v>24</v>
      </c>
      <c r="H270">
        <f t="shared" ca="1" si="126"/>
        <v>18.3</v>
      </c>
      <c r="I270">
        <f t="shared" ca="1" si="127"/>
        <v>16.3</v>
      </c>
      <c r="J270">
        <f t="shared" ca="1" si="128"/>
        <v>24.6</v>
      </c>
      <c r="K270">
        <f t="shared" ca="1" si="129"/>
        <v>24.8</v>
      </c>
      <c r="L270">
        <f t="shared" ca="1" si="130"/>
        <v>29.2</v>
      </c>
      <c r="M270">
        <f t="shared" ca="1" si="131"/>
        <v>22.1</v>
      </c>
      <c r="N270">
        <f t="shared" ca="1" si="132"/>
        <v>36</v>
      </c>
      <c r="O270">
        <f t="shared" ca="1" si="133"/>
        <v>46.6</v>
      </c>
      <c r="P270">
        <f t="shared" ca="1" si="134"/>
        <v>50</v>
      </c>
      <c r="Q270">
        <f t="shared" ca="1" si="135"/>
        <v>50</v>
      </c>
      <c r="R270">
        <f t="shared" ca="1" si="136"/>
        <v>22</v>
      </c>
      <c r="S270">
        <f t="shared" ca="1" si="137"/>
        <v>48</v>
      </c>
      <c r="T270">
        <f t="shared" ca="1" si="138"/>
        <v>22</v>
      </c>
      <c r="U270">
        <f t="shared" ca="1" si="139"/>
        <v>26</v>
      </c>
      <c r="V270">
        <v>35</v>
      </c>
      <c r="W270">
        <f ca="1">INDIRECT("'"&amp;$A270&amp;"'!$j$23")</f>
        <v>8.5</v>
      </c>
      <c r="X270">
        <f ca="1">INDIRECT("'"&amp;$A270&amp;"'!$j$27")</f>
        <v>75</v>
      </c>
    </row>
    <row r="271" spans="1:24" x14ac:dyDescent="0.35">
      <c r="A271" t="s">
        <v>23</v>
      </c>
      <c r="B271">
        <f t="shared" ca="1" si="120"/>
        <v>53</v>
      </c>
      <c r="C271">
        <f t="shared" ca="1" si="121"/>
        <v>168</v>
      </c>
      <c r="D271">
        <f t="shared" ca="1" si="122"/>
        <v>67.599999999999994</v>
      </c>
      <c r="E271">
        <f t="shared" ca="1" si="123"/>
        <v>26.7</v>
      </c>
      <c r="F271">
        <f t="shared" ca="1" si="124"/>
        <v>10</v>
      </c>
      <c r="G271">
        <f t="shared" ca="1" si="125"/>
        <v>24</v>
      </c>
      <c r="H271">
        <f t="shared" ca="1" si="126"/>
        <v>18.3</v>
      </c>
      <c r="I271">
        <f t="shared" ca="1" si="127"/>
        <v>16.3</v>
      </c>
      <c r="J271">
        <f t="shared" ca="1" si="128"/>
        <v>24.6</v>
      </c>
      <c r="K271">
        <f t="shared" ca="1" si="129"/>
        <v>24.8</v>
      </c>
      <c r="L271">
        <f t="shared" ca="1" si="130"/>
        <v>29.2</v>
      </c>
      <c r="M271">
        <f t="shared" ca="1" si="131"/>
        <v>22.1</v>
      </c>
      <c r="N271">
        <f t="shared" ca="1" si="132"/>
        <v>36</v>
      </c>
      <c r="O271">
        <f t="shared" ca="1" si="133"/>
        <v>46.6</v>
      </c>
      <c r="P271">
        <f t="shared" ca="1" si="134"/>
        <v>50</v>
      </c>
      <c r="Q271">
        <f t="shared" ca="1" si="135"/>
        <v>50</v>
      </c>
      <c r="R271">
        <f t="shared" ca="1" si="136"/>
        <v>22</v>
      </c>
      <c r="S271">
        <f t="shared" ca="1" si="137"/>
        <v>48</v>
      </c>
      <c r="T271">
        <f t="shared" ca="1" si="138"/>
        <v>22</v>
      </c>
      <c r="U271">
        <f t="shared" ca="1" si="139"/>
        <v>26</v>
      </c>
      <c r="V271">
        <v>40</v>
      </c>
      <c r="W271">
        <f ca="1">INDIRECT("'"&amp;$A271&amp;"'!$k$23")</f>
        <v>9.5</v>
      </c>
      <c r="X271">
        <f ca="1">INDIRECT("'"&amp;$A271&amp;"'!$k$27")</f>
        <v>92</v>
      </c>
    </row>
    <row r="272" spans="1:24" x14ac:dyDescent="0.35">
      <c r="A272" t="s">
        <v>23</v>
      </c>
      <c r="B272">
        <f t="shared" ca="1" si="120"/>
        <v>53</v>
      </c>
      <c r="C272">
        <f t="shared" ca="1" si="121"/>
        <v>168</v>
      </c>
      <c r="D272">
        <f t="shared" ca="1" si="122"/>
        <v>67.599999999999994</v>
      </c>
      <c r="E272">
        <f t="shared" ca="1" si="123"/>
        <v>26.7</v>
      </c>
      <c r="F272">
        <f t="shared" ca="1" si="124"/>
        <v>10</v>
      </c>
      <c r="G272">
        <f t="shared" ca="1" si="125"/>
        <v>24</v>
      </c>
      <c r="H272">
        <f t="shared" ca="1" si="126"/>
        <v>18.3</v>
      </c>
      <c r="I272">
        <f t="shared" ca="1" si="127"/>
        <v>16.3</v>
      </c>
      <c r="J272">
        <f t="shared" ca="1" si="128"/>
        <v>24.6</v>
      </c>
      <c r="K272">
        <f t="shared" ca="1" si="129"/>
        <v>24.8</v>
      </c>
      <c r="L272">
        <f t="shared" ca="1" si="130"/>
        <v>29.2</v>
      </c>
      <c r="M272">
        <f t="shared" ca="1" si="131"/>
        <v>22.1</v>
      </c>
      <c r="N272">
        <f t="shared" ca="1" si="132"/>
        <v>36</v>
      </c>
      <c r="O272">
        <f t="shared" ca="1" si="133"/>
        <v>46.6</v>
      </c>
      <c r="P272">
        <f t="shared" ca="1" si="134"/>
        <v>50</v>
      </c>
      <c r="Q272">
        <f t="shared" ca="1" si="135"/>
        <v>50</v>
      </c>
      <c r="R272">
        <f t="shared" ca="1" si="136"/>
        <v>22</v>
      </c>
      <c r="S272">
        <f t="shared" ca="1" si="137"/>
        <v>48</v>
      </c>
      <c r="T272">
        <f t="shared" ca="1" si="138"/>
        <v>22</v>
      </c>
      <c r="U272">
        <f t="shared" ca="1" si="139"/>
        <v>26</v>
      </c>
      <c r="V272">
        <v>45</v>
      </c>
      <c r="W272">
        <f ca="1">INDIRECT("'"&amp;$A272&amp;"'!$l$23")</f>
        <v>10.25</v>
      </c>
      <c r="X272">
        <f ca="1">INDIRECT("'"&amp;$A272&amp;"'!$l$27")</f>
        <v>95</v>
      </c>
    </row>
    <row r="273" spans="1:24" x14ac:dyDescent="0.35">
      <c r="A273" t="s">
        <v>23</v>
      </c>
      <c r="B273">
        <f t="shared" ca="1" si="120"/>
        <v>53</v>
      </c>
      <c r="C273">
        <f t="shared" ca="1" si="121"/>
        <v>168</v>
      </c>
      <c r="D273">
        <f t="shared" ca="1" si="122"/>
        <v>67.599999999999994</v>
      </c>
      <c r="E273">
        <f t="shared" ca="1" si="123"/>
        <v>26.7</v>
      </c>
      <c r="F273">
        <f t="shared" ca="1" si="124"/>
        <v>10</v>
      </c>
      <c r="G273">
        <f t="shared" ca="1" si="125"/>
        <v>24</v>
      </c>
      <c r="H273">
        <f t="shared" ca="1" si="126"/>
        <v>18.3</v>
      </c>
      <c r="I273">
        <f t="shared" ca="1" si="127"/>
        <v>16.3</v>
      </c>
      <c r="J273">
        <f t="shared" ca="1" si="128"/>
        <v>24.6</v>
      </c>
      <c r="K273">
        <f t="shared" ca="1" si="129"/>
        <v>24.8</v>
      </c>
      <c r="L273">
        <f t="shared" ca="1" si="130"/>
        <v>29.2</v>
      </c>
      <c r="M273">
        <f t="shared" ca="1" si="131"/>
        <v>22.1</v>
      </c>
      <c r="N273">
        <f t="shared" ca="1" si="132"/>
        <v>36</v>
      </c>
      <c r="O273">
        <f t="shared" ca="1" si="133"/>
        <v>46.6</v>
      </c>
      <c r="P273">
        <f t="shared" ca="1" si="134"/>
        <v>50</v>
      </c>
      <c r="Q273">
        <f t="shared" ca="1" si="135"/>
        <v>50</v>
      </c>
      <c r="R273">
        <f t="shared" ca="1" si="136"/>
        <v>22</v>
      </c>
      <c r="S273">
        <f t="shared" ca="1" si="137"/>
        <v>48</v>
      </c>
      <c r="T273">
        <f t="shared" ca="1" si="138"/>
        <v>22</v>
      </c>
      <c r="U273">
        <f t="shared" ca="1" si="139"/>
        <v>26</v>
      </c>
      <c r="V273">
        <v>50</v>
      </c>
      <c r="W273">
        <f ca="1">INDIRECT("'"&amp;$A273&amp;"'!$m$23")</f>
        <v>11.75</v>
      </c>
      <c r="X273">
        <f ca="1">INDIRECT("'"&amp;$A273&amp;"'!$m$27")</f>
        <v>111</v>
      </c>
    </row>
    <row r="274" spans="1:24" x14ac:dyDescent="0.35">
      <c r="A274" t="s">
        <v>23</v>
      </c>
      <c r="B274">
        <f t="shared" ca="1" si="120"/>
        <v>53</v>
      </c>
      <c r="C274">
        <f t="shared" ca="1" si="121"/>
        <v>168</v>
      </c>
      <c r="D274">
        <f t="shared" ca="1" si="122"/>
        <v>67.599999999999994</v>
      </c>
      <c r="E274">
        <f t="shared" ca="1" si="123"/>
        <v>26.7</v>
      </c>
      <c r="F274">
        <f t="shared" ca="1" si="124"/>
        <v>10</v>
      </c>
      <c r="G274">
        <f t="shared" ca="1" si="125"/>
        <v>24</v>
      </c>
      <c r="H274">
        <f t="shared" ca="1" si="126"/>
        <v>18.3</v>
      </c>
      <c r="I274">
        <f t="shared" ca="1" si="127"/>
        <v>16.3</v>
      </c>
      <c r="J274">
        <f t="shared" ca="1" si="128"/>
        <v>24.6</v>
      </c>
      <c r="K274">
        <f t="shared" ca="1" si="129"/>
        <v>24.8</v>
      </c>
      <c r="L274">
        <f t="shared" ca="1" si="130"/>
        <v>29.2</v>
      </c>
      <c r="M274">
        <f t="shared" ca="1" si="131"/>
        <v>22.1</v>
      </c>
      <c r="N274">
        <f t="shared" ca="1" si="132"/>
        <v>36</v>
      </c>
      <c r="O274">
        <f t="shared" ca="1" si="133"/>
        <v>46.6</v>
      </c>
      <c r="P274">
        <f t="shared" ca="1" si="134"/>
        <v>50</v>
      </c>
      <c r="Q274">
        <f t="shared" ca="1" si="135"/>
        <v>50</v>
      </c>
      <c r="R274">
        <f t="shared" ca="1" si="136"/>
        <v>22</v>
      </c>
      <c r="S274">
        <f t="shared" ca="1" si="137"/>
        <v>48</v>
      </c>
      <c r="T274">
        <f t="shared" ca="1" si="138"/>
        <v>22</v>
      </c>
      <c r="U274">
        <f t="shared" ca="1" si="139"/>
        <v>26</v>
      </c>
      <c r="V274">
        <v>55</v>
      </c>
      <c r="W274">
        <f ca="1">INDIRECT("'"&amp;$A274&amp;"'!$n$23")</f>
        <v>12.25</v>
      </c>
      <c r="X274">
        <f ca="1">INDIRECT("'"&amp;$A274&amp;"'!$n$27")</f>
        <v>115</v>
      </c>
    </row>
    <row r="275" spans="1:24" x14ac:dyDescent="0.35">
      <c r="A275" t="s">
        <v>23</v>
      </c>
      <c r="B275">
        <f t="shared" ca="1" si="120"/>
        <v>53</v>
      </c>
      <c r="C275">
        <f t="shared" ca="1" si="121"/>
        <v>168</v>
      </c>
      <c r="D275">
        <f t="shared" ca="1" si="122"/>
        <v>67.599999999999994</v>
      </c>
      <c r="E275">
        <f t="shared" ca="1" si="123"/>
        <v>26.7</v>
      </c>
      <c r="F275">
        <f t="shared" ca="1" si="124"/>
        <v>10</v>
      </c>
      <c r="G275">
        <f t="shared" ca="1" si="125"/>
        <v>24</v>
      </c>
      <c r="H275">
        <f t="shared" ca="1" si="126"/>
        <v>18.3</v>
      </c>
      <c r="I275">
        <f t="shared" ca="1" si="127"/>
        <v>16.3</v>
      </c>
      <c r="J275">
        <f t="shared" ca="1" si="128"/>
        <v>24.6</v>
      </c>
      <c r="K275">
        <f t="shared" ca="1" si="129"/>
        <v>24.8</v>
      </c>
      <c r="L275">
        <f t="shared" ca="1" si="130"/>
        <v>29.2</v>
      </c>
      <c r="M275">
        <f t="shared" ca="1" si="131"/>
        <v>22.1</v>
      </c>
      <c r="N275">
        <f t="shared" ca="1" si="132"/>
        <v>36</v>
      </c>
      <c r="O275">
        <f t="shared" ca="1" si="133"/>
        <v>46.6</v>
      </c>
      <c r="P275">
        <f t="shared" ca="1" si="134"/>
        <v>50</v>
      </c>
      <c r="Q275">
        <f t="shared" ca="1" si="135"/>
        <v>50</v>
      </c>
      <c r="R275">
        <f t="shared" ca="1" si="136"/>
        <v>22</v>
      </c>
      <c r="S275">
        <f t="shared" ca="1" si="137"/>
        <v>48</v>
      </c>
      <c r="T275">
        <f t="shared" ca="1" si="138"/>
        <v>22</v>
      </c>
      <c r="U275">
        <f t="shared" ca="1" si="139"/>
        <v>26</v>
      </c>
      <c r="V275">
        <v>60</v>
      </c>
      <c r="W275">
        <f ca="1">INDIRECT("'"&amp;$A275&amp;"'!$o$23")</f>
        <v>13.5</v>
      </c>
      <c r="X275">
        <f ca="1">INDIRECT("'"&amp;$A275&amp;"'!$o$27")</f>
        <v>136</v>
      </c>
    </row>
    <row r="276" spans="1:24" x14ac:dyDescent="0.35">
      <c r="A276" t="s">
        <v>22</v>
      </c>
      <c r="B276">
        <f ca="1">INDIRECT("'"&amp;$A276&amp;"'!$C$3")</f>
        <v>25</v>
      </c>
      <c r="C276">
        <f ca="1">INDIRECT("'"&amp;$A276&amp;"'!$C$4")</f>
        <v>160</v>
      </c>
      <c r="D276">
        <f ca="1">INDIRECT("'"&amp;$A276&amp;"'!$C$5")</f>
        <v>48.6</v>
      </c>
      <c r="E276">
        <f ca="1">INDIRECT("'"&amp;$A276&amp;"'!$C$6")</f>
        <v>19.8</v>
      </c>
      <c r="F276">
        <f ca="1">INDIRECT("'"&amp;$A276&amp;"'!$C$7")</f>
        <v>3</v>
      </c>
      <c r="G276">
        <f ca="1">INDIRECT("'"&amp;$A276&amp;"'!$C$8")</f>
        <v>19</v>
      </c>
      <c r="H276">
        <f ca="1">INDIRECT("'"&amp;$A276&amp;"'!$C$11")</f>
        <v>13.2</v>
      </c>
      <c r="I276">
        <f ca="1">INDIRECT("'"&amp;$A276&amp;"'!$D$11")</f>
        <v>11.2</v>
      </c>
      <c r="J276">
        <f ca="1">INDIRECT("'"&amp;$A276&amp;"'!$e$11")</f>
        <v>20.3</v>
      </c>
      <c r="K276">
        <f ca="1">INDIRECT("'"&amp;$A276&amp;"'!$f$11")</f>
        <v>19.7</v>
      </c>
      <c r="L276">
        <f ca="1">INDIRECT("'"&amp;$A276&amp;"'!$C$12")</f>
        <v>33.799999999999997</v>
      </c>
      <c r="M276">
        <f ca="1">INDIRECT("'"&amp;$A276&amp;"'!$d$12")</f>
        <v>27.4</v>
      </c>
      <c r="N276">
        <f ca="1">INDIRECT("'"&amp;$A276&amp;"'!$e$12")</f>
        <v>40.6</v>
      </c>
      <c r="O276">
        <f ca="1">INDIRECT("'"&amp;$A276&amp;"'!$f$12")</f>
        <v>51</v>
      </c>
      <c r="P276">
        <f ca="1">INDIRECT("'"&amp;$A276&amp;"'!$C$16")</f>
        <v>52</v>
      </c>
      <c r="Q276">
        <f ca="1">INDIRECT("'"&amp;$A276&amp;"'!$C$17")</f>
        <v>48</v>
      </c>
      <c r="R276">
        <f ca="1">INDIRECT("'"&amp;$A276&amp;"'!$d$16")</f>
        <v>20</v>
      </c>
      <c r="S276">
        <f ca="1">INDIRECT("'"&amp;$A276&amp;"'!$e$17")</f>
        <v>48</v>
      </c>
      <c r="T276">
        <f ca="1">INDIRECT("'"&amp;$A276&amp;"'!$f$16")</f>
        <v>30</v>
      </c>
      <c r="U276">
        <f ca="1">INDIRECT("'"&amp;$A276&amp;"'!$f$17")</f>
        <v>24</v>
      </c>
      <c r="V276">
        <v>0</v>
      </c>
      <c r="W276">
        <f ca="1">INDIRECT("'"&amp;$A276&amp;"'!$C$23")</f>
        <v>0</v>
      </c>
      <c r="X276">
        <f ca="1">INDIRECT("'"&amp;$A276&amp;"'!$C$25")</f>
        <v>14</v>
      </c>
    </row>
    <row r="277" spans="1:24" x14ac:dyDescent="0.35">
      <c r="A277" t="s">
        <v>22</v>
      </c>
      <c r="B277">
        <f t="shared" ref="B277:B314" ca="1" si="140">INDIRECT("'"&amp;$A277&amp;"'!$C$3")</f>
        <v>25</v>
      </c>
      <c r="C277">
        <f t="shared" ref="C277:C314" ca="1" si="141">INDIRECT("'"&amp;$A277&amp;"'!$C$4")</f>
        <v>160</v>
      </c>
      <c r="D277">
        <f t="shared" ref="D277:D314" ca="1" si="142">INDIRECT("'"&amp;$A277&amp;"'!$C$5")</f>
        <v>48.6</v>
      </c>
      <c r="E277">
        <f t="shared" ref="E277:E314" ca="1" si="143">INDIRECT("'"&amp;$A277&amp;"'!$C$6")</f>
        <v>19.8</v>
      </c>
      <c r="F277">
        <f t="shared" ref="F277:F314" ca="1" si="144">INDIRECT("'"&amp;$A277&amp;"'!$C$7")</f>
        <v>3</v>
      </c>
      <c r="G277">
        <f t="shared" ref="G277:G314" ca="1" si="145">INDIRECT("'"&amp;$A277&amp;"'!$C$8")</f>
        <v>19</v>
      </c>
      <c r="H277">
        <f t="shared" ref="H277:H314" ca="1" si="146">INDIRECT("'"&amp;$A277&amp;"'!$C$11")</f>
        <v>13.2</v>
      </c>
      <c r="I277">
        <f t="shared" ref="I277:I314" ca="1" si="147">INDIRECT("'"&amp;$A277&amp;"'!$D$11")</f>
        <v>11.2</v>
      </c>
      <c r="J277">
        <f t="shared" ref="J277:J314" ca="1" si="148">INDIRECT("'"&amp;$A277&amp;"'!$e$11")</f>
        <v>20.3</v>
      </c>
      <c r="K277">
        <f t="shared" ref="K277:K314" ca="1" si="149">INDIRECT("'"&amp;$A277&amp;"'!$f$11")</f>
        <v>19.7</v>
      </c>
      <c r="L277">
        <f t="shared" ref="L277:L314" ca="1" si="150">INDIRECT("'"&amp;$A277&amp;"'!$C$12")</f>
        <v>33.799999999999997</v>
      </c>
      <c r="M277">
        <f t="shared" ref="M277:M314" ca="1" si="151">INDIRECT("'"&amp;$A277&amp;"'!$d$12")</f>
        <v>27.4</v>
      </c>
      <c r="N277">
        <f t="shared" ref="N277:N314" ca="1" si="152">INDIRECT("'"&amp;$A277&amp;"'!$e$12")</f>
        <v>40.6</v>
      </c>
      <c r="O277">
        <f t="shared" ref="O277:O314" ca="1" si="153">INDIRECT("'"&amp;$A277&amp;"'!$f$12")</f>
        <v>51</v>
      </c>
      <c r="P277">
        <f t="shared" ref="P277:P314" ca="1" si="154">INDIRECT("'"&amp;$A277&amp;"'!$C$16")</f>
        <v>52</v>
      </c>
      <c r="Q277">
        <f t="shared" ref="Q277:Q314" ca="1" si="155">INDIRECT("'"&amp;$A277&amp;"'!$C$17")</f>
        <v>48</v>
      </c>
      <c r="R277">
        <f t="shared" ref="R277:R314" ca="1" si="156">INDIRECT("'"&amp;$A277&amp;"'!$d$16")</f>
        <v>20</v>
      </c>
      <c r="S277">
        <f t="shared" ref="S277:S314" ca="1" si="157">INDIRECT("'"&amp;$A277&amp;"'!$e$17")</f>
        <v>48</v>
      </c>
      <c r="T277">
        <f t="shared" ref="T277:T314" ca="1" si="158">INDIRECT("'"&amp;$A277&amp;"'!$f$16")</f>
        <v>30</v>
      </c>
      <c r="U277">
        <f t="shared" ref="U277:U314" ca="1" si="159">INDIRECT("'"&amp;$A277&amp;"'!$f$17")</f>
        <v>24</v>
      </c>
      <c r="V277">
        <v>5</v>
      </c>
      <c r="W277">
        <f ca="1">INDIRECT("'"&amp;$A277&amp;"'!$d$23")</f>
        <v>1.25</v>
      </c>
      <c r="X277">
        <f ca="1">INDIRECT("'"&amp;$A277&amp;"'!$D$25")</f>
        <v>20</v>
      </c>
    </row>
    <row r="278" spans="1:24" x14ac:dyDescent="0.35">
      <c r="A278" t="s">
        <v>22</v>
      </c>
      <c r="B278">
        <f t="shared" ca="1" si="140"/>
        <v>25</v>
      </c>
      <c r="C278">
        <f t="shared" ca="1" si="141"/>
        <v>160</v>
      </c>
      <c r="D278">
        <f t="shared" ca="1" si="142"/>
        <v>48.6</v>
      </c>
      <c r="E278">
        <f t="shared" ca="1" si="143"/>
        <v>19.8</v>
      </c>
      <c r="F278">
        <f t="shared" ca="1" si="144"/>
        <v>3</v>
      </c>
      <c r="G278">
        <f t="shared" ca="1" si="145"/>
        <v>19</v>
      </c>
      <c r="H278">
        <f t="shared" ca="1" si="146"/>
        <v>13.2</v>
      </c>
      <c r="I278">
        <f t="shared" ca="1" si="147"/>
        <v>11.2</v>
      </c>
      <c r="J278">
        <f t="shared" ca="1" si="148"/>
        <v>20.3</v>
      </c>
      <c r="K278">
        <f t="shared" ca="1" si="149"/>
        <v>19.7</v>
      </c>
      <c r="L278">
        <f t="shared" ca="1" si="150"/>
        <v>33.799999999999997</v>
      </c>
      <c r="M278">
        <f t="shared" ca="1" si="151"/>
        <v>27.4</v>
      </c>
      <c r="N278">
        <f t="shared" ca="1" si="152"/>
        <v>40.6</v>
      </c>
      <c r="O278">
        <f t="shared" ca="1" si="153"/>
        <v>51</v>
      </c>
      <c r="P278">
        <f t="shared" ca="1" si="154"/>
        <v>52</v>
      </c>
      <c r="Q278">
        <f t="shared" ca="1" si="155"/>
        <v>48</v>
      </c>
      <c r="R278">
        <f t="shared" ca="1" si="156"/>
        <v>20</v>
      </c>
      <c r="S278">
        <f t="shared" ca="1" si="157"/>
        <v>48</v>
      </c>
      <c r="T278">
        <f t="shared" ca="1" si="158"/>
        <v>30</v>
      </c>
      <c r="U278">
        <f t="shared" ca="1" si="159"/>
        <v>24</v>
      </c>
      <c r="V278">
        <v>10</v>
      </c>
      <c r="W278">
        <f ca="1">INDIRECT("'"&amp;$A278&amp;"'!$e$23")</f>
        <v>2</v>
      </c>
      <c r="X278">
        <f ca="1">INDIRECT("'"&amp;$A278&amp;"'!$e$25")</f>
        <v>25</v>
      </c>
    </row>
    <row r="279" spans="1:24" x14ac:dyDescent="0.35">
      <c r="A279" t="s">
        <v>22</v>
      </c>
      <c r="B279">
        <f t="shared" ca="1" si="140"/>
        <v>25</v>
      </c>
      <c r="C279">
        <f t="shared" ca="1" si="141"/>
        <v>160</v>
      </c>
      <c r="D279">
        <f t="shared" ca="1" si="142"/>
        <v>48.6</v>
      </c>
      <c r="E279">
        <f t="shared" ca="1" si="143"/>
        <v>19.8</v>
      </c>
      <c r="F279">
        <f t="shared" ca="1" si="144"/>
        <v>3</v>
      </c>
      <c r="G279">
        <f t="shared" ca="1" si="145"/>
        <v>19</v>
      </c>
      <c r="H279">
        <f t="shared" ca="1" si="146"/>
        <v>13.2</v>
      </c>
      <c r="I279">
        <f t="shared" ca="1" si="147"/>
        <v>11.2</v>
      </c>
      <c r="J279">
        <f t="shared" ca="1" si="148"/>
        <v>20.3</v>
      </c>
      <c r="K279">
        <f t="shared" ca="1" si="149"/>
        <v>19.7</v>
      </c>
      <c r="L279">
        <f t="shared" ca="1" si="150"/>
        <v>33.799999999999997</v>
      </c>
      <c r="M279">
        <f t="shared" ca="1" si="151"/>
        <v>27.4</v>
      </c>
      <c r="N279">
        <f t="shared" ca="1" si="152"/>
        <v>40.6</v>
      </c>
      <c r="O279">
        <f t="shared" ca="1" si="153"/>
        <v>51</v>
      </c>
      <c r="P279">
        <f t="shared" ca="1" si="154"/>
        <v>52</v>
      </c>
      <c r="Q279">
        <f t="shared" ca="1" si="155"/>
        <v>48</v>
      </c>
      <c r="R279">
        <f t="shared" ca="1" si="156"/>
        <v>20</v>
      </c>
      <c r="S279">
        <f t="shared" ca="1" si="157"/>
        <v>48</v>
      </c>
      <c r="T279">
        <f t="shared" ca="1" si="158"/>
        <v>30</v>
      </c>
      <c r="U279">
        <f t="shared" ca="1" si="159"/>
        <v>24</v>
      </c>
      <c r="V279">
        <v>15</v>
      </c>
      <c r="W279">
        <f ca="1">INDIRECT("'"&amp;$A279&amp;"'!$f$23")</f>
        <v>2.75</v>
      </c>
      <c r="X279">
        <f ca="1">INDIRECT("'"&amp;$A279&amp;"'!$f$25")</f>
        <v>47</v>
      </c>
    </row>
    <row r="280" spans="1:24" x14ac:dyDescent="0.35">
      <c r="A280" t="s">
        <v>22</v>
      </c>
      <c r="B280">
        <f t="shared" ca="1" si="140"/>
        <v>25</v>
      </c>
      <c r="C280">
        <f t="shared" ca="1" si="141"/>
        <v>160</v>
      </c>
      <c r="D280">
        <f t="shared" ca="1" si="142"/>
        <v>48.6</v>
      </c>
      <c r="E280">
        <f t="shared" ca="1" si="143"/>
        <v>19.8</v>
      </c>
      <c r="F280">
        <f t="shared" ca="1" si="144"/>
        <v>3</v>
      </c>
      <c r="G280">
        <f t="shared" ca="1" si="145"/>
        <v>19</v>
      </c>
      <c r="H280">
        <f t="shared" ca="1" si="146"/>
        <v>13.2</v>
      </c>
      <c r="I280">
        <f t="shared" ca="1" si="147"/>
        <v>11.2</v>
      </c>
      <c r="J280">
        <f t="shared" ca="1" si="148"/>
        <v>20.3</v>
      </c>
      <c r="K280">
        <f t="shared" ca="1" si="149"/>
        <v>19.7</v>
      </c>
      <c r="L280">
        <f t="shared" ca="1" si="150"/>
        <v>33.799999999999997</v>
      </c>
      <c r="M280">
        <f t="shared" ca="1" si="151"/>
        <v>27.4</v>
      </c>
      <c r="N280">
        <f t="shared" ca="1" si="152"/>
        <v>40.6</v>
      </c>
      <c r="O280">
        <f t="shared" ca="1" si="153"/>
        <v>51</v>
      </c>
      <c r="P280">
        <f t="shared" ca="1" si="154"/>
        <v>52</v>
      </c>
      <c r="Q280">
        <f t="shared" ca="1" si="155"/>
        <v>48</v>
      </c>
      <c r="R280">
        <f t="shared" ca="1" si="156"/>
        <v>20</v>
      </c>
      <c r="S280">
        <f t="shared" ca="1" si="157"/>
        <v>48</v>
      </c>
      <c r="T280">
        <f t="shared" ca="1" si="158"/>
        <v>30</v>
      </c>
      <c r="U280">
        <f t="shared" ca="1" si="159"/>
        <v>24</v>
      </c>
      <c r="V280">
        <v>20</v>
      </c>
      <c r="W280">
        <f ca="1">INDIRECT("'"&amp;$A280&amp;"'!$g$23")</f>
        <v>3.5</v>
      </c>
      <c r="X280">
        <f ca="1">INDIRECT("'"&amp;$A280&amp;"'!$g$25")</f>
        <v>53</v>
      </c>
    </row>
    <row r="281" spans="1:24" x14ac:dyDescent="0.35">
      <c r="A281" t="s">
        <v>22</v>
      </c>
      <c r="B281">
        <f t="shared" ca="1" si="140"/>
        <v>25</v>
      </c>
      <c r="C281">
        <f t="shared" ca="1" si="141"/>
        <v>160</v>
      </c>
      <c r="D281">
        <f t="shared" ca="1" si="142"/>
        <v>48.6</v>
      </c>
      <c r="E281">
        <f t="shared" ca="1" si="143"/>
        <v>19.8</v>
      </c>
      <c r="F281">
        <f t="shared" ca="1" si="144"/>
        <v>3</v>
      </c>
      <c r="G281">
        <f t="shared" ca="1" si="145"/>
        <v>19</v>
      </c>
      <c r="H281">
        <f t="shared" ca="1" si="146"/>
        <v>13.2</v>
      </c>
      <c r="I281">
        <f t="shared" ca="1" si="147"/>
        <v>11.2</v>
      </c>
      <c r="J281">
        <f t="shared" ca="1" si="148"/>
        <v>20.3</v>
      </c>
      <c r="K281">
        <f t="shared" ca="1" si="149"/>
        <v>19.7</v>
      </c>
      <c r="L281">
        <f t="shared" ca="1" si="150"/>
        <v>33.799999999999997</v>
      </c>
      <c r="M281">
        <f t="shared" ca="1" si="151"/>
        <v>27.4</v>
      </c>
      <c r="N281">
        <f t="shared" ca="1" si="152"/>
        <v>40.6</v>
      </c>
      <c r="O281">
        <f t="shared" ca="1" si="153"/>
        <v>51</v>
      </c>
      <c r="P281">
        <f t="shared" ca="1" si="154"/>
        <v>52</v>
      </c>
      <c r="Q281">
        <f t="shared" ca="1" si="155"/>
        <v>48</v>
      </c>
      <c r="R281">
        <f t="shared" ca="1" si="156"/>
        <v>20</v>
      </c>
      <c r="S281">
        <f t="shared" ca="1" si="157"/>
        <v>48</v>
      </c>
      <c r="T281">
        <f t="shared" ca="1" si="158"/>
        <v>30</v>
      </c>
      <c r="U281">
        <f t="shared" ca="1" si="159"/>
        <v>24</v>
      </c>
      <c r="V281">
        <v>25</v>
      </c>
      <c r="W281">
        <f ca="1">INDIRECT("'"&amp;$A281&amp;"'!$h$23")</f>
        <v>4.5</v>
      </c>
      <c r="X281">
        <f ca="1">INDIRECT("'"&amp;$A281&amp;"'!$h$25")</f>
        <v>61</v>
      </c>
    </row>
    <row r="282" spans="1:24" x14ac:dyDescent="0.35">
      <c r="A282" t="s">
        <v>22</v>
      </c>
      <c r="B282">
        <f t="shared" ca="1" si="140"/>
        <v>25</v>
      </c>
      <c r="C282">
        <f t="shared" ca="1" si="141"/>
        <v>160</v>
      </c>
      <c r="D282">
        <f t="shared" ca="1" si="142"/>
        <v>48.6</v>
      </c>
      <c r="E282">
        <f t="shared" ca="1" si="143"/>
        <v>19.8</v>
      </c>
      <c r="F282">
        <f t="shared" ca="1" si="144"/>
        <v>3</v>
      </c>
      <c r="G282">
        <f t="shared" ca="1" si="145"/>
        <v>19</v>
      </c>
      <c r="H282">
        <f t="shared" ca="1" si="146"/>
        <v>13.2</v>
      </c>
      <c r="I282">
        <f t="shared" ca="1" si="147"/>
        <v>11.2</v>
      </c>
      <c r="J282">
        <f t="shared" ca="1" si="148"/>
        <v>20.3</v>
      </c>
      <c r="K282">
        <f t="shared" ca="1" si="149"/>
        <v>19.7</v>
      </c>
      <c r="L282">
        <f t="shared" ca="1" si="150"/>
        <v>33.799999999999997</v>
      </c>
      <c r="M282">
        <f t="shared" ca="1" si="151"/>
        <v>27.4</v>
      </c>
      <c r="N282">
        <f t="shared" ca="1" si="152"/>
        <v>40.6</v>
      </c>
      <c r="O282">
        <f t="shared" ca="1" si="153"/>
        <v>51</v>
      </c>
      <c r="P282">
        <f t="shared" ca="1" si="154"/>
        <v>52</v>
      </c>
      <c r="Q282">
        <f t="shared" ca="1" si="155"/>
        <v>48</v>
      </c>
      <c r="R282">
        <f t="shared" ca="1" si="156"/>
        <v>20</v>
      </c>
      <c r="S282">
        <f t="shared" ca="1" si="157"/>
        <v>48</v>
      </c>
      <c r="T282">
        <f t="shared" ca="1" si="158"/>
        <v>30</v>
      </c>
      <c r="U282">
        <f t="shared" ca="1" si="159"/>
        <v>24</v>
      </c>
      <c r="V282">
        <v>30</v>
      </c>
      <c r="W282">
        <f ca="1">INDIRECT("'"&amp;$A282&amp;"'!$i$23")</f>
        <v>5.25</v>
      </c>
      <c r="X282">
        <f ca="1">INDIRECT("'"&amp;$A282&amp;"'!$i$25")</f>
        <v>83</v>
      </c>
    </row>
    <row r="283" spans="1:24" x14ac:dyDescent="0.35">
      <c r="A283" t="s">
        <v>22</v>
      </c>
      <c r="B283">
        <f t="shared" ca="1" si="140"/>
        <v>25</v>
      </c>
      <c r="C283">
        <f t="shared" ca="1" si="141"/>
        <v>160</v>
      </c>
      <c r="D283">
        <f t="shared" ca="1" si="142"/>
        <v>48.6</v>
      </c>
      <c r="E283">
        <f t="shared" ca="1" si="143"/>
        <v>19.8</v>
      </c>
      <c r="F283">
        <f t="shared" ca="1" si="144"/>
        <v>3</v>
      </c>
      <c r="G283">
        <f t="shared" ca="1" si="145"/>
        <v>19</v>
      </c>
      <c r="H283">
        <f t="shared" ca="1" si="146"/>
        <v>13.2</v>
      </c>
      <c r="I283">
        <f t="shared" ca="1" si="147"/>
        <v>11.2</v>
      </c>
      <c r="J283">
        <f t="shared" ca="1" si="148"/>
        <v>20.3</v>
      </c>
      <c r="K283">
        <f t="shared" ca="1" si="149"/>
        <v>19.7</v>
      </c>
      <c r="L283">
        <f t="shared" ca="1" si="150"/>
        <v>33.799999999999997</v>
      </c>
      <c r="M283">
        <f t="shared" ca="1" si="151"/>
        <v>27.4</v>
      </c>
      <c r="N283">
        <f t="shared" ca="1" si="152"/>
        <v>40.6</v>
      </c>
      <c r="O283">
        <f t="shared" ca="1" si="153"/>
        <v>51</v>
      </c>
      <c r="P283">
        <f t="shared" ca="1" si="154"/>
        <v>52</v>
      </c>
      <c r="Q283">
        <f t="shared" ca="1" si="155"/>
        <v>48</v>
      </c>
      <c r="R283">
        <f t="shared" ca="1" si="156"/>
        <v>20</v>
      </c>
      <c r="S283">
        <f t="shared" ca="1" si="157"/>
        <v>48</v>
      </c>
      <c r="T283">
        <f t="shared" ca="1" si="158"/>
        <v>30</v>
      </c>
      <c r="U283">
        <f t="shared" ca="1" si="159"/>
        <v>24</v>
      </c>
      <c r="V283">
        <v>35</v>
      </c>
      <c r="W283">
        <f ca="1">INDIRECT("'"&amp;$A283&amp;"'!$j$23")</f>
        <v>9.25</v>
      </c>
      <c r="X283">
        <f ca="1">INDIRECT("'"&amp;$A283&amp;"'!$j$25")</f>
        <v>115</v>
      </c>
    </row>
    <row r="284" spans="1:24" x14ac:dyDescent="0.35">
      <c r="A284" t="s">
        <v>22</v>
      </c>
      <c r="B284">
        <f t="shared" ca="1" si="140"/>
        <v>25</v>
      </c>
      <c r="C284">
        <f t="shared" ca="1" si="141"/>
        <v>160</v>
      </c>
      <c r="D284">
        <f t="shared" ca="1" si="142"/>
        <v>48.6</v>
      </c>
      <c r="E284">
        <f t="shared" ca="1" si="143"/>
        <v>19.8</v>
      </c>
      <c r="F284">
        <f t="shared" ca="1" si="144"/>
        <v>3</v>
      </c>
      <c r="G284">
        <f t="shared" ca="1" si="145"/>
        <v>19</v>
      </c>
      <c r="H284">
        <f t="shared" ca="1" si="146"/>
        <v>13.2</v>
      </c>
      <c r="I284">
        <f t="shared" ca="1" si="147"/>
        <v>11.2</v>
      </c>
      <c r="J284">
        <f t="shared" ca="1" si="148"/>
        <v>20.3</v>
      </c>
      <c r="K284">
        <f t="shared" ca="1" si="149"/>
        <v>19.7</v>
      </c>
      <c r="L284">
        <f t="shared" ca="1" si="150"/>
        <v>33.799999999999997</v>
      </c>
      <c r="M284">
        <f t="shared" ca="1" si="151"/>
        <v>27.4</v>
      </c>
      <c r="N284">
        <f t="shared" ca="1" si="152"/>
        <v>40.6</v>
      </c>
      <c r="O284">
        <f t="shared" ca="1" si="153"/>
        <v>51</v>
      </c>
      <c r="P284">
        <f t="shared" ca="1" si="154"/>
        <v>52</v>
      </c>
      <c r="Q284">
        <f t="shared" ca="1" si="155"/>
        <v>48</v>
      </c>
      <c r="R284">
        <f t="shared" ca="1" si="156"/>
        <v>20</v>
      </c>
      <c r="S284">
        <f t="shared" ca="1" si="157"/>
        <v>48</v>
      </c>
      <c r="T284">
        <f t="shared" ca="1" si="158"/>
        <v>30</v>
      </c>
      <c r="U284">
        <f t="shared" ca="1" si="159"/>
        <v>24</v>
      </c>
      <c r="V284">
        <v>40</v>
      </c>
      <c r="W284">
        <f ca="1">INDIRECT("'"&amp;$A284&amp;"'!$k$23")</f>
        <v>10</v>
      </c>
      <c r="X284">
        <f ca="1">INDIRECT("'"&amp;$A284&amp;"'!$k$25")</f>
        <v>127</v>
      </c>
    </row>
    <row r="285" spans="1:24" x14ac:dyDescent="0.35">
      <c r="A285" t="s">
        <v>22</v>
      </c>
      <c r="B285">
        <f t="shared" ca="1" si="140"/>
        <v>25</v>
      </c>
      <c r="C285">
        <f t="shared" ca="1" si="141"/>
        <v>160</v>
      </c>
      <c r="D285">
        <f t="shared" ca="1" si="142"/>
        <v>48.6</v>
      </c>
      <c r="E285">
        <f t="shared" ca="1" si="143"/>
        <v>19.8</v>
      </c>
      <c r="F285">
        <f t="shared" ca="1" si="144"/>
        <v>3</v>
      </c>
      <c r="G285">
        <f t="shared" ca="1" si="145"/>
        <v>19</v>
      </c>
      <c r="H285">
        <f t="shared" ca="1" si="146"/>
        <v>13.2</v>
      </c>
      <c r="I285">
        <f t="shared" ca="1" si="147"/>
        <v>11.2</v>
      </c>
      <c r="J285">
        <f t="shared" ca="1" si="148"/>
        <v>20.3</v>
      </c>
      <c r="K285">
        <f t="shared" ca="1" si="149"/>
        <v>19.7</v>
      </c>
      <c r="L285">
        <f t="shared" ca="1" si="150"/>
        <v>33.799999999999997</v>
      </c>
      <c r="M285">
        <f t="shared" ca="1" si="151"/>
        <v>27.4</v>
      </c>
      <c r="N285">
        <f t="shared" ca="1" si="152"/>
        <v>40.6</v>
      </c>
      <c r="O285">
        <f t="shared" ca="1" si="153"/>
        <v>51</v>
      </c>
      <c r="P285">
        <f t="shared" ca="1" si="154"/>
        <v>52</v>
      </c>
      <c r="Q285">
        <f t="shared" ca="1" si="155"/>
        <v>48</v>
      </c>
      <c r="R285">
        <f t="shared" ca="1" si="156"/>
        <v>20</v>
      </c>
      <c r="S285">
        <f t="shared" ca="1" si="157"/>
        <v>48</v>
      </c>
      <c r="T285">
        <f t="shared" ca="1" si="158"/>
        <v>30</v>
      </c>
      <c r="U285">
        <f t="shared" ca="1" si="159"/>
        <v>24</v>
      </c>
      <c r="V285">
        <v>45</v>
      </c>
      <c r="W285">
        <f ca="1">INDIRECT("'"&amp;$A285&amp;"'!$l$23")</f>
        <v>10.75</v>
      </c>
      <c r="X285">
        <f ca="1">INDIRECT("'"&amp;$A285&amp;"'!$l$25")</f>
        <v>141</v>
      </c>
    </row>
    <row r="286" spans="1:24" x14ac:dyDescent="0.35">
      <c r="A286" t="s">
        <v>22</v>
      </c>
      <c r="B286">
        <f t="shared" ca="1" si="140"/>
        <v>25</v>
      </c>
      <c r="C286">
        <f t="shared" ca="1" si="141"/>
        <v>160</v>
      </c>
      <c r="D286">
        <f t="shared" ca="1" si="142"/>
        <v>48.6</v>
      </c>
      <c r="E286">
        <f t="shared" ca="1" si="143"/>
        <v>19.8</v>
      </c>
      <c r="F286">
        <f t="shared" ca="1" si="144"/>
        <v>3</v>
      </c>
      <c r="G286">
        <f t="shared" ca="1" si="145"/>
        <v>19</v>
      </c>
      <c r="H286">
        <f t="shared" ca="1" si="146"/>
        <v>13.2</v>
      </c>
      <c r="I286">
        <f t="shared" ca="1" si="147"/>
        <v>11.2</v>
      </c>
      <c r="J286">
        <f t="shared" ca="1" si="148"/>
        <v>20.3</v>
      </c>
      <c r="K286">
        <f t="shared" ca="1" si="149"/>
        <v>19.7</v>
      </c>
      <c r="L286">
        <f t="shared" ca="1" si="150"/>
        <v>33.799999999999997</v>
      </c>
      <c r="M286">
        <f t="shared" ca="1" si="151"/>
        <v>27.4</v>
      </c>
      <c r="N286">
        <f t="shared" ca="1" si="152"/>
        <v>40.6</v>
      </c>
      <c r="O286">
        <f t="shared" ca="1" si="153"/>
        <v>51</v>
      </c>
      <c r="P286">
        <f t="shared" ca="1" si="154"/>
        <v>52</v>
      </c>
      <c r="Q286">
        <f t="shared" ca="1" si="155"/>
        <v>48</v>
      </c>
      <c r="R286">
        <f t="shared" ca="1" si="156"/>
        <v>20</v>
      </c>
      <c r="S286">
        <f t="shared" ca="1" si="157"/>
        <v>48</v>
      </c>
      <c r="T286">
        <f t="shared" ca="1" si="158"/>
        <v>30</v>
      </c>
      <c r="U286">
        <f t="shared" ca="1" si="159"/>
        <v>24</v>
      </c>
      <c r="V286">
        <v>50</v>
      </c>
      <c r="W286">
        <f ca="1">INDIRECT("'"&amp;$A286&amp;"'!$m$23")</f>
        <v>11</v>
      </c>
      <c r="X286">
        <f ca="1">INDIRECT("'"&amp;$A286&amp;"'!$m$25")</f>
        <v>145</v>
      </c>
    </row>
    <row r="287" spans="1:24" x14ac:dyDescent="0.35">
      <c r="A287" t="s">
        <v>22</v>
      </c>
      <c r="B287">
        <f t="shared" ca="1" si="140"/>
        <v>25</v>
      </c>
      <c r="C287">
        <f t="shared" ca="1" si="141"/>
        <v>160</v>
      </c>
      <c r="D287">
        <f t="shared" ca="1" si="142"/>
        <v>48.6</v>
      </c>
      <c r="E287">
        <f t="shared" ca="1" si="143"/>
        <v>19.8</v>
      </c>
      <c r="F287">
        <f t="shared" ca="1" si="144"/>
        <v>3</v>
      </c>
      <c r="G287">
        <f t="shared" ca="1" si="145"/>
        <v>19</v>
      </c>
      <c r="H287">
        <f t="shared" ca="1" si="146"/>
        <v>13.2</v>
      </c>
      <c r="I287">
        <f t="shared" ca="1" si="147"/>
        <v>11.2</v>
      </c>
      <c r="J287">
        <f t="shared" ca="1" si="148"/>
        <v>20.3</v>
      </c>
      <c r="K287">
        <f t="shared" ca="1" si="149"/>
        <v>19.7</v>
      </c>
      <c r="L287">
        <f t="shared" ca="1" si="150"/>
        <v>33.799999999999997</v>
      </c>
      <c r="M287">
        <f t="shared" ca="1" si="151"/>
        <v>27.4</v>
      </c>
      <c r="N287">
        <f t="shared" ca="1" si="152"/>
        <v>40.6</v>
      </c>
      <c r="O287">
        <f t="shared" ca="1" si="153"/>
        <v>51</v>
      </c>
      <c r="P287">
        <f t="shared" ca="1" si="154"/>
        <v>52</v>
      </c>
      <c r="Q287">
        <f t="shared" ca="1" si="155"/>
        <v>48</v>
      </c>
      <c r="R287">
        <f t="shared" ca="1" si="156"/>
        <v>20</v>
      </c>
      <c r="S287">
        <f t="shared" ca="1" si="157"/>
        <v>48</v>
      </c>
      <c r="T287">
        <f t="shared" ca="1" si="158"/>
        <v>30</v>
      </c>
      <c r="U287">
        <f t="shared" ca="1" si="159"/>
        <v>24</v>
      </c>
      <c r="V287">
        <v>55</v>
      </c>
      <c r="W287">
        <f ca="1">INDIRECT("'"&amp;$A287&amp;"'!$n$23")</f>
        <v>11.5</v>
      </c>
      <c r="X287">
        <f ca="1">INDIRECT("'"&amp;$A287&amp;"'!$n$25")</f>
        <v>165</v>
      </c>
    </row>
    <row r="288" spans="1:24" x14ac:dyDescent="0.35">
      <c r="A288" t="s">
        <v>22</v>
      </c>
      <c r="B288">
        <f t="shared" ca="1" si="140"/>
        <v>25</v>
      </c>
      <c r="C288">
        <f t="shared" ca="1" si="141"/>
        <v>160</v>
      </c>
      <c r="D288">
        <f t="shared" ca="1" si="142"/>
        <v>48.6</v>
      </c>
      <c r="E288">
        <f t="shared" ca="1" si="143"/>
        <v>19.8</v>
      </c>
      <c r="F288">
        <f t="shared" ca="1" si="144"/>
        <v>3</v>
      </c>
      <c r="G288">
        <f t="shared" ca="1" si="145"/>
        <v>19</v>
      </c>
      <c r="H288">
        <f t="shared" ca="1" si="146"/>
        <v>13.2</v>
      </c>
      <c r="I288">
        <f t="shared" ca="1" si="147"/>
        <v>11.2</v>
      </c>
      <c r="J288">
        <f t="shared" ca="1" si="148"/>
        <v>20.3</v>
      </c>
      <c r="K288">
        <f t="shared" ca="1" si="149"/>
        <v>19.7</v>
      </c>
      <c r="L288">
        <f t="shared" ca="1" si="150"/>
        <v>33.799999999999997</v>
      </c>
      <c r="M288">
        <f t="shared" ca="1" si="151"/>
        <v>27.4</v>
      </c>
      <c r="N288">
        <f t="shared" ca="1" si="152"/>
        <v>40.6</v>
      </c>
      <c r="O288">
        <f t="shared" ca="1" si="153"/>
        <v>51</v>
      </c>
      <c r="P288">
        <f t="shared" ca="1" si="154"/>
        <v>52</v>
      </c>
      <c r="Q288">
        <f t="shared" ca="1" si="155"/>
        <v>48</v>
      </c>
      <c r="R288">
        <f t="shared" ca="1" si="156"/>
        <v>20</v>
      </c>
      <c r="S288">
        <f t="shared" ca="1" si="157"/>
        <v>48</v>
      </c>
      <c r="T288">
        <f t="shared" ca="1" si="158"/>
        <v>30</v>
      </c>
      <c r="U288">
        <f t="shared" ca="1" si="159"/>
        <v>24</v>
      </c>
      <c r="V288">
        <v>60</v>
      </c>
      <c r="W288">
        <f ca="1">INDIRECT("'"&amp;$A288&amp;"'!$o$23")</f>
        <v>12.75</v>
      </c>
      <c r="X288">
        <f ca="1">INDIRECT("'"&amp;$A288&amp;"'!$o$25")</f>
        <v>187</v>
      </c>
    </row>
    <row r="289" spans="1:24" x14ac:dyDescent="0.35">
      <c r="A289" t="s">
        <v>22</v>
      </c>
      <c r="B289">
        <f t="shared" ca="1" si="140"/>
        <v>25</v>
      </c>
      <c r="C289">
        <f t="shared" ca="1" si="141"/>
        <v>160</v>
      </c>
      <c r="D289">
        <f t="shared" ca="1" si="142"/>
        <v>48.6</v>
      </c>
      <c r="E289">
        <f t="shared" ca="1" si="143"/>
        <v>19.8</v>
      </c>
      <c r="F289">
        <f t="shared" ca="1" si="144"/>
        <v>3</v>
      </c>
      <c r="G289">
        <f t="shared" ca="1" si="145"/>
        <v>19</v>
      </c>
      <c r="H289">
        <f t="shared" ca="1" si="146"/>
        <v>13.2</v>
      </c>
      <c r="I289">
        <f t="shared" ca="1" si="147"/>
        <v>11.2</v>
      </c>
      <c r="J289">
        <f t="shared" ca="1" si="148"/>
        <v>20.3</v>
      </c>
      <c r="K289">
        <f t="shared" ca="1" si="149"/>
        <v>19.7</v>
      </c>
      <c r="L289">
        <f t="shared" ca="1" si="150"/>
        <v>33.799999999999997</v>
      </c>
      <c r="M289">
        <f t="shared" ca="1" si="151"/>
        <v>27.4</v>
      </c>
      <c r="N289">
        <f t="shared" ca="1" si="152"/>
        <v>40.6</v>
      </c>
      <c r="O289">
        <f t="shared" ca="1" si="153"/>
        <v>51</v>
      </c>
      <c r="P289">
        <f t="shared" ca="1" si="154"/>
        <v>52</v>
      </c>
      <c r="Q289">
        <f t="shared" ca="1" si="155"/>
        <v>48</v>
      </c>
      <c r="R289">
        <f t="shared" ca="1" si="156"/>
        <v>20</v>
      </c>
      <c r="S289">
        <f t="shared" ca="1" si="157"/>
        <v>48</v>
      </c>
      <c r="T289">
        <f t="shared" ca="1" si="158"/>
        <v>30</v>
      </c>
      <c r="U289">
        <f t="shared" ca="1" si="159"/>
        <v>24</v>
      </c>
      <c r="V289">
        <v>0</v>
      </c>
      <c r="W289">
        <f ca="1">INDIRECT("'"&amp;$A289&amp;"'!$C$23")</f>
        <v>0</v>
      </c>
      <c r="X289">
        <f ca="1">INDIRECT("'"&amp;$A289&amp;"'!$C$26")</f>
        <v>20</v>
      </c>
    </row>
    <row r="290" spans="1:24" x14ac:dyDescent="0.35">
      <c r="A290" t="s">
        <v>22</v>
      </c>
      <c r="B290">
        <f t="shared" ca="1" si="140"/>
        <v>25</v>
      </c>
      <c r="C290">
        <f t="shared" ca="1" si="141"/>
        <v>160</v>
      </c>
      <c r="D290">
        <f t="shared" ca="1" si="142"/>
        <v>48.6</v>
      </c>
      <c r="E290">
        <f t="shared" ca="1" si="143"/>
        <v>19.8</v>
      </c>
      <c r="F290">
        <f t="shared" ca="1" si="144"/>
        <v>3</v>
      </c>
      <c r="G290">
        <f t="shared" ca="1" si="145"/>
        <v>19</v>
      </c>
      <c r="H290">
        <f t="shared" ca="1" si="146"/>
        <v>13.2</v>
      </c>
      <c r="I290">
        <f t="shared" ca="1" si="147"/>
        <v>11.2</v>
      </c>
      <c r="J290">
        <f t="shared" ca="1" si="148"/>
        <v>20.3</v>
      </c>
      <c r="K290">
        <f t="shared" ca="1" si="149"/>
        <v>19.7</v>
      </c>
      <c r="L290">
        <f t="shared" ca="1" si="150"/>
        <v>33.799999999999997</v>
      </c>
      <c r="M290">
        <f t="shared" ca="1" si="151"/>
        <v>27.4</v>
      </c>
      <c r="N290">
        <f t="shared" ca="1" si="152"/>
        <v>40.6</v>
      </c>
      <c r="O290">
        <f t="shared" ca="1" si="153"/>
        <v>51</v>
      </c>
      <c r="P290">
        <f t="shared" ca="1" si="154"/>
        <v>52</v>
      </c>
      <c r="Q290">
        <f t="shared" ca="1" si="155"/>
        <v>48</v>
      </c>
      <c r="R290">
        <f t="shared" ca="1" si="156"/>
        <v>20</v>
      </c>
      <c r="S290">
        <f t="shared" ca="1" si="157"/>
        <v>48</v>
      </c>
      <c r="T290">
        <f t="shared" ca="1" si="158"/>
        <v>30</v>
      </c>
      <c r="U290">
        <f t="shared" ca="1" si="159"/>
        <v>24</v>
      </c>
      <c r="V290">
        <v>5</v>
      </c>
      <c r="W290">
        <f ca="1">INDIRECT("'"&amp;$A290&amp;"'!$d$23")</f>
        <v>1.25</v>
      </c>
      <c r="X290">
        <f ca="1">INDIRECT("'"&amp;$A290&amp;"'!$D$26")</f>
        <v>30</v>
      </c>
    </row>
    <row r="291" spans="1:24" x14ac:dyDescent="0.35">
      <c r="A291" t="s">
        <v>22</v>
      </c>
      <c r="B291">
        <f t="shared" ca="1" si="140"/>
        <v>25</v>
      </c>
      <c r="C291">
        <f t="shared" ca="1" si="141"/>
        <v>160</v>
      </c>
      <c r="D291">
        <f t="shared" ca="1" si="142"/>
        <v>48.6</v>
      </c>
      <c r="E291">
        <f t="shared" ca="1" si="143"/>
        <v>19.8</v>
      </c>
      <c r="F291">
        <f t="shared" ca="1" si="144"/>
        <v>3</v>
      </c>
      <c r="G291">
        <f t="shared" ca="1" si="145"/>
        <v>19</v>
      </c>
      <c r="H291">
        <f t="shared" ca="1" si="146"/>
        <v>13.2</v>
      </c>
      <c r="I291">
        <f t="shared" ca="1" si="147"/>
        <v>11.2</v>
      </c>
      <c r="J291">
        <f t="shared" ca="1" si="148"/>
        <v>20.3</v>
      </c>
      <c r="K291">
        <f t="shared" ca="1" si="149"/>
        <v>19.7</v>
      </c>
      <c r="L291">
        <f t="shared" ca="1" si="150"/>
        <v>33.799999999999997</v>
      </c>
      <c r="M291">
        <f t="shared" ca="1" si="151"/>
        <v>27.4</v>
      </c>
      <c r="N291">
        <f t="shared" ca="1" si="152"/>
        <v>40.6</v>
      </c>
      <c r="O291">
        <f t="shared" ca="1" si="153"/>
        <v>51</v>
      </c>
      <c r="P291">
        <f t="shared" ca="1" si="154"/>
        <v>52</v>
      </c>
      <c r="Q291">
        <f t="shared" ca="1" si="155"/>
        <v>48</v>
      </c>
      <c r="R291">
        <f t="shared" ca="1" si="156"/>
        <v>20</v>
      </c>
      <c r="S291">
        <f t="shared" ca="1" si="157"/>
        <v>48</v>
      </c>
      <c r="T291">
        <f t="shared" ca="1" si="158"/>
        <v>30</v>
      </c>
      <c r="U291">
        <f t="shared" ca="1" si="159"/>
        <v>24</v>
      </c>
      <c r="V291">
        <v>10</v>
      </c>
      <c r="W291">
        <f ca="1">INDIRECT("'"&amp;$A291&amp;"'!$e$23")</f>
        <v>2</v>
      </c>
      <c r="X291">
        <f ca="1">INDIRECT("'"&amp;$A291&amp;"'!$e$26")</f>
        <v>36</v>
      </c>
    </row>
    <row r="292" spans="1:24" x14ac:dyDescent="0.35">
      <c r="A292" t="s">
        <v>22</v>
      </c>
      <c r="B292">
        <f t="shared" ca="1" si="140"/>
        <v>25</v>
      </c>
      <c r="C292">
        <f t="shared" ca="1" si="141"/>
        <v>160</v>
      </c>
      <c r="D292">
        <f t="shared" ca="1" si="142"/>
        <v>48.6</v>
      </c>
      <c r="E292">
        <f t="shared" ca="1" si="143"/>
        <v>19.8</v>
      </c>
      <c r="F292">
        <f t="shared" ca="1" si="144"/>
        <v>3</v>
      </c>
      <c r="G292">
        <f t="shared" ca="1" si="145"/>
        <v>19</v>
      </c>
      <c r="H292">
        <f t="shared" ca="1" si="146"/>
        <v>13.2</v>
      </c>
      <c r="I292">
        <f t="shared" ca="1" si="147"/>
        <v>11.2</v>
      </c>
      <c r="J292">
        <f t="shared" ca="1" si="148"/>
        <v>20.3</v>
      </c>
      <c r="K292">
        <f t="shared" ca="1" si="149"/>
        <v>19.7</v>
      </c>
      <c r="L292">
        <f t="shared" ca="1" si="150"/>
        <v>33.799999999999997</v>
      </c>
      <c r="M292">
        <f t="shared" ca="1" si="151"/>
        <v>27.4</v>
      </c>
      <c r="N292">
        <f t="shared" ca="1" si="152"/>
        <v>40.6</v>
      </c>
      <c r="O292">
        <f t="shared" ca="1" si="153"/>
        <v>51</v>
      </c>
      <c r="P292">
        <f t="shared" ca="1" si="154"/>
        <v>52</v>
      </c>
      <c r="Q292">
        <f t="shared" ca="1" si="155"/>
        <v>48</v>
      </c>
      <c r="R292">
        <f t="shared" ca="1" si="156"/>
        <v>20</v>
      </c>
      <c r="S292">
        <f t="shared" ca="1" si="157"/>
        <v>48</v>
      </c>
      <c r="T292">
        <f t="shared" ca="1" si="158"/>
        <v>30</v>
      </c>
      <c r="U292">
        <f t="shared" ca="1" si="159"/>
        <v>24</v>
      </c>
      <c r="V292">
        <v>15</v>
      </c>
      <c r="W292">
        <f ca="1">INDIRECT("'"&amp;$A292&amp;"'!$f$23")</f>
        <v>2.75</v>
      </c>
      <c r="X292">
        <f ca="1">INDIRECT("'"&amp;$A292&amp;"'!$f$26")</f>
        <v>41</v>
      </c>
    </row>
    <row r="293" spans="1:24" x14ac:dyDescent="0.35">
      <c r="A293" t="s">
        <v>22</v>
      </c>
      <c r="B293">
        <f t="shared" ca="1" si="140"/>
        <v>25</v>
      </c>
      <c r="C293">
        <f t="shared" ca="1" si="141"/>
        <v>160</v>
      </c>
      <c r="D293">
        <f t="shared" ca="1" si="142"/>
        <v>48.6</v>
      </c>
      <c r="E293">
        <f t="shared" ca="1" si="143"/>
        <v>19.8</v>
      </c>
      <c r="F293">
        <f t="shared" ca="1" si="144"/>
        <v>3</v>
      </c>
      <c r="G293">
        <f t="shared" ca="1" si="145"/>
        <v>19</v>
      </c>
      <c r="H293">
        <f t="shared" ca="1" si="146"/>
        <v>13.2</v>
      </c>
      <c r="I293">
        <f t="shared" ca="1" si="147"/>
        <v>11.2</v>
      </c>
      <c r="J293">
        <f t="shared" ca="1" si="148"/>
        <v>20.3</v>
      </c>
      <c r="K293">
        <f t="shared" ca="1" si="149"/>
        <v>19.7</v>
      </c>
      <c r="L293">
        <f t="shared" ca="1" si="150"/>
        <v>33.799999999999997</v>
      </c>
      <c r="M293">
        <f t="shared" ca="1" si="151"/>
        <v>27.4</v>
      </c>
      <c r="N293">
        <f t="shared" ca="1" si="152"/>
        <v>40.6</v>
      </c>
      <c r="O293">
        <f t="shared" ca="1" si="153"/>
        <v>51</v>
      </c>
      <c r="P293">
        <f t="shared" ca="1" si="154"/>
        <v>52</v>
      </c>
      <c r="Q293">
        <f t="shared" ca="1" si="155"/>
        <v>48</v>
      </c>
      <c r="R293">
        <f t="shared" ca="1" si="156"/>
        <v>20</v>
      </c>
      <c r="S293">
        <f t="shared" ca="1" si="157"/>
        <v>48</v>
      </c>
      <c r="T293">
        <f t="shared" ca="1" si="158"/>
        <v>30</v>
      </c>
      <c r="U293">
        <f t="shared" ca="1" si="159"/>
        <v>24</v>
      </c>
      <c r="V293">
        <v>20</v>
      </c>
      <c r="W293">
        <f ca="1">INDIRECT("'"&amp;$A293&amp;"'!$g$23")</f>
        <v>3.5</v>
      </c>
      <c r="X293">
        <f ca="1">INDIRECT("'"&amp;$A293&amp;"'!$g$26")</f>
        <v>55</v>
      </c>
    </row>
    <row r="294" spans="1:24" x14ac:dyDescent="0.35">
      <c r="A294" t="s">
        <v>22</v>
      </c>
      <c r="B294">
        <f t="shared" ca="1" si="140"/>
        <v>25</v>
      </c>
      <c r="C294">
        <f t="shared" ca="1" si="141"/>
        <v>160</v>
      </c>
      <c r="D294">
        <f t="shared" ca="1" si="142"/>
        <v>48.6</v>
      </c>
      <c r="E294">
        <f t="shared" ca="1" si="143"/>
        <v>19.8</v>
      </c>
      <c r="F294">
        <f t="shared" ca="1" si="144"/>
        <v>3</v>
      </c>
      <c r="G294">
        <f t="shared" ca="1" si="145"/>
        <v>19</v>
      </c>
      <c r="H294">
        <f t="shared" ca="1" si="146"/>
        <v>13.2</v>
      </c>
      <c r="I294">
        <f t="shared" ca="1" si="147"/>
        <v>11.2</v>
      </c>
      <c r="J294">
        <f t="shared" ca="1" si="148"/>
        <v>20.3</v>
      </c>
      <c r="K294">
        <f t="shared" ca="1" si="149"/>
        <v>19.7</v>
      </c>
      <c r="L294">
        <f t="shared" ca="1" si="150"/>
        <v>33.799999999999997</v>
      </c>
      <c r="M294">
        <f t="shared" ca="1" si="151"/>
        <v>27.4</v>
      </c>
      <c r="N294">
        <f t="shared" ca="1" si="152"/>
        <v>40.6</v>
      </c>
      <c r="O294">
        <f t="shared" ca="1" si="153"/>
        <v>51</v>
      </c>
      <c r="P294">
        <f t="shared" ca="1" si="154"/>
        <v>52</v>
      </c>
      <c r="Q294">
        <f t="shared" ca="1" si="155"/>
        <v>48</v>
      </c>
      <c r="R294">
        <f t="shared" ca="1" si="156"/>
        <v>20</v>
      </c>
      <c r="S294">
        <f t="shared" ca="1" si="157"/>
        <v>48</v>
      </c>
      <c r="T294">
        <f t="shared" ca="1" si="158"/>
        <v>30</v>
      </c>
      <c r="U294">
        <f t="shared" ca="1" si="159"/>
        <v>24</v>
      </c>
      <c r="V294">
        <v>25</v>
      </c>
      <c r="W294">
        <f ca="1">INDIRECT("'"&amp;$A294&amp;"'!$h$23")</f>
        <v>4.5</v>
      </c>
      <c r="X294">
        <f ca="1">INDIRECT("'"&amp;$A294&amp;"'!$h$26")</f>
        <v>58</v>
      </c>
    </row>
    <row r="295" spans="1:24" x14ac:dyDescent="0.35">
      <c r="A295" t="s">
        <v>22</v>
      </c>
      <c r="B295">
        <f t="shared" ca="1" si="140"/>
        <v>25</v>
      </c>
      <c r="C295">
        <f t="shared" ca="1" si="141"/>
        <v>160</v>
      </c>
      <c r="D295">
        <f t="shared" ca="1" si="142"/>
        <v>48.6</v>
      </c>
      <c r="E295">
        <f t="shared" ca="1" si="143"/>
        <v>19.8</v>
      </c>
      <c r="F295">
        <f t="shared" ca="1" si="144"/>
        <v>3</v>
      </c>
      <c r="G295">
        <f t="shared" ca="1" si="145"/>
        <v>19</v>
      </c>
      <c r="H295">
        <f t="shared" ca="1" si="146"/>
        <v>13.2</v>
      </c>
      <c r="I295">
        <f t="shared" ca="1" si="147"/>
        <v>11.2</v>
      </c>
      <c r="J295">
        <f t="shared" ca="1" si="148"/>
        <v>20.3</v>
      </c>
      <c r="K295">
        <f t="shared" ca="1" si="149"/>
        <v>19.7</v>
      </c>
      <c r="L295">
        <f t="shared" ca="1" si="150"/>
        <v>33.799999999999997</v>
      </c>
      <c r="M295">
        <f t="shared" ca="1" si="151"/>
        <v>27.4</v>
      </c>
      <c r="N295">
        <f t="shared" ca="1" si="152"/>
        <v>40.6</v>
      </c>
      <c r="O295">
        <f t="shared" ca="1" si="153"/>
        <v>51</v>
      </c>
      <c r="P295">
        <f t="shared" ca="1" si="154"/>
        <v>52</v>
      </c>
      <c r="Q295">
        <f t="shared" ca="1" si="155"/>
        <v>48</v>
      </c>
      <c r="R295">
        <f t="shared" ca="1" si="156"/>
        <v>20</v>
      </c>
      <c r="S295">
        <f t="shared" ca="1" si="157"/>
        <v>48</v>
      </c>
      <c r="T295">
        <f t="shared" ca="1" si="158"/>
        <v>30</v>
      </c>
      <c r="U295">
        <f t="shared" ca="1" si="159"/>
        <v>24</v>
      </c>
      <c r="V295">
        <v>30</v>
      </c>
      <c r="W295">
        <f ca="1">INDIRECT("'"&amp;$A295&amp;"'!$i$23")</f>
        <v>5.25</v>
      </c>
      <c r="X295">
        <f ca="1">INDIRECT("'"&amp;$A295&amp;"'!$i$26")</f>
        <v>67</v>
      </c>
    </row>
    <row r="296" spans="1:24" x14ac:dyDescent="0.35">
      <c r="A296" t="s">
        <v>22</v>
      </c>
      <c r="B296">
        <f t="shared" ca="1" si="140"/>
        <v>25</v>
      </c>
      <c r="C296">
        <f t="shared" ca="1" si="141"/>
        <v>160</v>
      </c>
      <c r="D296">
        <f t="shared" ca="1" si="142"/>
        <v>48.6</v>
      </c>
      <c r="E296">
        <f t="shared" ca="1" si="143"/>
        <v>19.8</v>
      </c>
      <c r="F296">
        <f t="shared" ca="1" si="144"/>
        <v>3</v>
      </c>
      <c r="G296">
        <f t="shared" ca="1" si="145"/>
        <v>19</v>
      </c>
      <c r="H296">
        <f t="shared" ca="1" si="146"/>
        <v>13.2</v>
      </c>
      <c r="I296">
        <f t="shared" ca="1" si="147"/>
        <v>11.2</v>
      </c>
      <c r="J296">
        <f t="shared" ca="1" si="148"/>
        <v>20.3</v>
      </c>
      <c r="K296">
        <f t="shared" ca="1" si="149"/>
        <v>19.7</v>
      </c>
      <c r="L296">
        <f t="shared" ca="1" si="150"/>
        <v>33.799999999999997</v>
      </c>
      <c r="M296">
        <f t="shared" ca="1" si="151"/>
        <v>27.4</v>
      </c>
      <c r="N296">
        <f t="shared" ca="1" si="152"/>
        <v>40.6</v>
      </c>
      <c r="O296">
        <f t="shared" ca="1" si="153"/>
        <v>51</v>
      </c>
      <c r="P296">
        <f t="shared" ca="1" si="154"/>
        <v>52</v>
      </c>
      <c r="Q296">
        <f t="shared" ca="1" si="155"/>
        <v>48</v>
      </c>
      <c r="R296">
        <f t="shared" ca="1" si="156"/>
        <v>20</v>
      </c>
      <c r="S296">
        <f t="shared" ca="1" si="157"/>
        <v>48</v>
      </c>
      <c r="T296">
        <f t="shared" ca="1" si="158"/>
        <v>30</v>
      </c>
      <c r="U296">
        <f t="shared" ca="1" si="159"/>
        <v>24</v>
      </c>
      <c r="V296">
        <v>35</v>
      </c>
      <c r="W296">
        <f ca="1">INDIRECT("'"&amp;$A296&amp;"'!$j$23")</f>
        <v>9.25</v>
      </c>
      <c r="X296">
        <f ca="1">INDIRECT("'"&amp;$A296&amp;"'!$j$26")</f>
        <v>87</v>
      </c>
    </row>
    <row r="297" spans="1:24" x14ac:dyDescent="0.35">
      <c r="A297" t="s">
        <v>22</v>
      </c>
      <c r="B297">
        <f t="shared" ca="1" si="140"/>
        <v>25</v>
      </c>
      <c r="C297">
        <f t="shared" ca="1" si="141"/>
        <v>160</v>
      </c>
      <c r="D297">
        <f t="shared" ca="1" si="142"/>
        <v>48.6</v>
      </c>
      <c r="E297">
        <f t="shared" ca="1" si="143"/>
        <v>19.8</v>
      </c>
      <c r="F297">
        <f t="shared" ca="1" si="144"/>
        <v>3</v>
      </c>
      <c r="G297">
        <f t="shared" ca="1" si="145"/>
        <v>19</v>
      </c>
      <c r="H297">
        <f t="shared" ca="1" si="146"/>
        <v>13.2</v>
      </c>
      <c r="I297">
        <f t="shared" ca="1" si="147"/>
        <v>11.2</v>
      </c>
      <c r="J297">
        <f t="shared" ca="1" si="148"/>
        <v>20.3</v>
      </c>
      <c r="K297">
        <f t="shared" ca="1" si="149"/>
        <v>19.7</v>
      </c>
      <c r="L297">
        <f t="shared" ca="1" si="150"/>
        <v>33.799999999999997</v>
      </c>
      <c r="M297">
        <f t="shared" ca="1" si="151"/>
        <v>27.4</v>
      </c>
      <c r="N297">
        <f t="shared" ca="1" si="152"/>
        <v>40.6</v>
      </c>
      <c r="O297">
        <f t="shared" ca="1" si="153"/>
        <v>51</v>
      </c>
      <c r="P297">
        <f t="shared" ca="1" si="154"/>
        <v>52</v>
      </c>
      <c r="Q297">
        <f t="shared" ca="1" si="155"/>
        <v>48</v>
      </c>
      <c r="R297">
        <f t="shared" ca="1" si="156"/>
        <v>20</v>
      </c>
      <c r="S297">
        <f t="shared" ca="1" si="157"/>
        <v>48</v>
      </c>
      <c r="T297">
        <f t="shared" ca="1" si="158"/>
        <v>30</v>
      </c>
      <c r="U297">
        <f t="shared" ca="1" si="159"/>
        <v>24</v>
      </c>
      <c r="V297">
        <v>40</v>
      </c>
      <c r="W297">
        <f ca="1">INDIRECT("'"&amp;$A297&amp;"'!$k$23")</f>
        <v>10</v>
      </c>
      <c r="X297">
        <f ca="1">INDIRECT("'"&amp;$A297&amp;"'!$k$26")</f>
        <v>95</v>
      </c>
    </row>
    <row r="298" spans="1:24" x14ac:dyDescent="0.35">
      <c r="A298" t="s">
        <v>22</v>
      </c>
      <c r="B298">
        <f t="shared" ca="1" si="140"/>
        <v>25</v>
      </c>
      <c r="C298">
        <f t="shared" ca="1" si="141"/>
        <v>160</v>
      </c>
      <c r="D298">
        <f t="shared" ca="1" si="142"/>
        <v>48.6</v>
      </c>
      <c r="E298">
        <f t="shared" ca="1" si="143"/>
        <v>19.8</v>
      </c>
      <c r="F298">
        <f t="shared" ca="1" si="144"/>
        <v>3</v>
      </c>
      <c r="G298">
        <f t="shared" ca="1" si="145"/>
        <v>19</v>
      </c>
      <c r="H298">
        <f t="shared" ca="1" si="146"/>
        <v>13.2</v>
      </c>
      <c r="I298">
        <f t="shared" ca="1" si="147"/>
        <v>11.2</v>
      </c>
      <c r="J298">
        <f t="shared" ca="1" si="148"/>
        <v>20.3</v>
      </c>
      <c r="K298">
        <f t="shared" ca="1" si="149"/>
        <v>19.7</v>
      </c>
      <c r="L298">
        <f t="shared" ca="1" si="150"/>
        <v>33.799999999999997</v>
      </c>
      <c r="M298">
        <f t="shared" ca="1" si="151"/>
        <v>27.4</v>
      </c>
      <c r="N298">
        <f t="shared" ca="1" si="152"/>
        <v>40.6</v>
      </c>
      <c r="O298">
        <f t="shared" ca="1" si="153"/>
        <v>51</v>
      </c>
      <c r="P298">
        <f t="shared" ca="1" si="154"/>
        <v>52</v>
      </c>
      <c r="Q298">
        <f t="shared" ca="1" si="155"/>
        <v>48</v>
      </c>
      <c r="R298">
        <f t="shared" ca="1" si="156"/>
        <v>20</v>
      </c>
      <c r="S298">
        <f t="shared" ca="1" si="157"/>
        <v>48</v>
      </c>
      <c r="T298">
        <f t="shared" ca="1" si="158"/>
        <v>30</v>
      </c>
      <c r="U298">
        <f t="shared" ca="1" si="159"/>
        <v>24</v>
      </c>
      <c r="V298">
        <v>45</v>
      </c>
      <c r="W298">
        <f ca="1">INDIRECT("'"&amp;$A298&amp;"'!$l$23")</f>
        <v>10.75</v>
      </c>
      <c r="X298">
        <f ca="1">INDIRECT("'"&amp;$A298&amp;"'!$l$26")</f>
        <v>135</v>
      </c>
    </row>
    <row r="299" spans="1:24" x14ac:dyDescent="0.35">
      <c r="A299" t="s">
        <v>22</v>
      </c>
      <c r="B299">
        <f t="shared" ca="1" si="140"/>
        <v>25</v>
      </c>
      <c r="C299">
        <f t="shared" ca="1" si="141"/>
        <v>160</v>
      </c>
      <c r="D299">
        <f t="shared" ca="1" si="142"/>
        <v>48.6</v>
      </c>
      <c r="E299">
        <f t="shared" ca="1" si="143"/>
        <v>19.8</v>
      </c>
      <c r="F299">
        <f t="shared" ca="1" si="144"/>
        <v>3</v>
      </c>
      <c r="G299">
        <f t="shared" ca="1" si="145"/>
        <v>19</v>
      </c>
      <c r="H299">
        <f t="shared" ca="1" si="146"/>
        <v>13.2</v>
      </c>
      <c r="I299">
        <f t="shared" ca="1" si="147"/>
        <v>11.2</v>
      </c>
      <c r="J299">
        <f t="shared" ca="1" si="148"/>
        <v>20.3</v>
      </c>
      <c r="K299">
        <f t="shared" ca="1" si="149"/>
        <v>19.7</v>
      </c>
      <c r="L299">
        <f t="shared" ca="1" si="150"/>
        <v>33.799999999999997</v>
      </c>
      <c r="M299">
        <f t="shared" ca="1" si="151"/>
        <v>27.4</v>
      </c>
      <c r="N299">
        <f t="shared" ca="1" si="152"/>
        <v>40.6</v>
      </c>
      <c r="O299">
        <f t="shared" ca="1" si="153"/>
        <v>51</v>
      </c>
      <c r="P299">
        <f t="shared" ca="1" si="154"/>
        <v>52</v>
      </c>
      <c r="Q299">
        <f t="shared" ca="1" si="155"/>
        <v>48</v>
      </c>
      <c r="R299">
        <f t="shared" ca="1" si="156"/>
        <v>20</v>
      </c>
      <c r="S299">
        <f t="shared" ca="1" si="157"/>
        <v>48</v>
      </c>
      <c r="T299">
        <f t="shared" ca="1" si="158"/>
        <v>30</v>
      </c>
      <c r="U299">
        <f t="shared" ca="1" si="159"/>
        <v>24</v>
      </c>
      <c r="V299">
        <v>50</v>
      </c>
      <c r="W299">
        <f ca="1">INDIRECT("'"&amp;$A299&amp;"'!$m$23")</f>
        <v>11</v>
      </c>
      <c r="X299">
        <f ca="1">INDIRECT("'"&amp;$A299&amp;"'!$m$26")</f>
        <v>157</v>
      </c>
    </row>
    <row r="300" spans="1:24" x14ac:dyDescent="0.35">
      <c r="A300" t="s">
        <v>22</v>
      </c>
      <c r="B300">
        <f t="shared" ca="1" si="140"/>
        <v>25</v>
      </c>
      <c r="C300">
        <f t="shared" ca="1" si="141"/>
        <v>160</v>
      </c>
      <c r="D300">
        <f t="shared" ca="1" si="142"/>
        <v>48.6</v>
      </c>
      <c r="E300">
        <f t="shared" ca="1" si="143"/>
        <v>19.8</v>
      </c>
      <c r="F300">
        <f t="shared" ca="1" si="144"/>
        <v>3</v>
      </c>
      <c r="G300">
        <f t="shared" ca="1" si="145"/>
        <v>19</v>
      </c>
      <c r="H300">
        <f t="shared" ca="1" si="146"/>
        <v>13.2</v>
      </c>
      <c r="I300">
        <f t="shared" ca="1" si="147"/>
        <v>11.2</v>
      </c>
      <c r="J300">
        <f t="shared" ca="1" si="148"/>
        <v>20.3</v>
      </c>
      <c r="K300">
        <f t="shared" ca="1" si="149"/>
        <v>19.7</v>
      </c>
      <c r="L300">
        <f t="shared" ca="1" si="150"/>
        <v>33.799999999999997</v>
      </c>
      <c r="M300">
        <f t="shared" ca="1" si="151"/>
        <v>27.4</v>
      </c>
      <c r="N300">
        <f t="shared" ca="1" si="152"/>
        <v>40.6</v>
      </c>
      <c r="O300">
        <f t="shared" ca="1" si="153"/>
        <v>51</v>
      </c>
      <c r="P300">
        <f t="shared" ca="1" si="154"/>
        <v>52</v>
      </c>
      <c r="Q300">
        <f t="shared" ca="1" si="155"/>
        <v>48</v>
      </c>
      <c r="R300">
        <f t="shared" ca="1" si="156"/>
        <v>20</v>
      </c>
      <c r="S300">
        <f t="shared" ca="1" si="157"/>
        <v>48</v>
      </c>
      <c r="T300">
        <f t="shared" ca="1" si="158"/>
        <v>30</v>
      </c>
      <c r="U300">
        <f t="shared" ca="1" si="159"/>
        <v>24</v>
      </c>
      <c r="V300">
        <v>55</v>
      </c>
      <c r="W300">
        <f ca="1">INDIRECT("'"&amp;$A300&amp;"'!$n$23")</f>
        <v>11.5</v>
      </c>
      <c r="X300">
        <f ca="1">INDIRECT("'"&amp;$A300&amp;"'!$n$26")</f>
        <v>125</v>
      </c>
    </row>
    <row r="301" spans="1:24" x14ac:dyDescent="0.35">
      <c r="A301" t="s">
        <v>22</v>
      </c>
      <c r="B301">
        <f t="shared" ca="1" si="140"/>
        <v>25</v>
      </c>
      <c r="C301">
        <f t="shared" ca="1" si="141"/>
        <v>160</v>
      </c>
      <c r="D301">
        <f t="shared" ca="1" si="142"/>
        <v>48.6</v>
      </c>
      <c r="E301">
        <f t="shared" ca="1" si="143"/>
        <v>19.8</v>
      </c>
      <c r="F301">
        <f t="shared" ca="1" si="144"/>
        <v>3</v>
      </c>
      <c r="G301">
        <f t="shared" ca="1" si="145"/>
        <v>19</v>
      </c>
      <c r="H301">
        <f t="shared" ca="1" si="146"/>
        <v>13.2</v>
      </c>
      <c r="I301">
        <f t="shared" ca="1" si="147"/>
        <v>11.2</v>
      </c>
      <c r="J301">
        <f t="shared" ca="1" si="148"/>
        <v>20.3</v>
      </c>
      <c r="K301">
        <f t="shared" ca="1" si="149"/>
        <v>19.7</v>
      </c>
      <c r="L301">
        <f t="shared" ca="1" si="150"/>
        <v>33.799999999999997</v>
      </c>
      <c r="M301">
        <f t="shared" ca="1" si="151"/>
        <v>27.4</v>
      </c>
      <c r="N301">
        <f t="shared" ca="1" si="152"/>
        <v>40.6</v>
      </c>
      <c r="O301">
        <f t="shared" ca="1" si="153"/>
        <v>51</v>
      </c>
      <c r="P301">
        <f t="shared" ca="1" si="154"/>
        <v>52</v>
      </c>
      <c r="Q301">
        <f t="shared" ca="1" si="155"/>
        <v>48</v>
      </c>
      <c r="R301">
        <f t="shared" ca="1" si="156"/>
        <v>20</v>
      </c>
      <c r="S301">
        <f t="shared" ca="1" si="157"/>
        <v>48</v>
      </c>
      <c r="T301">
        <f t="shared" ca="1" si="158"/>
        <v>30</v>
      </c>
      <c r="U301">
        <f t="shared" ca="1" si="159"/>
        <v>24</v>
      </c>
      <c r="V301">
        <v>60</v>
      </c>
      <c r="W301">
        <f ca="1">INDIRECT("'"&amp;$A301&amp;"'!$o$23")</f>
        <v>12.75</v>
      </c>
      <c r="X301">
        <f ca="1">INDIRECT("'"&amp;$A301&amp;"'!$o$26")</f>
        <v>170</v>
      </c>
    </row>
    <row r="302" spans="1:24" x14ac:dyDescent="0.35">
      <c r="A302" t="s">
        <v>22</v>
      </c>
      <c r="B302">
        <f t="shared" ca="1" si="140"/>
        <v>25</v>
      </c>
      <c r="C302">
        <f t="shared" ca="1" si="141"/>
        <v>160</v>
      </c>
      <c r="D302">
        <f t="shared" ca="1" si="142"/>
        <v>48.6</v>
      </c>
      <c r="E302">
        <f t="shared" ca="1" si="143"/>
        <v>19.8</v>
      </c>
      <c r="F302">
        <f t="shared" ca="1" si="144"/>
        <v>3</v>
      </c>
      <c r="G302">
        <f t="shared" ca="1" si="145"/>
        <v>19</v>
      </c>
      <c r="H302">
        <f t="shared" ca="1" si="146"/>
        <v>13.2</v>
      </c>
      <c r="I302">
        <f t="shared" ca="1" si="147"/>
        <v>11.2</v>
      </c>
      <c r="J302">
        <f t="shared" ca="1" si="148"/>
        <v>20.3</v>
      </c>
      <c r="K302">
        <f t="shared" ca="1" si="149"/>
        <v>19.7</v>
      </c>
      <c r="L302">
        <f t="shared" ca="1" si="150"/>
        <v>33.799999999999997</v>
      </c>
      <c r="M302">
        <f t="shared" ca="1" si="151"/>
        <v>27.4</v>
      </c>
      <c r="N302">
        <f t="shared" ca="1" si="152"/>
        <v>40.6</v>
      </c>
      <c r="O302">
        <f t="shared" ca="1" si="153"/>
        <v>51</v>
      </c>
      <c r="P302">
        <f t="shared" ca="1" si="154"/>
        <v>52</v>
      </c>
      <c r="Q302">
        <f t="shared" ca="1" si="155"/>
        <v>48</v>
      </c>
      <c r="R302">
        <f t="shared" ca="1" si="156"/>
        <v>20</v>
      </c>
      <c r="S302">
        <f t="shared" ca="1" si="157"/>
        <v>48</v>
      </c>
      <c r="T302">
        <f t="shared" ca="1" si="158"/>
        <v>30</v>
      </c>
      <c r="U302">
        <f t="shared" ca="1" si="159"/>
        <v>24</v>
      </c>
      <c r="V302">
        <v>0</v>
      </c>
      <c r="W302">
        <f ca="1">INDIRECT("'"&amp;$A302&amp;"'!$C$23")</f>
        <v>0</v>
      </c>
      <c r="X302">
        <f ca="1">INDIRECT("'"&amp;$A302&amp;"'!$C$27")</f>
        <v>9</v>
      </c>
    </row>
    <row r="303" spans="1:24" x14ac:dyDescent="0.35">
      <c r="A303" t="s">
        <v>22</v>
      </c>
      <c r="B303">
        <f t="shared" ca="1" si="140"/>
        <v>25</v>
      </c>
      <c r="C303">
        <f t="shared" ca="1" si="141"/>
        <v>160</v>
      </c>
      <c r="D303">
        <f t="shared" ca="1" si="142"/>
        <v>48.6</v>
      </c>
      <c r="E303">
        <f t="shared" ca="1" si="143"/>
        <v>19.8</v>
      </c>
      <c r="F303">
        <f t="shared" ca="1" si="144"/>
        <v>3</v>
      </c>
      <c r="G303">
        <f t="shared" ca="1" si="145"/>
        <v>19</v>
      </c>
      <c r="H303">
        <f t="shared" ca="1" si="146"/>
        <v>13.2</v>
      </c>
      <c r="I303">
        <f t="shared" ca="1" si="147"/>
        <v>11.2</v>
      </c>
      <c r="J303">
        <f t="shared" ca="1" si="148"/>
        <v>20.3</v>
      </c>
      <c r="K303">
        <f t="shared" ca="1" si="149"/>
        <v>19.7</v>
      </c>
      <c r="L303">
        <f t="shared" ca="1" si="150"/>
        <v>33.799999999999997</v>
      </c>
      <c r="M303">
        <f t="shared" ca="1" si="151"/>
        <v>27.4</v>
      </c>
      <c r="N303">
        <f t="shared" ca="1" si="152"/>
        <v>40.6</v>
      </c>
      <c r="O303">
        <f t="shared" ca="1" si="153"/>
        <v>51</v>
      </c>
      <c r="P303">
        <f t="shared" ca="1" si="154"/>
        <v>52</v>
      </c>
      <c r="Q303">
        <f t="shared" ca="1" si="155"/>
        <v>48</v>
      </c>
      <c r="R303">
        <f t="shared" ca="1" si="156"/>
        <v>20</v>
      </c>
      <c r="S303">
        <f t="shared" ca="1" si="157"/>
        <v>48</v>
      </c>
      <c r="T303">
        <f t="shared" ca="1" si="158"/>
        <v>30</v>
      </c>
      <c r="U303">
        <f t="shared" ca="1" si="159"/>
        <v>24</v>
      </c>
      <c r="V303">
        <v>5</v>
      </c>
      <c r="W303">
        <f ca="1">INDIRECT("'"&amp;$A303&amp;"'!$d$23")</f>
        <v>1.25</v>
      </c>
      <c r="X303">
        <f ca="1">INDIRECT("'"&amp;$A303&amp;"'!$D$27")</f>
        <v>18</v>
      </c>
    </row>
    <row r="304" spans="1:24" x14ac:dyDescent="0.35">
      <c r="A304" t="s">
        <v>22</v>
      </c>
      <c r="B304">
        <f t="shared" ca="1" si="140"/>
        <v>25</v>
      </c>
      <c r="C304">
        <f t="shared" ca="1" si="141"/>
        <v>160</v>
      </c>
      <c r="D304">
        <f t="shared" ca="1" si="142"/>
        <v>48.6</v>
      </c>
      <c r="E304">
        <f t="shared" ca="1" si="143"/>
        <v>19.8</v>
      </c>
      <c r="F304">
        <f t="shared" ca="1" si="144"/>
        <v>3</v>
      </c>
      <c r="G304">
        <f t="shared" ca="1" si="145"/>
        <v>19</v>
      </c>
      <c r="H304">
        <f t="shared" ca="1" si="146"/>
        <v>13.2</v>
      </c>
      <c r="I304">
        <f t="shared" ca="1" si="147"/>
        <v>11.2</v>
      </c>
      <c r="J304">
        <f t="shared" ca="1" si="148"/>
        <v>20.3</v>
      </c>
      <c r="K304">
        <f t="shared" ca="1" si="149"/>
        <v>19.7</v>
      </c>
      <c r="L304">
        <f t="shared" ca="1" si="150"/>
        <v>33.799999999999997</v>
      </c>
      <c r="M304">
        <f t="shared" ca="1" si="151"/>
        <v>27.4</v>
      </c>
      <c r="N304">
        <f t="shared" ca="1" si="152"/>
        <v>40.6</v>
      </c>
      <c r="O304">
        <f t="shared" ca="1" si="153"/>
        <v>51</v>
      </c>
      <c r="P304">
        <f t="shared" ca="1" si="154"/>
        <v>52</v>
      </c>
      <c r="Q304">
        <f t="shared" ca="1" si="155"/>
        <v>48</v>
      </c>
      <c r="R304">
        <f t="shared" ca="1" si="156"/>
        <v>20</v>
      </c>
      <c r="S304">
        <f t="shared" ca="1" si="157"/>
        <v>48</v>
      </c>
      <c r="T304">
        <f t="shared" ca="1" si="158"/>
        <v>30</v>
      </c>
      <c r="U304">
        <f t="shared" ca="1" si="159"/>
        <v>24</v>
      </c>
      <c r="V304">
        <v>10</v>
      </c>
      <c r="W304">
        <f ca="1">INDIRECT("'"&amp;$A304&amp;"'!$e$23")</f>
        <v>2</v>
      </c>
      <c r="X304">
        <f ca="1">INDIRECT("'"&amp;$A304&amp;"'!$e$27")</f>
        <v>26</v>
      </c>
    </row>
    <row r="305" spans="1:24" x14ac:dyDescent="0.35">
      <c r="A305" t="s">
        <v>22</v>
      </c>
      <c r="B305">
        <f t="shared" ca="1" si="140"/>
        <v>25</v>
      </c>
      <c r="C305">
        <f t="shared" ca="1" si="141"/>
        <v>160</v>
      </c>
      <c r="D305">
        <f t="shared" ca="1" si="142"/>
        <v>48.6</v>
      </c>
      <c r="E305">
        <f t="shared" ca="1" si="143"/>
        <v>19.8</v>
      </c>
      <c r="F305">
        <f t="shared" ca="1" si="144"/>
        <v>3</v>
      </c>
      <c r="G305">
        <f t="shared" ca="1" si="145"/>
        <v>19</v>
      </c>
      <c r="H305">
        <f t="shared" ca="1" si="146"/>
        <v>13.2</v>
      </c>
      <c r="I305">
        <f t="shared" ca="1" si="147"/>
        <v>11.2</v>
      </c>
      <c r="J305">
        <f t="shared" ca="1" si="148"/>
        <v>20.3</v>
      </c>
      <c r="K305">
        <f t="shared" ca="1" si="149"/>
        <v>19.7</v>
      </c>
      <c r="L305">
        <f t="shared" ca="1" si="150"/>
        <v>33.799999999999997</v>
      </c>
      <c r="M305">
        <f t="shared" ca="1" si="151"/>
        <v>27.4</v>
      </c>
      <c r="N305">
        <f t="shared" ca="1" si="152"/>
        <v>40.6</v>
      </c>
      <c r="O305">
        <f t="shared" ca="1" si="153"/>
        <v>51</v>
      </c>
      <c r="P305">
        <f t="shared" ca="1" si="154"/>
        <v>52</v>
      </c>
      <c r="Q305">
        <f t="shared" ca="1" si="155"/>
        <v>48</v>
      </c>
      <c r="R305">
        <f t="shared" ca="1" si="156"/>
        <v>20</v>
      </c>
      <c r="S305">
        <f t="shared" ca="1" si="157"/>
        <v>48</v>
      </c>
      <c r="T305">
        <f t="shared" ca="1" si="158"/>
        <v>30</v>
      </c>
      <c r="U305">
        <f t="shared" ca="1" si="159"/>
        <v>24</v>
      </c>
      <c r="V305">
        <v>15</v>
      </c>
      <c r="W305">
        <f ca="1">INDIRECT("'"&amp;$A305&amp;"'!$f$23")</f>
        <v>2.75</v>
      </c>
      <c r="X305">
        <f ca="1">INDIRECT("'"&amp;$A305&amp;"'!$f$27")</f>
        <v>33</v>
      </c>
    </row>
    <row r="306" spans="1:24" x14ac:dyDescent="0.35">
      <c r="A306" t="s">
        <v>22</v>
      </c>
      <c r="B306">
        <f t="shared" ca="1" si="140"/>
        <v>25</v>
      </c>
      <c r="C306">
        <f ca="1">INDIRECT("'"&amp;$A306&amp;"'!$C$4")</f>
        <v>160</v>
      </c>
      <c r="D306">
        <f ca="1">INDIRECT("'"&amp;$A306&amp;"'!$C$5")</f>
        <v>48.6</v>
      </c>
      <c r="E306">
        <f ca="1">INDIRECT("'"&amp;$A306&amp;"'!$C$6")</f>
        <v>19.8</v>
      </c>
      <c r="F306">
        <f ca="1">INDIRECT("'"&amp;$A306&amp;"'!$C$7")</f>
        <v>3</v>
      </c>
      <c r="G306">
        <f ca="1">INDIRECT("'"&amp;$A306&amp;"'!$C$8")</f>
        <v>19</v>
      </c>
      <c r="H306">
        <f ca="1">INDIRECT("'"&amp;$A306&amp;"'!$C$11")</f>
        <v>13.2</v>
      </c>
      <c r="I306">
        <f ca="1">INDIRECT("'"&amp;$A306&amp;"'!$D$11")</f>
        <v>11.2</v>
      </c>
      <c r="J306">
        <f ca="1">INDIRECT("'"&amp;$A306&amp;"'!$e$11")</f>
        <v>20.3</v>
      </c>
      <c r="K306">
        <f ca="1">INDIRECT("'"&amp;$A306&amp;"'!$f$11")</f>
        <v>19.7</v>
      </c>
      <c r="L306">
        <f ca="1">INDIRECT("'"&amp;$A306&amp;"'!$C$12")</f>
        <v>33.799999999999997</v>
      </c>
      <c r="M306">
        <f ca="1">INDIRECT("'"&amp;$A306&amp;"'!$d$12")</f>
        <v>27.4</v>
      </c>
      <c r="N306">
        <f ca="1">INDIRECT("'"&amp;$A306&amp;"'!$e$12")</f>
        <v>40.6</v>
      </c>
      <c r="O306">
        <f ca="1">INDIRECT("'"&amp;$A306&amp;"'!$f$12")</f>
        <v>51</v>
      </c>
      <c r="P306">
        <f ca="1">INDIRECT("'"&amp;$A306&amp;"'!$C$16")</f>
        <v>52</v>
      </c>
      <c r="Q306">
        <f ca="1">INDIRECT("'"&amp;$A306&amp;"'!$C$17")</f>
        <v>48</v>
      </c>
      <c r="R306">
        <f ca="1">INDIRECT("'"&amp;$A306&amp;"'!$d$16")</f>
        <v>20</v>
      </c>
      <c r="S306">
        <f ca="1">INDIRECT("'"&amp;$A306&amp;"'!$e$17")</f>
        <v>48</v>
      </c>
      <c r="T306">
        <f ca="1">INDIRECT("'"&amp;$A306&amp;"'!$f$16")</f>
        <v>30</v>
      </c>
      <c r="U306">
        <f ca="1">INDIRECT("'"&amp;$A306&amp;"'!$f$17")</f>
        <v>24</v>
      </c>
      <c r="V306">
        <v>20</v>
      </c>
      <c r="W306">
        <f ca="1">INDIRECT("'"&amp;$A306&amp;"'!$g$23")</f>
        <v>3.5</v>
      </c>
      <c r="X306">
        <f ca="1">INDIRECT("'"&amp;$A306&amp;"'!$g$27")</f>
        <v>45</v>
      </c>
    </row>
    <row r="307" spans="1:24" x14ac:dyDescent="0.35">
      <c r="A307" t="s">
        <v>22</v>
      </c>
      <c r="B307">
        <f t="shared" ca="1" si="140"/>
        <v>25</v>
      </c>
      <c r="C307">
        <f t="shared" ca="1" si="141"/>
        <v>160</v>
      </c>
      <c r="D307">
        <f t="shared" ca="1" si="142"/>
        <v>48.6</v>
      </c>
      <c r="E307">
        <f t="shared" ca="1" si="143"/>
        <v>19.8</v>
      </c>
      <c r="F307">
        <f t="shared" ca="1" si="144"/>
        <v>3</v>
      </c>
      <c r="G307">
        <f t="shared" ca="1" si="145"/>
        <v>19</v>
      </c>
      <c r="H307">
        <f t="shared" ca="1" si="146"/>
        <v>13.2</v>
      </c>
      <c r="I307">
        <f t="shared" ca="1" si="147"/>
        <v>11.2</v>
      </c>
      <c r="J307">
        <f t="shared" ca="1" si="148"/>
        <v>20.3</v>
      </c>
      <c r="K307">
        <f t="shared" ca="1" si="149"/>
        <v>19.7</v>
      </c>
      <c r="L307">
        <f t="shared" ca="1" si="150"/>
        <v>33.799999999999997</v>
      </c>
      <c r="M307">
        <f t="shared" ca="1" si="151"/>
        <v>27.4</v>
      </c>
      <c r="N307">
        <f t="shared" ca="1" si="152"/>
        <v>40.6</v>
      </c>
      <c r="O307">
        <f t="shared" ca="1" si="153"/>
        <v>51</v>
      </c>
      <c r="P307">
        <f t="shared" ca="1" si="154"/>
        <v>52</v>
      </c>
      <c r="Q307">
        <f t="shared" ca="1" si="155"/>
        <v>48</v>
      </c>
      <c r="R307">
        <f t="shared" ca="1" si="156"/>
        <v>20</v>
      </c>
      <c r="S307">
        <f t="shared" ca="1" si="157"/>
        <v>48</v>
      </c>
      <c r="T307">
        <f t="shared" ca="1" si="158"/>
        <v>30</v>
      </c>
      <c r="U307">
        <f t="shared" ca="1" si="159"/>
        <v>24</v>
      </c>
      <c r="V307">
        <v>25</v>
      </c>
      <c r="W307">
        <f ca="1">INDIRECT("'"&amp;$A307&amp;"'!$h$23")</f>
        <v>4.5</v>
      </c>
      <c r="X307">
        <f ca="1">INDIRECT("'"&amp;$A307&amp;"'!$h$27")</f>
        <v>60</v>
      </c>
    </row>
    <row r="308" spans="1:24" x14ac:dyDescent="0.35">
      <c r="A308" t="s">
        <v>22</v>
      </c>
      <c r="B308">
        <f t="shared" ca="1" si="140"/>
        <v>25</v>
      </c>
      <c r="C308">
        <f t="shared" ca="1" si="141"/>
        <v>160</v>
      </c>
      <c r="D308">
        <f t="shared" ca="1" si="142"/>
        <v>48.6</v>
      </c>
      <c r="E308">
        <f t="shared" ca="1" si="143"/>
        <v>19.8</v>
      </c>
      <c r="F308">
        <f t="shared" ca="1" si="144"/>
        <v>3</v>
      </c>
      <c r="G308">
        <f t="shared" ca="1" si="145"/>
        <v>19</v>
      </c>
      <c r="H308">
        <f t="shared" ca="1" si="146"/>
        <v>13.2</v>
      </c>
      <c r="I308">
        <f t="shared" ca="1" si="147"/>
        <v>11.2</v>
      </c>
      <c r="J308">
        <f t="shared" ca="1" si="148"/>
        <v>20.3</v>
      </c>
      <c r="K308">
        <f t="shared" ca="1" si="149"/>
        <v>19.7</v>
      </c>
      <c r="L308">
        <f t="shared" ca="1" si="150"/>
        <v>33.799999999999997</v>
      </c>
      <c r="M308">
        <f t="shared" ca="1" si="151"/>
        <v>27.4</v>
      </c>
      <c r="N308">
        <f t="shared" ca="1" si="152"/>
        <v>40.6</v>
      </c>
      <c r="O308">
        <f t="shared" ca="1" si="153"/>
        <v>51</v>
      </c>
      <c r="P308">
        <f t="shared" ca="1" si="154"/>
        <v>52</v>
      </c>
      <c r="Q308">
        <f t="shared" ca="1" si="155"/>
        <v>48</v>
      </c>
      <c r="R308">
        <f t="shared" ca="1" si="156"/>
        <v>20</v>
      </c>
      <c r="S308">
        <f t="shared" ca="1" si="157"/>
        <v>48</v>
      </c>
      <c r="T308">
        <f t="shared" ca="1" si="158"/>
        <v>30</v>
      </c>
      <c r="U308">
        <f t="shared" ca="1" si="159"/>
        <v>24</v>
      </c>
      <c r="V308">
        <v>30</v>
      </c>
      <c r="W308">
        <f ca="1">INDIRECT("'"&amp;$A308&amp;"'!$i$23")</f>
        <v>5.25</v>
      </c>
      <c r="X308">
        <f ca="1">INDIRECT("'"&amp;$A308&amp;"'!$i$27")</f>
        <v>71</v>
      </c>
    </row>
    <row r="309" spans="1:24" x14ac:dyDescent="0.35">
      <c r="A309" t="s">
        <v>22</v>
      </c>
      <c r="B309">
        <f t="shared" ca="1" si="140"/>
        <v>25</v>
      </c>
      <c r="C309">
        <f t="shared" ca="1" si="141"/>
        <v>160</v>
      </c>
      <c r="D309">
        <f t="shared" ca="1" si="142"/>
        <v>48.6</v>
      </c>
      <c r="E309">
        <f t="shared" ca="1" si="143"/>
        <v>19.8</v>
      </c>
      <c r="F309">
        <f t="shared" ca="1" si="144"/>
        <v>3</v>
      </c>
      <c r="G309">
        <f t="shared" ca="1" si="145"/>
        <v>19</v>
      </c>
      <c r="H309">
        <f t="shared" ca="1" si="146"/>
        <v>13.2</v>
      </c>
      <c r="I309">
        <f t="shared" ca="1" si="147"/>
        <v>11.2</v>
      </c>
      <c r="J309">
        <f t="shared" ca="1" si="148"/>
        <v>20.3</v>
      </c>
      <c r="K309">
        <f t="shared" ca="1" si="149"/>
        <v>19.7</v>
      </c>
      <c r="L309">
        <f t="shared" ca="1" si="150"/>
        <v>33.799999999999997</v>
      </c>
      <c r="M309">
        <f t="shared" ca="1" si="151"/>
        <v>27.4</v>
      </c>
      <c r="N309">
        <f t="shared" ca="1" si="152"/>
        <v>40.6</v>
      </c>
      <c r="O309">
        <f t="shared" ca="1" si="153"/>
        <v>51</v>
      </c>
      <c r="P309">
        <f t="shared" ca="1" si="154"/>
        <v>52</v>
      </c>
      <c r="Q309">
        <f t="shared" ca="1" si="155"/>
        <v>48</v>
      </c>
      <c r="R309">
        <f t="shared" ca="1" si="156"/>
        <v>20</v>
      </c>
      <c r="S309">
        <f t="shared" ca="1" si="157"/>
        <v>48</v>
      </c>
      <c r="T309">
        <f t="shared" ca="1" si="158"/>
        <v>30</v>
      </c>
      <c r="U309">
        <f t="shared" ca="1" si="159"/>
        <v>24</v>
      </c>
      <c r="V309">
        <v>35</v>
      </c>
      <c r="W309">
        <f ca="1">INDIRECT("'"&amp;$A309&amp;"'!$j$23")</f>
        <v>9.25</v>
      </c>
      <c r="X309">
        <f ca="1">INDIRECT("'"&amp;$A309&amp;"'!$j$27")</f>
        <v>78</v>
      </c>
    </row>
    <row r="310" spans="1:24" x14ac:dyDescent="0.35">
      <c r="A310" t="s">
        <v>22</v>
      </c>
      <c r="B310">
        <f t="shared" ca="1" si="140"/>
        <v>25</v>
      </c>
      <c r="C310">
        <f t="shared" ca="1" si="141"/>
        <v>160</v>
      </c>
      <c r="D310">
        <f t="shared" ca="1" si="142"/>
        <v>48.6</v>
      </c>
      <c r="E310">
        <f t="shared" ca="1" si="143"/>
        <v>19.8</v>
      </c>
      <c r="F310">
        <f t="shared" ca="1" si="144"/>
        <v>3</v>
      </c>
      <c r="G310">
        <f t="shared" ca="1" si="145"/>
        <v>19</v>
      </c>
      <c r="H310">
        <f t="shared" ca="1" si="146"/>
        <v>13.2</v>
      </c>
      <c r="I310">
        <f t="shared" ca="1" si="147"/>
        <v>11.2</v>
      </c>
      <c r="J310">
        <f t="shared" ca="1" si="148"/>
        <v>20.3</v>
      </c>
      <c r="K310">
        <f t="shared" ca="1" si="149"/>
        <v>19.7</v>
      </c>
      <c r="L310">
        <f t="shared" ca="1" si="150"/>
        <v>33.799999999999997</v>
      </c>
      <c r="M310">
        <f t="shared" ca="1" si="151"/>
        <v>27.4</v>
      </c>
      <c r="N310">
        <f t="shared" ca="1" si="152"/>
        <v>40.6</v>
      </c>
      <c r="O310">
        <f t="shared" ca="1" si="153"/>
        <v>51</v>
      </c>
      <c r="P310">
        <f t="shared" ca="1" si="154"/>
        <v>52</v>
      </c>
      <c r="Q310">
        <f t="shared" ca="1" si="155"/>
        <v>48</v>
      </c>
      <c r="R310">
        <f t="shared" ca="1" si="156"/>
        <v>20</v>
      </c>
      <c r="S310">
        <f t="shared" ca="1" si="157"/>
        <v>48</v>
      </c>
      <c r="T310">
        <f t="shared" ca="1" si="158"/>
        <v>30</v>
      </c>
      <c r="U310">
        <f t="shared" ca="1" si="159"/>
        <v>24</v>
      </c>
      <c r="V310">
        <v>40</v>
      </c>
      <c r="W310">
        <f ca="1">INDIRECT("'"&amp;$A310&amp;"'!$k$23")</f>
        <v>10</v>
      </c>
      <c r="X310">
        <f ca="1">INDIRECT("'"&amp;$A310&amp;"'!$k$27")</f>
        <v>92</v>
      </c>
    </row>
    <row r="311" spans="1:24" x14ac:dyDescent="0.35">
      <c r="A311" t="s">
        <v>22</v>
      </c>
      <c r="B311">
        <f t="shared" ca="1" si="140"/>
        <v>25</v>
      </c>
      <c r="C311">
        <f t="shared" ca="1" si="141"/>
        <v>160</v>
      </c>
      <c r="D311">
        <f t="shared" ca="1" si="142"/>
        <v>48.6</v>
      </c>
      <c r="E311">
        <f t="shared" ca="1" si="143"/>
        <v>19.8</v>
      </c>
      <c r="F311">
        <f t="shared" ca="1" si="144"/>
        <v>3</v>
      </c>
      <c r="G311">
        <f t="shared" ca="1" si="145"/>
        <v>19</v>
      </c>
      <c r="H311">
        <f t="shared" ca="1" si="146"/>
        <v>13.2</v>
      </c>
      <c r="I311">
        <f t="shared" ca="1" si="147"/>
        <v>11.2</v>
      </c>
      <c r="J311">
        <f t="shared" ca="1" si="148"/>
        <v>20.3</v>
      </c>
      <c r="K311">
        <f t="shared" ca="1" si="149"/>
        <v>19.7</v>
      </c>
      <c r="L311">
        <f t="shared" ca="1" si="150"/>
        <v>33.799999999999997</v>
      </c>
      <c r="M311">
        <f t="shared" ca="1" si="151"/>
        <v>27.4</v>
      </c>
      <c r="N311">
        <f t="shared" ca="1" si="152"/>
        <v>40.6</v>
      </c>
      <c r="O311">
        <f t="shared" ca="1" si="153"/>
        <v>51</v>
      </c>
      <c r="P311">
        <f t="shared" ca="1" si="154"/>
        <v>52</v>
      </c>
      <c r="Q311">
        <f t="shared" ca="1" si="155"/>
        <v>48</v>
      </c>
      <c r="R311">
        <f t="shared" ca="1" si="156"/>
        <v>20</v>
      </c>
      <c r="S311">
        <f t="shared" ca="1" si="157"/>
        <v>48</v>
      </c>
      <c r="T311">
        <f t="shared" ca="1" si="158"/>
        <v>30</v>
      </c>
      <c r="U311">
        <f t="shared" ca="1" si="159"/>
        <v>24</v>
      </c>
      <c r="V311">
        <v>45</v>
      </c>
      <c r="W311">
        <f ca="1">INDIRECT("'"&amp;$A311&amp;"'!$l$23")</f>
        <v>10.75</v>
      </c>
      <c r="X311">
        <f ca="1">INDIRECT("'"&amp;$A311&amp;"'!$l$27")</f>
        <v>107</v>
      </c>
    </row>
    <row r="312" spans="1:24" x14ac:dyDescent="0.35">
      <c r="A312" t="s">
        <v>22</v>
      </c>
      <c r="B312">
        <f t="shared" ca="1" si="140"/>
        <v>25</v>
      </c>
      <c r="C312">
        <f t="shared" ca="1" si="141"/>
        <v>160</v>
      </c>
      <c r="D312">
        <f t="shared" ca="1" si="142"/>
        <v>48.6</v>
      </c>
      <c r="E312">
        <f t="shared" ca="1" si="143"/>
        <v>19.8</v>
      </c>
      <c r="F312">
        <f t="shared" ca="1" si="144"/>
        <v>3</v>
      </c>
      <c r="G312">
        <f t="shared" ca="1" si="145"/>
        <v>19</v>
      </c>
      <c r="H312">
        <f t="shared" ca="1" si="146"/>
        <v>13.2</v>
      </c>
      <c r="I312">
        <f t="shared" ca="1" si="147"/>
        <v>11.2</v>
      </c>
      <c r="J312">
        <f t="shared" ca="1" si="148"/>
        <v>20.3</v>
      </c>
      <c r="K312">
        <f t="shared" ca="1" si="149"/>
        <v>19.7</v>
      </c>
      <c r="L312">
        <f t="shared" ca="1" si="150"/>
        <v>33.799999999999997</v>
      </c>
      <c r="M312">
        <f t="shared" ca="1" si="151"/>
        <v>27.4</v>
      </c>
      <c r="N312">
        <f t="shared" ca="1" si="152"/>
        <v>40.6</v>
      </c>
      <c r="O312">
        <f t="shared" ca="1" si="153"/>
        <v>51</v>
      </c>
      <c r="P312">
        <f t="shared" ca="1" si="154"/>
        <v>52</v>
      </c>
      <c r="Q312">
        <f t="shared" ca="1" si="155"/>
        <v>48</v>
      </c>
      <c r="R312">
        <f t="shared" ca="1" si="156"/>
        <v>20</v>
      </c>
      <c r="S312">
        <f t="shared" ca="1" si="157"/>
        <v>48</v>
      </c>
      <c r="T312">
        <f t="shared" ca="1" si="158"/>
        <v>30</v>
      </c>
      <c r="U312">
        <f t="shared" ca="1" si="159"/>
        <v>24</v>
      </c>
      <c r="V312">
        <v>50</v>
      </c>
      <c r="W312">
        <f ca="1">INDIRECT("'"&amp;$A312&amp;"'!$m$23")</f>
        <v>11</v>
      </c>
      <c r="X312">
        <f ca="1">INDIRECT("'"&amp;$A312&amp;"'!$m$27")</f>
        <v>134</v>
      </c>
    </row>
    <row r="313" spans="1:24" x14ac:dyDescent="0.35">
      <c r="A313" t="s">
        <v>22</v>
      </c>
      <c r="B313">
        <f t="shared" ca="1" si="140"/>
        <v>25</v>
      </c>
      <c r="C313">
        <f t="shared" ca="1" si="141"/>
        <v>160</v>
      </c>
      <c r="D313">
        <f t="shared" ca="1" si="142"/>
        <v>48.6</v>
      </c>
      <c r="E313">
        <f t="shared" ca="1" si="143"/>
        <v>19.8</v>
      </c>
      <c r="F313">
        <f t="shared" ca="1" si="144"/>
        <v>3</v>
      </c>
      <c r="G313">
        <f t="shared" ca="1" si="145"/>
        <v>19</v>
      </c>
      <c r="H313">
        <f t="shared" ca="1" si="146"/>
        <v>13.2</v>
      </c>
      <c r="I313">
        <f t="shared" ca="1" si="147"/>
        <v>11.2</v>
      </c>
      <c r="J313">
        <f t="shared" ca="1" si="148"/>
        <v>20.3</v>
      </c>
      <c r="K313">
        <f t="shared" ca="1" si="149"/>
        <v>19.7</v>
      </c>
      <c r="L313">
        <f t="shared" ca="1" si="150"/>
        <v>33.799999999999997</v>
      </c>
      <c r="M313">
        <f t="shared" ca="1" si="151"/>
        <v>27.4</v>
      </c>
      <c r="N313">
        <f t="shared" ca="1" si="152"/>
        <v>40.6</v>
      </c>
      <c r="O313">
        <f t="shared" ca="1" si="153"/>
        <v>51</v>
      </c>
      <c r="P313">
        <f t="shared" ca="1" si="154"/>
        <v>52</v>
      </c>
      <c r="Q313">
        <f t="shared" ca="1" si="155"/>
        <v>48</v>
      </c>
      <c r="R313">
        <f t="shared" ca="1" si="156"/>
        <v>20</v>
      </c>
      <c r="S313">
        <f t="shared" ca="1" si="157"/>
        <v>48</v>
      </c>
      <c r="T313">
        <f t="shared" ca="1" si="158"/>
        <v>30</v>
      </c>
      <c r="U313">
        <f t="shared" ca="1" si="159"/>
        <v>24</v>
      </c>
      <c r="V313">
        <v>55</v>
      </c>
      <c r="W313">
        <f ca="1">INDIRECT("'"&amp;$A313&amp;"'!$n$23")</f>
        <v>11.5</v>
      </c>
      <c r="X313">
        <f ca="1">INDIRECT("'"&amp;$A313&amp;"'!$n$27")</f>
        <v>146</v>
      </c>
    </row>
    <row r="314" spans="1:24" x14ac:dyDescent="0.35">
      <c r="A314" t="s">
        <v>22</v>
      </c>
      <c r="B314">
        <f t="shared" ca="1" si="140"/>
        <v>25</v>
      </c>
      <c r="C314">
        <f t="shared" ca="1" si="141"/>
        <v>160</v>
      </c>
      <c r="D314">
        <f t="shared" ca="1" si="142"/>
        <v>48.6</v>
      </c>
      <c r="E314">
        <f t="shared" ca="1" si="143"/>
        <v>19.8</v>
      </c>
      <c r="F314">
        <f t="shared" ca="1" si="144"/>
        <v>3</v>
      </c>
      <c r="G314">
        <f t="shared" ca="1" si="145"/>
        <v>19</v>
      </c>
      <c r="H314">
        <f t="shared" ca="1" si="146"/>
        <v>13.2</v>
      </c>
      <c r="I314">
        <f t="shared" ca="1" si="147"/>
        <v>11.2</v>
      </c>
      <c r="J314">
        <f t="shared" ca="1" si="148"/>
        <v>20.3</v>
      </c>
      <c r="K314">
        <f t="shared" ca="1" si="149"/>
        <v>19.7</v>
      </c>
      <c r="L314">
        <f t="shared" ca="1" si="150"/>
        <v>33.799999999999997</v>
      </c>
      <c r="M314">
        <f t="shared" ca="1" si="151"/>
        <v>27.4</v>
      </c>
      <c r="N314">
        <f t="shared" ca="1" si="152"/>
        <v>40.6</v>
      </c>
      <c r="O314">
        <f t="shared" ca="1" si="153"/>
        <v>51</v>
      </c>
      <c r="P314">
        <f t="shared" ca="1" si="154"/>
        <v>52</v>
      </c>
      <c r="Q314">
        <f t="shared" ca="1" si="155"/>
        <v>48</v>
      </c>
      <c r="R314">
        <f t="shared" ca="1" si="156"/>
        <v>20</v>
      </c>
      <c r="S314">
        <f t="shared" ca="1" si="157"/>
        <v>48</v>
      </c>
      <c r="T314">
        <f t="shared" ca="1" si="158"/>
        <v>30</v>
      </c>
      <c r="U314">
        <f t="shared" ca="1" si="159"/>
        <v>24</v>
      </c>
      <c r="V314">
        <v>60</v>
      </c>
      <c r="W314">
        <f ca="1">INDIRECT("'"&amp;$A314&amp;"'!$o$23")</f>
        <v>12.75</v>
      </c>
      <c r="X314">
        <f ca="1">INDIRECT("'"&amp;$A314&amp;"'!$o$27")</f>
        <v>149</v>
      </c>
    </row>
    <row r="315" spans="1:24" x14ac:dyDescent="0.35">
      <c r="A315" t="s">
        <v>21</v>
      </c>
      <c r="B315">
        <f ca="1">INDIRECT("'"&amp;$A315&amp;"'!$C$3")</f>
        <v>26</v>
      </c>
      <c r="C315">
        <f ca="1">INDIRECT("'"&amp;$A315&amp;"'!$C$4")</f>
        <v>180</v>
      </c>
      <c r="D315">
        <f ca="1">INDIRECT("'"&amp;$A315&amp;"'!$C$5")</f>
        <v>80.900000000000006</v>
      </c>
      <c r="E315">
        <f ca="1">INDIRECT("'"&amp;$A315&amp;"'!$C$6")</f>
        <v>23.3</v>
      </c>
      <c r="F315">
        <f ca="1">INDIRECT("'"&amp;$A315&amp;"'!$C$7")</f>
        <v>8.5</v>
      </c>
      <c r="G315">
        <f ca="1">INDIRECT("'"&amp;$A315&amp;"'!$C$8")</f>
        <v>25</v>
      </c>
      <c r="H315">
        <f ca="1">INDIRECT("'"&amp;$A315&amp;"'!$C$11")</f>
        <v>16.3</v>
      </c>
      <c r="I315">
        <f ca="1">INDIRECT("'"&amp;$A315&amp;"'!$D$11")</f>
        <v>14.7</v>
      </c>
      <c r="J315">
        <f ca="1">INDIRECT("'"&amp;$A315&amp;"'!$e$11")</f>
        <v>23.1</v>
      </c>
      <c r="K315">
        <f ca="1">INDIRECT("'"&amp;$A315&amp;"'!$f$11")</f>
        <v>22.9</v>
      </c>
      <c r="L315">
        <f ca="1">INDIRECT("'"&amp;$A315&amp;"'!$C$12")</f>
        <v>33.299999999999997</v>
      </c>
      <c r="M315">
        <f ca="1">INDIRECT("'"&amp;$A315&amp;"'!$d$12")</f>
        <v>26.1</v>
      </c>
      <c r="N315">
        <f ca="1">INDIRECT("'"&amp;$A315&amp;"'!$e$12")</f>
        <v>38.200000000000003</v>
      </c>
      <c r="O315">
        <f ca="1">INDIRECT("'"&amp;$A315&amp;"'!$f$12")</f>
        <v>50.6</v>
      </c>
      <c r="P315">
        <f ca="1">INDIRECT("'"&amp;$A315&amp;"'!$C$16")</f>
        <v>50</v>
      </c>
      <c r="Q315">
        <f ca="1">INDIRECT("'"&amp;$A315&amp;"'!$C$17")</f>
        <v>52</v>
      </c>
      <c r="R315">
        <f ca="1">INDIRECT("'"&amp;$A315&amp;"'!$d$16")</f>
        <v>22</v>
      </c>
      <c r="S315">
        <f ca="1">INDIRECT("'"&amp;$A315&amp;"'!$e$17")</f>
        <v>52</v>
      </c>
      <c r="T315">
        <f ca="1">INDIRECT("'"&amp;$A315&amp;"'!$f$16")</f>
        <v>26</v>
      </c>
      <c r="U315">
        <f ca="1">INDIRECT("'"&amp;$A315&amp;"'!$f$17")</f>
        <v>28</v>
      </c>
      <c r="V315">
        <v>0</v>
      </c>
      <c r="W315">
        <f ca="1">INDIRECT("'"&amp;$A315&amp;"'!$C$23")</f>
        <v>0</v>
      </c>
      <c r="X315">
        <f ca="1">INDIRECT("'"&amp;$A315&amp;"'!$C$25")</f>
        <v>17</v>
      </c>
    </row>
    <row r="316" spans="1:24" x14ac:dyDescent="0.35">
      <c r="A316" t="s">
        <v>21</v>
      </c>
      <c r="B316">
        <f t="shared" ref="B316:B353" ca="1" si="160">INDIRECT("'"&amp;$A316&amp;"'!$C$3")</f>
        <v>26</v>
      </c>
      <c r="C316">
        <f t="shared" ref="C316:C353" ca="1" si="161">INDIRECT("'"&amp;$A316&amp;"'!$C$4")</f>
        <v>180</v>
      </c>
      <c r="D316">
        <f t="shared" ref="D316:D353" ca="1" si="162">INDIRECT("'"&amp;$A316&amp;"'!$C$5")</f>
        <v>80.900000000000006</v>
      </c>
      <c r="E316">
        <f t="shared" ref="E316:E353" ca="1" si="163">INDIRECT("'"&amp;$A316&amp;"'!$C$6")</f>
        <v>23.3</v>
      </c>
      <c r="F316">
        <f t="shared" ref="F316:F353" ca="1" si="164">INDIRECT("'"&amp;$A316&amp;"'!$C$7")</f>
        <v>8.5</v>
      </c>
      <c r="G316">
        <f t="shared" ref="G316:G353" ca="1" si="165">INDIRECT("'"&amp;$A316&amp;"'!$C$8")</f>
        <v>25</v>
      </c>
      <c r="H316">
        <f t="shared" ref="H316:H353" ca="1" si="166">INDIRECT("'"&amp;$A316&amp;"'!$C$11")</f>
        <v>16.3</v>
      </c>
      <c r="I316">
        <f t="shared" ref="I316:I353" ca="1" si="167">INDIRECT("'"&amp;$A316&amp;"'!$D$11")</f>
        <v>14.7</v>
      </c>
      <c r="J316">
        <f t="shared" ref="J316:J353" ca="1" si="168">INDIRECT("'"&amp;$A316&amp;"'!$e$11")</f>
        <v>23.1</v>
      </c>
      <c r="K316">
        <f t="shared" ref="K316:K353" ca="1" si="169">INDIRECT("'"&amp;$A316&amp;"'!$f$11")</f>
        <v>22.9</v>
      </c>
      <c r="L316">
        <f t="shared" ref="L316:L353" ca="1" si="170">INDIRECT("'"&amp;$A316&amp;"'!$C$12")</f>
        <v>33.299999999999997</v>
      </c>
      <c r="M316">
        <f t="shared" ref="M316:M353" ca="1" si="171">INDIRECT("'"&amp;$A316&amp;"'!$d$12")</f>
        <v>26.1</v>
      </c>
      <c r="N316">
        <f t="shared" ref="N316:N353" ca="1" si="172">INDIRECT("'"&amp;$A316&amp;"'!$e$12")</f>
        <v>38.200000000000003</v>
      </c>
      <c r="O316">
        <f t="shared" ref="O316:O353" ca="1" si="173">INDIRECT("'"&amp;$A316&amp;"'!$f$12")</f>
        <v>50.6</v>
      </c>
      <c r="P316">
        <f t="shared" ref="P316:P353" ca="1" si="174">INDIRECT("'"&amp;$A316&amp;"'!$C$16")</f>
        <v>50</v>
      </c>
      <c r="Q316">
        <f t="shared" ref="Q316:Q353" ca="1" si="175">INDIRECT("'"&amp;$A316&amp;"'!$C$17")</f>
        <v>52</v>
      </c>
      <c r="R316">
        <f t="shared" ref="R316:R353" ca="1" si="176">INDIRECT("'"&amp;$A316&amp;"'!$d$16")</f>
        <v>22</v>
      </c>
      <c r="S316">
        <f t="shared" ref="S316:S353" ca="1" si="177">INDIRECT("'"&amp;$A316&amp;"'!$e$17")</f>
        <v>52</v>
      </c>
      <c r="T316">
        <f t="shared" ref="T316:T353" ca="1" si="178">INDIRECT("'"&amp;$A316&amp;"'!$f$16")</f>
        <v>26</v>
      </c>
      <c r="U316">
        <f t="shared" ref="U316:U353" ca="1" si="179">INDIRECT("'"&amp;$A316&amp;"'!$f$17")</f>
        <v>28</v>
      </c>
      <c r="V316">
        <v>5</v>
      </c>
      <c r="W316">
        <f ca="1">INDIRECT("'"&amp;$A316&amp;"'!$d$23")</f>
        <v>1</v>
      </c>
      <c r="X316">
        <f ca="1">INDIRECT("'"&amp;$A316&amp;"'!$D$25")</f>
        <v>21</v>
      </c>
    </row>
    <row r="317" spans="1:24" x14ac:dyDescent="0.35">
      <c r="A317" t="s">
        <v>21</v>
      </c>
      <c r="B317">
        <f t="shared" ca="1" si="160"/>
        <v>26</v>
      </c>
      <c r="C317">
        <f t="shared" ca="1" si="161"/>
        <v>180</v>
      </c>
      <c r="D317">
        <f t="shared" ca="1" si="162"/>
        <v>80.900000000000006</v>
      </c>
      <c r="E317">
        <f t="shared" ca="1" si="163"/>
        <v>23.3</v>
      </c>
      <c r="F317">
        <f t="shared" ca="1" si="164"/>
        <v>8.5</v>
      </c>
      <c r="G317">
        <f t="shared" ca="1" si="165"/>
        <v>25</v>
      </c>
      <c r="H317">
        <f t="shared" ca="1" si="166"/>
        <v>16.3</v>
      </c>
      <c r="I317">
        <f t="shared" ca="1" si="167"/>
        <v>14.7</v>
      </c>
      <c r="J317">
        <f t="shared" ca="1" si="168"/>
        <v>23.1</v>
      </c>
      <c r="K317">
        <f t="shared" ca="1" si="169"/>
        <v>22.9</v>
      </c>
      <c r="L317">
        <f t="shared" ca="1" si="170"/>
        <v>33.299999999999997</v>
      </c>
      <c r="M317">
        <f t="shared" ca="1" si="171"/>
        <v>26.1</v>
      </c>
      <c r="N317">
        <f t="shared" ca="1" si="172"/>
        <v>38.200000000000003</v>
      </c>
      <c r="O317">
        <f t="shared" ca="1" si="173"/>
        <v>50.6</v>
      </c>
      <c r="P317">
        <f t="shared" ca="1" si="174"/>
        <v>50</v>
      </c>
      <c r="Q317">
        <f t="shared" ca="1" si="175"/>
        <v>52</v>
      </c>
      <c r="R317">
        <f t="shared" ca="1" si="176"/>
        <v>22</v>
      </c>
      <c r="S317">
        <f t="shared" ca="1" si="177"/>
        <v>52</v>
      </c>
      <c r="T317">
        <f t="shared" ca="1" si="178"/>
        <v>26</v>
      </c>
      <c r="U317">
        <f t="shared" ca="1" si="179"/>
        <v>28</v>
      </c>
      <c r="V317">
        <v>10</v>
      </c>
      <c r="W317">
        <f ca="1">INDIRECT("'"&amp;$A317&amp;"'!$e$23")</f>
        <v>2.75</v>
      </c>
      <c r="X317">
        <f ca="1">INDIRECT("'"&amp;$A317&amp;"'!$e$25")</f>
        <v>27</v>
      </c>
    </row>
    <row r="318" spans="1:24" x14ac:dyDescent="0.35">
      <c r="A318" t="s">
        <v>21</v>
      </c>
      <c r="B318">
        <f t="shared" ca="1" si="160"/>
        <v>26</v>
      </c>
      <c r="C318">
        <f t="shared" ca="1" si="161"/>
        <v>180</v>
      </c>
      <c r="D318">
        <f t="shared" ca="1" si="162"/>
        <v>80.900000000000006</v>
      </c>
      <c r="E318">
        <f t="shared" ca="1" si="163"/>
        <v>23.3</v>
      </c>
      <c r="F318">
        <f t="shared" ca="1" si="164"/>
        <v>8.5</v>
      </c>
      <c r="G318">
        <f t="shared" ca="1" si="165"/>
        <v>25</v>
      </c>
      <c r="H318">
        <f t="shared" ca="1" si="166"/>
        <v>16.3</v>
      </c>
      <c r="I318">
        <f t="shared" ca="1" si="167"/>
        <v>14.7</v>
      </c>
      <c r="J318">
        <f t="shared" ca="1" si="168"/>
        <v>23.1</v>
      </c>
      <c r="K318">
        <f t="shared" ca="1" si="169"/>
        <v>22.9</v>
      </c>
      <c r="L318">
        <f t="shared" ca="1" si="170"/>
        <v>33.299999999999997</v>
      </c>
      <c r="M318">
        <f t="shared" ca="1" si="171"/>
        <v>26.1</v>
      </c>
      <c r="N318">
        <f t="shared" ca="1" si="172"/>
        <v>38.200000000000003</v>
      </c>
      <c r="O318">
        <f t="shared" ca="1" si="173"/>
        <v>50.6</v>
      </c>
      <c r="P318">
        <f t="shared" ca="1" si="174"/>
        <v>50</v>
      </c>
      <c r="Q318">
        <f t="shared" ca="1" si="175"/>
        <v>52</v>
      </c>
      <c r="R318">
        <f t="shared" ca="1" si="176"/>
        <v>22</v>
      </c>
      <c r="S318">
        <f t="shared" ca="1" si="177"/>
        <v>52</v>
      </c>
      <c r="T318">
        <f t="shared" ca="1" si="178"/>
        <v>26</v>
      </c>
      <c r="U318">
        <f t="shared" ca="1" si="179"/>
        <v>28</v>
      </c>
      <c r="V318">
        <v>15</v>
      </c>
      <c r="W318">
        <f ca="1">INDIRECT("'"&amp;$A318&amp;"'!$f$23")</f>
        <v>4</v>
      </c>
      <c r="X318">
        <f ca="1">INDIRECT("'"&amp;$A318&amp;"'!$f$25")</f>
        <v>36</v>
      </c>
    </row>
    <row r="319" spans="1:24" x14ac:dyDescent="0.35">
      <c r="A319" t="s">
        <v>21</v>
      </c>
      <c r="B319">
        <f t="shared" ca="1" si="160"/>
        <v>26</v>
      </c>
      <c r="C319">
        <f t="shared" ca="1" si="161"/>
        <v>180</v>
      </c>
      <c r="D319">
        <f t="shared" ca="1" si="162"/>
        <v>80.900000000000006</v>
      </c>
      <c r="E319">
        <f t="shared" ca="1" si="163"/>
        <v>23.3</v>
      </c>
      <c r="F319">
        <f t="shared" ca="1" si="164"/>
        <v>8.5</v>
      </c>
      <c r="G319">
        <f t="shared" ca="1" si="165"/>
        <v>25</v>
      </c>
      <c r="H319">
        <f t="shared" ca="1" si="166"/>
        <v>16.3</v>
      </c>
      <c r="I319">
        <f t="shared" ca="1" si="167"/>
        <v>14.7</v>
      </c>
      <c r="J319">
        <f t="shared" ca="1" si="168"/>
        <v>23.1</v>
      </c>
      <c r="K319">
        <f t="shared" ca="1" si="169"/>
        <v>22.9</v>
      </c>
      <c r="L319">
        <f t="shared" ca="1" si="170"/>
        <v>33.299999999999997</v>
      </c>
      <c r="M319">
        <f t="shared" ca="1" si="171"/>
        <v>26.1</v>
      </c>
      <c r="N319">
        <f t="shared" ca="1" si="172"/>
        <v>38.200000000000003</v>
      </c>
      <c r="O319">
        <f t="shared" ca="1" si="173"/>
        <v>50.6</v>
      </c>
      <c r="P319">
        <f t="shared" ca="1" si="174"/>
        <v>50</v>
      </c>
      <c r="Q319">
        <f t="shared" ca="1" si="175"/>
        <v>52</v>
      </c>
      <c r="R319">
        <f t="shared" ca="1" si="176"/>
        <v>22</v>
      </c>
      <c r="S319">
        <f t="shared" ca="1" si="177"/>
        <v>52</v>
      </c>
      <c r="T319">
        <f t="shared" ca="1" si="178"/>
        <v>26</v>
      </c>
      <c r="U319">
        <f t="shared" ca="1" si="179"/>
        <v>28</v>
      </c>
      <c r="V319">
        <v>20</v>
      </c>
      <c r="W319">
        <f ca="1">INDIRECT("'"&amp;$A319&amp;"'!$g$23")</f>
        <v>5.5</v>
      </c>
      <c r="X319">
        <f ca="1">INDIRECT("'"&amp;$A319&amp;"'!$g$25")</f>
        <v>49</v>
      </c>
    </row>
    <row r="320" spans="1:24" x14ac:dyDescent="0.35">
      <c r="A320" t="s">
        <v>21</v>
      </c>
      <c r="B320">
        <f t="shared" ca="1" si="160"/>
        <v>26</v>
      </c>
      <c r="C320">
        <f t="shared" ca="1" si="161"/>
        <v>180</v>
      </c>
      <c r="D320">
        <f t="shared" ca="1" si="162"/>
        <v>80.900000000000006</v>
      </c>
      <c r="E320">
        <f t="shared" ca="1" si="163"/>
        <v>23.3</v>
      </c>
      <c r="F320">
        <f t="shared" ca="1" si="164"/>
        <v>8.5</v>
      </c>
      <c r="G320">
        <f t="shared" ca="1" si="165"/>
        <v>25</v>
      </c>
      <c r="H320">
        <f t="shared" ca="1" si="166"/>
        <v>16.3</v>
      </c>
      <c r="I320">
        <f t="shared" ca="1" si="167"/>
        <v>14.7</v>
      </c>
      <c r="J320">
        <f t="shared" ca="1" si="168"/>
        <v>23.1</v>
      </c>
      <c r="K320">
        <f t="shared" ca="1" si="169"/>
        <v>22.9</v>
      </c>
      <c r="L320">
        <f t="shared" ca="1" si="170"/>
        <v>33.299999999999997</v>
      </c>
      <c r="M320">
        <f t="shared" ca="1" si="171"/>
        <v>26.1</v>
      </c>
      <c r="N320">
        <f t="shared" ca="1" si="172"/>
        <v>38.200000000000003</v>
      </c>
      <c r="O320">
        <f t="shared" ca="1" si="173"/>
        <v>50.6</v>
      </c>
      <c r="P320">
        <f t="shared" ca="1" si="174"/>
        <v>50</v>
      </c>
      <c r="Q320">
        <f t="shared" ca="1" si="175"/>
        <v>52</v>
      </c>
      <c r="R320">
        <f t="shared" ca="1" si="176"/>
        <v>22</v>
      </c>
      <c r="S320">
        <f t="shared" ca="1" si="177"/>
        <v>52</v>
      </c>
      <c r="T320">
        <f t="shared" ca="1" si="178"/>
        <v>26</v>
      </c>
      <c r="U320">
        <f t="shared" ca="1" si="179"/>
        <v>28</v>
      </c>
      <c r="V320">
        <v>25</v>
      </c>
      <c r="W320">
        <f ca="1">INDIRECT("'"&amp;$A320&amp;"'!$h$23")</f>
        <v>7</v>
      </c>
      <c r="X320">
        <f ca="1">INDIRECT("'"&amp;$A320&amp;"'!$h$25")</f>
        <v>64</v>
      </c>
    </row>
    <row r="321" spans="1:24" x14ac:dyDescent="0.35">
      <c r="A321" t="s">
        <v>21</v>
      </c>
      <c r="B321">
        <f t="shared" ca="1" si="160"/>
        <v>26</v>
      </c>
      <c r="C321">
        <f t="shared" ca="1" si="161"/>
        <v>180</v>
      </c>
      <c r="D321">
        <f t="shared" ca="1" si="162"/>
        <v>80.900000000000006</v>
      </c>
      <c r="E321">
        <f t="shared" ca="1" si="163"/>
        <v>23.3</v>
      </c>
      <c r="F321">
        <f t="shared" ca="1" si="164"/>
        <v>8.5</v>
      </c>
      <c r="G321">
        <f t="shared" ca="1" si="165"/>
        <v>25</v>
      </c>
      <c r="H321">
        <f t="shared" ca="1" si="166"/>
        <v>16.3</v>
      </c>
      <c r="I321">
        <f t="shared" ca="1" si="167"/>
        <v>14.7</v>
      </c>
      <c r="J321">
        <f t="shared" ca="1" si="168"/>
        <v>23.1</v>
      </c>
      <c r="K321">
        <f t="shared" ca="1" si="169"/>
        <v>22.9</v>
      </c>
      <c r="L321">
        <f t="shared" ca="1" si="170"/>
        <v>33.299999999999997</v>
      </c>
      <c r="M321">
        <f t="shared" ca="1" si="171"/>
        <v>26.1</v>
      </c>
      <c r="N321">
        <f t="shared" ca="1" si="172"/>
        <v>38.200000000000003</v>
      </c>
      <c r="O321">
        <f t="shared" ca="1" si="173"/>
        <v>50.6</v>
      </c>
      <c r="P321">
        <f t="shared" ca="1" si="174"/>
        <v>50</v>
      </c>
      <c r="Q321">
        <f t="shared" ca="1" si="175"/>
        <v>52</v>
      </c>
      <c r="R321">
        <f t="shared" ca="1" si="176"/>
        <v>22</v>
      </c>
      <c r="S321">
        <f t="shared" ca="1" si="177"/>
        <v>52</v>
      </c>
      <c r="T321">
        <f t="shared" ca="1" si="178"/>
        <v>26</v>
      </c>
      <c r="U321">
        <f t="shared" ca="1" si="179"/>
        <v>28</v>
      </c>
      <c r="V321">
        <v>30</v>
      </c>
      <c r="W321">
        <f ca="1">INDIRECT("'"&amp;$A321&amp;"'!$i$23")</f>
        <v>9</v>
      </c>
      <c r="X321">
        <f ca="1">INDIRECT("'"&amp;$A321&amp;"'!$i$25")</f>
        <v>75</v>
      </c>
    </row>
    <row r="322" spans="1:24" x14ac:dyDescent="0.35">
      <c r="A322" t="s">
        <v>21</v>
      </c>
      <c r="B322">
        <f t="shared" ca="1" si="160"/>
        <v>26</v>
      </c>
      <c r="C322">
        <f t="shared" ca="1" si="161"/>
        <v>180</v>
      </c>
      <c r="D322">
        <f t="shared" ca="1" si="162"/>
        <v>80.900000000000006</v>
      </c>
      <c r="E322">
        <f t="shared" ca="1" si="163"/>
        <v>23.3</v>
      </c>
      <c r="F322">
        <f t="shared" ca="1" si="164"/>
        <v>8.5</v>
      </c>
      <c r="G322">
        <f t="shared" ca="1" si="165"/>
        <v>25</v>
      </c>
      <c r="H322">
        <f t="shared" ca="1" si="166"/>
        <v>16.3</v>
      </c>
      <c r="I322">
        <f t="shared" ca="1" si="167"/>
        <v>14.7</v>
      </c>
      <c r="J322">
        <f t="shared" ca="1" si="168"/>
        <v>23.1</v>
      </c>
      <c r="K322">
        <f t="shared" ca="1" si="169"/>
        <v>22.9</v>
      </c>
      <c r="L322">
        <f t="shared" ca="1" si="170"/>
        <v>33.299999999999997</v>
      </c>
      <c r="M322">
        <f t="shared" ca="1" si="171"/>
        <v>26.1</v>
      </c>
      <c r="N322">
        <f t="shared" ca="1" si="172"/>
        <v>38.200000000000003</v>
      </c>
      <c r="O322">
        <f t="shared" ca="1" si="173"/>
        <v>50.6</v>
      </c>
      <c r="P322">
        <f t="shared" ca="1" si="174"/>
        <v>50</v>
      </c>
      <c r="Q322">
        <f t="shared" ca="1" si="175"/>
        <v>52</v>
      </c>
      <c r="R322">
        <f t="shared" ca="1" si="176"/>
        <v>22</v>
      </c>
      <c r="S322">
        <f t="shared" ca="1" si="177"/>
        <v>52</v>
      </c>
      <c r="T322">
        <f t="shared" ca="1" si="178"/>
        <v>26</v>
      </c>
      <c r="U322">
        <f t="shared" ca="1" si="179"/>
        <v>28</v>
      </c>
      <c r="V322">
        <v>35</v>
      </c>
      <c r="W322">
        <f ca="1">INDIRECT("'"&amp;$A322&amp;"'!$j$23")</f>
        <v>10.25</v>
      </c>
      <c r="X322">
        <f ca="1">INDIRECT("'"&amp;$A322&amp;"'!$j$25")</f>
        <v>91</v>
      </c>
    </row>
    <row r="323" spans="1:24" x14ac:dyDescent="0.35">
      <c r="A323" t="s">
        <v>21</v>
      </c>
      <c r="B323">
        <f t="shared" ca="1" si="160"/>
        <v>26</v>
      </c>
      <c r="C323">
        <f t="shared" ca="1" si="161"/>
        <v>180</v>
      </c>
      <c r="D323">
        <f t="shared" ca="1" si="162"/>
        <v>80.900000000000006</v>
      </c>
      <c r="E323">
        <f t="shared" ca="1" si="163"/>
        <v>23.3</v>
      </c>
      <c r="F323">
        <f t="shared" ca="1" si="164"/>
        <v>8.5</v>
      </c>
      <c r="G323">
        <f t="shared" ca="1" si="165"/>
        <v>25</v>
      </c>
      <c r="H323">
        <f t="shared" ca="1" si="166"/>
        <v>16.3</v>
      </c>
      <c r="I323">
        <f t="shared" ca="1" si="167"/>
        <v>14.7</v>
      </c>
      <c r="J323">
        <f t="shared" ca="1" si="168"/>
        <v>23.1</v>
      </c>
      <c r="K323">
        <f t="shared" ca="1" si="169"/>
        <v>22.9</v>
      </c>
      <c r="L323">
        <f t="shared" ca="1" si="170"/>
        <v>33.299999999999997</v>
      </c>
      <c r="M323">
        <f t="shared" ca="1" si="171"/>
        <v>26.1</v>
      </c>
      <c r="N323">
        <f t="shared" ca="1" si="172"/>
        <v>38.200000000000003</v>
      </c>
      <c r="O323">
        <f t="shared" ca="1" si="173"/>
        <v>50.6</v>
      </c>
      <c r="P323">
        <f t="shared" ca="1" si="174"/>
        <v>50</v>
      </c>
      <c r="Q323">
        <f t="shared" ca="1" si="175"/>
        <v>52</v>
      </c>
      <c r="R323">
        <f t="shared" ca="1" si="176"/>
        <v>22</v>
      </c>
      <c r="S323">
        <f t="shared" ca="1" si="177"/>
        <v>52</v>
      </c>
      <c r="T323">
        <f t="shared" ca="1" si="178"/>
        <v>26</v>
      </c>
      <c r="U323">
        <f t="shared" ca="1" si="179"/>
        <v>28</v>
      </c>
      <c r="V323">
        <v>40</v>
      </c>
      <c r="W323">
        <f ca="1">INDIRECT("'"&amp;$A323&amp;"'!$k$23")</f>
        <v>11.5</v>
      </c>
      <c r="X323">
        <f ca="1">INDIRECT("'"&amp;$A323&amp;"'!$k$25")</f>
        <v>102</v>
      </c>
    </row>
    <row r="324" spans="1:24" x14ac:dyDescent="0.35">
      <c r="A324" t="s">
        <v>21</v>
      </c>
      <c r="B324">
        <f t="shared" ca="1" si="160"/>
        <v>26</v>
      </c>
      <c r="C324">
        <f t="shared" ca="1" si="161"/>
        <v>180</v>
      </c>
      <c r="D324">
        <f t="shared" ca="1" si="162"/>
        <v>80.900000000000006</v>
      </c>
      <c r="E324">
        <f t="shared" ca="1" si="163"/>
        <v>23.3</v>
      </c>
      <c r="F324">
        <f t="shared" ca="1" si="164"/>
        <v>8.5</v>
      </c>
      <c r="G324">
        <f t="shared" ca="1" si="165"/>
        <v>25</v>
      </c>
      <c r="H324">
        <f t="shared" ca="1" si="166"/>
        <v>16.3</v>
      </c>
      <c r="I324">
        <f t="shared" ca="1" si="167"/>
        <v>14.7</v>
      </c>
      <c r="J324">
        <f t="shared" ca="1" si="168"/>
        <v>23.1</v>
      </c>
      <c r="K324">
        <f t="shared" ca="1" si="169"/>
        <v>22.9</v>
      </c>
      <c r="L324">
        <f t="shared" ca="1" si="170"/>
        <v>33.299999999999997</v>
      </c>
      <c r="M324">
        <f t="shared" ca="1" si="171"/>
        <v>26.1</v>
      </c>
      <c r="N324">
        <f t="shared" ca="1" si="172"/>
        <v>38.200000000000003</v>
      </c>
      <c r="O324">
        <f t="shared" ca="1" si="173"/>
        <v>50.6</v>
      </c>
      <c r="P324">
        <f t="shared" ca="1" si="174"/>
        <v>50</v>
      </c>
      <c r="Q324">
        <f t="shared" ca="1" si="175"/>
        <v>52</v>
      </c>
      <c r="R324">
        <f t="shared" ca="1" si="176"/>
        <v>22</v>
      </c>
      <c r="S324">
        <f t="shared" ca="1" si="177"/>
        <v>52</v>
      </c>
      <c r="T324">
        <f t="shared" ca="1" si="178"/>
        <v>26</v>
      </c>
      <c r="U324">
        <f t="shared" ca="1" si="179"/>
        <v>28</v>
      </c>
      <c r="V324">
        <v>45</v>
      </c>
      <c r="W324">
        <f ca="1">INDIRECT("'"&amp;$A324&amp;"'!$l$23")</f>
        <v>13.25</v>
      </c>
      <c r="X324">
        <f ca="1">INDIRECT("'"&amp;$A324&amp;"'!$l$25")</f>
        <v>105</v>
      </c>
    </row>
    <row r="325" spans="1:24" x14ac:dyDescent="0.35">
      <c r="A325" t="s">
        <v>21</v>
      </c>
      <c r="B325">
        <f t="shared" ca="1" si="160"/>
        <v>26</v>
      </c>
      <c r="C325">
        <f t="shared" ca="1" si="161"/>
        <v>180</v>
      </c>
      <c r="D325">
        <f t="shared" ca="1" si="162"/>
        <v>80.900000000000006</v>
      </c>
      <c r="E325">
        <f t="shared" ca="1" si="163"/>
        <v>23.3</v>
      </c>
      <c r="F325">
        <f t="shared" ca="1" si="164"/>
        <v>8.5</v>
      </c>
      <c r="G325">
        <f t="shared" ca="1" si="165"/>
        <v>25</v>
      </c>
      <c r="H325">
        <f t="shared" ca="1" si="166"/>
        <v>16.3</v>
      </c>
      <c r="I325">
        <f t="shared" ca="1" si="167"/>
        <v>14.7</v>
      </c>
      <c r="J325">
        <f t="shared" ca="1" si="168"/>
        <v>23.1</v>
      </c>
      <c r="K325">
        <f t="shared" ca="1" si="169"/>
        <v>22.9</v>
      </c>
      <c r="L325">
        <f t="shared" ca="1" si="170"/>
        <v>33.299999999999997</v>
      </c>
      <c r="M325">
        <f t="shared" ca="1" si="171"/>
        <v>26.1</v>
      </c>
      <c r="N325">
        <f t="shared" ca="1" si="172"/>
        <v>38.200000000000003</v>
      </c>
      <c r="O325">
        <f t="shared" ca="1" si="173"/>
        <v>50.6</v>
      </c>
      <c r="P325">
        <f t="shared" ca="1" si="174"/>
        <v>50</v>
      </c>
      <c r="Q325">
        <f t="shared" ca="1" si="175"/>
        <v>52</v>
      </c>
      <c r="R325">
        <f t="shared" ca="1" si="176"/>
        <v>22</v>
      </c>
      <c r="S325">
        <f t="shared" ca="1" si="177"/>
        <v>52</v>
      </c>
      <c r="T325">
        <f t="shared" ca="1" si="178"/>
        <v>26</v>
      </c>
      <c r="U325">
        <f t="shared" ca="1" si="179"/>
        <v>28</v>
      </c>
      <c r="V325">
        <v>50</v>
      </c>
      <c r="W325">
        <f ca="1">INDIRECT("'"&amp;$A325&amp;"'!$m$23")</f>
        <v>15</v>
      </c>
      <c r="X325">
        <f ca="1">INDIRECT("'"&amp;$A325&amp;"'!$m$25")</f>
        <v>132</v>
      </c>
    </row>
    <row r="326" spans="1:24" x14ac:dyDescent="0.35">
      <c r="A326" t="s">
        <v>21</v>
      </c>
      <c r="B326">
        <f t="shared" ca="1" si="160"/>
        <v>26</v>
      </c>
      <c r="C326">
        <f t="shared" ca="1" si="161"/>
        <v>180</v>
      </c>
      <c r="D326">
        <f t="shared" ca="1" si="162"/>
        <v>80.900000000000006</v>
      </c>
      <c r="E326">
        <f t="shared" ca="1" si="163"/>
        <v>23.3</v>
      </c>
      <c r="F326">
        <f t="shared" ca="1" si="164"/>
        <v>8.5</v>
      </c>
      <c r="G326">
        <f t="shared" ca="1" si="165"/>
        <v>25</v>
      </c>
      <c r="H326">
        <f t="shared" ca="1" si="166"/>
        <v>16.3</v>
      </c>
      <c r="I326">
        <f t="shared" ca="1" si="167"/>
        <v>14.7</v>
      </c>
      <c r="J326">
        <f t="shared" ca="1" si="168"/>
        <v>23.1</v>
      </c>
      <c r="K326">
        <f t="shared" ca="1" si="169"/>
        <v>22.9</v>
      </c>
      <c r="L326">
        <f t="shared" ca="1" si="170"/>
        <v>33.299999999999997</v>
      </c>
      <c r="M326">
        <f t="shared" ca="1" si="171"/>
        <v>26.1</v>
      </c>
      <c r="N326">
        <f t="shared" ca="1" si="172"/>
        <v>38.200000000000003</v>
      </c>
      <c r="O326">
        <f t="shared" ca="1" si="173"/>
        <v>50.6</v>
      </c>
      <c r="P326">
        <f t="shared" ca="1" si="174"/>
        <v>50</v>
      </c>
      <c r="Q326">
        <f t="shared" ca="1" si="175"/>
        <v>52</v>
      </c>
      <c r="R326">
        <f t="shared" ca="1" si="176"/>
        <v>22</v>
      </c>
      <c r="S326">
        <f t="shared" ca="1" si="177"/>
        <v>52</v>
      </c>
      <c r="T326">
        <f t="shared" ca="1" si="178"/>
        <v>26</v>
      </c>
      <c r="U326">
        <f t="shared" ca="1" si="179"/>
        <v>28</v>
      </c>
      <c r="V326">
        <v>55</v>
      </c>
      <c r="W326">
        <f ca="1">INDIRECT("'"&amp;$A326&amp;"'!$n$23")</f>
        <v>15.75</v>
      </c>
      <c r="X326">
        <f ca="1">INDIRECT("'"&amp;$A326&amp;"'!$n$25")</f>
        <v>154</v>
      </c>
    </row>
    <row r="327" spans="1:24" x14ac:dyDescent="0.35">
      <c r="A327" t="s">
        <v>21</v>
      </c>
      <c r="B327">
        <f t="shared" ca="1" si="160"/>
        <v>26</v>
      </c>
      <c r="C327">
        <f t="shared" ca="1" si="161"/>
        <v>180</v>
      </c>
      <c r="D327">
        <f t="shared" ca="1" si="162"/>
        <v>80.900000000000006</v>
      </c>
      <c r="E327">
        <f t="shared" ca="1" si="163"/>
        <v>23.3</v>
      </c>
      <c r="F327">
        <f t="shared" ca="1" si="164"/>
        <v>8.5</v>
      </c>
      <c r="G327">
        <f t="shared" ca="1" si="165"/>
        <v>25</v>
      </c>
      <c r="H327">
        <f t="shared" ca="1" si="166"/>
        <v>16.3</v>
      </c>
      <c r="I327">
        <f t="shared" ca="1" si="167"/>
        <v>14.7</v>
      </c>
      <c r="J327">
        <f t="shared" ca="1" si="168"/>
        <v>23.1</v>
      </c>
      <c r="K327">
        <f t="shared" ca="1" si="169"/>
        <v>22.9</v>
      </c>
      <c r="L327">
        <f t="shared" ca="1" si="170"/>
        <v>33.299999999999997</v>
      </c>
      <c r="M327">
        <f t="shared" ca="1" si="171"/>
        <v>26.1</v>
      </c>
      <c r="N327">
        <f t="shared" ca="1" si="172"/>
        <v>38.200000000000003</v>
      </c>
      <c r="O327">
        <f t="shared" ca="1" si="173"/>
        <v>50.6</v>
      </c>
      <c r="P327">
        <f t="shared" ca="1" si="174"/>
        <v>50</v>
      </c>
      <c r="Q327">
        <f t="shared" ca="1" si="175"/>
        <v>52</v>
      </c>
      <c r="R327">
        <f t="shared" ca="1" si="176"/>
        <v>22</v>
      </c>
      <c r="S327">
        <f t="shared" ca="1" si="177"/>
        <v>52</v>
      </c>
      <c r="T327">
        <f t="shared" ca="1" si="178"/>
        <v>26</v>
      </c>
      <c r="U327">
        <f t="shared" ca="1" si="179"/>
        <v>28</v>
      </c>
      <c r="V327">
        <v>60</v>
      </c>
      <c r="W327">
        <f ca="1">INDIRECT("'"&amp;$A327&amp;"'!$o$23")</f>
        <v>16.5</v>
      </c>
      <c r="X327">
        <f ca="1">INDIRECT("'"&amp;$A327&amp;"'!$o$25")</f>
        <v>172</v>
      </c>
    </row>
    <row r="328" spans="1:24" x14ac:dyDescent="0.35">
      <c r="A328" t="s">
        <v>21</v>
      </c>
      <c r="B328">
        <f t="shared" ca="1" si="160"/>
        <v>26</v>
      </c>
      <c r="C328">
        <f t="shared" ca="1" si="161"/>
        <v>180</v>
      </c>
      <c r="D328">
        <f t="shared" ca="1" si="162"/>
        <v>80.900000000000006</v>
      </c>
      <c r="E328">
        <f t="shared" ca="1" si="163"/>
        <v>23.3</v>
      </c>
      <c r="F328">
        <f t="shared" ca="1" si="164"/>
        <v>8.5</v>
      </c>
      <c r="G328">
        <f t="shared" ca="1" si="165"/>
        <v>25</v>
      </c>
      <c r="H328">
        <f t="shared" ca="1" si="166"/>
        <v>16.3</v>
      </c>
      <c r="I328">
        <f t="shared" ca="1" si="167"/>
        <v>14.7</v>
      </c>
      <c r="J328">
        <f t="shared" ca="1" si="168"/>
        <v>23.1</v>
      </c>
      <c r="K328">
        <f t="shared" ca="1" si="169"/>
        <v>22.9</v>
      </c>
      <c r="L328">
        <f t="shared" ca="1" si="170"/>
        <v>33.299999999999997</v>
      </c>
      <c r="M328">
        <f t="shared" ca="1" si="171"/>
        <v>26.1</v>
      </c>
      <c r="N328">
        <f t="shared" ca="1" si="172"/>
        <v>38.200000000000003</v>
      </c>
      <c r="O328">
        <f t="shared" ca="1" si="173"/>
        <v>50.6</v>
      </c>
      <c r="P328">
        <f t="shared" ca="1" si="174"/>
        <v>50</v>
      </c>
      <c r="Q328">
        <f t="shared" ca="1" si="175"/>
        <v>52</v>
      </c>
      <c r="R328">
        <f t="shared" ca="1" si="176"/>
        <v>22</v>
      </c>
      <c r="S328">
        <f t="shared" ca="1" si="177"/>
        <v>52</v>
      </c>
      <c r="T328">
        <f t="shared" ca="1" si="178"/>
        <v>26</v>
      </c>
      <c r="U328">
        <f t="shared" ca="1" si="179"/>
        <v>28</v>
      </c>
      <c r="V328">
        <v>0</v>
      </c>
      <c r="W328">
        <f ca="1">INDIRECT("'"&amp;$A328&amp;"'!$C$23")</f>
        <v>0</v>
      </c>
      <c r="X328">
        <f ca="1">INDIRECT("'"&amp;$A328&amp;"'!$C$26")</f>
        <v>16</v>
      </c>
    </row>
    <row r="329" spans="1:24" x14ac:dyDescent="0.35">
      <c r="A329" t="s">
        <v>21</v>
      </c>
      <c r="B329">
        <f t="shared" ca="1" si="160"/>
        <v>26</v>
      </c>
      <c r="C329">
        <f t="shared" ca="1" si="161"/>
        <v>180</v>
      </c>
      <c r="D329">
        <f t="shared" ca="1" si="162"/>
        <v>80.900000000000006</v>
      </c>
      <c r="E329">
        <f t="shared" ca="1" si="163"/>
        <v>23.3</v>
      </c>
      <c r="F329">
        <f t="shared" ca="1" si="164"/>
        <v>8.5</v>
      </c>
      <c r="G329">
        <f t="shared" ca="1" si="165"/>
        <v>25</v>
      </c>
      <c r="H329">
        <f t="shared" ca="1" si="166"/>
        <v>16.3</v>
      </c>
      <c r="I329">
        <f t="shared" ca="1" si="167"/>
        <v>14.7</v>
      </c>
      <c r="J329">
        <f t="shared" ca="1" si="168"/>
        <v>23.1</v>
      </c>
      <c r="K329">
        <f t="shared" ca="1" si="169"/>
        <v>22.9</v>
      </c>
      <c r="L329">
        <f t="shared" ca="1" si="170"/>
        <v>33.299999999999997</v>
      </c>
      <c r="M329">
        <f t="shared" ca="1" si="171"/>
        <v>26.1</v>
      </c>
      <c r="N329">
        <f t="shared" ca="1" si="172"/>
        <v>38.200000000000003</v>
      </c>
      <c r="O329">
        <f t="shared" ca="1" si="173"/>
        <v>50.6</v>
      </c>
      <c r="P329">
        <f t="shared" ca="1" si="174"/>
        <v>50</v>
      </c>
      <c r="Q329">
        <f t="shared" ca="1" si="175"/>
        <v>52</v>
      </c>
      <c r="R329">
        <f t="shared" ca="1" si="176"/>
        <v>22</v>
      </c>
      <c r="S329">
        <f t="shared" ca="1" si="177"/>
        <v>52</v>
      </c>
      <c r="T329">
        <f t="shared" ca="1" si="178"/>
        <v>26</v>
      </c>
      <c r="U329">
        <f t="shared" ca="1" si="179"/>
        <v>28</v>
      </c>
      <c r="V329">
        <v>5</v>
      </c>
      <c r="W329">
        <f ca="1">INDIRECT("'"&amp;$A329&amp;"'!$d$23")</f>
        <v>1</v>
      </c>
      <c r="X329">
        <f ca="1">INDIRECT("'"&amp;$A329&amp;"'!$D$26")</f>
        <v>17</v>
      </c>
    </row>
    <row r="330" spans="1:24" x14ac:dyDescent="0.35">
      <c r="A330" t="s">
        <v>21</v>
      </c>
      <c r="B330">
        <f t="shared" ca="1" si="160"/>
        <v>26</v>
      </c>
      <c r="C330">
        <f t="shared" ca="1" si="161"/>
        <v>180</v>
      </c>
      <c r="D330">
        <f t="shared" ca="1" si="162"/>
        <v>80.900000000000006</v>
      </c>
      <c r="E330">
        <f t="shared" ca="1" si="163"/>
        <v>23.3</v>
      </c>
      <c r="F330">
        <f t="shared" ca="1" si="164"/>
        <v>8.5</v>
      </c>
      <c r="G330">
        <f t="shared" ca="1" si="165"/>
        <v>25</v>
      </c>
      <c r="H330">
        <f t="shared" ca="1" si="166"/>
        <v>16.3</v>
      </c>
      <c r="I330">
        <f t="shared" ca="1" si="167"/>
        <v>14.7</v>
      </c>
      <c r="J330">
        <f t="shared" ca="1" si="168"/>
        <v>23.1</v>
      </c>
      <c r="K330">
        <f t="shared" ca="1" si="169"/>
        <v>22.9</v>
      </c>
      <c r="L330">
        <f t="shared" ca="1" si="170"/>
        <v>33.299999999999997</v>
      </c>
      <c r="M330">
        <f t="shared" ca="1" si="171"/>
        <v>26.1</v>
      </c>
      <c r="N330">
        <f t="shared" ca="1" si="172"/>
        <v>38.200000000000003</v>
      </c>
      <c r="O330">
        <f t="shared" ca="1" si="173"/>
        <v>50.6</v>
      </c>
      <c r="P330">
        <f t="shared" ca="1" si="174"/>
        <v>50</v>
      </c>
      <c r="Q330">
        <f t="shared" ca="1" si="175"/>
        <v>52</v>
      </c>
      <c r="R330">
        <f t="shared" ca="1" si="176"/>
        <v>22</v>
      </c>
      <c r="S330">
        <f t="shared" ca="1" si="177"/>
        <v>52</v>
      </c>
      <c r="T330">
        <f t="shared" ca="1" si="178"/>
        <v>26</v>
      </c>
      <c r="U330">
        <f t="shared" ca="1" si="179"/>
        <v>28</v>
      </c>
      <c r="V330">
        <v>10</v>
      </c>
      <c r="W330">
        <f ca="1">INDIRECT("'"&amp;$A330&amp;"'!$e$23")</f>
        <v>2.75</v>
      </c>
      <c r="X330">
        <f ca="1">INDIRECT("'"&amp;$A330&amp;"'!$e$26")</f>
        <v>24</v>
      </c>
    </row>
    <row r="331" spans="1:24" x14ac:dyDescent="0.35">
      <c r="A331" t="s">
        <v>21</v>
      </c>
      <c r="B331">
        <f t="shared" ca="1" si="160"/>
        <v>26</v>
      </c>
      <c r="C331">
        <f t="shared" ca="1" si="161"/>
        <v>180</v>
      </c>
      <c r="D331">
        <f t="shared" ca="1" si="162"/>
        <v>80.900000000000006</v>
      </c>
      <c r="E331">
        <f t="shared" ca="1" si="163"/>
        <v>23.3</v>
      </c>
      <c r="F331">
        <f t="shared" ca="1" si="164"/>
        <v>8.5</v>
      </c>
      <c r="G331">
        <f t="shared" ca="1" si="165"/>
        <v>25</v>
      </c>
      <c r="H331">
        <f t="shared" ca="1" si="166"/>
        <v>16.3</v>
      </c>
      <c r="I331">
        <f t="shared" ca="1" si="167"/>
        <v>14.7</v>
      </c>
      <c r="J331">
        <f t="shared" ca="1" si="168"/>
        <v>23.1</v>
      </c>
      <c r="K331">
        <f t="shared" ca="1" si="169"/>
        <v>22.9</v>
      </c>
      <c r="L331">
        <f t="shared" ca="1" si="170"/>
        <v>33.299999999999997</v>
      </c>
      <c r="M331">
        <f t="shared" ca="1" si="171"/>
        <v>26.1</v>
      </c>
      <c r="N331">
        <f t="shared" ca="1" si="172"/>
        <v>38.200000000000003</v>
      </c>
      <c r="O331">
        <f t="shared" ca="1" si="173"/>
        <v>50.6</v>
      </c>
      <c r="P331">
        <f t="shared" ca="1" si="174"/>
        <v>50</v>
      </c>
      <c r="Q331">
        <f t="shared" ca="1" si="175"/>
        <v>52</v>
      </c>
      <c r="R331">
        <f t="shared" ca="1" si="176"/>
        <v>22</v>
      </c>
      <c r="S331">
        <f t="shared" ca="1" si="177"/>
        <v>52</v>
      </c>
      <c r="T331">
        <f t="shared" ca="1" si="178"/>
        <v>26</v>
      </c>
      <c r="U331">
        <f t="shared" ca="1" si="179"/>
        <v>28</v>
      </c>
      <c r="V331">
        <v>15</v>
      </c>
      <c r="W331">
        <f ca="1">INDIRECT("'"&amp;$A331&amp;"'!$f$23")</f>
        <v>4</v>
      </c>
      <c r="X331">
        <f ca="1">INDIRECT("'"&amp;$A331&amp;"'!$f$26")</f>
        <v>33</v>
      </c>
    </row>
    <row r="332" spans="1:24" x14ac:dyDescent="0.35">
      <c r="A332" t="s">
        <v>21</v>
      </c>
      <c r="B332">
        <f t="shared" ca="1" si="160"/>
        <v>26</v>
      </c>
      <c r="C332">
        <f t="shared" ca="1" si="161"/>
        <v>180</v>
      </c>
      <c r="D332">
        <f t="shared" ca="1" si="162"/>
        <v>80.900000000000006</v>
      </c>
      <c r="E332">
        <f t="shared" ca="1" si="163"/>
        <v>23.3</v>
      </c>
      <c r="F332">
        <f t="shared" ca="1" si="164"/>
        <v>8.5</v>
      </c>
      <c r="G332">
        <f t="shared" ca="1" si="165"/>
        <v>25</v>
      </c>
      <c r="H332">
        <f t="shared" ca="1" si="166"/>
        <v>16.3</v>
      </c>
      <c r="I332">
        <f t="shared" ca="1" si="167"/>
        <v>14.7</v>
      </c>
      <c r="J332">
        <f t="shared" ca="1" si="168"/>
        <v>23.1</v>
      </c>
      <c r="K332">
        <f t="shared" ca="1" si="169"/>
        <v>22.9</v>
      </c>
      <c r="L332">
        <f t="shared" ca="1" si="170"/>
        <v>33.299999999999997</v>
      </c>
      <c r="M332">
        <f t="shared" ca="1" si="171"/>
        <v>26.1</v>
      </c>
      <c r="N332">
        <f t="shared" ca="1" si="172"/>
        <v>38.200000000000003</v>
      </c>
      <c r="O332">
        <f t="shared" ca="1" si="173"/>
        <v>50.6</v>
      </c>
      <c r="P332">
        <f t="shared" ca="1" si="174"/>
        <v>50</v>
      </c>
      <c r="Q332">
        <f t="shared" ca="1" si="175"/>
        <v>52</v>
      </c>
      <c r="R332">
        <f t="shared" ca="1" si="176"/>
        <v>22</v>
      </c>
      <c r="S332">
        <f t="shared" ca="1" si="177"/>
        <v>52</v>
      </c>
      <c r="T332">
        <f t="shared" ca="1" si="178"/>
        <v>26</v>
      </c>
      <c r="U332">
        <f t="shared" ca="1" si="179"/>
        <v>28</v>
      </c>
      <c r="V332">
        <v>20</v>
      </c>
      <c r="W332">
        <f ca="1">INDIRECT("'"&amp;$A332&amp;"'!$g$23")</f>
        <v>5.5</v>
      </c>
      <c r="X332">
        <f ca="1">INDIRECT("'"&amp;$A332&amp;"'!$g$26")</f>
        <v>51</v>
      </c>
    </row>
    <row r="333" spans="1:24" x14ac:dyDescent="0.35">
      <c r="A333" t="s">
        <v>21</v>
      </c>
      <c r="B333">
        <f t="shared" ca="1" si="160"/>
        <v>26</v>
      </c>
      <c r="C333">
        <f t="shared" ca="1" si="161"/>
        <v>180</v>
      </c>
      <c r="D333">
        <f t="shared" ca="1" si="162"/>
        <v>80.900000000000006</v>
      </c>
      <c r="E333">
        <f t="shared" ca="1" si="163"/>
        <v>23.3</v>
      </c>
      <c r="F333">
        <f t="shared" ca="1" si="164"/>
        <v>8.5</v>
      </c>
      <c r="G333">
        <f t="shared" ca="1" si="165"/>
        <v>25</v>
      </c>
      <c r="H333">
        <f t="shared" ca="1" si="166"/>
        <v>16.3</v>
      </c>
      <c r="I333">
        <f t="shared" ca="1" si="167"/>
        <v>14.7</v>
      </c>
      <c r="J333">
        <f t="shared" ca="1" si="168"/>
        <v>23.1</v>
      </c>
      <c r="K333">
        <f t="shared" ca="1" si="169"/>
        <v>22.9</v>
      </c>
      <c r="L333">
        <f t="shared" ca="1" si="170"/>
        <v>33.299999999999997</v>
      </c>
      <c r="M333">
        <f t="shared" ca="1" si="171"/>
        <v>26.1</v>
      </c>
      <c r="N333">
        <f t="shared" ca="1" si="172"/>
        <v>38.200000000000003</v>
      </c>
      <c r="O333">
        <f t="shared" ca="1" si="173"/>
        <v>50.6</v>
      </c>
      <c r="P333">
        <f t="shared" ca="1" si="174"/>
        <v>50</v>
      </c>
      <c r="Q333">
        <f t="shared" ca="1" si="175"/>
        <v>52</v>
      </c>
      <c r="R333">
        <f t="shared" ca="1" si="176"/>
        <v>22</v>
      </c>
      <c r="S333">
        <f t="shared" ca="1" si="177"/>
        <v>52</v>
      </c>
      <c r="T333">
        <f t="shared" ca="1" si="178"/>
        <v>26</v>
      </c>
      <c r="U333">
        <f t="shared" ca="1" si="179"/>
        <v>28</v>
      </c>
      <c r="V333">
        <v>25</v>
      </c>
      <c r="W333">
        <f ca="1">INDIRECT("'"&amp;$A333&amp;"'!$h$23")</f>
        <v>7</v>
      </c>
      <c r="X333">
        <f ca="1">INDIRECT("'"&amp;$A333&amp;"'!$h$26")</f>
        <v>55</v>
      </c>
    </row>
    <row r="334" spans="1:24" x14ac:dyDescent="0.35">
      <c r="A334" t="s">
        <v>21</v>
      </c>
      <c r="B334">
        <f t="shared" ca="1" si="160"/>
        <v>26</v>
      </c>
      <c r="C334">
        <f t="shared" ca="1" si="161"/>
        <v>180</v>
      </c>
      <c r="D334">
        <f t="shared" ca="1" si="162"/>
        <v>80.900000000000006</v>
      </c>
      <c r="E334">
        <f t="shared" ca="1" si="163"/>
        <v>23.3</v>
      </c>
      <c r="F334">
        <f t="shared" ca="1" si="164"/>
        <v>8.5</v>
      </c>
      <c r="G334">
        <f t="shared" ca="1" si="165"/>
        <v>25</v>
      </c>
      <c r="H334">
        <f t="shared" ca="1" si="166"/>
        <v>16.3</v>
      </c>
      <c r="I334">
        <f t="shared" ca="1" si="167"/>
        <v>14.7</v>
      </c>
      <c r="J334">
        <f t="shared" ca="1" si="168"/>
        <v>23.1</v>
      </c>
      <c r="K334">
        <f t="shared" ca="1" si="169"/>
        <v>22.9</v>
      </c>
      <c r="L334">
        <f t="shared" ca="1" si="170"/>
        <v>33.299999999999997</v>
      </c>
      <c r="M334">
        <f t="shared" ca="1" si="171"/>
        <v>26.1</v>
      </c>
      <c r="N334">
        <f t="shared" ca="1" si="172"/>
        <v>38.200000000000003</v>
      </c>
      <c r="O334">
        <f t="shared" ca="1" si="173"/>
        <v>50.6</v>
      </c>
      <c r="P334">
        <f t="shared" ca="1" si="174"/>
        <v>50</v>
      </c>
      <c r="Q334">
        <f t="shared" ca="1" si="175"/>
        <v>52</v>
      </c>
      <c r="R334">
        <f t="shared" ca="1" si="176"/>
        <v>22</v>
      </c>
      <c r="S334">
        <f t="shared" ca="1" si="177"/>
        <v>52</v>
      </c>
      <c r="T334">
        <f t="shared" ca="1" si="178"/>
        <v>26</v>
      </c>
      <c r="U334">
        <f t="shared" ca="1" si="179"/>
        <v>28</v>
      </c>
      <c r="V334">
        <v>30</v>
      </c>
      <c r="W334">
        <f ca="1">INDIRECT("'"&amp;$A334&amp;"'!$i$23")</f>
        <v>9</v>
      </c>
      <c r="X334">
        <f ca="1">INDIRECT("'"&amp;$A334&amp;"'!$i$26")</f>
        <v>65</v>
      </c>
    </row>
    <row r="335" spans="1:24" x14ac:dyDescent="0.35">
      <c r="A335" t="s">
        <v>21</v>
      </c>
      <c r="B335">
        <f t="shared" ca="1" si="160"/>
        <v>26</v>
      </c>
      <c r="C335">
        <f t="shared" ca="1" si="161"/>
        <v>180</v>
      </c>
      <c r="D335">
        <f t="shared" ca="1" si="162"/>
        <v>80.900000000000006</v>
      </c>
      <c r="E335">
        <f t="shared" ca="1" si="163"/>
        <v>23.3</v>
      </c>
      <c r="F335">
        <f t="shared" ca="1" si="164"/>
        <v>8.5</v>
      </c>
      <c r="G335">
        <f t="shared" ca="1" si="165"/>
        <v>25</v>
      </c>
      <c r="H335">
        <f t="shared" ca="1" si="166"/>
        <v>16.3</v>
      </c>
      <c r="I335">
        <f t="shared" ca="1" si="167"/>
        <v>14.7</v>
      </c>
      <c r="J335">
        <f t="shared" ca="1" si="168"/>
        <v>23.1</v>
      </c>
      <c r="K335">
        <f t="shared" ca="1" si="169"/>
        <v>22.9</v>
      </c>
      <c r="L335">
        <f t="shared" ca="1" si="170"/>
        <v>33.299999999999997</v>
      </c>
      <c r="M335">
        <f t="shared" ca="1" si="171"/>
        <v>26.1</v>
      </c>
      <c r="N335">
        <f t="shared" ca="1" si="172"/>
        <v>38.200000000000003</v>
      </c>
      <c r="O335">
        <f t="shared" ca="1" si="173"/>
        <v>50.6</v>
      </c>
      <c r="P335">
        <f t="shared" ca="1" si="174"/>
        <v>50</v>
      </c>
      <c r="Q335">
        <f t="shared" ca="1" si="175"/>
        <v>52</v>
      </c>
      <c r="R335">
        <f t="shared" ca="1" si="176"/>
        <v>22</v>
      </c>
      <c r="S335">
        <f t="shared" ca="1" si="177"/>
        <v>52</v>
      </c>
      <c r="T335">
        <f t="shared" ca="1" si="178"/>
        <v>26</v>
      </c>
      <c r="U335">
        <f t="shared" ca="1" si="179"/>
        <v>28</v>
      </c>
      <c r="V335">
        <v>35</v>
      </c>
      <c r="W335">
        <f ca="1">INDIRECT("'"&amp;$A335&amp;"'!$j$23")</f>
        <v>10.25</v>
      </c>
      <c r="X335">
        <f ca="1">INDIRECT("'"&amp;$A335&amp;"'!$j$26")</f>
        <v>73</v>
      </c>
    </row>
    <row r="336" spans="1:24" x14ac:dyDescent="0.35">
      <c r="A336" t="s">
        <v>21</v>
      </c>
      <c r="B336">
        <f t="shared" ca="1" si="160"/>
        <v>26</v>
      </c>
      <c r="C336">
        <f t="shared" ca="1" si="161"/>
        <v>180</v>
      </c>
      <c r="D336">
        <f t="shared" ca="1" si="162"/>
        <v>80.900000000000006</v>
      </c>
      <c r="E336">
        <f t="shared" ca="1" si="163"/>
        <v>23.3</v>
      </c>
      <c r="F336">
        <f t="shared" ca="1" si="164"/>
        <v>8.5</v>
      </c>
      <c r="G336">
        <f t="shared" ca="1" si="165"/>
        <v>25</v>
      </c>
      <c r="H336">
        <f t="shared" ca="1" si="166"/>
        <v>16.3</v>
      </c>
      <c r="I336">
        <f t="shared" ca="1" si="167"/>
        <v>14.7</v>
      </c>
      <c r="J336">
        <f t="shared" ca="1" si="168"/>
        <v>23.1</v>
      </c>
      <c r="K336">
        <f t="shared" ca="1" si="169"/>
        <v>22.9</v>
      </c>
      <c r="L336">
        <f t="shared" ca="1" si="170"/>
        <v>33.299999999999997</v>
      </c>
      <c r="M336">
        <f t="shared" ca="1" si="171"/>
        <v>26.1</v>
      </c>
      <c r="N336">
        <f t="shared" ca="1" si="172"/>
        <v>38.200000000000003</v>
      </c>
      <c r="O336">
        <f t="shared" ca="1" si="173"/>
        <v>50.6</v>
      </c>
      <c r="P336">
        <f t="shared" ca="1" si="174"/>
        <v>50</v>
      </c>
      <c r="Q336">
        <f t="shared" ca="1" si="175"/>
        <v>52</v>
      </c>
      <c r="R336">
        <f t="shared" ca="1" si="176"/>
        <v>22</v>
      </c>
      <c r="S336">
        <f t="shared" ca="1" si="177"/>
        <v>52</v>
      </c>
      <c r="T336">
        <f t="shared" ca="1" si="178"/>
        <v>26</v>
      </c>
      <c r="U336">
        <f t="shared" ca="1" si="179"/>
        <v>28</v>
      </c>
      <c r="V336">
        <v>40</v>
      </c>
      <c r="W336">
        <f ca="1">INDIRECT("'"&amp;$A336&amp;"'!$k$23")</f>
        <v>11.5</v>
      </c>
      <c r="X336">
        <f ca="1">INDIRECT("'"&amp;$A336&amp;"'!$k$26")</f>
        <v>85</v>
      </c>
    </row>
    <row r="337" spans="1:24" x14ac:dyDescent="0.35">
      <c r="A337" t="s">
        <v>21</v>
      </c>
      <c r="B337">
        <f t="shared" ca="1" si="160"/>
        <v>26</v>
      </c>
      <c r="C337">
        <f t="shared" ca="1" si="161"/>
        <v>180</v>
      </c>
      <c r="D337">
        <f t="shared" ca="1" si="162"/>
        <v>80.900000000000006</v>
      </c>
      <c r="E337">
        <f t="shared" ca="1" si="163"/>
        <v>23.3</v>
      </c>
      <c r="F337">
        <f t="shared" ca="1" si="164"/>
        <v>8.5</v>
      </c>
      <c r="G337">
        <f t="shared" ca="1" si="165"/>
        <v>25</v>
      </c>
      <c r="H337">
        <f t="shared" ca="1" si="166"/>
        <v>16.3</v>
      </c>
      <c r="I337">
        <f t="shared" ca="1" si="167"/>
        <v>14.7</v>
      </c>
      <c r="J337">
        <f t="shared" ca="1" si="168"/>
        <v>23.1</v>
      </c>
      <c r="K337">
        <f t="shared" ca="1" si="169"/>
        <v>22.9</v>
      </c>
      <c r="L337">
        <f t="shared" ca="1" si="170"/>
        <v>33.299999999999997</v>
      </c>
      <c r="M337">
        <f t="shared" ca="1" si="171"/>
        <v>26.1</v>
      </c>
      <c r="N337">
        <f t="shared" ca="1" si="172"/>
        <v>38.200000000000003</v>
      </c>
      <c r="O337">
        <f t="shared" ca="1" si="173"/>
        <v>50.6</v>
      </c>
      <c r="P337">
        <f t="shared" ca="1" si="174"/>
        <v>50</v>
      </c>
      <c r="Q337">
        <f t="shared" ca="1" si="175"/>
        <v>52</v>
      </c>
      <c r="R337">
        <f t="shared" ca="1" si="176"/>
        <v>22</v>
      </c>
      <c r="S337">
        <f t="shared" ca="1" si="177"/>
        <v>52</v>
      </c>
      <c r="T337">
        <f t="shared" ca="1" si="178"/>
        <v>26</v>
      </c>
      <c r="U337">
        <f t="shared" ca="1" si="179"/>
        <v>28</v>
      </c>
      <c r="V337">
        <v>45</v>
      </c>
      <c r="W337">
        <f ca="1">INDIRECT("'"&amp;$A337&amp;"'!$l$23")</f>
        <v>13.25</v>
      </c>
      <c r="X337">
        <f ca="1">INDIRECT("'"&amp;$A337&amp;"'!$l$26")</f>
        <v>98</v>
      </c>
    </row>
    <row r="338" spans="1:24" x14ac:dyDescent="0.35">
      <c r="A338" t="s">
        <v>21</v>
      </c>
      <c r="B338">
        <f t="shared" ca="1" si="160"/>
        <v>26</v>
      </c>
      <c r="C338">
        <f t="shared" ca="1" si="161"/>
        <v>180</v>
      </c>
      <c r="D338">
        <f t="shared" ca="1" si="162"/>
        <v>80.900000000000006</v>
      </c>
      <c r="E338">
        <f t="shared" ca="1" si="163"/>
        <v>23.3</v>
      </c>
      <c r="F338">
        <f t="shared" ca="1" si="164"/>
        <v>8.5</v>
      </c>
      <c r="G338">
        <f t="shared" ca="1" si="165"/>
        <v>25</v>
      </c>
      <c r="H338">
        <f t="shared" ca="1" si="166"/>
        <v>16.3</v>
      </c>
      <c r="I338">
        <f t="shared" ca="1" si="167"/>
        <v>14.7</v>
      </c>
      <c r="J338">
        <f t="shared" ca="1" si="168"/>
        <v>23.1</v>
      </c>
      <c r="K338">
        <f t="shared" ca="1" si="169"/>
        <v>22.9</v>
      </c>
      <c r="L338">
        <f t="shared" ca="1" si="170"/>
        <v>33.299999999999997</v>
      </c>
      <c r="M338">
        <f t="shared" ca="1" si="171"/>
        <v>26.1</v>
      </c>
      <c r="N338">
        <f t="shared" ca="1" si="172"/>
        <v>38.200000000000003</v>
      </c>
      <c r="O338">
        <f t="shared" ca="1" si="173"/>
        <v>50.6</v>
      </c>
      <c r="P338">
        <f t="shared" ca="1" si="174"/>
        <v>50</v>
      </c>
      <c r="Q338">
        <f t="shared" ca="1" si="175"/>
        <v>52</v>
      </c>
      <c r="R338">
        <f t="shared" ca="1" si="176"/>
        <v>22</v>
      </c>
      <c r="S338">
        <f t="shared" ca="1" si="177"/>
        <v>52</v>
      </c>
      <c r="T338">
        <f t="shared" ca="1" si="178"/>
        <v>26</v>
      </c>
      <c r="U338">
        <f t="shared" ca="1" si="179"/>
        <v>28</v>
      </c>
      <c r="V338">
        <v>50</v>
      </c>
      <c r="W338">
        <f ca="1">INDIRECT("'"&amp;$A338&amp;"'!$m$23")</f>
        <v>15</v>
      </c>
      <c r="X338">
        <f ca="1">INDIRECT("'"&amp;$A338&amp;"'!$m$26")</f>
        <v>118</v>
      </c>
    </row>
    <row r="339" spans="1:24" x14ac:dyDescent="0.35">
      <c r="A339" t="s">
        <v>21</v>
      </c>
      <c r="B339">
        <f t="shared" ca="1" si="160"/>
        <v>26</v>
      </c>
      <c r="C339">
        <f t="shared" ca="1" si="161"/>
        <v>180</v>
      </c>
      <c r="D339">
        <f t="shared" ca="1" si="162"/>
        <v>80.900000000000006</v>
      </c>
      <c r="E339">
        <f t="shared" ca="1" si="163"/>
        <v>23.3</v>
      </c>
      <c r="F339">
        <f t="shared" ca="1" si="164"/>
        <v>8.5</v>
      </c>
      <c r="G339">
        <f t="shared" ca="1" si="165"/>
        <v>25</v>
      </c>
      <c r="H339">
        <f t="shared" ca="1" si="166"/>
        <v>16.3</v>
      </c>
      <c r="I339">
        <f t="shared" ca="1" si="167"/>
        <v>14.7</v>
      </c>
      <c r="J339">
        <f t="shared" ca="1" si="168"/>
        <v>23.1</v>
      </c>
      <c r="K339">
        <f t="shared" ca="1" si="169"/>
        <v>22.9</v>
      </c>
      <c r="L339">
        <f t="shared" ca="1" si="170"/>
        <v>33.299999999999997</v>
      </c>
      <c r="M339">
        <f t="shared" ca="1" si="171"/>
        <v>26.1</v>
      </c>
      <c r="N339">
        <f t="shared" ca="1" si="172"/>
        <v>38.200000000000003</v>
      </c>
      <c r="O339">
        <f t="shared" ca="1" si="173"/>
        <v>50.6</v>
      </c>
      <c r="P339">
        <f t="shared" ca="1" si="174"/>
        <v>50</v>
      </c>
      <c r="Q339">
        <f t="shared" ca="1" si="175"/>
        <v>52</v>
      </c>
      <c r="R339">
        <f t="shared" ca="1" si="176"/>
        <v>22</v>
      </c>
      <c r="S339">
        <f t="shared" ca="1" si="177"/>
        <v>52</v>
      </c>
      <c r="T339">
        <f t="shared" ca="1" si="178"/>
        <v>26</v>
      </c>
      <c r="U339">
        <f t="shared" ca="1" si="179"/>
        <v>28</v>
      </c>
      <c r="V339">
        <v>55</v>
      </c>
      <c r="W339">
        <f ca="1">INDIRECT("'"&amp;$A339&amp;"'!$n$23")</f>
        <v>15.75</v>
      </c>
      <c r="X339">
        <f ca="1">INDIRECT("'"&amp;$A339&amp;"'!$n$26")</f>
        <v>135</v>
      </c>
    </row>
    <row r="340" spans="1:24" x14ac:dyDescent="0.35">
      <c r="A340" t="s">
        <v>21</v>
      </c>
      <c r="B340">
        <f t="shared" ca="1" si="160"/>
        <v>26</v>
      </c>
      <c r="C340">
        <f t="shared" ca="1" si="161"/>
        <v>180</v>
      </c>
      <c r="D340">
        <f t="shared" ca="1" si="162"/>
        <v>80.900000000000006</v>
      </c>
      <c r="E340">
        <f t="shared" ca="1" si="163"/>
        <v>23.3</v>
      </c>
      <c r="F340">
        <f t="shared" ca="1" si="164"/>
        <v>8.5</v>
      </c>
      <c r="G340">
        <f t="shared" ca="1" si="165"/>
        <v>25</v>
      </c>
      <c r="H340">
        <f t="shared" ca="1" si="166"/>
        <v>16.3</v>
      </c>
      <c r="I340">
        <f t="shared" ca="1" si="167"/>
        <v>14.7</v>
      </c>
      <c r="J340">
        <f t="shared" ca="1" si="168"/>
        <v>23.1</v>
      </c>
      <c r="K340">
        <f t="shared" ca="1" si="169"/>
        <v>22.9</v>
      </c>
      <c r="L340">
        <f t="shared" ca="1" si="170"/>
        <v>33.299999999999997</v>
      </c>
      <c r="M340">
        <f t="shared" ca="1" si="171"/>
        <v>26.1</v>
      </c>
      <c r="N340">
        <f t="shared" ca="1" si="172"/>
        <v>38.200000000000003</v>
      </c>
      <c r="O340">
        <f t="shared" ca="1" si="173"/>
        <v>50.6</v>
      </c>
      <c r="P340">
        <f t="shared" ca="1" si="174"/>
        <v>50</v>
      </c>
      <c r="Q340">
        <f t="shared" ca="1" si="175"/>
        <v>52</v>
      </c>
      <c r="R340">
        <f t="shared" ca="1" si="176"/>
        <v>22</v>
      </c>
      <c r="S340">
        <f t="shared" ca="1" si="177"/>
        <v>52</v>
      </c>
      <c r="T340">
        <f t="shared" ca="1" si="178"/>
        <v>26</v>
      </c>
      <c r="U340">
        <f t="shared" ca="1" si="179"/>
        <v>28</v>
      </c>
      <c r="V340">
        <v>60</v>
      </c>
      <c r="W340">
        <f ca="1">INDIRECT("'"&amp;$A340&amp;"'!$o$23")</f>
        <v>16.5</v>
      </c>
      <c r="X340">
        <f ca="1">INDIRECT("'"&amp;$A340&amp;"'!$o$26")</f>
        <v>161</v>
      </c>
    </row>
    <row r="341" spans="1:24" x14ac:dyDescent="0.35">
      <c r="A341" t="s">
        <v>21</v>
      </c>
      <c r="B341">
        <f t="shared" ca="1" si="160"/>
        <v>26</v>
      </c>
      <c r="C341">
        <f t="shared" ca="1" si="161"/>
        <v>180</v>
      </c>
      <c r="D341">
        <f t="shared" ca="1" si="162"/>
        <v>80.900000000000006</v>
      </c>
      <c r="E341">
        <f t="shared" ca="1" si="163"/>
        <v>23.3</v>
      </c>
      <c r="F341">
        <f t="shared" ca="1" si="164"/>
        <v>8.5</v>
      </c>
      <c r="G341">
        <f t="shared" ca="1" si="165"/>
        <v>25</v>
      </c>
      <c r="H341">
        <f t="shared" ca="1" si="166"/>
        <v>16.3</v>
      </c>
      <c r="I341">
        <f t="shared" ca="1" si="167"/>
        <v>14.7</v>
      </c>
      <c r="J341">
        <f t="shared" ca="1" si="168"/>
        <v>23.1</v>
      </c>
      <c r="K341">
        <f t="shared" ca="1" si="169"/>
        <v>22.9</v>
      </c>
      <c r="L341">
        <f t="shared" ca="1" si="170"/>
        <v>33.299999999999997</v>
      </c>
      <c r="M341">
        <f t="shared" ca="1" si="171"/>
        <v>26.1</v>
      </c>
      <c r="N341">
        <f t="shared" ca="1" si="172"/>
        <v>38.200000000000003</v>
      </c>
      <c r="O341">
        <f t="shared" ca="1" si="173"/>
        <v>50.6</v>
      </c>
      <c r="P341">
        <f t="shared" ca="1" si="174"/>
        <v>50</v>
      </c>
      <c r="Q341">
        <f t="shared" ca="1" si="175"/>
        <v>52</v>
      </c>
      <c r="R341">
        <f t="shared" ca="1" si="176"/>
        <v>22</v>
      </c>
      <c r="S341">
        <f t="shared" ca="1" si="177"/>
        <v>52</v>
      </c>
      <c r="T341">
        <f t="shared" ca="1" si="178"/>
        <v>26</v>
      </c>
      <c r="U341">
        <f t="shared" ca="1" si="179"/>
        <v>28</v>
      </c>
      <c r="V341">
        <v>0</v>
      </c>
      <c r="W341">
        <f ca="1">INDIRECT("'"&amp;$A341&amp;"'!$C$23")</f>
        <v>0</v>
      </c>
      <c r="X341">
        <f ca="1">INDIRECT("'"&amp;$A341&amp;"'!$C$27")</f>
        <v>12</v>
      </c>
    </row>
    <row r="342" spans="1:24" x14ac:dyDescent="0.35">
      <c r="A342" t="s">
        <v>21</v>
      </c>
      <c r="B342">
        <f t="shared" ca="1" si="160"/>
        <v>26</v>
      </c>
      <c r="C342">
        <f t="shared" ca="1" si="161"/>
        <v>180</v>
      </c>
      <c r="D342">
        <f t="shared" ca="1" si="162"/>
        <v>80.900000000000006</v>
      </c>
      <c r="E342">
        <f t="shared" ca="1" si="163"/>
        <v>23.3</v>
      </c>
      <c r="F342">
        <f t="shared" ca="1" si="164"/>
        <v>8.5</v>
      </c>
      <c r="G342">
        <f t="shared" ca="1" si="165"/>
        <v>25</v>
      </c>
      <c r="H342">
        <f t="shared" ca="1" si="166"/>
        <v>16.3</v>
      </c>
      <c r="I342">
        <f t="shared" ca="1" si="167"/>
        <v>14.7</v>
      </c>
      <c r="J342">
        <f t="shared" ca="1" si="168"/>
        <v>23.1</v>
      </c>
      <c r="K342">
        <f t="shared" ca="1" si="169"/>
        <v>22.9</v>
      </c>
      <c r="L342">
        <f t="shared" ca="1" si="170"/>
        <v>33.299999999999997</v>
      </c>
      <c r="M342">
        <f t="shared" ca="1" si="171"/>
        <v>26.1</v>
      </c>
      <c r="N342">
        <f t="shared" ca="1" si="172"/>
        <v>38.200000000000003</v>
      </c>
      <c r="O342">
        <f t="shared" ca="1" si="173"/>
        <v>50.6</v>
      </c>
      <c r="P342">
        <f t="shared" ca="1" si="174"/>
        <v>50</v>
      </c>
      <c r="Q342">
        <f t="shared" ca="1" si="175"/>
        <v>52</v>
      </c>
      <c r="R342">
        <f t="shared" ca="1" si="176"/>
        <v>22</v>
      </c>
      <c r="S342">
        <f t="shared" ca="1" si="177"/>
        <v>52</v>
      </c>
      <c r="T342">
        <f t="shared" ca="1" si="178"/>
        <v>26</v>
      </c>
      <c r="U342">
        <f t="shared" ca="1" si="179"/>
        <v>28</v>
      </c>
      <c r="V342">
        <v>5</v>
      </c>
      <c r="W342">
        <f ca="1">INDIRECT("'"&amp;$A342&amp;"'!$d$23")</f>
        <v>1</v>
      </c>
      <c r="X342">
        <f ca="1">INDIRECT("'"&amp;$A342&amp;"'!$D$27")</f>
        <v>18</v>
      </c>
    </row>
    <row r="343" spans="1:24" x14ac:dyDescent="0.35">
      <c r="A343" t="s">
        <v>21</v>
      </c>
      <c r="B343">
        <f t="shared" ca="1" si="160"/>
        <v>26</v>
      </c>
      <c r="C343">
        <f t="shared" ca="1" si="161"/>
        <v>180</v>
      </c>
      <c r="D343">
        <f t="shared" ca="1" si="162"/>
        <v>80.900000000000006</v>
      </c>
      <c r="E343">
        <f t="shared" ca="1" si="163"/>
        <v>23.3</v>
      </c>
      <c r="F343">
        <f t="shared" ca="1" si="164"/>
        <v>8.5</v>
      </c>
      <c r="G343">
        <f t="shared" ca="1" si="165"/>
        <v>25</v>
      </c>
      <c r="H343">
        <f t="shared" ca="1" si="166"/>
        <v>16.3</v>
      </c>
      <c r="I343">
        <f t="shared" ca="1" si="167"/>
        <v>14.7</v>
      </c>
      <c r="J343">
        <f t="shared" ca="1" si="168"/>
        <v>23.1</v>
      </c>
      <c r="K343">
        <f t="shared" ca="1" si="169"/>
        <v>22.9</v>
      </c>
      <c r="L343">
        <f t="shared" ca="1" si="170"/>
        <v>33.299999999999997</v>
      </c>
      <c r="M343">
        <f t="shared" ca="1" si="171"/>
        <v>26.1</v>
      </c>
      <c r="N343">
        <f t="shared" ca="1" si="172"/>
        <v>38.200000000000003</v>
      </c>
      <c r="O343">
        <f t="shared" ca="1" si="173"/>
        <v>50.6</v>
      </c>
      <c r="P343">
        <f t="shared" ca="1" si="174"/>
        <v>50</v>
      </c>
      <c r="Q343">
        <f t="shared" ca="1" si="175"/>
        <v>52</v>
      </c>
      <c r="R343">
        <f t="shared" ca="1" si="176"/>
        <v>22</v>
      </c>
      <c r="S343">
        <f t="shared" ca="1" si="177"/>
        <v>52</v>
      </c>
      <c r="T343">
        <f t="shared" ca="1" si="178"/>
        <v>26</v>
      </c>
      <c r="U343">
        <f t="shared" ca="1" si="179"/>
        <v>28</v>
      </c>
      <c r="V343">
        <v>10</v>
      </c>
      <c r="W343">
        <f ca="1">INDIRECT("'"&amp;$A343&amp;"'!$e$23")</f>
        <v>2.75</v>
      </c>
      <c r="X343">
        <f ca="1">INDIRECT("'"&amp;$A343&amp;"'!$e$27")</f>
        <v>26</v>
      </c>
    </row>
    <row r="344" spans="1:24" x14ac:dyDescent="0.35">
      <c r="A344" t="s">
        <v>21</v>
      </c>
      <c r="B344">
        <f t="shared" ca="1" si="160"/>
        <v>26</v>
      </c>
      <c r="C344">
        <f t="shared" ca="1" si="161"/>
        <v>180</v>
      </c>
      <c r="D344">
        <f t="shared" ca="1" si="162"/>
        <v>80.900000000000006</v>
      </c>
      <c r="E344">
        <f t="shared" ca="1" si="163"/>
        <v>23.3</v>
      </c>
      <c r="F344">
        <f t="shared" ca="1" si="164"/>
        <v>8.5</v>
      </c>
      <c r="G344">
        <f t="shared" ca="1" si="165"/>
        <v>25</v>
      </c>
      <c r="H344">
        <f t="shared" ca="1" si="166"/>
        <v>16.3</v>
      </c>
      <c r="I344">
        <f t="shared" ca="1" si="167"/>
        <v>14.7</v>
      </c>
      <c r="J344">
        <f t="shared" ca="1" si="168"/>
        <v>23.1</v>
      </c>
      <c r="K344">
        <f t="shared" ca="1" si="169"/>
        <v>22.9</v>
      </c>
      <c r="L344">
        <f t="shared" ca="1" si="170"/>
        <v>33.299999999999997</v>
      </c>
      <c r="M344">
        <f t="shared" ca="1" si="171"/>
        <v>26.1</v>
      </c>
      <c r="N344">
        <f t="shared" ca="1" si="172"/>
        <v>38.200000000000003</v>
      </c>
      <c r="O344">
        <f t="shared" ca="1" si="173"/>
        <v>50.6</v>
      </c>
      <c r="P344">
        <f t="shared" ca="1" si="174"/>
        <v>50</v>
      </c>
      <c r="Q344">
        <f t="shared" ca="1" si="175"/>
        <v>52</v>
      </c>
      <c r="R344">
        <f t="shared" ca="1" si="176"/>
        <v>22</v>
      </c>
      <c r="S344">
        <f t="shared" ca="1" si="177"/>
        <v>52</v>
      </c>
      <c r="T344">
        <f t="shared" ca="1" si="178"/>
        <v>26</v>
      </c>
      <c r="U344">
        <f t="shared" ca="1" si="179"/>
        <v>28</v>
      </c>
      <c r="V344">
        <v>15</v>
      </c>
      <c r="W344">
        <f ca="1">INDIRECT("'"&amp;$A344&amp;"'!$f$23")</f>
        <v>4</v>
      </c>
      <c r="X344">
        <f ca="1">INDIRECT("'"&amp;$A344&amp;"'!$f$27")</f>
        <v>38</v>
      </c>
    </row>
    <row r="345" spans="1:24" x14ac:dyDescent="0.35">
      <c r="A345" t="s">
        <v>21</v>
      </c>
      <c r="B345">
        <f t="shared" ca="1" si="160"/>
        <v>26</v>
      </c>
      <c r="C345">
        <f ca="1">INDIRECT("'"&amp;$A345&amp;"'!$C$4")</f>
        <v>180</v>
      </c>
      <c r="D345">
        <f ca="1">INDIRECT("'"&amp;$A345&amp;"'!$C$5")</f>
        <v>80.900000000000006</v>
      </c>
      <c r="E345">
        <f ca="1">INDIRECT("'"&amp;$A345&amp;"'!$C$6")</f>
        <v>23.3</v>
      </c>
      <c r="F345">
        <f ca="1">INDIRECT("'"&amp;$A345&amp;"'!$C$7")</f>
        <v>8.5</v>
      </c>
      <c r="G345">
        <f ca="1">INDIRECT("'"&amp;$A345&amp;"'!$C$8")</f>
        <v>25</v>
      </c>
      <c r="H345">
        <f ca="1">INDIRECT("'"&amp;$A345&amp;"'!$C$11")</f>
        <v>16.3</v>
      </c>
      <c r="I345">
        <f ca="1">INDIRECT("'"&amp;$A345&amp;"'!$D$11")</f>
        <v>14.7</v>
      </c>
      <c r="J345">
        <f ca="1">INDIRECT("'"&amp;$A345&amp;"'!$e$11")</f>
        <v>23.1</v>
      </c>
      <c r="K345">
        <f ca="1">INDIRECT("'"&amp;$A345&amp;"'!$f$11")</f>
        <v>22.9</v>
      </c>
      <c r="L345">
        <f ca="1">INDIRECT("'"&amp;$A345&amp;"'!$C$12")</f>
        <v>33.299999999999997</v>
      </c>
      <c r="M345">
        <f ca="1">INDIRECT("'"&amp;$A345&amp;"'!$d$12")</f>
        <v>26.1</v>
      </c>
      <c r="N345">
        <f ca="1">INDIRECT("'"&amp;$A345&amp;"'!$e$12")</f>
        <v>38.200000000000003</v>
      </c>
      <c r="O345">
        <f ca="1">INDIRECT("'"&amp;$A345&amp;"'!$f$12")</f>
        <v>50.6</v>
      </c>
      <c r="P345">
        <f ca="1">INDIRECT("'"&amp;$A345&amp;"'!$C$16")</f>
        <v>50</v>
      </c>
      <c r="Q345">
        <f ca="1">INDIRECT("'"&amp;$A345&amp;"'!$C$17")</f>
        <v>52</v>
      </c>
      <c r="R345">
        <f ca="1">INDIRECT("'"&amp;$A345&amp;"'!$d$16")</f>
        <v>22</v>
      </c>
      <c r="S345">
        <f ca="1">INDIRECT("'"&amp;$A345&amp;"'!$e$17")</f>
        <v>52</v>
      </c>
      <c r="T345">
        <f ca="1">INDIRECT("'"&amp;$A345&amp;"'!$f$16")</f>
        <v>26</v>
      </c>
      <c r="U345">
        <f ca="1">INDIRECT("'"&amp;$A345&amp;"'!$f$17")</f>
        <v>28</v>
      </c>
      <c r="V345">
        <v>20</v>
      </c>
      <c r="W345">
        <f ca="1">INDIRECT("'"&amp;$A345&amp;"'!$g$23")</f>
        <v>5.5</v>
      </c>
      <c r="X345">
        <f ca="1">INDIRECT("'"&amp;$A345&amp;"'!$g$27")</f>
        <v>47</v>
      </c>
    </row>
    <row r="346" spans="1:24" x14ac:dyDescent="0.35">
      <c r="A346" t="s">
        <v>21</v>
      </c>
      <c r="B346">
        <f t="shared" ca="1" si="160"/>
        <v>26</v>
      </c>
      <c r="C346">
        <f t="shared" ca="1" si="161"/>
        <v>180</v>
      </c>
      <c r="D346">
        <f t="shared" ca="1" si="162"/>
        <v>80.900000000000006</v>
      </c>
      <c r="E346">
        <f t="shared" ca="1" si="163"/>
        <v>23.3</v>
      </c>
      <c r="F346">
        <f t="shared" ca="1" si="164"/>
        <v>8.5</v>
      </c>
      <c r="G346">
        <f t="shared" ca="1" si="165"/>
        <v>25</v>
      </c>
      <c r="H346">
        <f t="shared" ca="1" si="166"/>
        <v>16.3</v>
      </c>
      <c r="I346">
        <f t="shared" ca="1" si="167"/>
        <v>14.7</v>
      </c>
      <c r="J346">
        <f t="shared" ca="1" si="168"/>
        <v>23.1</v>
      </c>
      <c r="K346">
        <f t="shared" ca="1" si="169"/>
        <v>22.9</v>
      </c>
      <c r="L346">
        <f t="shared" ca="1" si="170"/>
        <v>33.299999999999997</v>
      </c>
      <c r="M346">
        <f t="shared" ca="1" si="171"/>
        <v>26.1</v>
      </c>
      <c r="N346">
        <f t="shared" ca="1" si="172"/>
        <v>38.200000000000003</v>
      </c>
      <c r="O346">
        <f t="shared" ca="1" si="173"/>
        <v>50.6</v>
      </c>
      <c r="P346">
        <f t="shared" ca="1" si="174"/>
        <v>50</v>
      </c>
      <c r="Q346">
        <f t="shared" ca="1" si="175"/>
        <v>52</v>
      </c>
      <c r="R346">
        <f t="shared" ca="1" si="176"/>
        <v>22</v>
      </c>
      <c r="S346">
        <f t="shared" ca="1" si="177"/>
        <v>52</v>
      </c>
      <c r="T346">
        <f t="shared" ca="1" si="178"/>
        <v>26</v>
      </c>
      <c r="U346">
        <f t="shared" ca="1" si="179"/>
        <v>28</v>
      </c>
      <c r="V346">
        <v>25</v>
      </c>
      <c r="W346">
        <f ca="1">INDIRECT("'"&amp;$A346&amp;"'!$h$23")</f>
        <v>7</v>
      </c>
      <c r="X346">
        <f ca="1">INDIRECT("'"&amp;$A346&amp;"'!$h$27")</f>
        <v>65</v>
      </c>
    </row>
    <row r="347" spans="1:24" x14ac:dyDescent="0.35">
      <c r="A347" t="s">
        <v>21</v>
      </c>
      <c r="B347">
        <f t="shared" ca="1" si="160"/>
        <v>26</v>
      </c>
      <c r="C347">
        <f t="shared" ca="1" si="161"/>
        <v>180</v>
      </c>
      <c r="D347">
        <f t="shared" ca="1" si="162"/>
        <v>80.900000000000006</v>
      </c>
      <c r="E347">
        <f t="shared" ca="1" si="163"/>
        <v>23.3</v>
      </c>
      <c r="F347">
        <f t="shared" ca="1" si="164"/>
        <v>8.5</v>
      </c>
      <c r="G347">
        <f t="shared" ca="1" si="165"/>
        <v>25</v>
      </c>
      <c r="H347">
        <f t="shared" ca="1" si="166"/>
        <v>16.3</v>
      </c>
      <c r="I347">
        <f t="shared" ca="1" si="167"/>
        <v>14.7</v>
      </c>
      <c r="J347">
        <f t="shared" ca="1" si="168"/>
        <v>23.1</v>
      </c>
      <c r="K347">
        <f t="shared" ca="1" si="169"/>
        <v>22.9</v>
      </c>
      <c r="L347">
        <f t="shared" ca="1" si="170"/>
        <v>33.299999999999997</v>
      </c>
      <c r="M347">
        <f t="shared" ca="1" si="171"/>
        <v>26.1</v>
      </c>
      <c r="N347">
        <f t="shared" ca="1" si="172"/>
        <v>38.200000000000003</v>
      </c>
      <c r="O347">
        <f t="shared" ca="1" si="173"/>
        <v>50.6</v>
      </c>
      <c r="P347">
        <f t="shared" ca="1" si="174"/>
        <v>50</v>
      </c>
      <c r="Q347">
        <f t="shared" ca="1" si="175"/>
        <v>52</v>
      </c>
      <c r="R347">
        <f t="shared" ca="1" si="176"/>
        <v>22</v>
      </c>
      <c r="S347">
        <f t="shared" ca="1" si="177"/>
        <v>52</v>
      </c>
      <c r="T347">
        <f t="shared" ca="1" si="178"/>
        <v>26</v>
      </c>
      <c r="U347">
        <f t="shared" ca="1" si="179"/>
        <v>28</v>
      </c>
      <c r="V347">
        <v>30</v>
      </c>
      <c r="W347">
        <f ca="1">INDIRECT("'"&amp;$A347&amp;"'!$i$23")</f>
        <v>9</v>
      </c>
      <c r="X347">
        <f ca="1">INDIRECT("'"&amp;$A347&amp;"'!$i$27")</f>
        <v>73</v>
      </c>
    </row>
    <row r="348" spans="1:24" x14ac:dyDescent="0.35">
      <c r="A348" t="s">
        <v>21</v>
      </c>
      <c r="B348">
        <f t="shared" ca="1" si="160"/>
        <v>26</v>
      </c>
      <c r="C348">
        <f t="shared" ca="1" si="161"/>
        <v>180</v>
      </c>
      <c r="D348">
        <f t="shared" ca="1" si="162"/>
        <v>80.900000000000006</v>
      </c>
      <c r="E348">
        <f t="shared" ca="1" si="163"/>
        <v>23.3</v>
      </c>
      <c r="F348">
        <f t="shared" ca="1" si="164"/>
        <v>8.5</v>
      </c>
      <c r="G348">
        <f t="shared" ca="1" si="165"/>
        <v>25</v>
      </c>
      <c r="H348">
        <f t="shared" ca="1" si="166"/>
        <v>16.3</v>
      </c>
      <c r="I348">
        <f t="shared" ca="1" si="167"/>
        <v>14.7</v>
      </c>
      <c r="J348">
        <f t="shared" ca="1" si="168"/>
        <v>23.1</v>
      </c>
      <c r="K348">
        <f t="shared" ca="1" si="169"/>
        <v>22.9</v>
      </c>
      <c r="L348">
        <f t="shared" ca="1" si="170"/>
        <v>33.299999999999997</v>
      </c>
      <c r="M348">
        <f t="shared" ca="1" si="171"/>
        <v>26.1</v>
      </c>
      <c r="N348">
        <f t="shared" ca="1" si="172"/>
        <v>38.200000000000003</v>
      </c>
      <c r="O348">
        <f t="shared" ca="1" si="173"/>
        <v>50.6</v>
      </c>
      <c r="P348">
        <f t="shared" ca="1" si="174"/>
        <v>50</v>
      </c>
      <c r="Q348">
        <f t="shared" ca="1" si="175"/>
        <v>52</v>
      </c>
      <c r="R348">
        <f t="shared" ca="1" si="176"/>
        <v>22</v>
      </c>
      <c r="S348">
        <f t="shared" ca="1" si="177"/>
        <v>52</v>
      </c>
      <c r="T348">
        <f t="shared" ca="1" si="178"/>
        <v>26</v>
      </c>
      <c r="U348">
        <f t="shared" ca="1" si="179"/>
        <v>28</v>
      </c>
      <c r="V348">
        <v>35</v>
      </c>
      <c r="W348">
        <f ca="1">INDIRECT("'"&amp;$A348&amp;"'!$j$23")</f>
        <v>10.25</v>
      </c>
      <c r="X348">
        <f ca="1">INDIRECT("'"&amp;$A348&amp;"'!$j$27")</f>
        <v>82</v>
      </c>
    </row>
    <row r="349" spans="1:24" x14ac:dyDescent="0.35">
      <c r="A349" t="s">
        <v>21</v>
      </c>
      <c r="B349">
        <f t="shared" ca="1" si="160"/>
        <v>26</v>
      </c>
      <c r="C349">
        <f t="shared" ca="1" si="161"/>
        <v>180</v>
      </c>
      <c r="D349">
        <f t="shared" ca="1" si="162"/>
        <v>80.900000000000006</v>
      </c>
      <c r="E349">
        <f t="shared" ca="1" si="163"/>
        <v>23.3</v>
      </c>
      <c r="F349">
        <f t="shared" ca="1" si="164"/>
        <v>8.5</v>
      </c>
      <c r="G349">
        <f t="shared" ca="1" si="165"/>
        <v>25</v>
      </c>
      <c r="H349">
        <f t="shared" ca="1" si="166"/>
        <v>16.3</v>
      </c>
      <c r="I349">
        <f t="shared" ca="1" si="167"/>
        <v>14.7</v>
      </c>
      <c r="J349">
        <f t="shared" ca="1" si="168"/>
        <v>23.1</v>
      </c>
      <c r="K349">
        <f t="shared" ca="1" si="169"/>
        <v>22.9</v>
      </c>
      <c r="L349">
        <f t="shared" ca="1" si="170"/>
        <v>33.299999999999997</v>
      </c>
      <c r="M349">
        <f t="shared" ca="1" si="171"/>
        <v>26.1</v>
      </c>
      <c r="N349">
        <f t="shared" ca="1" si="172"/>
        <v>38.200000000000003</v>
      </c>
      <c r="O349">
        <f t="shared" ca="1" si="173"/>
        <v>50.6</v>
      </c>
      <c r="P349">
        <f t="shared" ca="1" si="174"/>
        <v>50</v>
      </c>
      <c r="Q349">
        <f t="shared" ca="1" si="175"/>
        <v>52</v>
      </c>
      <c r="R349">
        <f t="shared" ca="1" si="176"/>
        <v>22</v>
      </c>
      <c r="S349">
        <f t="shared" ca="1" si="177"/>
        <v>52</v>
      </c>
      <c r="T349">
        <f t="shared" ca="1" si="178"/>
        <v>26</v>
      </c>
      <c r="U349">
        <f t="shared" ca="1" si="179"/>
        <v>28</v>
      </c>
      <c r="V349">
        <v>40</v>
      </c>
      <c r="W349">
        <f ca="1">INDIRECT("'"&amp;$A349&amp;"'!$k$23")</f>
        <v>11.5</v>
      </c>
      <c r="X349">
        <f ca="1">INDIRECT("'"&amp;$A349&amp;"'!$k$27")</f>
        <v>103</v>
      </c>
    </row>
    <row r="350" spans="1:24" x14ac:dyDescent="0.35">
      <c r="A350" t="s">
        <v>21</v>
      </c>
      <c r="B350">
        <f t="shared" ca="1" si="160"/>
        <v>26</v>
      </c>
      <c r="C350">
        <f t="shared" ca="1" si="161"/>
        <v>180</v>
      </c>
      <c r="D350">
        <f t="shared" ca="1" si="162"/>
        <v>80.900000000000006</v>
      </c>
      <c r="E350">
        <f t="shared" ca="1" si="163"/>
        <v>23.3</v>
      </c>
      <c r="F350">
        <f t="shared" ca="1" si="164"/>
        <v>8.5</v>
      </c>
      <c r="G350">
        <f t="shared" ca="1" si="165"/>
        <v>25</v>
      </c>
      <c r="H350">
        <f t="shared" ca="1" si="166"/>
        <v>16.3</v>
      </c>
      <c r="I350">
        <f t="shared" ca="1" si="167"/>
        <v>14.7</v>
      </c>
      <c r="J350">
        <f t="shared" ca="1" si="168"/>
        <v>23.1</v>
      </c>
      <c r="K350">
        <f t="shared" ca="1" si="169"/>
        <v>22.9</v>
      </c>
      <c r="L350">
        <f t="shared" ca="1" si="170"/>
        <v>33.299999999999997</v>
      </c>
      <c r="M350">
        <f t="shared" ca="1" si="171"/>
        <v>26.1</v>
      </c>
      <c r="N350">
        <f t="shared" ca="1" si="172"/>
        <v>38.200000000000003</v>
      </c>
      <c r="O350">
        <f t="shared" ca="1" si="173"/>
        <v>50.6</v>
      </c>
      <c r="P350">
        <f t="shared" ca="1" si="174"/>
        <v>50</v>
      </c>
      <c r="Q350">
        <f t="shared" ca="1" si="175"/>
        <v>52</v>
      </c>
      <c r="R350">
        <f t="shared" ca="1" si="176"/>
        <v>22</v>
      </c>
      <c r="S350">
        <f t="shared" ca="1" si="177"/>
        <v>52</v>
      </c>
      <c r="T350">
        <f t="shared" ca="1" si="178"/>
        <v>26</v>
      </c>
      <c r="U350">
        <f t="shared" ca="1" si="179"/>
        <v>28</v>
      </c>
      <c r="V350">
        <v>45</v>
      </c>
      <c r="W350">
        <f ca="1">INDIRECT("'"&amp;$A350&amp;"'!$l$23")</f>
        <v>13.25</v>
      </c>
      <c r="X350">
        <f ca="1">INDIRECT("'"&amp;$A350&amp;"'!$l$27")</f>
        <v>118</v>
      </c>
    </row>
    <row r="351" spans="1:24" x14ac:dyDescent="0.35">
      <c r="A351" t="s">
        <v>21</v>
      </c>
      <c r="B351">
        <f t="shared" ca="1" si="160"/>
        <v>26</v>
      </c>
      <c r="C351">
        <f t="shared" ca="1" si="161"/>
        <v>180</v>
      </c>
      <c r="D351">
        <f t="shared" ca="1" si="162"/>
        <v>80.900000000000006</v>
      </c>
      <c r="E351">
        <f t="shared" ca="1" si="163"/>
        <v>23.3</v>
      </c>
      <c r="F351">
        <f t="shared" ca="1" si="164"/>
        <v>8.5</v>
      </c>
      <c r="G351">
        <f t="shared" ca="1" si="165"/>
        <v>25</v>
      </c>
      <c r="H351">
        <f t="shared" ca="1" si="166"/>
        <v>16.3</v>
      </c>
      <c r="I351">
        <f t="shared" ca="1" si="167"/>
        <v>14.7</v>
      </c>
      <c r="J351">
        <f t="shared" ca="1" si="168"/>
        <v>23.1</v>
      </c>
      <c r="K351">
        <f t="shared" ca="1" si="169"/>
        <v>22.9</v>
      </c>
      <c r="L351">
        <f t="shared" ca="1" si="170"/>
        <v>33.299999999999997</v>
      </c>
      <c r="M351">
        <f t="shared" ca="1" si="171"/>
        <v>26.1</v>
      </c>
      <c r="N351">
        <f t="shared" ca="1" si="172"/>
        <v>38.200000000000003</v>
      </c>
      <c r="O351">
        <f t="shared" ca="1" si="173"/>
        <v>50.6</v>
      </c>
      <c r="P351">
        <f t="shared" ca="1" si="174"/>
        <v>50</v>
      </c>
      <c r="Q351">
        <f t="shared" ca="1" si="175"/>
        <v>52</v>
      </c>
      <c r="R351">
        <f t="shared" ca="1" si="176"/>
        <v>22</v>
      </c>
      <c r="S351">
        <f t="shared" ca="1" si="177"/>
        <v>52</v>
      </c>
      <c r="T351">
        <f t="shared" ca="1" si="178"/>
        <v>26</v>
      </c>
      <c r="U351">
        <f t="shared" ca="1" si="179"/>
        <v>28</v>
      </c>
      <c r="V351">
        <v>50</v>
      </c>
      <c r="W351">
        <f ca="1">INDIRECT("'"&amp;$A351&amp;"'!$m$23")</f>
        <v>15</v>
      </c>
      <c r="X351">
        <f ca="1">INDIRECT("'"&amp;$A351&amp;"'!$m$27")</f>
        <v>137</v>
      </c>
    </row>
    <row r="352" spans="1:24" x14ac:dyDescent="0.35">
      <c r="A352" t="s">
        <v>21</v>
      </c>
      <c r="B352">
        <f t="shared" ca="1" si="160"/>
        <v>26</v>
      </c>
      <c r="C352">
        <f t="shared" ca="1" si="161"/>
        <v>180</v>
      </c>
      <c r="D352">
        <f t="shared" ca="1" si="162"/>
        <v>80.900000000000006</v>
      </c>
      <c r="E352">
        <f t="shared" ca="1" si="163"/>
        <v>23.3</v>
      </c>
      <c r="F352">
        <f t="shared" ca="1" si="164"/>
        <v>8.5</v>
      </c>
      <c r="G352">
        <f t="shared" ca="1" si="165"/>
        <v>25</v>
      </c>
      <c r="H352">
        <f t="shared" ca="1" si="166"/>
        <v>16.3</v>
      </c>
      <c r="I352">
        <f t="shared" ca="1" si="167"/>
        <v>14.7</v>
      </c>
      <c r="J352">
        <f t="shared" ca="1" si="168"/>
        <v>23.1</v>
      </c>
      <c r="K352">
        <f t="shared" ca="1" si="169"/>
        <v>22.9</v>
      </c>
      <c r="L352">
        <f t="shared" ca="1" si="170"/>
        <v>33.299999999999997</v>
      </c>
      <c r="M352">
        <f t="shared" ca="1" si="171"/>
        <v>26.1</v>
      </c>
      <c r="N352">
        <f t="shared" ca="1" si="172"/>
        <v>38.200000000000003</v>
      </c>
      <c r="O352">
        <f t="shared" ca="1" si="173"/>
        <v>50.6</v>
      </c>
      <c r="P352">
        <f t="shared" ca="1" si="174"/>
        <v>50</v>
      </c>
      <c r="Q352">
        <f t="shared" ca="1" si="175"/>
        <v>52</v>
      </c>
      <c r="R352">
        <f t="shared" ca="1" si="176"/>
        <v>22</v>
      </c>
      <c r="S352">
        <f t="shared" ca="1" si="177"/>
        <v>52</v>
      </c>
      <c r="T352">
        <f t="shared" ca="1" si="178"/>
        <v>26</v>
      </c>
      <c r="U352">
        <f t="shared" ca="1" si="179"/>
        <v>28</v>
      </c>
      <c r="V352">
        <v>55</v>
      </c>
      <c r="W352">
        <f ca="1">INDIRECT("'"&amp;$A352&amp;"'!$n$23")</f>
        <v>15.75</v>
      </c>
      <c r="X352">
        <f ca="1">INDIRECT("'"&amp;$A352&amp;"'!$n$27")</f>
        <v>132</v>
      </c>
    </row>
    <row r="353" spans="1:24" x14ac:dyDescent="0.35">
      <c r="A353" t="s">
        <v>21</v>
      </c>
      <c r="B353">
        <f t="shared" ca="1" si="160"/>
        <v>26</v>
      </c>
      <c r="C353">
        <f t="shared" ca="1" si="161"/>
        <v>180</v>
      </c>
      <c r="D353">
        <f t="shared" ca="1" si="162"/>
        <v>80.900000000000006</v>
      </c>
      <c r="E353">
        <f t="shared" ca="1" si="163"/>
        <v>23.3</v>
      </c>
      <c r="F353">
        <f t="shared" ca="1" si="164"/>
        <v>8.5</v>
      </c>
      <c r="G353">
        <f t="shared" ca="1" si="165"/>
        <v>25</v>
      </c>
      <c r="H353">
        <f t="shared" ca="1" si="166"/>
        <v>16.3</v>
      </c>
      <c r="I353">
        <f t="shared" ca="1" si="167"/>
        <v>14.7</v>
      </c>
      <c r="J353">
        <f t="shared" ca="1" si="168"/>
        <v>23.1</v>
      </c>
      <c r="K353">
        <f t="shared" ca="1" si="169"/>
        <v>22.9</v>
      </c>
      <c r="L353">
        <f t="shared" ca="1" si="170"/>
        <v>33.299999999999997</v>
      </c>
      <c r="M353">
        <f t="shared" ca="1" si="171"/>
        <v>26.1</v>
      </c>
      <c r="N353">
        <f t="shared" ca="1" si="172"/>
        <v>38.200000000000003</v>
      </c>
      <c r="O353">
        <f t="shared" ca="1" si="173"/>
        <v>50.6</v>
      </c>
      <c r="P353">
        <f t="shared" ca="1" si="174"/>
        <v>50</v>
      </c>
      <c r="Q353">
        <f t="shared" ca="1" si="175"/>
        <v>52</v>
      </c>
      <c r="R353">
        <f t="shared" ca="1" si="176"/>
        <v>22</v>
      </c>
      <c r="S353">
        <f t="shared" ca="1" si="177"/>
        <v>52</v>
      </c>
      <c r="T353">
        <f t="shared" ca="1" si="178"/>
        <v>26</v>
      </c>
      <c r="U353">
        <f t="shared" ca="1" si="179"/>
        <v>28</v>
      </c>
      <c r="V353">
        <v>60</v>
      </c>
      <c r="W353">
        <f ca="1">INDIRECT("'"&amp;$A353&amp;"'!$o$23")</f>
        <v>16.5</v>
      </c>
      <c r="X353">
        <f ca="1">INDIRECT("'"&amp;$A353&amp;"'!$o$27")</f>
        <v>160</v>
      </c>
    </row>
    <row r="354" spans="1:24" x14ac:dyDescent="0.35">
      <c r="A354" t="s">
        <v>20</v>
      </c>
      <c r="B354">
        <f ca="1">INDIRECT("'"&amp;$A354&amp;"'!$C$3")</f>
        <v>25</v>
      </c>
      <c r="C354">
        <f ca="1">INDIRECT("'"&amp;$A354&amp;"'!$C$4")</f>
        <v>177</v>
      </c>
      <c r="D354">
        <f ca="1">INDIRECT("'"&amp;$A354&amp;"'!$C$5")</f>
        <v>65.900000000000006</v>
      </c>
      <c r="E354">
        <f ca="1">INDIRECT("'"&amp;$A354&amp;"'!$C$6")</f>
        <v>14</v>
      </c>
      <c r="F354">
        <f ca="1">INDIRECT("'"&amp;$A354&amp;"'!$C$7")</f>
        <v>4.5</v>
      </c>
      <c r="G354">
        <f ca="1">INDIRECT("'"&amp;$A354&amp;"'!$C$8")</f>
        <v>21</v>
      </c>
      <c r="H354">
        <f ca="1">INDIRECT("'"&amp;$A354&amp;"'!$C$11")</f>
        <v>9.9</v>
      </c>
      <c r="I354">
        <f ca="1">INDIRECT("'"&amp;$A354&amp;"'!$D$11")</f>
        <v>8.5</v>
      </c>
      <c r="J354">
        <f ca="1">INDIRECT("'"&amp;$A354&amp;"'!$e$11")</f>
        <v>15.2</v>
      </c>
      <c r="K354">
        <f ca="1">INDIRECT("'"&amp;$A354&amp;"'!$f$11")</f>
        <v>14.1</v>
      </c>
      <c r="L354">
        <f ca="1">INDIRECT("'"&amp;$A354&amp;"'!$C$12")</f>
        <v>37</v>
      </c>
      <c r="M354">
        <f ca="1">INDIRECT("'"&amp;$A354&amp;"'!$d$12")</f>
        <v>31.5</v>
      </c>
      <c r="N354">
        <f ca="1">INDIRECT("'"&amp;$A354&amp;"'!$e$12")</f>
        <v>41.4</v>
      </c>
      <c r="O354">
        <f ca="1">INDIRECT("'"&amp;$A354&amp;"'!$f$12")</f>
        <v>54.1</v>
      </c>
      <c r="P354">
        <f ca="1">INDIRECT("'"&amp;$A354&amp;"'!$C$16")</f>
        <v>50</v>
      </c>
      <c r="Q354">
        <f ca="1">INDIRECT("'"&amp;$A354&amp;"'!$C$17")</f>
        <v>52</v>
      </c>
      <c r="R354">
        <f ca="1">INDIRECT("'"&amp;$A354&amp;"'!$d$16")</f>
        <v>22</v>
      </c>
      <c r="S354">
        <f ca="1">INDIRECT("'"&amp;$A354&amp;"'!$e$17")</f>
        <v>52</v>
      </c>
      <c r="T354">
        <f ca="1">INDIRECT("'"&amp;$A354&amp;"'!$f$16")</f>
        <v>26</v>
      </c>
      <c r="U354">
        <f ca="1">INDIRECT("'"&amp;$A354&amp;"'!$f$17")</f>
        <v>30</v>
      </c>
      <c r="V354">
        <v>0</v>
      </c>
      <c r="W354">
        <f ca="1">INDIRECT("'"&amp;$A354&amp;"'!$C$23")</f>
        <v>0</v>
      </c>
      <c r="X354">
        <f ca="1">INDIRECT("'"&amp;$A354&amp;"'!$C$25")</f>
        <v>15</v>
      </c>
    </row>
    <row r="355" spans="1:24" x14ac:dyDescent="0.35">
      <c r="A355" t="s">
        <v>20</v>
      </c>
      <c r="B355">
        <f t="shared" ref="B355:B392" ca="1" si="180">INDIRECT("'"&amp;$A355&amp;"'!$C$3")</f>
        <v>25</v>
      </c>
      <c r="C355">
        <f t="shared" ref="C355:C392" ca="1" si="181">INDIRECT("'"&amp;$A355&amp;"'!$C$4")</f>
        <v>177</v>
      </c>
      <c r="D355">
        <f t="shared" ref="D355:D392" ca="1" si="182">INDIRECT("'"&amp;$A355&amp;"'!$C$5")</f>
        <v>65.900000000000006</v>
      </c>
      <c r="E355">
        <f t="shared" ref="E355:E392" ca="1" si="183">INDIRECT("'"&amp;$A355&amp;"'!$C$6")</f>
        <v>14</v>
      </c>
      <c r="F355">
        <f t="shared" ref="F355:F392" ca="1" si="184">INDIRECT("'"&amp;$A355&amp;"'!$C$7")</f>
        <v>4.5</v>
      </c>
      <c r="G355">
        <f t="shared" ref="G355:G392" ca="1" si="185">INDIRECT("'"&amp;$A355&amp;"'!$C$8")</f>
        <v>21</v>
      </c>
      <c r="H355">
        <f t="shared" ref="H355:H392" ca="1" si="186">INDIRECT("'"&amp;$A355&amp;"'!$C$11")</f>
        <v>9.9</v>
      </c>
      <c r="I355">
        <f t="shared" ref="I355:I392" ca="1" si="187">INDIRECT("'"&amp;$A355&amp;"'!$D$11")</f>
        <v>8.5</v>
      </c>
      <c r="J355">
        <f t="shared" ref="J355:J392" ca="1" si="188">INDIRECT("'"&amp;$A355&amp;"'!$e$11")</f>
        <v>15.2</v>
      </c>
      <c r="K355">
        <f t="shared" ref="K355:K392" ca="1" si="189">INDIRECT("'"&amp;$A355&amp;"'!$f$11")</f>
        <v>14.1</v>
      </c>
      <c r="L355">
        <f t="shared" ref="L355:L392" ca="1" si="190">INDIRECT("'"&amp;$A355&amp;"'!$C$12")</f>
        <v>37</v>
      </c>
      <c r="M355">
        <f t="shared" ref="M355:M392" ca="1" si="191">INDIRECT("'"&amp;$A355&amp;"'!$d$12")</f>
        <v>31.5</v>
      </c>
      <c r="N355">
        <f t="shared" ref="N355:N392" ca="1" si="192">INDIRECT("'"&amp;$A355&amp;"'!$e$12")</f>
        <v>41.4</v>
      </c>
      <c r="O355">
        <f t="shared" ref="O355:O392" ca="1" si="193">INDIRECT("'"&amp;$A355&amp;"'!$f$12")</f>
        <v>54.1</v>
      </c>
      <c r="P355">
        <f t="shared" ref="P355:P392" ca="1" si="194">INDIRECT("'"&amp;$A355&amp;"'!$C$16")</f>
        <v>50</v>
      </c>
      <c r="Q355">
        <f t="shared" ref="Q355:Q392" ca="1" si="195">INDIRECT("'"&amp;$A355&amp;"'!$C$17")</f>
        <v>52</v>
      </c>
      <c r="R355">
        <f t="shared" ref="R355:R392" ca="1" si="196">INDIRECT("'"&amp;$A355&amp;"'!$d$16")</f>
        <v>22</v>
      </c>
      <c r="S355">
        <f t="shared" ref="S355:S392" ca="1" si="197">INDIRECT("'"&amp;$A355&amp;"'!$e$17")</f>
        <v>52</v>
      </c>
      <c r="T355">
        <f t="shared" ref="T355:T392" ca="1" si="198">INDIRECT("'"&amp;$A355&amp;"'!$f$16")</f>
        <v>26</v>
      </c>
      <c r="U355">
        <f t="shared" ref="U355:U392" ca="1" si="199">INDIRECT("'"&amp;$A355&amp;"'!$f$17")</f>
        <v>30</v>
      </c>
      <c r="V355">
        <v>5</v>
      </c>
      <c r="W355">
        <f ca="1">INDIRECT("'"&amp;$A355&amp;"'!$d$23")</f>
        <v>0.75</v>
      </c>
      <c r="X355">
        <f ca="1">INDIRECT("'"&amp;$A355&amp;"'!$D$25")</f>
        <v>23</v>
      </c>
    </row>
    <row r="356" spans="1:24" x14ac:dyDescent="0.35">
      <c r="A356" t="s">
        <v>20</v>
      </c>
      <c r="B356">
        <f t="shared" ca="1" si="180"/>
        <v>25</v>
      </c>
      <c r="C356">
        <f t="shared" ca="1" si="181"/>
        <v>177</v>
      </c>
      <c r="D356">
        <f t="shared" ca="1" si="182"/>
        <v>65.900000000000006</v>
      </c>
      <c r="E356">
        <f t="shared" ca="1" si="183"/>
        <v>14</v>
      </c>
      <c r="F356">
        <f t="shared" ca="1" si="184"/>
        <v>4.5</v>
      </c>
      <c r="G356">
        <f t="shared" ca="1" si="185"/>
        <v>21</v>
      </c>
      <c r="H356">
        <f t="shared" ca="1" si="186"/>
        <v>9.9</v>
      </c>
      <c r="I356">
        <f t="shared" ca="1" si="187"/>
        <v>8.5</v>
      </c>
      <c r="J356">
        <f t="shared" ca="1" si="188"/>
        <v>15.2</v>
      </c>
      <c r="K356">
        <f t="shared" ca="1" si="189"/>
        <v>14.1</v>
      </c>
      <c r="L356">
        <f t="shared" ca="1" si="190"/>
        <v>37</v>
      </c>
      <c r="M356">
        <f t="shared" ca="1" si="191"/>
        <v>31.5</v>
      </c>
      <c r="N356">
        <f t="shared" ca="1" si="192"/>
        <v>41.4</v>
      </c>
      <c r="O356">
        <f t="shared" ca="1" si="193"/>
        <v>54.1</v>
      </c>
      <c r="P356">
        <f t="shared" ca="1" si="194"/>
        <v>50</v>
      </c>
      <c r="Q356">
        <f t="shared" ca="1" si="195"/>
        <v>52</v>
      </c>
      <c r="R356">
        <f t="shared" ca="1" si="196"/>
        <v>22</v>
      </c>
      <c r="S356">
        <f t="shared" ca="1" si="197"/>
        <v>52</v>
      </c>
      <c r="T356">
        <f t="shared" ca="1" si="198"/>
        <v>26</v>
      </c>
      <c r="U356">
        <f t="shared" ca="1" si="199"/>
        <v>30</v>
      </c>
      <c r="V356">
        <v>10</v>
      </c>
      <c r="W356">
        <f ca="1">INDIRECT("'"&amp;$A356&amp;"'!$e$23")</f>
        <v>1.5</v>
      </c>
      <c r="X356">
        <f ca="1">INDIRECT("'"&amp;$A356&amp;"'!$e$25")</f>
        <v>26</v>
      </c>
    </row>
    <row r="357" spans="1:24" x14ac:dyDescent="0.35">
      <c r="A357" t="s">
        <v>20</v>
      </c>
      <c r="B357">
        <f t="shared" ca="1" si="180"/>
        <v>25</v>
      </c>
      <c r="C357">
        <f t="shared" ca="1" si="181"/>
        <v>177</v>
      </c>
      <c r="D357">
        <f t="shared" ca="1" si="182"/>
        <v>65.900000000000006</v>
      </c>
      <c r="E357">
        <f t="shared" ca="1" si="183"/>
        <v>14</v>
      </c>
      <c r="F357">
        <f t="shared" ca="1" si="184"/>
        <v>4.5</v>
      </c>
      <c r="G357">
        <f t="shared" ca="1" si="185"/>
        <v>21</v>
      </c>
      <c r="H357">
        <f t="shared" ca="1" si="186"/>
        <v>9.9</v>
      </c>
      <c r="I357">
        <f t="shared" ca="1" si="187"/>
        <v>8.5</v>
      </c>
      <c r="J357">
        <f t="shared" ca="1" si="188"/>
        <v>15.2</v>
      </c>
      <c r="K357">
        <f t="shared" ca="1" si="189"/>
        <v>14.1</v>
      </c>
      <c r="L357">
        <f t="shared" ca="1" si="190"/>
        <v>37</v>
      </c>
      <c r="M357">
        <f t="shared" ca="1" si="191"/>
        <v>31.5</v>
      </c>
      <c r="N357">
        <f t="shared" ca="1" si="192"/>
        <v>41.4</v>
      </c>
      <c r="O357">
        <f t="shared" ca="1" si="193"/>
        <v>54.1</v>
      </c>
      <c r="P357">
        <f t="shared" ca="1" si="194"/>
        <v>50</v>
      </c>
      <c r="Q357">
        <f t="shared" ca="1" si="195"/>
        <v>52</v>
      </c>
      <c r="R357">
        <f t="shared" ca="1" si="196"/>
        <v>22</v>
      </c>
      <c r="S357">
        <f t="shared" ca="1" si="197"/>
        <v>52</v>
      </c>
      <c r="T357">
        <f t="shared" ca="1" si="198"/>
        <v>26</v>
      </c>
      <c r="U357">
        <f t="shared" ca="1" si="199"/>
        <v>30</v>
      </c>
      <c r="V357">
        <v>15</v>
      </c>
      <c r="W357">
        <f ca="1">INDIRECT("'"&amp;$A357&amp;"'!$f$23")</f>
        <v>2.5</v>
      </c>
      <c r="X357">
        <f ca="1">INDIRECT("'"&amp;$A357&amp;"'!$f$25")</f>
        <v>27</v>
      </c>
    </row>
    <row r="358" spans="1:24" x14ac:dyDescent="0.35">
      <c r="A358" t="s">
        <v>20</v>
      </c>
      <c r="B358">
        <f t="shared" ca="1" si="180"/>
        <v>25</v>
      </c>
      <c r="C358">
        <f t="shared" ca="1" si="181"/>
        <v>177</v>
      </c>
      <c r="D358">
        <f t="shared" ca="1" si="182"/>
        <v>65.900000000000006</v>
      </c>
      <c r="E358">
        <f t="shared" ca="1" si="183"/>
        <v>14</v>
      </c>
      <c r="F358">
        <f t="shared" ca="1" si="184"/>
        <v>4.5</v>
      </c>
      <c r="G358">
        <f t="shared" ca="1" si="185"/>
        <v>21</v>
      </c>
      <c r="H358">
        <f t="shared" ca="1" si="186"/>
        <v>9.9</v>
      </c>
      <c r="I358">
        <f t="shared" ca="1" si="187"/>
        <v>8.5</v>
      </c>
      <c r="J358">
        <f t="shared" ca="1" si="188"/>
        <v>15.2</v>
      </c>
      <c r="K358">
        <f t="shared" ca="1" si="189"/>
        <v>14.1</v>
      </c>
      <c r="L358">
        <f t="shared" ca="1" si="190"/>
        <v>37</v>
      </c>
      <c r="M358">
        <f t="shared" ca="1" si="191"/>
        <v>31.5</v>
      </c>
      <c r="N358">
        <f t="shared" ca="1" si="192"/>
        <v>41.4</v>
      </c>
      <c r="O358">
        <f t="shared" ca="1" si="193"/>
        <v>54.1</v>
      </c>
      <c r="P358">
        <f t="shared" ca="1" si="194"/>
        <v>50</v>
      </c>
      <c r="Q358">
        <f t="shared" ca="1" si="195"/>
        <v>52</v>
      </c>
      <c r="R358">
        <f t="shared" ca="1" si="196"/>
        <v>22</v>
      </c>
      <c r="S358">
        <f t="shared" ca="1" si="197"/>
        <v>52</v>
      </c>
      <c r="T358">
        <f t="shared" ca="1" si="198"/>
        <v>26</v>
      </c>
      <c r="U358">
        <f t="shared" ca="1" si="199"/>
        <v>30</v>
      </c>
      <c r="V358">
        <v>20</v>
      </c>
      <c r="W358">
        <f ca="1">INDIRECT("'"&amp;$A358&amp;"'!$g$23")</f>
        <v>3.4000000000000004</v>
      </c>
      <c r="X358">
        <f ca="1">INDIRECT("'"&amp;$A358&amp;"'!$g$25")</f>
        <v>27</v>
      </c>
    </row>
    <row r="359" spans="1:24" x14ac:dyDescent="0.35">
      <c r="A359" t="s">
        <v>20</v>
      </c>
      <c r="B359">
        <f t="shared" ca="1" si="180"/>
        <v>25</v>
      </c>
      <c r="C359">
        <f t="shared" ca="1" si="181"/>
        <v>177</v>
      </c>
      <c r="D359">
        <f t="shared" ca="1" si="182"/>
        <v>65.900000000000006</v>
      </c>
      <c r="E359">
        <f t="shared" ca="1" si="183"/>
        <v>14</v>
      </c>
      <c r="F359">
        <f t="shared" ca="1" si="184"/>
        <v>4.5</v>
      </c>
      <c r="G359">
        <f t="shared" ca="1" si="185"/>
        <v>21</v>
      </c>
      <c r="H359">
        <f t="shared" ca="1" si="186"/>
        <v>9.9</v>
      </c>
      <c r="I359">
        <f t="shared" ca="1" si="187"/>
        <v>8.5</v>
      </c>
      <c r="J359">
        <f t="shared" ca="1" si="188"/>
        <v>15.2</v>
      </c>
      <c r="K359">
        <f t="shared" ca="1" si="189"/>
        <v>14.1</v>
      </c>
      <c r="L359">
        <f t="shared" ca="1" si="190"/>
        <v>37</v>
      </c>
      <c r="M359">
        <f t="shared" ca="1" si="191"/>
        <v>31.5</v>
      </c>
      <c r="N359">
        <f t="shared" ca="1" si="192"/>
        <v>41.4</v>
      </c>
      <c r="O359">
        <f t="shared" ca="1" si="193"/>
        <v>54.1</v>
      </c>
      <c r="P359">
        <f t="shared" ca="1" si="194"/>
        <v>50</v>
      </c>
      <c r="Q359">
        <f t="shared" ca="1" si="195"/>
        <v>52</v>
      </c>
      <c r="R359">
        <f t="shared" ca="1" si="196"/>
        <v>22</v>
      </c>
      <c r="S359">
        <f t="shared" ca="1" si="197"/>
        <v>52</v>
      </c>
      <c r="T359">
        <f t="shared" ca="1" si="198"/>
        <v>26</v>
      </c>
      <c r="U359">
        <f t="shared" ca="1" si="199"/>
        <v>30</v>
      </c>
      <c r="V359">
        <v>25</v>
      </c>
      <c r="W359">
        <f ca="1">INDIRECT("'"&amp;$A359&amp;"'!$h$23")</f>
        <v>5.25</v>
      </c>
      <c r="X359">
        <f ca="1">INDIRECT("'"&amp;$A359&amp;"'!$h$25")</f>
        <v>37</v>
      </c>
    </row>
    <row r="360" spans="1:24" x14ac:dyDescent="0.35">
      <c r="A360" t="s">
        <v>20</v>
      </c>
      <c r="B360">
        <f t="shared" ca="1" si="180"/>
        <v>25</v>
      </c>
      <c r="C360">
        <f t="shared" ca="1" si="181"/>
        <v>177</v>
      </c>
      <c r="D360">
        <f t="shared" ca="1" si="182"/>
        <v>65.900000000000006</v>
      </c>
      <c r="E360">
        <f t="shared" ca="1" si="183"/>
        <v>14</v>
      </c>
      <c r="F360">
        <f t="shared" ca="1" si="184"/>
        <v>4.5</v>
      </c>
      <c r="G360">
        <f t="shared" ca="1" si="185"/>
        <v>21</v>
      </c>
      <c r="H360">
        <f t="shared" ca="1" si="186"/>
        <v>9.9</v>
      </c>
      <c r="I360">
        <f t="shared" ca="1" si="187"/>
        <v>8.5</v>
      </c>
      <c r="J360">
        <f t="shared" ca="1" si="188"/>
        <v>15.2</v>
      </c>
      <c r="K360">
        <f t="shared" ca="1" si="189"/>
        <v>14.1</v>
      </c>
      <c r="L360">
        <f t="shared" ca="1" si="190"/>
        <v>37</v>
      </c>
      <c r="M360">
        <f t="shared" ca="1" si="191"/>
        <v>31.5</v>
      </c>
      <c r="N360">
        <f t="shared" ca="1" si="192"/>
        <v>41.4</v>
      </c>
      <c r="O360">
        <f t="shared" ca="1" si="193"/>
        <v>54.1</v>
      </c>
      <c r="P360">
        <f t="shared" ca="1" si="194"/>
        <v>50</v>
      </c>
      <c r="Q360">
        <f t="shared" ca="1" si="195"/>
        <v>52</v>
      </c>
      <c r="R360">
        <f t="shared" ca="1" si="196"/>
        <v>22</v>
      </c>
      <c r="S360">
        <f t="shared" ca="1" si="197"/>
        <v>52</v>
      </c>
      <c r="T360">
        <f t="shared" ca="1" si="198"/>
        <v>26</v>
      </c>
      <c r="U360">
        <f t="shared" ca="1" si="199"/>
        <v>30</v>
      </c>
      <c r="V360">
        <v>30</v>
      </c>
      <c r="W360">
        <f ca="1">INDIRECT("'"&amp;$A360&amp;"'!$i$23")</f>
        <v>6.25</v>
      </c>
      <c r="X360">
        <f ca="1">INDIRECT("'"&amp;$A360&amp;"'!$i$25")</f>
        <v>44</v>
      </c>
    </row>
    <row r="361" spans="1:24" x14ac:dyDescent="0.35">
      <c r="A361" t="s">
        <v>20</v>
      </c>
      <c r="B361">
        <f t="shared" ca="1" si="180"/>
        <v>25</v>
      </c>
      <c r="C361">
        <f t="shared" ca="1" si="181"/>
        <v>177</v>
      </c>
      <c r="D361">
        <f t="shared" ca="1" si="182"/>
        <v>65.900000000000006</v>
      </c>
      <c r="E361">
        <f t="shared" ca="1" si="183"/>
        <v>14</v>
      </c>
      <c r="F361">
        <f t="shared" ca="1" si="184"/>
        <v>4.5</v>
      </c>
      <c r="G361">
        <f t="shared" ca="1" si="185"/>
        <v>21</v>
      </c>
      <c r="H361">
        <f t="shared" ca="1" si="186"/>
        <v>9.9</v>
      </c>
      <c r="I361">
        <f t="shared" ca="1" si="187"/>
        <v>8.5</v>
      </c>
      <c r="J361">
        <f t="shared" ca="1" si="188"/>
        <v>15.2</v>
      </c>
      <c r="K361">
        <f t="shared" ca="1" si="189"/>
        <v>14.1</v>
      </c>
      <c r="L361">
        <f t="shared" ca="1" si="190"/>
        <v>37</v>
      </c>
      <c r="M361">
        <f t="shared" ca="1" si="191"/>
        <v>31.5</v>
      </c>
      <c r="N361">
        <f t="shared" ca="1" si="192"/>
        <v>41.4</v>
      </c>
      <c r="O361">
        <f t="shared" ca="1" si="193"/>
        <v>54.1</v>
      </c>
      <c r="P361">
        <f t="shared" ca="1" si="194"/>
        <v>50</v>
      </c>
      <c r="Q361">
        <f t="shared" ca="1" si="195"/>
        <v>52</v>
      </c>
      <c r="R361">
        <f t="shared" ca="1" si="196"/>
        <v>22</v>
      </c>
      <c r="S361">
        <f t="shared" ca="1" si="197"/>
        <v>52</v>
      </c>
      <c r="T361">
        <f t="shared" ca="1" si="198"/>
        <v>26</v>
      </c>
      <c r="U361">
        <f t="shared" ca="1" si="199"/>
        <v>30</v>
      </c>
      <c r="V361">
        <v>35</v>
      </c>
      <c r="W361">
        <f ca="1">INDIRECT("'"&amp;$A361&amp;"'!$j$23")</f>
        <v>7.75</v>
      </c>
      <c r="X361">
        <f ca="1">INDIRECT("'"&amp;$A361&amp;"'!$j$25")</f>
        <v>50</v>
      </c>
    </row>
    <row r="362" spans="1:24" x14ac:dyDescent="0.35">
      <c r="A362" t="s">
        <v>20</v>
      </c>
      <c r="B362">
        <f t="shared" ca="1" si="180"/>
        <v>25</v>
      </c>
      <c r="C362">
        <f t="shared" ca="1" si="181"/>
        <v>177</v>
      </c>
      <c r="D362">
        <f t="shared" ca="1" si="182"/>
        <v>65.900000000000006</v>
      </c>
      <c r="E362">
        <f t="shared" ca="1" si="183"/>
        <v>14</v>
      </c>
      <c r="F362">
        <f t="shared" ca="1" si="184"/>
        <v>4.5</v>
      </c>
      <c r="G362">
        <f t="shared" ca="1" si="185"/>
        <v>21</v>
      </c>
      <c r="H362">
        <f t="shared" ca="1" si="186"/>
        <v>9.9</v>
      </c>
      <c r="I362">
        <f t="shared" ca="1" si="187"/>
        <v>8.5</v>
      </c>
      <c r="J362">
        <f t="shared" ca="1" si="188"/>
        <v>15.2</v>
      </c>
      <c r="K362">
        <f t="shared" ca="1" si="189"/>
        <v>14.1</v>
      </c>
      <c r="L362">
        <f t="shared" ca="1" si="190"/>
        <v>37</v>
      </c>
      <c r="M362">
        <f t="shared" ca="1" si="191"/>
        <v>31.5</v>
      </c>
      <c r="N362">
        <f t="shared" ca="1" si="192"/>
        <v>41.4</v>
      </c>
      <c r="O362">
        <f t="shared" ca="1" si="193"/>
        <v>54.1</v>
      </c>
      <c r="P362">
        <f t="shared" ca="1" si="194"/>
        <v>50</v>
      </c>
      <c r="Q362">
        <f t="shared" ca="1" si="195"/>
        <v>52</v>
      </c>
      <c r="R362">
        <f t="shared" ca="1" si="196"/>
        <v>22</v>
      </c>
      <c r="S362">
        <f t="shared" ca="1" si="197"/>
        <v>52</v>
      </c>
      <c r="T362">
        <f t="shared" ca="1" si="198"/>
        <v>26</v>
      </c>
      <c r="U362">
        <f t="shared" ca="1" si="199"/>
        <v>30</v>
      </c>
      <c r="V362">
        <v>40</v>
      </c>
      <c r="W362">
        <f ca="1">INDIRECT("'"&amp;$A362&amp;"'!$k$23")</f>
        <v>8.25</v>
      </c>
      <c r="X362">
        <f ca="1">INDIRECT("'"&amp;$A362&amp;"'!$k$25")</f>
        <v>55</v>
      </c>
    </row>
    <row r="363" spans="1:24" x14ac:dyDescent="0.35">
      <c r="A363" t="s">
        <v>20</v>
      </c>
      <c r="B363">
        <f t="shared" ca="1" si="180"/>
        <v>25</v>
      </c>
      <c r="C363">
        <f t="shared" ca="1" si="181"/>
        <v>177</v>
      </c>
      <c r="D363">
        <f t="shared" ca="1" si="182"/>
        <v>65.900000000000006</v>
      </c>
      <c r="E363">
        <f t="shared" ca="1" si="183"/>
        <v>14</v>
      </c>
      <c r="F363">
        <f t="shared" ca="1" si="184"/>
        <v>4.5</v>
      </c>
      <c r="G363">
        <f t="shared" ca="1" si="185"/>
        <v>21</v>
      </c>
      <c r="H363">
        <f t="shared" ca="1" si="186"/>
        <v>9.9</v>
      </c>
      <c r="I363">
        <f t="shared" ca="1" si="187"/>
        <v>8.5</v>
      </c>
      <c r="J363">
        <f t="shared" ca="1" si="188"/>
        <v>15.2</v>
      </c>
      <c r="K363">
        <f t="shared" ca="1" si="189"/>
        <v>14.1</v>
      </c>
      <c r="L363">
        <f t="shared" ca="1" si="190"/>
        <v>37</v>
      </c>
      <c r="M363">
        <f t="shared" ca="1" si="191"/>
        <v>31.5</v>
      </c>
      <c r="N363">
        <f t="shared" ca="1" si="192"/>
        <v>41.4</v>
      </c>
      <c r="O363">
        <f t="shared" ca="1" si="193"/>
        <v>54.1</v>
      </c>
      <c r="P363">
        <f t="shared" ca="1" si="194"/>
        <v>50</v>
      </c>
      <c r="Q363">
        <f t="shared" ca="1" si="195"/>
        <v>52</v>
      </c>
      <c r="R363">
        <f t="shared" ca="1" si="196"/>
        <v>22</v>
      </c>
      <c r="S363">
        <f t="shared" ca="1" si="197"/>
        <v>52</v>
      </c>
      <c r="T363">
        <f t="shared" ca="1" si="198"/>
        <v>26</v>
      </c>
      <c r="U363">
        <f t="shared" ca="1" si="199"/>
        <v>30</v>
      </c>
      <c r="V363">
        <v>45</v>
      </c>
      <c r="W363">
        <f ca="1">INDIRECT("'"&amp;$A363&amp;"'!$l$23")</f>
        <v>9.25</v>
      </c>
      <c r="X363">
        <f ca="1">INDIRECT("'"&amp;$A363&amp;"'!$l$25")</f>
        <v>67</v>
      </c>
    </row>
    <row r="364" spans="1:24" x14ac:dyDescent="0.35">
      <c r="A364" t="s">
        <v>20</v>
      </c>
      <c r="B364">
        <f t="shared" ca="1" si="180"/>
        <v>25</v>
      </c>
      <c r="C364">
        <f t="shared" ca="1" si="181"/>
        <v>177</v>
      </c>
      <c r="D364">
        <f t="shared" ca="1" si="182"/>
        <v>65.900000000000006</v>
      </c>
      <c r="E364">
        <f t="shared" ca="1" si="183"/>
        <v>14</v>
      </c>
      <c r="F364">
        <f t="shared" ca="1" si="184"/>
        <v>4.5</v>
      </c>
      <c r="G364">
        <f t="shared" ca="1" si="185"/>
        <v>21</v>
      </c>
      <c r="H364">
        <f t="shared" ca="1" si="186"/>
        <v>9.9</v>
      </c>
      <c r="I364">
        <f t="shared" ca="1" si="187"/>
        <v>8.5</v>
      </c>
      <c r="J364">
        <f t="shared" ca="1" si="188"/>
        <v>15.2</v>
      </c>
      <c r="K364">
        <f t="shared" ca="1" si="189"/>
        <v>14.1</v>
      </c>
      <c r="L364">
        <f t="shared" ca="1" si="190"/>
        <v>37</v>
      </c>
      <c r="M364">
        <f t="shared" ca="1" si="191"/>
        <v>31.5</v>
      </c>
      <c r="N364">
        <f t="shared" ca="1" si="192"/>
        <v>41.4</v>
      </c>
      <c r="O364">
        <f t="shared" ca="1" si="193"/>
        <v>54.1</v>
      </c>
      <c r="P364">
        <f t="shared" ca="1" si="194"/>
        <v>50</v>
      </c>
      <c r="Q364">
        <f t="shared" ca="1" si="195"/>
        <v>52</v>
      </c>
      <c r="R364">
        <f t="shared" ca="1" si="196"/>
        <v>22</v>
      </c>
      <c r="S364">
        <f t="shared" ca="1" si="197"/>
        <v>52</v>
      </c>
      <c r="T364">
        <f t="shared" ca="1" si="198"/>
        <v>26</v>
      </c>
      <c r="U364">
        <f t="shared" ca="1" si="199"/>
        <v>30</v>
      </c>
      <c r="V364">
        <v>50</v>
      </c>
      <c r="W364">
        <f ca="1">INDIRECT("'"&amp;$A364&amp;"'!$m$23")</f>
        <v>10.75</v>
      </c>
      <c r="X364">
        <f ca="1">INDIRECT("'"&amp;$A364&amp;"'!$m$25")</f>
        <v>69</v>
      </c>
    </row>
    <row r="365" spans="1:24" x14ac:dyDescent="0.35">
      <c r="A365" t="s">
        <v>20</v>
      </c>
      <c r="B365">
        <f t="shared" ca="1" si="180"/>
        <v>25</v>
      </c>
      <c r="C365">
        <f t="shared" ca="1" si="181"/>
        <v>177</v>
      </c>
      <c r="D365">
        <f t="shared" ca="1" si="182"/>
        <v>65.900000000000006</v>
      </c>
      <c r="E365">
        <f t="shared" ca="1" si="183"/>
        <v>14</v>
      </c>
      <c r="F365">
        <f t="shared" ca="1" si="184"/>
        <v>4.5</v>
      </c>
      <c r="G365">
        <f t="shared" ca="1" si="185"/>
        <v>21</v>
      </c>
      <c r="H365">
        <f t="shared" ca="1" si="186"/>
        <v>9.9</v>
      </c>
      <c r="I365">
        <f t="shared" ca="1" si="187"/>
        <v>8.5</v>
      </c>
      <c r="J365">
        <f t="shared" ca="1" si="188"/>
        <v>15.2</v>
      </c>
      <c r="K365">
        <f t="shared" ca="1" si="189"/>
        <v>14.1</v>
      </c>
      <c r="L365">
        <f t="shared" ca="1" si="190"/>
        <v>37</v>
      </c>
      <c r="M365">
        <f t="shared" ca="1" si="191"/>
        <v>31.5</v>
      </c>
      <c r="N365">
        <f t="shared" ca="1" si="192"/>
        <v>41.4</v>
      </c>
      <c r="O365">
        <f t="shared" ca="1" si="193"/>
        <v>54.1</v>
      </c>
      <c r="P365">
        <f t="shared" ca="1" si="194"/>
        <v>50</v>
      </c>
      <c r="Q365">
        <f t="shared" ca="1" si="195"/>
        <v>52</v>
      </c>
      <c r="R365">
        <f t="shared" ca="1" si="196"/>
        <v>22</v>
      </c>
      <c r="S365">
        <f t="shared" ca="1" si="197"/>
        <v>52</v>
      </c>
      <c r="T365">
        <f t="shared" ca="1" si="198"/>
        <v>26</v>
      </c>
      <c r="U365">
        <f t="shared" ca="1" si="199"/>
        <v>30</v>
      </c>
      <c r="V365">
        <v>55</v>
      </c>
      <c r="W365">
        <f ca="1">INDIRECT("'"&amp;$A365&amp;"'!$n$23")</f>
        <v>12</v>
      </c>
      <c r="X365">
        <f ca="1">INDIRECT("'"&amp;$A365&amp;"'!$n$25")</f>
        <v>88</v>
      </c>
    </row>
    <row r="366" spans="1:24" x14ac:dyDescent="0.35">
      <c r="A366" t="s">
        <v>20</v>
      </c>
      <c r="B366">
        <f t="shared" ca="1" si="180"/>
        <v>25</v>
      </c>
      <c r="C366">
        <f t="shared" ca="1" si="181"/>
        <v>177</v>
      </c>
      <c r="D366">
        <f t="shared" ca="1" si="182"/>
        <v>65.900000000000006</v>
      </c>
      <c r="E366">
        <f t="shared" ca="1" si="183"/>
        <v>14</v>
      </c>
      <c r="F366">
        <f t="shared" ca="1" si="184"/>
        <v>4.5</v>
      </c>
      <c r="G366">
        <f t="shared" ca="1" si="185"/>
        <v>21</v>
      </c>
      <c r="H366">
        <f t="shared" ca="1" si="186"/>
        <v>9.9</v>
      </c>
      <c r="I366">
        <f t="shared" ca="1" si="187"/>
        <v>8.5</v>
      </c>
      <c r="J366">
        <f t="shared" ca="1" si="188"/>
        <v>15.2</v>
      </c>
      <c r="K366">
        <f t="shared" ca="1" si="189"/>
        <v>14.1</v>
      </c>
      <c r="L366">
        <f t="shared" ca="1" si="190"/>
        <v>37</v>
      </c>
      <c r="M366">
        <f t="shared" ca="1" si="191"/>
        <v>31.5</v>
      </c>
      <c r="N366">
        <f t="shared" ca="1" si="192"/>
        <v>41.4</v>
      </c>
      <c r="O366">
        <f t="shared" ca="1" si="193"/>
        <v>54.1</v>
      </c>
      <c r="P366">
        <f t="shared" ca="1" si="194"/>
        <v>50</v>
      </c>
      <c r="Q366">
        <f t="shared" ca="1" si="195"/>
        <v>52</v>
      </c>
      <c r="R366">
        <f t="shared" ca="1" si="196"/>
        <v>22</v>
      </c>
      <c r="S366">
        <f t="shared" ca="1" si="197"/>
        <v>52</v>
      </c>
      <c r="T366">
        <f t="shared" ca="1" si="198"/>
        <v>26</v>
      </c>
      <c r="U366">
        <f t="shared" ca="1" si="199"/>
        <v>30</v>
      </c>
      <c r="V366">
        <v>60</v>
      </c>
      <c r="W366">
        <f ca="1">INDIRECT("'"&amp;$A366&amp;"'!$o$23")</f>
        <v>13.25</v>
      </c>
      <c r="X366">
        <f ca="1">INDIRECT("'"&amp;$A366&amp;"'!$o$25")</f>
        <v>92</v>
      </c>
    </row>
    <row r="367" spans="1:24" x14ac:dyDescent="0.35">
      <c r="A367" t="s">
        <v>20</v>
      </c>
      <c r="B367">
        <f t="shared" ca="1" si="180"/>
        <v>25</v>
      </c>
      <c r="C367">
        <f t="shared" ca="1" si="181"/>
        <v>177</v>
      </c>
      <c r="D367">
        <f t="shared" ca="1" si="182"/>
        <v>65.900000000000006</v>
      </c>
      <c r="E367">
        <f t="shared" ca="1" si="183"/>
        <v>14</v>
      </c>
      <c r="F367">
        <f t="shared" ca="1" si="184"/>
        <v>4.5</v>
      </c>
      <c r="G367">
        <f t="shared" ca="1" si="185"/>
        <v>21</v>
      </c>
      <c r="H367">
        <f t="shared" ca="1" si="186"/>
        <v>9.9</v>
      </c>
      <c r="I367">
        <f t="shared" ca="1" si="187"/>
        <v>8.5</v>
      </c>
      <c r="J367">
        <f t="shared" ca="1" si="188"/>
        <v>15.2</v>
      </c>
      <c r="K367">
        <f t="shared" ca="1" si="189"/>
        <v>14.1</v>
      </c>
      <c r="L367">
        <f t="shared" ca="1" si="190"/>
        <v>37</v>
      </c>
      <c r="M367">
        <f t="shared" ca="1" si="191"/>
        <v>31.5</v>
      </c>
      <c r="N367">
        <f t="shared" ca="1" si="192"/>
        <v>41.4</v>
      </c>
      <c r="O367">
        <f t="shared" ca="1" si="193"/>
        <v>54.1</v>
      </c>
      <c r="P367">
        <f t="shared" ca="1" si="194"/>
        <v>50</v>
      </c>
      <c r="Q367">
        <f t="shared" ca="1" si="195"/>
        <v>52</v>
      </c>
      <c r="R367">
        <f t="shared" ca="1" si="196"/>
        <v>22</v>
      </c>
      <c r="S367">
        <f t="shared" ca="1" si="197"/>
        <v>52</v>
      </c>
      <c r="T367">
        <f t="shared" ca="1" si="198"/>
        <v>26</v>
      </c>
      <c r="U367">
        <f t="shared" ca="1" si="199"/>
        <v>30</v>
      </c>
      <c r="V367">
        <v>0</v>
      </c>
      <c r="W367">
        <f ca="1">INDIRECT("'"&amp;$A367&amp;"'!$C$23")</f>
        <v>0</v>
      </c>
      <c r="X367">
        <f ca="1">INDIRECT("'"&amp;$A367&amp;"'!$C$26")</f>
        <v>15</v>
      </c>
    </row>
    <row r="368" spans="1:24" x14ac:dyDescent="0.35">
      <c r="A368" t="s">
        <v>20</v>
      </c>
      <c r="B368">
        <f t="shared" ca="1" si="180"/>
        <v>25</v>
      </c>
      <c r="C368">
        <f t="shared" ca="1" si="181"/>
        <v>177</v>
      </c>
      <c r="D368">
        <f t="shared" ca="1" si="182"/>
        <v>65.900000000000006</v>
      </c>
      <c r="E368">
        <f t="shared" ca="1" si="183"/>
        <v>14</v>
      </c>
      <c r="F368">
        <f t="shared" ca="1" si="184"/>
        <v>4.5</v>
      </c>
      <c r="G368">
        <f t="shared" ca="1" si="185"/>
        <v>21</v>
      </c>
      <c r="H368">
        <f t="shared" ca="1" si="186"/>
        <v>9.9</v>
      </c>
      <c r="I368">
        <f t="shared" ca="1" si="187"/>
        <v>8.5</v>
      </c>
      <c r="J368">
        <f t="shared" ca="1" si="188"/>
        <v>15.2</v>
      </c>
      <c r="K368">
        <f t="shared" ca="1" si="189"/>
        <v>14.1</v>
      </c>
      <c r="L368">
        <f t="shared" ca="1" si="190"/>
        <v>37</v>
      </c>
      <c r="M368">
        <f t="shared" ca="1" si="191"/>
        <v>31.5</v>
      </c>
      <c r="N368">
        <f t="shared" ca="1" si="192"/>
        <v>41.4</v>
      </c>
      <c r="O368">
        <f t="shared" ca="1" si="193"/>
        <v>54.1</v>
      </c>
      <c r="P368">
        <f t="shared" ca="1" si="194"/>
        <v>50</v>
      </c>
      <c r="Q368">
        <f t="shared" ca="1" si="195"/>
        <v>52</v>
      </c>
      <c r="R368">
        <f t="shared" ca="1" si="196"/>
        <v>22</v>
      </c>
      <c r="S368">
        <f t="shared" ca="1" si="197"/>
        <v>52</v>
      </c>
      <c r="T368">
        <f t="shared" ca="1" si="198"/>
        <v>26</v>
      </c>
      <c r="U368">
        <f t="shared" ca="1" si="199"/>
        <v>30</v>
      </c>
      <c r="V368">
        <v>5</v>
      </c>
      <c r="W368">
        <f ca="1">INDIRECT("'"&amp;$A368&amp;"'!$d$23")</f>
        <v>0.75</v>
      </c>
      <c r="X368">
        <f ca="1">INDIRECT("'"&amp;$A368&amp;"'!$D$26")</f>
        <v>17</v>
      </c>
    </row>
    <row r="369" spans="1:24" x14ac:dyDescent="0.35">
      <c r="A369" t="s">
        <v>20</v>
      </c>
      <c r="B369">
        <f t="shared" ca="1" si="180"/>
        <v>25</v>
      </c>
      <c r="C369">
        <f t="shared" ca="1" si="181"/>
        <v>177</v>
      </c>
      <c r="D369">
        <f t="shared" ca="1" si="182"/>
        <v>65.900000000000006</v>
      </c>
      <c r="E369">
        <f t="shared" ca="1" si="183"/>
        <v>14</v>
      </c>
      <c r="F369">
        <f t="shared" ca="1" si="184"/>
        <v>4.5</v>
      </c>
      <c r="G369">
        <f t="shared" ca="1" si="185"/>
        <v>21</v>
      </c>
      <c r="H369">
        <f t="shared" ca="1" si="186"/>
        <v>9.9</v>
      </c>
      <c r="I369">
        <f t="shared" ca="1" si="187"/>
        <v>8.5</v>
      </c>
      <c r="J369">
        <f t="shared" ca="1" si="188"/>
        <v>15.2</v>
      </c>
      <c r="K369">
        <f t="shared" ca="1" si="189"/>
        <v>14.1</v>
      </c>
      <c r="L369">
        <f t="shared" ca="1" si="190"/>
        <v>37</v>
      </c>
      <c r="M369">
        <f t="shared" ca="1" si="191"/>
        <v>31.5</v>
      </c>
      <c r="N369">
        <f t="shared" ca="1" si="192"/>
        <v>41.4</v>
      </c>
      <c r="O369">
        <f t="shared" ca="1" si="193"/>
        <v>54.1</v>
      </c>
      <c r="P369">
        <f t="shared" ca="1" si="194"/>
        <v>50</v>
      </c>
      <c r="Q369">
        <f t="shared" ca="1" si="195"/>
        <v>52</v>
      </c>
      <c r="R369">
        <f t="shared" ca="1" si="196"/>
        <v>22</v>
      </c>
      <c r="S369">
        <f t="shared" ca="1" si="197"/>
        <v>52</v>
      </c>
      <c r="T369">
        <f t="shared" ca="1" si="198"/>
        <v>26</v>
      </c>
      <c r="U369">
        <f t="shared" ca="1" si="199"/>
        <v>30</v>
      </c>
      <c r="V369">
        <v>10</v>
      </c>
      <c r="W369">
        <f ca="1">INDIRECT("'"&amp;$A369&amp;"'!$e$23")</f>
        <v>1.5</v>
      </c>
      <c r="X369">
        <f ca="1">INDIRECT("'"&amp;$A369&amp;"'!$e$26")</f>
        <v>18</v>
      </c>
    </row>
    <row r="370" spans="1:24" x14ac:dyDescent="0.35">
      <c r="A370" t="s">
        <v>20</v>
      </c>
      <c r="B370">
        <f t="shared" ca="1" si="180"/>
        <v>25</v>
      </c>
      <c r="C370">
        <f t="shared" ca="1" si="181"/>
        <v>177</v>
      </c>
      <c r="D370">
        <f t="shared" ca="1" si="182"/>
        <v>65.900000000000006</v>
      </c>
      <c r="E370">
        <f t="shared" ca="1" si="183"/>
        <v>14</v>
      </c>
      <c r="F370">
        <f t="shared" ca="1" si="184"/>
        <v>4.5</v>
      </c>
      <c r="G370">
        <f t="shared" ca="1" si="185"/>
        <v>21</v>
      </c>
      <c r="H370">
        <f t="shared" ca="1" si="186"/>
        <v>9.9</v>
      </c>
      <c r="I370">
        <f t="shared" ca="1" si="187"/>
        <v>8.5</v>
      </c>
      <c r="J370">
        <f t="shared" ca="1" si="188"/>
        <v>15.2</v>
      </c>
      <c r="K370">
        <f t="shared" ca="1" si="189"/>
        <v>14.1</v>
      </c>
      <c r="L370">
        <f t="shared" ca="1" si="190"/>
        <v>37</v>
      </c>
      <c r="M370">
        <f t="shared" ca="1" si="191"/>
        <v>31.5</v>
      </c>
      <c r="N370">
        <f t="shared" ca="1" si="192"/>
        <v>41.4</v>
      </c>
      <c r="O370">
        <f t="shared" ca="1" si="193"/>
        <v>54.1</v>
      </c>
      <c r="P370">
        <f t="shared" ca="1" si="194"/>
        <v>50</v>
      </c>
      <c r="Q370">
        <f t="shared" ca="1" si="195"/>
        <v>52</v>
      </c>
      <c r="R370">
        <f t="shared" ca="1" si="196"/>
        <v>22</v>
      </c>
      <c r="S370">
        <f t="shared" ca="1" si="197"/>
        <v>52</v>
      </c>
      <c r="T370">
        <f t="shared" ca="1" si="198"/>
        <v>26</v>
      </c>
      <c r="U370">
        <f t="shared" ca="1" si="199"/>
        <v>30</v>
      </c>
      <c r="V370">
        <v>15</v>
      </c>
      <c r="W370">
        <f ca="1">INDIRECT("'"&amp;$A370&amp;"'!$f$23")</f>
        <v>2.5</v>
      </c>
      <c r="X370">
        <f ca="1">INDIRECT("'"&amp;$A370&amp;"'!$f$26")</f>
        <v>21</v>
      </c>
    </row>
    <row r="371" spans="1:24" x14ac:dyDescent="0.35">
      <c r="A371" t="s">
        <v>20</v>
      </c>
      <c r="B371">
        <f t="shared" ca="1" si="180"/>
        <v>25</v>
      </c>
      <c r="C371">
        <f t="shared" ca="1" si="181"/>
        <v>177</v>
      </c>
      <c r="D371">
        <f t="shared" ca="1" si="182"/>
        <v>65.900000000000006</v>
      </c>
      <c r="E371">
        <f t="shared" ca="1" si="183"/>
        <v>14</v>
      </c>
      <c r="F371">
        <f t="shared" ca="1" si="184"/>
        <v>4.5</v>
      </c>
      <c r="G371">
        <f t="shared" ca="1" si="185"/>
        <v>21</v>
      </c>
      <c r="H371">
        <f t="shared" ca="1" si="186"/>
        <v>9.9</v>
      </c>
      <c r="I371">
        <f t="shared" ca="1" si="187"/>
        <v>8.5</v>
      </c>
      <c r="J371">
        <f t="shared" ca="1" si="188"/>
        <v>15.2</v>
      </c>
      <c r="K371">
        <f t="shared" ca="1" si="189"/>
        <v>14.1</v>
      </c>
      <c r="L371">
        <f t="shared" ca="1" si="190"/>
        <v>37</v>
      </c>
      <c r="M371">
        <f t="shared" ca="1" si="191"/>
        <v>31.5</v>
      </c>
      <c r="N371">
        <f t="shared" ca="1" si="192"/>
        <v>41.4</v>
      </c>
      <c r="O371">
        <f t="shared" ca="1" si="193"/>
        <v>54.1</v>
      </c>
      <c r="P371">
        <f t="shared" ca="1" si="194"/>
        <v>50</v>
      </c>
      <c r="Q371">
        <f t="shared" ca="1" si="195"/>
        <v>52</v>
      </c>
      <c r="R371">
        <f t="shared" ca="1" si="196"/>
        <v>22</v>
      </c>
      <c r="S371">
        <f t="shared" ca="1" si="197"/>
        <v>52</v>
      </c>
      <c r="T371">
        <f t="shared" ca="1" si="198"/>
        <v>26</v>
      </c>
      <c r="U371">
        <f t="shared" ca="1" si="199"/>
        <v>30</v>
      </c>
      <c r="V371">
        <v>20</v>
      </c>
      <c r="W371">
        <f ca="1">INDIRECT("'"&amp;$A371&amp;"'!$g$23")</f>
        <v>3.4000000000000004</v>
      </c>
      <c r="X371">
        <f ca="1">INDIRECT("'"&amp;$A371&amp;"'!$g$26")</f>
        <v>29</v>
      </c>
    </row>
    <row r="372" spans="1:24" x14ac:dyDescent="0.35">
      <c r="A372" t="s">
        <v>20</v>
      </c>
      <c r="B372">
        <f t="shared" ca="1" si="180"/>
        <v>25</v>
      </c>
      <c r="C372">
        <f t="shared" ca="1" si="181"/>
        <v>177</v>
      </c>
      <c r="D372">
        <f t="shared" ca="1" si="182"/>
        <v>65.900000000000006</v>
      </c>
      <c r="E372">
        <f t="shared" ca="1" si="183"/>
        <v>14</v>
      </c>
      <c r="F372">
        <f t="shared" ca="1" si="184"/>
        <v>4.5</v>
      </c>
      <c r="G372">
        <f t="shared" ca="1" si="185"/>
        <v>21</v>
      </c>
      <c r="H372">
        <f t="shared" ca="1" si="186"/>
        <v>9.9</v>
      </c>
      <c r="I372">
        <f t="shared" ca="1" si="187"/>
        <v>8.5</v>
      </c>
      <c r="J372">
        <f t="shared" ca="1" si="188"/>
        <v>15.2</v>
      </c>
      <c r="K372">
        <f t="shared" ca="1" si="189"/>
        <v>14.1</v>
      </c>
      <c r="L372">
        <f t="shared" ca="1" si="190"/>
        <v>37</v>
      </c>
      <c r="M372">
        <f t="shared" ca="1" si="191"/>
        <v>31.5</v>
      </c>
      <c r="N372">
        <f t="shared" ca="1" si="192"/>
        <v>41.4</v>
      </c>
      <c r="O372">
        <f t="shared" ca="1" si="193"/>
        <v>54.1</v>
      </c>
      <c r="P372">
        <f t="shared" ca="1" si="194"/>
        <v>50</v>
      </c>
      <c r="Q372">
        <f t="shared" ca="1" si="195"/>
        <v>52</v>
      </c>
      <c r="R372">
        <f t="shared" ca="1" si="196"/>
        <v>22</v>
      </c>
      <c r="S372">
        <f t="shared" ca="1" si="197"/>
        <v>52</v>
      </c>
      <c r="T372">
        <f t="shared" ca="1" si="198"/>
        <v>26</v>
      </c>
      <c r="U372">
        <f t="shared" ca="1" si="199"/>
        <v>30</v>
      </c>
      <c r="V372">
        <v>25</v>
      </c>
      <c r="W372">
        <f ca="1">INDIRECT("'"&amp;$A372&amp;"'!$h$23")</f>
        <v>5.25</v>
      </c>
      <c r="X372">
        <f ca="1">INDIRECT("'"&amp;$A372&amp;"'!$h$26")</f>
        <v>33</v>
      </c>
    </row>
    <row r="373" spans="1:24" x14ac:dyDescent="0.35">
      <c r="A373" t="s">
        <v>20</v>
      </c>
      <c r="B373">
        <f t="shared" ca="1" si="180"/>
        <v>25</v>
      </c>
      <c r="C373">
        <f t="shared" ca="1" si="181"/>
        <v>177</v>
      </c>
      <c r="D373">
        <f t="shared" ca="1" si="182"/>
        <v>65.900000000000006</v>
      </c>
      <c r="E373">
        <f t="shared" ca="1" si="183"/>
        <v>14</v>
      </c>
      <c r="F373">
        <f t="shared" ca="1" si="184"/>
        <v>4.5</v>
      </c>
      <c r="G373">
        <f t="shared" ca="1" si="185"/>
        <v>21</v>
      </c>
      <c r="H373">
        <f t="shared" ca="1" si="186"/>
        <v>9.9</v>
      </c>
      <c r="I373">
        <f t="shared" ca="1" si="187"/>
        <v>8.5</v>
      </c>
      <c r="J373">
        <f t="shared" ca="1" si="188"/>
        <v>15.2</v>
      </c>
      <c r="K373">
        <f t="shared" ca="1" si="189"/>
        <v>14.1</v>
      </c>
      <c r="L373">
        <f t="shared" ca="1" si="190"/>
        <v>37</v>
      </c>
      <c r="M373">
        <f t="shared" ca="1" si="191"/>
        <v>31.5</v>
      </c>
      <c r="N373">
        <f t="shared" ca="1" si="192"/>
        <v>41.4</v>
      </c>
      <c r="O373">
        <f t="shared" ca="1" si="193"/>
        <v>54.1</v>
      </c>
      <c r="P373">
        <f t="shared" ca="1" si="194"/>
        <v>50</v>
      </c>
      <c r="Q373">
        <f t="shared" ca="1" si="195"/>
        <v>52</v>
      </c>
      <c r="R373">
        <f t="shared" ca="1" si="196"/>
        <v>22</v>
      </c>
      <c r="S373">
        <f t="shared" ca="1" si="197"/>
        <v>52</v>
      </c>
      <c r="T373">
        <f t="shared" ca="1" si="198"/>
        <v>26</v>
      </c>
      <c r="U373">
        <f t="shared" ca="1" si="199"/>
        <v>30</v>
      </c>
      <c r="V373">
        <v>30</v>
      </c>
      <c r="W373">
        <f ca="1">INDIRECT("'"&amp;$A373&amp;"'!$i$23")</f>
        <v>6.25</v>
      </c>
      <c r="X373">
        <f ca="1">INDIRECT("'"&amp;$A373&amp;"'!$i$26")</f>
        <v>37</v>
      </c>
    </row>
    <row r="374" spans="1:24" x14ac:dyDescent="0.35">
      <c r="A374" t="s">
        <v>20</v>
      </c>
      <c r="B374">
        <f t="shared" ca="1" si="180"/>
        <v>25</v>
      </c>
      <c r="C374">
        <f t="shared" ca="1" si="181"/>
        <v>177</v>
      </c>
      <c r="D374">
        <f t="shared" ca="1" si="182"/>
        <v>65.900000000000006</v>
      </c>
      <c r="E374">
        <f t="shared" ca="1" si="183"/>
        <v>14</v>
      </c>
      <c r="F374">
        <f t="shared" ca="1" si="184"/>
        <v>4.5</v>
      </c>
      <c r="G374">
        <f t="shared" ca="1" si="185"/>
        <v>21</v>
      </c>
      <c r="H374">
        <f t="shared" ca="1" si="186"/>
        <v>9.9</v>
      </c>
      <c r="I374">
        <f t="shared" ca="1" si="187"/>
        <v>8.5</v>
      </c>
      <c r="J374">
        <f t="shared" ca="1" si="188"/>
        <v>15.2</v>
      </c>
      <c r="K374">
        <f t="shared" ca="1" si="189"/>
        <v>14.1</v>
      </c>
      <c r="L374">
        <f t="shared" ca="1" si="190"/>
        <v>37</v>
      </c>
      <c r="M374">
        <f t="shared" ca="1" si="191"/>
        <v>31.5</v>
      </c>
      <c r="N374">
        <f t="shared" ca="1" si="192"/>
        <v>41.4</v>
      </c>
      <c r="O374">
        <f t="shared" ca="1" si="193"/>
        <v>54.1</v>
      </c>
      <c r="P374">
        <f t="shared" ca="1" si="194"/>
        <v>50</v>
      </c>
      <c r="Q374">
        <f t="shared" ca="1" si="195"/>
        <v>52</v>
      </c>
      <c r="R374">
        <f t="shared" ca="1" si="196"/>
        <v>22</v>
      </c>
      <c r="S374">
        <f t="shared" ca="1" si="197"/>
        <v>52</v>
      </c>
      <c r="T374">
        <f t="shared" ca="1" si="198"/>
        <v>26</v>
      </c>
      <c r="U374">
        <f t="shared" ca="1" si="199"/>
        <v>30</v>
      </c>
      <c r="V374">
        <v>35</v>
      </c>
      <c r="W374">
        <f ca="1">INDIRECT("'"&amp;$A374&amp;"'!$j$23")</f>
        <v>7.75</v>
      </c>
      <c r="X374">
        <f ca="1">INDIRECT("'"&amp;$A374&amp;"'!$j$26")</f>
        <v>45</v>
      </c>
    </row>
    <row r="375" spans="1:24" x14ac:dyDescent="0.35">
      <c r="A375" t="s">
        <v>20</v>
      </c>
      <c r="B375">
        <f t="shared" ca="1" si="180"/>
        <v>25</v>
      </c>
      <c r="C375">
        <f t="shared" ca="1" si="181"/>
        <v>177</v>
      </c>
      <c r="D375">
        <f t="shared" ca="1" si="182"/>
        <v>65.900000000000006</v>
      </c>
      <c r="E375">
        <f t="shared" ca="1" si="183"/>
        <v>14</v>
      </c>
      <c r="F375">
        <f t="shared" ca="1" si="184"/>
        <v>4.5</v>
      </c>
      <c r="G375">
        <f t="shared" ca="1" si="185"/>
        <v>21</v>
      </c>
      <c r="H375">
        <f t="shared" ca="1" si="186"/>
        <v>9.9</v>
      </c>
      <c r="I375">
        <f t="shared" ca="1" si="187"/>
        <v>8.5</v>
      </c>
      <c r="J375">
        <f t="shared" ca="1" si="188"/>
        <v>15.2</v>
      </c>
      <c r="K375">
        <f t="shared" ca="1" si="189"/>
        <v>14.1</v>
      </c>
      <c r="L375">
        <f t="shared" ca="1" si="190"/>
        <v>37</v>
      </c>
      <c r="M375">
        <f t="shared" ca="1" si="191"/>
        <v>31.5</v>
      </c>
      <c r="N375">
        <f t="shared" ca="1" si="192"/>
        <v>41.4</v>
      </c>
      <c r="O375">
        <f t="shared" ca="1" si="193"/>
        <v>54.1</v>
      </c>
      <c r="P375">
        <f t="shared" ca="1" si="194"/>
        <v>50</v>
      </c>
      <c r="Q375">
        <f t="shared" ca="1" si="195"/>
        <v>52</v>
      </c>
      <c r="R375">
        <f t="shared" ca="1" si="196"/>
        <v>22</v>
      </c>
      <c r="S375">
        <f t="shared" ca="1" si="197"/>
        <v>52</v>
      </c>
      <c r="T375">
        <f t="shared" ca="1" si="198"/>
        <v>26</v>
      </c>
      <c r="U375">
        <f t="shared" ca="1" si="199"/>
        <v>30</v>
      </c>
      <c r="V375">
        <v>40</v>
      </c>
      <c r="W375">
        <f ca="1">INDIRECT("'"&amp;$A375&amp;"'!$k$23")</f>
        <v>8.25</v>
      </c>
      <c r="X375">
        <f ca="1">INDIRECT("'"&amp;$A375&amp;"'!$k$26")</f>
        <v>52</v>
      </c>
    </row>
    <row r="376" spans="1:24" x14ac:dyDescent="0.35">
      <c r="A376" t="s">
        <v>20</v>
      </c>
      <c r="B376">
        <f t="shared" ca="1" si="180"/>
        <v>25</v>
      </c>
      <c r="C376">
        <f t="shared" ca="1" si="181"/>
        <v>177</v>
      </c>
      <c r="D376">
        <f t="shared" ca="1" si="182"/>
        <v>65.900000000000006</v>
      </c>
      <c r="E376">
        <f t="shared" ca="1" si="183"/>
        <v>14</v>
      </c>
      <c r="F376">
        <f t="shared" ca="1" si="184"/>
        <v>4.5</v>
      </c>
      <c r="G376">
        <f t="shared" ca="1" si="185"/>
        <v>21</v>
      </c>
      <c r="H376">
        <f t="shared" ca="1" si="186"/>
        <v>9.9</v>
      </c>
      <c r="I376">
        <f t="shared" ca="1" si="187"/>
        <v>8.5</v>
      </c>
      <c r="J376">
        <f t="shared" ca="1" si="188"/>
        <v>15.2</v>
      </c>
      <c r="K376">
        <f t="shared" ca="1" si="189"/>
        <v>14.1</v>
      </c>
      <c r="L376">
        <f t="shared" ca="1" si="190"/>
        <v>37</v>
      </c>
      <c r="M376">
        <f t="shared" ca="1" si="191"/>
        <v>31.5</v>
      </c>
      <c r="N376">
        <f t="shared" ca="1" si="192"/>
        <v>41.4</v>
      </c>
      <c r="O376">
        <f t="shared" ca="1" si="193"/>
        <v>54.1</v>
      </c>
      <c r="P376">
        <f t="shared" ca="1" si="194"/>
        <v>50</v>
      </c>
      <c r="Q376">
        <f t="shared" ca="1" si="195"/>
        <v>52</v>
      </c>
      <c r="R376">
        <f t="shared" ca="1" si="196"/>
        <v>22</v>
      </c>
      <c r="S376">
        <f t="shared" ca="1" si="197"/>
        <v>52</v>
      </c>
      <c r="T376">
        <f t="shared" ca="1" si="198"/>
        <v>26</v>
      </c>
      <c r="U376">
        <f t="shared" ca="1" si="199"/>
        <v>30</v>
      </c>
      <c r="V376">
        <v>45</v>
      </c>
      <c r="W376">
        <f ca="1">INDIRECT("'"&amp;$A376&amp;"'!$l$23")</f>
        <v>9.25</v>
      </c>
      <c r="X376">
        <f ca="1">INDIRECT("'"&amp;$A376&amp;"'!$l$26")</f>
        <v>72</v>
      </c>
    </row>
    <row r="377" spans="1:24" x14ac:dyDescent="0.35">
      <c r="A377" t="s">
        <v>20</v>
      </c>
      <c r="B377">
        <f t="shared" ca="1" si="180"/>
        <v>25</v>
      </c>
      <c r="C377">
        <f t="shared" ca="1" si="181"/>
        <v>177</v>
      </c>
      <c r="D377">
        <f t="shared" ca="1" si="182"/>
        <v>65.900000000000006</v>
      </c>
      <c r="E377">
        <f t="shared" ca="1" si="183"/>
        <v>14</v>
      </c>
      <c r="F377">
        <f t="shared" ca="1" si="184"/>
        <v>4.5</v>
      </c>
      <c r="G377">
        <f t="shared" ca="1" si="185"/>
        <v>21</v>
      </c>
      <c r="H377">
        <f t="shared" ca="1" si="186"/>
        <v>9.9</v>
      </c>
      <c r="I377">
        <f t="shared" ca="1" si="187"/>
        <v>8.5</v>
      </c>
      <c r="J377">
        <f t="shared" ca="1" si="188"/>
        <v>15.2</v>
      </c>
      <c r="K377">
        <f t="shared" ca="1" si="189"/>
        <v>14.1</v>
      </c>
      <c r="L377">
        <f t="shared" ca="1" si="190"/>
        <v>37</v>
      </c>
      <c r="M377">
        <f t="shared" ca="1" si="191"/>
        <v>31.5</v>
      </c>
      <c r="N377">
        <f t="shared" ca="1" si="192"/>
        <v>41.4</v>
      </c>
      <c r="O377">
        <f t="shared" ca="1" si="193"/>
        <v>54.1</v>
      </c>
      <c r="P377">
        <f t="shared" ca="1" si="194"/>
        <v>50</v>
      </c>
      <c r="Q377">
        <f t="shared" ca="1" si="195"/>
        <v>52</v>
      </c>
      <c r="R377">
        <f t="shared" ca="1" si="196"/>
        <v>22</v>
      </c>
      <c r="S377">
        <f t="shared" ca="1" si="197"/>
        <v>52</v>
      </c>
      <c r="T377">
        <f t="shared" ca="1" si="198"/>
        <v>26</v>
      </c>
      <c r="U377">
        <f t="shared" ca="1" si="199"/>
        <v>30</v>
      </c>
      <c r="V377">
        <v>50</v>
      </c>
      <c r="W377">
        <f ca="1">INDIRECT("'"&amp;$A377&amp;"'!$m$23")</f>
        <v>10.75</v>
      </c>
      <c r="X377">
        <f ca="1">INDIRECT("'"&amp;$A377&amp;"'!$m$26")</f>
        <v>85</v>
      </c>
    </row>
    <row r="378" spans="1:24" x14ac:dyDescent="0.35">
      <c r="A378" t="s">
        <v>20</v>
      </c>
      <c r="B378">
        <f t="shared" ca="1" si="180"/>
        <v>25</v>
      </c>
      <c r="C378">
        <f t="shared" ca="1" si="181"/>
        <v>177</v>
      </c>
      <c r="D378">
        <f t="shared" ca="1" si="182"/>
        <v>65.900000000000006</v>
      </c>
      <c r="E378">
        <f t="shared" ca="1" si="183"/>
        <v>14</v>
      </c>
      <c r="F378">
        <f t="shared" ca="1" si="184"/>
        <v>4.5</v>
      </c>
      <c r="G378">
        <f t="shared" ca="1" si="185"/>
        <v>21</v>
      </c>
      <c r="H378">
        <f t="shared" ca="1" si="186"/>
        <v>9.9</v>
      </c>
      <c r="I378">
        <f t="shared" ca="1" si="187"/>
        <v>8.5</v>
      </c>
      <c r="J378">
        <f t="shared" ca="1" si="188"/>
        <v>15.2</v>
      </c>
      <c r="K378">
        <f t="shared" ca="1" si="189"/>
        <v>14.1</v>
      </c>
      <c r="L378">
        <f t="shared" ca="1" si="190"/>
        <v>37</v>
      </c>
      <c r="M378">
        <f t="shared" ca="1" si="191"/>
        <v>31.5</v>
      </c>
      <c r="N378">
        <f t="shared" ca="1" si="192"/>
        <v>41.4</v>
      </c>
      <c r="O378">
        <f t="shared" ca="1" si="193"/>
        <v>54.1</v>
      </c>
      <c r="P378">
        <f t="shared" ca="1" si="194"/>
        <v>50</v>
      </c>
      <c r="Q378">
        <f t="shared" ca="1" si="195"/>
        <v>52</v>
      </c>
      <c r="R378">
        <f t="shared" ca="1" si="196"/>
        <v>22</v>
      </c>
      <c r="S378">
        <f t="shared" ca="1" si="197"/>
        <v>52</v>
      </c>
      <c r="T378">
        <f t="shared" ca="1" si="198"/>
        <v>26</v>
      </c>
      <c r="U378">
        <f t="shared" ca="1" si="199"/>
        <v>30</v>
      </c>
      <c r="V378">
        <v>55</v>
      </c>
      <c r="W378">
        <f ca="1">INDIRECT("'"&amp;$A378&amp;"'!$n$23")</f>
        <v>12</v>
      </c>
      <c r="X378">
        <f ca="1">INDIRECT("'"&amp;$A378&amp;"'!$n$26")</f>
        <v>103</v>
      </c>
    </row>
    <row r="379" spans="1:24" x14ac:dyDescent="0.35">
      <c r="A379" t="s">
        <v>20</v>
      </c>
      <c r="B379">
        <f t="shared" ca="1" si="180"/>
        <v>25</v>
      </c>
      <c r="C379">
        <f t="shared" ca="1" si="181"/>
        <v>177</v>
      </c>
      <c r="D379">
        <f t="shared" ca="1" si="182"/>
        <v>65.900000000000006</v>
      </c>
      <c r="E379">
        <f t="shared" ca="1" si="183"/>
        <v>14</v>
      </c>
      <c r="F379">
        <f t="shared" ca="1" si="184"/>
        <v>4.5</v>
      </c>
      <c r="G379">
        <f t="shared" ca="1" si="185"/>
        <v>21</v>
      </c>
      <c r="H379">
        <f t="shared" ca="1" si="186"/>
        <v>9.9</v>
      </c>
      <c r="I379">
        <f t="shared" ca="1" si="187"/>
        <v>8.5</v>
      </c>
      <c r="J379">
        <f t="shared" ca="1" si="188"/>
        <v>15.2</v>
      </c>
      <c r="K379">
        <f t="shared" ca="1" si="189"/>
        <v>14.1</v>
      </c>
      <c r="L379">
        <f t="shared" ca="1" si="190"/>
        <v>37</v>
      </c>
      <c r="M379">
        <f t="shared" ca="1" si="191"/>
        <v>31.5</v>
      </c>
      <c r="N379">
        <f t="shared" ca="1" si="192"/>
        <v>41.4</v>
      </c>
      <c r="O379">
        <f t="shared" ca="1" si="193"/>
        <v>54.1</v>
      </c>
      <c r="P379">
        <f t="shared" ca="1" si="194"/>
        <v>50</v>
      </c>
      <c r="Q379">
        <f t="shared" ca="1" si="195"/>
        <v>52</v>
      </c>
      <c r="R379">
        <f t="shared" ca="1" si="196"/>
        <v>22</v>
      </c>
      <c r="S379">
        <f t="shared" ca="1" si="197"/>
        <v>52</v>
      </c>
      <c r="T379">
        <f t="shared" ca="1" si="198"/>
        <v>26</v>
      </c>
      <c r="U379">
        <f t="shared" ca="1" si="199"/>
        <v>30</v>
      </c>
      <c r="V379">
        <v>60</v>
      </c>
      <c r="W379">
        <f ca="1">INDIRECT("'"&amp;$A379&amp;"'!$o$23")</f>
        <v>13.25</v>
      </c>
      <c r="X379">
        <f ca="1">INDIRECT("'"&amp;$A379&amp;"'!$o$26")</f>
        <v>127</v>
      </c>
    </row>
    <row r="380" spans="1:24" x14ac:dyDescent="0.35">
      <c r="A380" t="s">
        <v>20</v>
      </c>
      <c r="B380">
        <f t="shared" ca="1" si="180"/>
        <v>25</v>
      </c>
      <c r="C380">
        <f t="shared" ca="1" si="181"/>
        <v>177</v>
      </c>
      <c r="D380">
        <f t="shared" ca="1" si="182"/>
        <v>65.900000000000006</v>
      </c>
      <c r="E380">
        <f t="shared" ca="1" si="183"/>
        <v>14</v>
      </c>
      <c r="F380">
        <f t="shared" ca="1" si="184"/>
        <v>4.5</v>
      </c>
      <c r="G380">
        <f t="shared" ca="1" si="185"/>
        <v>21</v>
      </c>
      <c r="H380">
        <f t="shared" ca="1" si="186"/>
        <v>9.9</v>
      </c>
      <c r="I380">
        <f t="shared" ca="1" si="187"/>
        <v>8.5</v>
      </c>
      <c r="J380">
        <f t="shared" ca="1" si="188"/>
        <v>15.2</v>
      </c>
      <c r="K380">
        <f t="shared" ca="1" si="189"/>
        <v>14.1</v>
      </c>
      <c r="L380">
        <f t="shared" ca="1" si="190"/>
        <v>37</v>
      </c>
      <c r="M380">
        <f t="shared" ca="1" si="191"/>
        <v>31.5</v>
      </c>
      <c r="N380">
        <f t="shared" ca="1" si="192"/>
        <v>41.4</v>
      </c>
      <c r="O380">
        <f t="shared" ca="1" si="193"/>
        <v>54.1</v>
      </c>
      <c r="P380">
        <f t="shared" ca="1" si="194"/>
        <v>50</v>
      </c>
      <c r="Q380">
        <f t="shared" ca="1" si="195"/>
        <v>52</v>
      </c>
      <c r="R380">
        <f t="shared" ca="1" si="196"/>
        <v>22</v>
      </c>
      <c r="S380">
        <f t="shared" ca="1" si="197"/>
        <v>52</v>
      </c>
      <c r="T380">
        <f t="shared" ca="1" si="198"/>
        <v>26</v>
      </c>
      <c r="U380">
        <f t="shared" ca="1" si="199"/>
        <v>30</v>
      </c>
      <c r="V380">
        <v>0</v>
      </c>
      <c r="W380">
        <f ca="1">INDIRECT("'"&amp;$A380&amp;"'!$C$23")</f>
        <v>0</v>
      </c>
      <c r="X380">
        <f ca="1">INDIRECT("'"&amp;$A380&amp;"'!$C$27")</f>
        <v>15</v>
      </c>
    </row>
    <row r="381" spans="1:24" x14ac:dyDescent="0.35">
      <c r="A381" t="s">
        <v>20</v>
      </c>
      <c r="B381">
        <f t="shared" ca="1" si="180"/>
        <v>25</v>
      </c>
      <c r="C381">
        <f t="shared" ca="1" si="181"/>
        <v>177</v>
      </c>
      <c r="D381">
        <f t="shared" ca="1" si="182"/>
        <v>65.900000000000006</v>
      </c>
      <c r="E381">
        <f t="shared" ca="1" si="183"/>
        <v>14</v>
      </c>
      <c r="F381">
        <f t="shared" ca="1" si="184"/>
        <v>4.5</v>
      </c>
      <c r="G381">
        <f t="shared" ca="1" si="185"/>
        <v>21</v>
      </c>
      <c r="H381">
        <f t="shared" ca="1" si="186"/>
        <v>9.9</v>
      </c>
      <c r="I381">
        <f t="shared" ca="1" si="187"/>
        <v>8.5</v>
      </c>
      <c r="J381">
        <f t="shared" ca="1" si="188"/>
        <v>15.2</v>
      </c>
      <c r="K381">
        <f t="shared" ca="1" si="189"/>
        <v>14.1</v>
      </c>
      <c r="L381">
        <f t="shared" ca="1" si="190"/>
        <v>37</v>
      </c>
      <c r="M381">
        <f t="shared" ca="1" si="191"/>
        <v>31.5</v>
      </c>
      <c r="N381">
        <f t="shared" ca="1" si="192"/>
        <v>41.4</v>
      </c>
      <c r="O381">
        <f t="shared" ca="1" si="193"/>
        <v>54.1</v>
      </c>
      <c r="P381">
        <f t="shared" ca="1" si="194"/>
        <v>50</v>
      </c>
      <c r="Q381">
        <f t="shared" ca="1" si="195"/>
        <v>52</v>
      </c>
      <c r="R381">
        <f t="shared" ca="1" si="196"/>
        <v>22</v>
      </c>
      <c r="S381">
        <f t="shared" ca="1" si="197"/>
        <v>52</v>
      </c>
      <c r="T381">
        <f t="shared" ca="1" si="198"/>
        <v>26</v>
      </c>
      <c r="U381">
        <f t="shared" ca="1" si="199"/>
        <v>30</v>
      </c>
      <c r="V381">
        <v>5</v>
      </c>
      <c r="W381">
        <f ca="1">INDIRECT("'"&amp;$A381&amp;"'!$d$23")</f>
        <v>0.75</v>
      </c>
      <c r="X381">
        <f ca="1">INDIRECT("'"&amp;$A381&amp;"'!$D$27")</f>
        <v>19</v>
      </c>
    </row>
    <row r="382" spans="1:24" x14ac:dyDescent="0.35">
      <c r="A382" t="s">
        <v>20</v>
      </c>
      <c r="B382">
        <f t="shared" ca="1" si="180"/>
        <v>25</v>
      </c>
      <c r="C382">
        <f t="shared" ca="1" si="181"/>
        <v>177</v>
      </c>
      <c r="D382">
        <f t="shared" ca="1" si="182"/>
        <v>65.900000000000006</v>
      </c>
      <c r="E382">
        <f t="shared" ca="1" si="183"/>
        <v>14</v>
      </c>
      <c r="F382">
        <f t="shared" ca="1" si="184"/>
        <v>4.5</v>
      </c>
      <c r="G382">
        <f t="shared" ca="1" si="185"/>
        <v>21</v>
      </c>
      <c r="H382">
        <f t="shared" ca="1" si="186"/>
        <v>9.9</v>
      </c>
      <c r="I382">
        <f t="shared" ca="1" si="187"/>
        <v>8.5</v>
      </c>
      <c r="J382">
        <f t="shared" ca="1" si="188"/>
        <v>15.2</v>
      </c>
      <c r="K382">
        <f t="shared" ca="1" si="189"/>
        <v>14.1</v>
      </c>
      <c r="L382">
        <f t="shared" ca="1" si="190"/>
        <v>37</v>
      </c>
      <c r="M382">
        <f t="shared" ca="1" si="191"/>
        <v>31.5</v>
      </c>
      <c r="N382">
        <f t="shared" ca="1" si="192"/>
        <v>41.4</v>
      </c>
      <c r="O382">
        <f t="shared" ca="1" si="193"/>
        <v>54.1</v>
      </c>
      <c r="P382">
        <f t="shared" ca="1" si="194"/>
        <v>50</v>
      </c>
      <c r="Q382">
        <f t="shared" ca="1" si="195"/>
        <v>52</v>
      </c>
      <c r="R382">
        <f t="shared" ca="1" si="196"/>
        <v>22</v>
      </c>
      <c r="S382">
        <f t="shared" ca="1" si="197"/>
        <v>52</v>
      </c>
      <c r="T382">
        <f t="shared" ca="1" si="198"/>
        <v>26</v>
      </c>
      <c r="U382">
        <f t="shared" ca="1" si="199"/>
        <v>30</v>
      </c>
      <c r="V382">
        <v>10</v>
      </c>
      <c r="W382">
        <f ca="1">INDIRECT("'"&amp;$A382&amp;"'!$e$23")</f>
        <v>1.5</v>
      </c>
      <c r="X382">
        <f ca="1">INDIRECT("'"&amp;$A382&amp;"'!$e$27")</f>
        <v>20</v>
      </c>
    </row>
    <row r="383" spans="1:24" x14ac:dyDescent="0.35">
      <c r="A383" t="s">
        <v>20</v>
      </c>
      <c r="B383">
        <f t="shared" ca="1" si="180"/>
        <v>25</v>
      </c>
      <c r="C383">
        <f t="shared" ca="1" si="181"/>
        <v>177</v>
      </c>
      <c r="D383">
        <f t="shared" ca="1" si="182"/>
        <v>65.900000000000006</v>
      </c>
      <c r="E383">
        <f t="shared" ca="1" si="183"/>
        <v>14</v>
      </c>
      <c r="F383">
        <f t="shared" ca="1" si="184"/>
        <v>4.5</v>
      </c>
      <c r="G383">
        <f t="shared" ca="1" si="185"/>
        <v>21</v>
      </c>
      <c r="H383">
        <f t="shared" ca="1" si="186"/>
        <v>9.9</v>
      </c>
      <c r="I383">
        <f t="shared" ca="1" si="187"/>
        <v>8.5</v>
      </c>
      <c r="J383">
        <f t="shared" ca="1" si="188"/>
        <v>15.2</v>
      </c>
      <c r="K383">
        <f t="shared" ca="1" si="189"/>
        <v>14.1</v>
      </c>
      <c r="L383">
        <f t="shared" ca="1" si="190"/>
        <v>37</v>
      </c>
      <c r="M383">
        <f t="shared" ca="1" si="191"/>
        <v>31.5</v>
      </c>
      <c r="N383">
        <f t="shared" ca="1" si="192"/>
        <v>41.4</v>
      </c>
      <c r="O383">
        <f t="shared" ca="1" si="193"/>
        <v>54.1</v>
      </c>
      <c r="P383">
        <f t="shared" ca="1" si="194"/>
        <v>50</v>
      </c>
      <c r="Q383">
        <f t="shared" ca="1" si="195"/>
        <v>52</v>
      </c>
      <c r="R383">
        <f t="shared" ca="1" si="196"/>
        <v>22</v>
      </c>
      <c r="S383">
        <f t="shared" ca="1" si="197"/>
        <v>52</v>
      </c>
      <c r="T383">
        <f t="shared" ca="1" si="198"/>
        <v>26</v>
      </c>
      <c r="U383">
        <f t="shared" ca="1" si="199"/>
        <v>30</v>
      </c>
      <c r="V383">
        <v>15</v>
      </c>
      <c r="W383">
        <f ca="1">INDIRECT("'"&amp;$A383&amp;"'!$f$23")</f>
        <v>2.5</v>
      </c>
      <c r="X383">
        <f ca="1">INDIRECT("'"&amp;$A383&amp;"'!$f$27")</f>
        <v>24</v>
      </c>
    </row>
    <row r="384" spans="1:24" x14ac:dyDescent="0.35">
      <c r="A384" t="s">
        <v>20</v>
      </c>
      <c r="B384">
        <f t="shared" ca="1" si="180"/>
        <v>25</v>
      </c>
      <c r="C384">
        <f ca="1">INDIRECT("'"&amp;$A384&amp;"'!$C$4")</f>
        <v>177</v>
      </c>
      <c r="D384">
        <f ca="1">INDIRECT("'"&amp;$A384&amp;"'!$C$5")</f>
        <v>65.900000000000006</v>
      </c>
      <c r="E384">
        <f ca="1">INDIRECT("'"&amp;$A384&amp;"'!$C$6")</f>
        <v>14</v>
      </c>
      <c r="F384">
        <f ca="1">INDIRECT("'"&amp;$A384&amp;"'!$C$7")</f>
        <v>4.5</v>
      </c>
      <c r="G384">
        <f ca="1">INDIRECT("'"&amp;$A384&amp;"'!$C$8")</f>
        <v>21</v>
      </c>
      <c r="H384">
        <f ca="1">INDIRECT("'"&amp;$A384&amp;"'!$C$11")</f>
        <v>9.9</v>
      </c>
      <c r="I384">
        <f ca="1">INDIRECT("'"&amp;$A384&amp;"'!$D$11")</f>
        <v>8.5</v>
      </c>
      <c r="J384">
        <f ca="1">INDIRECT("'"&amp;$A384&amp;"'!$e$11")</f>
        <v>15.2</v>
      </c>
      <c r="K384">
        <f ca="1">INDIRECT("'"&amp;$A384&amp;"'!$f$11")</f>
        <v>14.1</v>
      </c>
      <c r="L384">
        <f ca="1">INDIRECT("'"&amp;$A384&amp;"'!$C$12")</f>
        <v>37</v>
      </c>
      <c r="M384">
        <f ca="1">INDIRECT("'"&amp;$A384&amp;"'!$d$12")</f>
        <v>31.5</v>
      </c>
      <c r="N384">
        <f ca="1">INDIRECT("'"&amp;$A384&amp;"'!$e$12")</f>
        <v>41.4</v>
      </c>
      <c r="O384">
        <f ca="1">INDIRECT("'"&amp;$A384&amp;"'!$f$12")</f>
        <v>54.1</v>
      </c>
      <c r="P384">
        <f ca="1">INDIRECT("'"&amp;$A384&amp;"'!$C$16")</f>
        <v>50</v>
      </c>
      <c r="Q384">
        <f ca="1">INDIRECT("'"&amp;$A384&amp;"'!$C$17")</f>
        <v>52</v>
      </c>
      <c r="R384">
        <f ca="1">INDIRECT("'"&amp;$A384&amp;"'!$d$16")</f>
        <v>22</v>
      </c>
      <c r="S384">
        <f ca="1">INDIRECT("'"&amp;$A384&amp;"'!$e$17")</f>
        <v>52</v>
      </c>
      <c r="T384">
        <f ca="1">INDIRECT("'"&amp;$A384&amp;"'!$f$16")</f>
        <v>26</v>
      </c>
      <c r="U384">
        <f ca="1">INDIRECT("'"&amp;$A384&amp;"'!$f$17")</f>
        <v>30</v>
      </c>
      <c r="V384">
        <v>20</v>
      </c>
      <c r="W384">
        <f ca="1">INDIRECT("'"&amp;$A384&amp;"'!$g$23")</f>
        <v>3.4000000000000004</v>
      </c>
      <c r="X384">
        <f ca="1">INDIRECT("'"&amp;$A384&amp;"'!$g$27")</f>
        <v>26</v>
      </c>
    </row>
    <row r="385" spans="1:24" x14ac:dyDescent="0.35">
      <c r="A385" t="s">
        <v>20</v>
      </c>
      <c r="B385">
        <f t="shared" ca="1" si="180"/>
        <v>25</v>
      </c>
      <c r="C385">
        <f t="shared" ca="1" si="181"/>
        <v>177</v>
      </c>
      <c r="D385">
        <f t="shared" ca="1" si="182"/>
        <v>65.900000000000006</v>
      </c>
      <c r="E385">
        <f t="shared" ca="1" si="183"/>
        <v>14</v>
      </c>
      <c r="F385">
        <f t="shared" ca="1" si="184"/>
        <v>4.5</v>
      </c>
      <c r="G385">
        <f t="shared" ca="1" si="185"/>
        <v>21</v>
      </c>
      <c r="H385">
        <f t="shared" ca="1" si="186"/>
        <v>9.9</v>
      </c>
      <c r="I385">
        <f t="shared" ca="1" si="187"/>
        <v>8.5</v>
      </c>
      <c r="J385">
        <f t="shared" ca="1" si="188"/>
        <v>15.2</v>
      </c>
      <c r="K385">
        <f t="shared" ca="1" si="189"/>
        <v>14.1</v>
      </c>
      <c r="L385">
        <f t="shared" ca="1" si="190"/>
        <v>37</v>
      </c>
      <c r="M385">
        <f t="shared" ca="1" si="191"/>
        <v>31.5</v>
      </c>
      <c r="N385">
        <f t="shared" ca="1" si="192"/>
        <v>41.4</v>
      </c>
      <c r="O385">
        <f t="shared" ca="1" si="193"/>
        <v>54.1</v>
      </c>
      <c r="P385">
        <f t="shared" ca="1" si="194"/>
        <v>50</v>
      </c>
      <c r="Q385">
        <f t="shared" ca="1" si="195"/>
        <v>52</v>
      </c>
      <c r="R385">
        <f t="shared" ca="1" si="196"/>
        <v>22</v>
      </c>
      <c r="S385">
        <f t="shared" ca="1" si="197"/>
        <v>52</v>
      </c>
      <c r="T385">
        <f t="shared" ca="1" si="198"/>
        <v>26</v>
      </c>
      <c r="U385">
        <f t="shared" ca="1" si="199"/>
        <v>30</v>
      </c>
      <c r="V385">
        <v>25</v>
      </c>
      <c r="W385">
        <f ca="1">INDIRECT("'"&amp;$A385&amp;"'!$h$23")</f>
        <v>5.25</v>
      </c>
      <c r="X385">
        <f ca="1">INDIRECT("'"&amp;$A385&amp;"'!$h$27")</f>
        <v>33</v>
      </c>
    </row>
    <row r="386" spans="1:24" x14ac:dyDescent="0.35">
      <c r="A386" t="s">
        <v>20</v>
      </c>
      <c r="B386">
        <f t="shared" ca="1" si="180"/>
        <v>25</v>
      </c>
      <c r="C386">
        <f t="shared" ca="1" si="181"/>
        <v>177</v>
      </c>
      <c r="D386">
        <f t="shared" ca="1" si="182"/>
        <v>65.900000000000006</v>
      </c>
      <c r="E386">
        <f t="shared" ca="1" si="183"/>
        <v>14</v>
      </c>
      <c r="F386">
        <f t="shared" ca="1" si="184"/>
        <v>4.5</v>
      </c>
      <c r="G386">
        <f t="shared" ca="1" si="185"/>
        <v>21</v>
      </c>
      <c r="H386">
        <f t="shared" ca="1" si="186"/>
        <v>9.9</v>
      </c>
      <c r="I386">
        <f t="shared" ca="1" si="187"/>
        <v>8.5</v>
      </c>
      <c r="J386">
        <f t="shared" ca="1" si="188"/>
        <v>15.2</v>
      </c>
      <c r="K386">
        <f t="shared" ca="1" si="189"/>
        <v>14.1</v>
      </c>
      <c r="L386">
        <f t="shared" ca="1" si="190"/>
        <v>37</v>
      </c>
      <c r="M386">
        <f t="shared" ca="1" si="191"/>
        <v>31.5</v>
      </c>
      <c r="N386">
        <f t="shared" ca="1" si="192"/>
        <v>41.4</v>
      </c>
      <c r="O386">
        <f t="shared" ca="1" si="193"/>
        <v>54.1</v>
      </c>
      <c r="P386">
        <f t="shared" ca="1" si="194"/>
        <v>50</v>
      </c>
      <c r="Q386">
        <f t="shared" ca="1" si="195"/>
        <v>52</v>
      </c>
      <c r="R386">
        <f t="shared" ca="1" si="196"/>
        <v>22</v>
      </c>
      <c r="S386">
        <f t="shared" ca="1" si="197"/>
        <v>52</v>
      </c>
      <c r="T386">
        <f t="shared" ca="1" si="198"/>
        <v>26</v>
      </c>
      <c r="U386">
        <f t="shared" ca="1" si="199"/>
        <v>30</v>
      </c>
      <c r="V386">
        <v>30</v>
      </c>
      <c r="W386">
        <f ca="1">INDIRECT("'"&amp;$A386&amp;"'!$i$23")</f>
        <v>6.25</v>
      </c>
      <c r="X386">
        <f ca="1">INDIRECT("'"&amp;$A386&amp;"'!$i$27")</f>
        <v>43</v>
      </c>
    </row>
    <row r="387" spans="1:24" x14ac:dyDescent="0.35">
      <c r="A387" t="s">
        <v>20</v>
      </c>
      <c r="B387">
        <f t="shared" ca="1" si="180"/>
        <v>25</v>
      </c>
      <c r="C387">
        <f t="shared" ca="1" si="181"/>
        <v>177</v>
      </c>
      <c r="D387">
        <f t="shared" ca="1" si="182"/>
        <v>65.900000000000006</v>
      </c>
      <c r="E387">
        <f t="shared" ca="1" si="183"/>
        <v>14</v>
      </c>
      <c r="F387">
        <f t="shared" ca="1" si="184"/>
        <v>4.5</v>
      </c>
      <c r="G387">
        <f t="shared" ca="1" si="185"/>
        <v>21</v>
      </c>
      <c r="H387">
        <f t="shared" ca="1" si="186"/>
        <v>9.9</v>
      </c>
      <c r="I387">
        <f t="shared" ca="1" si="187"/>
        <v>8.5</v>
      </c>
      <c r="J387">
        <f t="shared" ca="1" si="188"/>
        <v>15.2</v>
      </c>
      <c r="K387">
        <f t="shared" ca="1" si="189"/>
        <v>14.1</v>
      </c>
      <c r="L387">
        <f t="shared" ca="1" si="190"/>
        <v>37</v>
      </c>
      <c r="M387">
        <f t="shared" ca="1" si="191"/>
        <v>31.5</v>
      </c>
      <c r="N387">
        <f t="shared" ca="1" si="192"/>
        <v>41.4</v>
      </c>
      <c r="O387">
        <f t="shared" ca="1" si="193"/>
        <v>54.1</v>
      </c>
      <c r="P387">
        <f t="shared" ca="1" si="194"/>
        <v>50</v>
      </c>
      <c r="Q387">
        <f t="shared" ca="1" si="195"/>
        <v>52</v>
      </c>
      <c r="R387">
        <f t="shared" ca="1" si="196"/>
        <v>22</v>
      </c>
      <c r="S387">
        <f t="shared" ca="1" si="197"/>
        <v>52</v>
      </c>
      <c r="T387">
        <f t="shared" ca="1" si="198"/>
        <v>26</v>
      </c>
      <c r="U387">
        <f t="shared" ca="1" si="199"/>
        <v>30</v>
      </c>
      <c r="V387">
        <v>35</v>
      </c>
      <c r="W387">
        <f ca="1">INDIRECT("'"&amp;$A387&amp;"'!$j$23")</f>
        <v>7.75</v>
      </c>
      <c r="X387">
        <f ca="1">INDIRECT("'"&amp;$A387&amp;"'!$j$27")</f>
        <v>46</v>
      </c>
    </row>
    <row r="388" spans="1:24" x14ac:dyDescent="0.35">
      <c r="A388" t="s">
        <v>20</v>
      </c>
      <c r="B388">
        <f t="shared" ca="1" si="180"/>
        <v>25</v>
      </c>
      <c r="C388">
        <f t="shared" ca="1" si="181"/>
        <v>177</v>
      </c>
      <c r="D388">
        <f t="shared" ca="1" si="182"/>
        <v>65.900000000000006</v>
      </c>
      <c r="E388">
        <f t="shared" ca="1" si="183"/>
        <v>14</v>
      </c>
      <c r="F388">
        <f t="shared" ca="1" si="184"/>
        <v>4.5</v>
      </c>
      <c r="G388">
        <f t="shared" ca="1" si="185"/>
        <v>21</v>
      </c>
      <c r="H388">
        <f t="shared" ca="1" si="186"/>
        <v>9.9</v>
      </c>
      <c r="I388">
        <f t="shared" ca="1" si="187"/>
        <v>8.5</v>
      </c>
      <c r="J388">
        <f t="shared" ca="1" si="188"/>
        <v>15.2</v>
      </c>
      <c r="K388">
        <f t="shared" ca="1" si="189"/>
        <v>14.1</v>
      </c>
      <c r="L388">
        <f t="shared" ca="1" si="190"/>
        <v>37</v>
      </c>
      <c r="M388">
        <f t="shared" ca="1" si="191"/>
        <v>31.5</v>
      </c>
      <c r="N388">
        <f t="shared" ca="1" si="192"/>
        <v>41.4</v>
      </c>
      <c r="O388">
        <f t="shared" ca="1" si="193"/>
        <v>54.1</v>
      </c>
      <c r="P388">
        <f t="shared" ca="1" si="194"/>
        <v>50</v>
      </c>
      <c r="Q388">
        <f t="shared" ca="1" si="195"/>
        <v>52</v>
      </c>
      <c r="R388">
        <f t="shared" ca="1" si="196"/>
        <v>22</v>
      </c>
      <c r="S388">
        <f t="shared" ca="1" si="197"/>
        <v>52</v>
      </c>
      <c r="T388">
        <f t="shared" ca="1" si="198"/>
        <v>26</v>
      </c>
      <c r="U388">
        <f t="shared" ca="1" si="199"/>
        <v>30</v>
      </c>
      <c r="V388">
        <v>40</v>
      </c>
      <c r="W388">
        <f ca="1">INDIRECT("'"&amp;$A388&amp;"'!$k$23")</f>
        <v>8.25</v>
      </c>
      <c r="X388">
        <f ca="1">INDIRECT("'"&amp;$A388&amp;"'!$k$27")</f>
        <v>61</v>
      </c>
    </row>
    <row r="389" spans="1:24" x14ac:dyDescent="0.35">
      <c r="A389" t="s">
        <v>20</v>
      </c>
      <c r="B389">
        <f t="shared" ca="1" si="180"/>
        <v>25</v>
      </c>
      <c r="C389">
        <f t="shared" ca="1" si="181"/>
        <v>177</v>
      </c>
      <c r="D389">
        <f t="shared" ca="1" si="182"/>
        <v>65.900000000000006</v>
      </c>
      <c r="E389">
        <f t="shared" ca="1" si="183"/>
        <v>14</v>
      </c>
      <c r="F389">
        <f t="shared" ca="1" si="184"/>
        <v>4.5</v>
      </c>
      <c r="G389">
        <f t="shared" ca="1" si="185"/>
        <v>21</v>
      </c>
      <c r="H389">
        <f t="shared" ca="1" si="186"/>
        <v>9.9</v>
      </c>
      <c r="I389">
        <f t="shared" ca="1" si="187"/>
        <v>8.5</v>
      </c>
      <c r="J389">
        <f t="shared" ca="1" si="188"/>
        <v>15.2</v>
      </c>
      <c r="K389">
        <f t="shared" ca="1" si="189"/>
        <v>14.1</v>
      </c>
      <c r="L389">
        <f t="shared" ca="1" si="190"/>
        <v>37</v>
      </c>
      <c r="M389">
        <f t="shared" ca="1" si="191"/>
        <v>31.5</v>
      </c>
      <c r="N389">
        <f t="shared" ca="1" si="192"/>
        <v>41.4</v>
      </c>
      <c r="O389">
        <f t="shared" ca="1" si="193"/>
        <v>54.1</v>
      </c>
      <c r="P389">
        <f t="shared" ca="1" si="194"/>
        <v>50</v>
      </c>
      <c r="Q389">
        <f t="shared" ca="1" si="195"/>
        <v>52</v>
      </c>
      <c r="R389">
        <f t="shared" ca="1" si="196"/>
        <v>22</v>
      </c>
      <c r="S389">
        <f t="shared" ca="1" si="197"/>
        <v>52</v>
      </c>
      <c r="T389">
        <f t="shared" ca="1" si="198"/>
        <v>26</v>
      </c>
      <c r="U389">
        <f t="shared" ca="1" si="199"/>
        <v>30</v>
      </c>
      <c r="V389">
        <v>45</v>
      </c>
      <c r="W389">
        <f ca="1">INDIRECT("'"&amp;$A389&amp;"'!$l$23")</f>
        <v>9.25</v>
      </c>
      <c r="X389">
        <f ca="1">INDIRECT("'"&amp;$A389&amp;"'!$l$27")</f>
        <v>63</v>
      </c>
    </row>
    <row r="390" spans="1:24" x14ac:dyDescent="0.35">
      <c r="A390" t="s">
        <v>20</v>
      </c>
      <c r="B390">
        <f t="shared" ca="1" si="180"/>
        <v>25</v>
      </c>
      <c r="C390">
        <f t="shared" ca="1" si="181"/>
        <v>177</v>
      </c>
      <c r="D390">
        <f t="shared" ca="1" si="182"/>
        <v>65.900000000000006</v>
      </c>
      <c r="E390">
        <f t="shared" ca="1" si="183"/>
        <v>14</v>
      </c>
      <c r="F390">
        <f t="shared" ca="1" si="184"/>
        <v>4.5</v>
      </c>
      <c r="G390">
        <f t="shared" ca="1" si="185"/>
        <v>21</v>
      </c>
      <c r="H390">
        <f t="shared" ca="1" si="186"/>
        <v>9.9</v>
      </c>
      <c r="I390">
        <f t="shared" ca="1" si="187"/>
        <v>8.5</v>
      </c>
      <c r="J390">
        <f t="shared" ca="1" si="188"/>
        <v>15.2</v>
      </c>
      <c r="K390">
        <f t="shared" ca="1" si="189"/>
        <v>14.1</v>
      </c>
      <c r="L390">
        <f t="shared" ca="1" si="190"/>
        <v>37</v>
      </c>
      <c r="M390">
        <f t="shared" ca="1" si="191"/>
        <v>31.5</v>
      </c>
      <c r="N390">
        <f t="shared" ca="1" si="192"/>
        <v>41.4</v>
      </c>
      <c r="O390">
        <f t="shared" ca="1" si="193"/>
        <v>54.1</v>
      </c>
      <c r="P390">
        <f t="shared" ca="1" si="194"/>
        <v>50</v>
      </c>
      <c r="Q390">
        <f t="shared" ca="1" si="195"/>
        <v>52</v>
      </c>
      <c r="R390">
        <f t="shared" ca="1" si="196"/>
        <v>22</v>
      </c>
      <c r="S390">
        <f t="shared" ca="1" si="197"/>
        <v>52</v>
      </c>
      <c r="T390">
        <f t="shared" ca="1" si="198"/>
        <v>26</v>
      </c>
      <c r="U390">
        <f t="shared" ca="1" si="199"/>
        <v>30</v>
      </c>
      <c r="V390">
        <v>50</v>
      </c>
      <c r="W390">
        <f ca="1">INDIRECT("'"&amp;$A390&amp;"'!$m$23")</f>
        <v>10.75</v>
      </c>
      <c r="X390">
        <f ca="1">INDIRECT("'"&amp;$A390&amp;"'!$m$27")</f>
        <v>72</v>
      </c>
    </row>
    <row r="391" spans="1:24" x14ac:dyDescent="0.35">
      <c r="A391" t="s">
        <v>20</v>
      </c>
      <c r="B391">
        <f t="shared" ca="1" si="180"/>
        <v>25</v>
      </c>
      <c r="C391">
        <f t="shared" ca="1" si="181"/>
        <v>177</v>
      </c>
      <c r="D391">
        <f t="shared" ca="1" si="182"/>
        <v>65.900000000000006</v>
      </c>
      <c r="E391">
        <f t="shared" ca="1" si="183"/>
        <v>14</v>
      </c>
      <c r="F391">
        <f t="shared" ca="1" si="184"/>
        <v>4.5</v>
      </c>
      <c r="G391">
        <f t="shared" ca="1" si="185"/>
        <v>21</v>
      </c>
      <c r="H391">
        <f t="shared" ca="1" si="186"/>
        <v>9.9</v>
      </c>
      <c r="I391">
        <f t="shared" ca="1" si="187"/>
        <v>8.5</v>
      </c>
      <c r="J391">
        <f t="shared" ca="1" si="188"/>
        <v>15.2</v>
      </c>
      <c r="K391">
        <f t="shared" ca="1" si="189"/>
        <v>14.1</v>
      </c>
      <c r="L391">
        <f t="shared" ca="1" si="190"/>
        <v>37</v>
      </c>
      <c r="M391">
        <f t="shared" ca="1" si="191"/>
        <v>31.5</v>
      </c>
      <c r="N391">
        <f t="shared" ca="1" si="192"/>
        <v>41.4</v>
      </c>
      <c r="O391">
        <f t="shared" ca="1" si="193"/>
        <v>54.1</v>
      </c>
      <c r="P391">
        <f t="shared" ca="1" si="194"/>
        <v>50</v>
      </c>
      <c r="Q391">
        <f t="shared" ca="1" si="195"/>
        <v>52</v>
      </c>
      <c r="R391">
        <f t="shared" ca="1" si="196"/>
        <v>22</v>
      </c>
      <c r="S391">
        <f t="shared" ca="1" si="197"/>
        <v>52</v>
      </c>
      <c r="T391">
        <f t="shared" ca="1" si="198"/>
        <v>26</v>
      </c>
      <c r="U391">
        <f t="shared" ca="1" si="199"/>
        <v>30</v>
      </c>
      <c r="V391">
        <v>55</v>
      </c>
      <c r="W391">
        <f ca="1">INDIRECT("'"&amp;$A391&amp;"'!$n$23")</f>
        <v>12</v>
      </c>
      <c r="X391">
        <f ca="1">INDIRECT("'"&amp;$A391&amp;"'!$n$27")</f>
        <v>77</v>
      </c>
    </row>
    <row r="392" spans="1:24" x14ac:dyDescent="0.35">
      <c r="A392" t="s">
        <v>20</v>
      </c>
      <c r="B392">
        <f t="shared" ca="1" si="180"/>
        <v>25</v>
      </c>
      <c r="C392">
        <f t="shared" ca="1" si="181"/>
        <v>177</v>
      </c>
      <c r="D392">
        <f t="shared" ca="1" si="182"/>
        <v>65.900000000000006</v>
      </c>
      <c r="E392">
        <f t="shared" ca="1" si="183"/>
        <v>14</v>
      </c>
      <c r="F392">
        <f t="shared" ca="1" si="184"/>
        <v>4.5</v>
      </c>
      <c r="G392">
        <f t="shared" ca="1" si="185"/>
        <v>21</v>
      </c>
      <c r="H392">
        <f t="shared" ca="1" si="186"/>
        <v>9.9</v>
      </c>
      <c r="I392">
        <f t="shared" ca="1" si="187"/>
        <v>8.5</v>
      </c>
      <c r="J392">
        <f t="shared" ca="1" si="188"/>
        <v>15.2</v>
      </c>
      <c r="K392">
        <f t="shared" ca="1" si="189"/>
        <v>14.1</v>
      </c>
      <c r="L392">
        <f t="shared" ca="1" si="190"/>
        <v>37</v>
      </c>
      <c r="M392">
        <f t="shared" ca="1" si="191"/>
        <v>31.5</v>
      </c>
      <c r="N392">
        <f t="shared" ca="1" si="192"/>
        <v>41.4</v>
      </c>
      <c r="O392">
        <f t="shared" ca="1" si="193"/>
        <v>54.1</v>
      </c>
      <c r="P392">
        <f t="shared" ca="1" si="194"/>
        <v>50</v>
      </c>
      <c r="Q392">
        <f t="shared" ca="1" si="195"/>
        <v>52</v>
      </c>
      <c r="R392">
        <f t="shared" ca="1" si="196"/>
        <v>22</v>
      </c>
      <c r="S392">
        <f t="shared" ca="1" si="197"/>
        <v>52</v>
      </c>
      <c r="T392">
        <f t="shared" ca="1" si="198"/>
        <v>26</v>
      </c>
      <c r="U392">
        <f t="shared" ca="1" si="199"/>
        <v>30</v>
      </c>
      <c r="V392">
        <v>60</v>
      </c>
      <c r="W392">
        <f ca="1">INDIRECT("'"&amp;$A392&amp;"'!$o$23")</f>
        <v>13.25</v>
      </c>
      <c r="X392">
        <f ca="1">INDIRECT("'"&amp;$A392&amp;"'!$o$27")</f>
        <v>88</v>
      </c>
    </row>
    <row r="393" spans="1:24" x14ac:dyDescent="0.35">
      <c r="A393" t="s">
        <v>133</v>
      </c>
      <c r="B393">
        <f ca="1">INDIRECT("'"&amp;$A393&amp;"'!$C$3")</f>
        <v>25</v>
      </c>
      <c r="C393">
        <f ca="1">INDIRECT("'"&amp;$A393&amp;"'!$C$4")</f>
        <v>175</v>
      </c>
      <c r="D393">
        <f ca="1">INDIRECT("'"&amp;$A393&amp;"'!$C$5")</f>
        <v>92.8</v>
      </c>
      <c r="E393">
        <f ca="1">INDIRECT("'"&amp;$A393&amp;"'!$C$6")</f>
        <v>27.5</v>
      </c>
      <c r="F393">
        <f ca="1">INDIRECT("'"&amp;$A393&amp;"'!$C$7")</f>
        <v>14</v>
      </c>
      <c r="G393">
        <f ca="1">INDIRECT("'"&amp;$A393&amp;"'!$C$8")</f>
        <v>30.3</v>
      </c>
      <c r="H393">
        <f ca="1">INDIRECT("'"&amp;$A393&amp;"'!$C$11")</f>
        <v>19.8</v>
      </c>
      <c r="I393">
        <f ca="1">INDIRECT("'"&amp;$A393&amp;"'!$D$11")</f>
        <v>18.3</v>
      </c>
      <c r="J393">
        <f ca="1">INDIRECT("'"&amp;$A393&amp;"'!$e$11")</f>
        <v>26.3</v>
      </c>
      <c r="K393">
        <f ca="1">INDIRECT("'"&amp;$A393&amp;"'!$f$11")</f>
        <v>26.5</v>
      </c>
      <c r="L393">
        <f ca="1">INDIRECT("'"&amp;$A393&amp;"'!$C$12")</f>
        <v>31.4</v>
      </c>
      <c r="M393">
        <f ca="1">INDIRECT("'"&amp;$A393&amp;"'!$d$12")</f>
        <v>23.4</v>
      </c>
      <c r="N393">
        <f ca="1">INDIRECT("'"&amp;$A393&amp;"'!$e$12")</f>
        <v>36</v>
      </c>
      <c r="O393">
        <f ca="1">INDIRECT("'"&amp;$A393&amp;"'!$f$12")</f>
        <v>48.7</v>
      </c>
      <c r="P393">
        <f ca="1">INDIRECT("'"&amp;$A393&amp;"'!$C$16")</f>
        <v>50</v>
      </c>
      <c r="Q393">
        <f ca="1">INDIRECT("'"&amp;$A393&amp;"'!$C$17")</f>
        <v>52</v>
      </c>
      <c r="R393">
        <f ca="1">INDIRECT("'"&amp;$A393&amp;"'!$d$16")</f>
        <v>26</v>
      </c>
      <c r="S393">
        <f ca="1">INDIRECT("'"&amp;$A393&amp;"'!$e$17")</f>
        <v>32</v>
      </c>
      <c r="T393">
        <f ca="1">INDIRECT("'"&amp;$A393&amp;"'!$f$16")</f>
        <v>30</v>
      </c>
      <c r="U393">
        <f ca="1">INDIRECT("'"&amp;$A393&amp;"'!$f$17")</f>
        <v>32</v>
      </c>
      <c r="V393">
        <v>0</v>
      </c>
      <c r="W393">
        <f ca="1">INDIRECT("'"&amp;$A393&amp;"'!$C$23")</f>
        <v>0</v>
      </c>
      <c r="X393">
        <f ca="1">INDIRECT("'"&amp;$A393&amp;"'!$C$25")</f>
        <v>9</v>
      </c>
    </row>
    <row r="394" spans="1:24" x14ac:dyDescent="0.35">
      <c r="A394" t="s">
        <v>133</v>
      </c>
      <c r="B394">
        <f t="shared" ref="B394:B457" ca="1" si="200">INDIRECT("'"&amp;$A394&amp;"'!$C$3")</f>
        <v>25</v>
      </c>
      <c r="C394">
        <f t="shared" ref="C394:C457" ca="1" si="201">INDIRECT("'"&amp;$A394&amp;"'!$C$4")</f>
        <v>175</v>
      </c>
      <c r="D394">
        <f t="shared" ref="D394:D457" ca="1" si="202">INDIRECT("'"&amp;$A394&amp;"'!$C$5")</f>
        <v>92.8</v>
      </c>
      <c r="E394">
        <f t="shared" ref="E394:E457" ca="1" si="203">INDIRECT("'"&amp;$A394&amp;"'!$C$6")</f>
        <v>27.5</v>
      </c>
      <c r="F394">
        <f t="shared" ref="F394:F457" ca="1" si="204">INDIRECT("'"&amp;$A394&amp;"'!$C$7")</f>
        <v>14</v>
      </c>
      <c r="G394">
        <f t="shared" ref="G394:G457" ca="1" si="205">INDIRECT("'"&amp;$A394&amp;"'!$C$8")</f>
        <v>30.3</v>
      </c>
      <c r="H394">
        <f t="shared" ref="H394:H457" ca="1" si="206">INDIRECT("'"&amp;$A394&amp;"'!$C$11")</f>
        <v>19.8</v>
      </c>
      <c r="I394">
        <f t="shared" ref="I394:I457" ca="1" si="207">INDIRECT("'"&amp;$A394&amp;"'!$D$11")</f>
        <v>18.3</v>
      </c>
      <c r="J394">
        <f t="shared" ref="J394:J457" ca="1" si="208">INDIRECT("'"&amp;$A394&amp;"'!$e$11")</f>
        <v>26.3</v>
      </c>
      <c r="K394">
        <f t="shared" ref="K394:K457" ca="1" si="209">INDIRECT("'"&amp;$A394&amp;"'!$f$11")</f>
        <v>26.5</v>
      </c>
      <c r="L394">
        <f t="shared" ref="L394:L457" ca="1" si="210">INDIRECT("'"&amp;$A394&amp;"'!$C$12")</f>
        <v>31.4</v>
      </c>
      <c r="M394">
        <f t="shared" ref="M394:M457" ca="1" si="211">INDIRECT("'"&amp;$A394&amp;"'!$d$12")</f>
        <v>23.4</v>
      </c>
      <c r="N394">
        <f t="shared" ref="N394:N457" ca="1" si="212">INDIRECT("'"&amp;$A394&amp;"'!$e$12")</f>
        <v>36</v>
      </c>
      <c r="O394">
        <f t="shared" ref="O394:O457" ca="1" si="213">INDIRECT("'"&amp;$A394&amp;"'!$f$12")</f>
        <v>48.7</v>
      </c>
      <c r="P394">
        <f t="shared" ref="P394:P457" ca="1" si="214">INDIRECT("'"&amp;$A394&amp;"'!$C$16")</f>
        <v>50</v>
      </c>
      <c r="Q394">
        <f t="shared" ref="Q394:Q457" ca="1" si="215">INDIRECT("'"&amp;$A394&amp;"'!$C$17")</f>
        <v>52</v>
      </c>
      <c r="R394">
        <f t="shared" ref="R394:R457" ca="1" si="216">INDIRECT("'"&amp;$A394&amp;"'!$d$16")</f>
        <v>26</v>
      </c>
      <c r="S394">
        <f t="shared" ref="S394:S457" ca="1" si="217">INDIRECT("'"&amp;$A394&amp;"'!$e$17")</f>
        <v>32</v>
      </c>
      <c r="T394">
        <f t="shared" ref="T394:T457" ca="1" si="218">INDIRECT("'"&amp;$A394&amp;"'!$f$16")</f>
        <v>30</v>
      </c>
      <c r="U394">
        <f t="shared" ref="U394:U457" ca="1" si="219">INDIRECT("'"&amp;$A394&amp;"'!$f$17")</f>
        <v>32</v>
      </c>
      <c r="V394">
        <v>5</v>
      </c>
      <c r="W394">
        <f ca="1">INDIRECT("'"&amp;$A394&amp;"'!$d$23")</f>
        <v>1.25</v>
      </c>
      <c r="X394">
        <f ca="1">INDIRECT("'"&amp;$A394&amp;"'!$D$25")</f>
        <v>15</v>
      </c>
    </row>
    <row r="395" spans="1:24" x14ac:dyDescent="0.35">
      <c r="A395" t="s">
        <v>133</v>
      </c>
      <c r="B395">
        <f t="shared" ca="1" si="200"/>
        <v>25</v>
      </c>
      <c r="C395">
        <f t="shared" ca="1" si="201"/>
        <v>175</v>
      </c>
      <c r="D395">
        <f t="shared" ca="1" si="202"/>
        <v>92.8</v>
      </c>
      <c r="E395">
        <f t="shared" ca="1" si="203"/>
        <v>27.5</v>
      </c>
      <c r="F395">
        <f t="shared" ca="1" si="204"/>
        <v>14</v>
      </c>
      <c r="G395">
        <f t="shared" ca="1" si="205"/>
        <v>30.3</v>
      </c>
      <c r="H395">
        <f t="shared" ca="1" si="206"/>
        <v>19.8</v>
      </c>
      <c r="I395">
        <f t="shared" ca="1" si="207"/>
        <v>18.3</v>
      </c>
      <c r="J395">
        <f t="shared" ca="1" si="208"/>
        <v>26.3</v>
      </c>
      <c r="K395">
        <f t="shared" ca="1" si="209"/>
        <v>26.5</v>
      </c>
      <c r="L395">
        <f t="shared" ca="1" si="210"/>
        <v>31.4</v>
      </c>
      <c r="M395">
        <f t="shared" ca="1" si="211"/>
        <v>23.4</v>
      </c>
      <c r="N395">
        <f t="shared" ca="1" si="212"/>
        <v>36</v>
      </c>
      <c r="O395">
        <f t="shared" ca="1" si="213"/>
        <v>48.7</v>
      </c>
      <c r="P395">
        <f t="shared" ca="1" si="214"/>
        <v>50</v>
      </c>
      <c r="Q395">
        <f t="shared" ca="1" si="215"/>
        <v>52</v>
      </c>
      <c r="R395">
        <f t="shared" ca="1" si="216"/>
        <v>26</v>
      </c>
      <c r="S395">
        <f t="shared" ca="1" si="217"/>
        <v>32</v>
      </c>
      <c r="T395">
        <f t="shared" ca="1" si="218"/>
        <v>30</v>
      </c>
      <c r="U395">
        <f t="shared" ca="1" si="219"/>
        <v>32</v>
      </c>
      <c r="V395">
        <v>10</v>
      </c>
      <c r="W395">
        <f ca="1">INDIRECT("'"&amp;$A395&amp;"'!$e$23")</f>
        <v>2.5</v>
      </c>
      <c r="X395">
        <f ca="1">INDIRECT("'"&amp;$A395&amp;"'!$e$25")</f>
        <v>22</v>
      </c>
    </row>
    <row r="396" spans="1:24" x14ac:dyDescent="0.35">
      <c r="A396" t="s">
        <v>133</v>
      </c>
      <c r="B396">
        <f t="shared" ca="1" si="200"/>
        <v>25</v>
      </c>
      <c r="C396">
        <f t="shared" ca="1" si="201"/>
        <v>175</v>
      </c>
      <c r="D396">
        <f t="shared" ca="1" si="202"/>
        <v>92.8</v>
      </c>
      <c r="E396">
        <f t="shared" ca="1" si="203"/>
        <v>27.5</v>
      </c>
      <c r="F396">
        <f t="shared" ca="1" si="204"/>
        <v>14</v>
      </c>
      <c r="G396">
        <f t="shared" ca="1" si="205"/>
        <v>30.3</v>
      </c>
      <c r="H396">
        <f t="shared" ca="1" si="206"/>
        <v>19.8</v>
      </c>
      <c r="I396">
        <f t="shared" ca="1" si="207"/>
        <v>18.3</v>
      </c>
      <c r="J396">
        <f t="shared" ca="1" si="208"/>
        <v>26.3</v>
      </c>
      <c r="K396">
        <f t="shared" ca="1" si="209"/>
        <v>26.5</v>
      </c>
      <c r="L396">
        <f t="shared" ca="1" si="210"/>
        <v>31.4</v>
      </c>
      <c r="M396">
        <f t="shared" ca="1" si="211"/>
        <v>23.4</v>
      </c>
      <c r="N396">
        <f t="shared" ca="1" si="212"/>
        <v>36</v>
      </c>
      <c r="O396">
        <f t="shared" ca="1" si="213"/>
        <v>48.7</v>
      </c>
      <c r="P396">
        <f t="shared" ca="1" si="214"/>
        <v>50</v>
      </c>
      <c r="Q396">
        <f t="shared" ca="1" si="215"/>
        <v>52</v>
      </c>
      <c r="R396">
        <f t="shared" ca="1" si="216"/>
        <v>26</v>
      </c>
      <c r="S396">
        <f t="shared" ca="1" si="217"/>
        <v>32</v>
      </c>
      <c r="T396">
        <f t="shared" ca="1" si="218"/>
        <v>30</v>
      </c>
      <c r="U396">
        <f t="shared" ca="1" si="219"/>
        <v>32</v>
      </c>
      <c r="V396">
        <v>15</v>
      </c>
      <c r="W396">
        <f ca="1">INDIRECT("'"&amp;$A396&amp;"'!$f$23")</f>
        <v>3.75</v>
      </c>
      <c r="X396">
        <f ca="1">INDIRECT("'"&amp;$A396&amp;"'!$f$25")</f>
        <v>37</v>
      </c>
    </row>
    <row r="397" spans="1:24" x14ac:dyDescent="0.35">
      <c r="A397" t="s">
        <v>133</v>
      </c>
      <c r="B397">
        <f t="shared" ca="1" si="200"/>
        <v>25</v>
      </c>
      <c r="C397">
        <f t="shared" ca="1" si="201"/>
        <v>175</v>
      </c>
      <c r="D397">
        <f t="shared" ca="1" si="202"/>
        <v>92.8</v>
      </c>
      <c r="E397">
        <f t="shared" ca="1" si="203"/>
        <v>27.5</v>
      </c>
      <c r="F397">
        <f t="shared" ca="1" si="204"/>
        <v>14</v>
      </c>
      <c r="G397">
        <f t="shared" ca="1" si="205"/>
        <v>30.3</v>
      </c>
      <c r="H397">
        <f t="shared" ca="1" si="206"/>
        <v>19.8</v>
      </c>
      <c r="I397">
        <f t="shared" ca="1" si="207"/>
        <v>18.3</v>
      </c>
      <c r="J397">
        <f t="shared" ca="1" si="208"/>
        <v>26.3</v>
      </c>
      <c r="K397">
        <f t="shared" ca="1" si="209"/>
        <v>26.5</v>
      </c>
      <c r="L397">
        <f t="shared" ca="1" si="210"/>
        <v>31.4</v>
      </c>
      <c r="M397">
        <f t="shared" ca="1" si="211"/>
        <v>23.4</v>
      </c>
      <c r="N397">
        <f t="shared" ca="1" si="212"/>
        <v>36</v>
      </c>
      <c r="O397">
        <f t="shared" ca="1" si="213"/>
        <v>48.7</v>
      </c>
      <c r="P397">
        <f t="shared" ca="1" si="214"/>
        <v>50</v>
      </c>
      <c r="Q397">
        <f t="shared" ca="1" si="215"/>
        <v>52</v>
      </c>
      <c r="R397">
        <f t="shared" ca="1" si="216"/>
        <v>26</v>
      </c>
      <c r="S397">
        <f t="shared" ca="1" si="217"/>
        <v>32</v>
      </c>
      <c r="T397">
        <f t="shared" ca="1" si="218"/>
        <v>30</v>
      </c>
      <c r="U397">
        <f t="shared" ca="1" si="219"/>
        <v>32</v>
      </c>
      <c r="V397">
        <v>20</v>
      </c>
      <c r="W397">
        <f ca="1">INDIRECT("'"&amp;$A397&amp;"'!$g$23")</f>
        <v>4.5</v>
      </c>
      <c r="X397">
        <f ca="1">INDIRECT("'"&amp;$A397&amp;"'!$g$25")</f>
        <v>39</v>
      </c>
    </row>
    <row r="398" spans="1:24" x14ac:dyDescent="0.35">
      <c r="A398" t="s">
        <v>133</v>
      </c>
      <c r="B398">
        <f t="shared" ca="1" si="200"/>
        <v>25</v>
      </c>
      <c r="C398">
        <f t="shared" ca="1" si="201"/>
        <v>175</v>
      </c>
      <c r="D398">
        <f t="shared" ca="1" si="202"/>
        <v>92.8</v>
      </c>
      <c r="E398">
        <f t="shared" ca="1" si="203"/>
        <v>27.5</v>
      </c>
      <c r="F398">
        <f t="shared" ca="1" si="204"/>
        <v>14</v>
      </c>
      <c r="G398">
        <f t="shared" ca="1" si="205"/>
        <v>30.3</v>
      </c>
      <c r="H398">
        <f t="shared" ca="1" si="206"/>
        <v>19.8</v>
      </c>
      <c r="I398">
        <f t="shared" ca="1" si="207"/>
        <v>18.3</v>
      </c>
      <c r="J398">
        <f t="shared" ca="1" si="208"/>
        <v>26.3</v>
      </c>
      <c r="K398">
        <f t="shared" ca="1" si="209"/>
        <v>26.5</v>
      </c>
      <c r="L398">
        <f t="shared" ca="1" si="210"/>
        <v>31.4</v>
      </c>
      <c r="M398">
        <f t="shared" ca="1" si="211"/>
        <v>23.4</v>
      </c>
      <c r="N398">
        <f t="shared" ca="1" si="212"/>
        <v>36</v>
      </c>
      <c r="O398">
        <f t="shared" ca="1" si="213"/>
        <v>48.7</v>
      </c>
      <c r="P398">
        <f t="shared" ca="1" si="214"/>
        <v>50</v>
      </c>
      <c r="Q398">
        <f t="shared" ca="1" si="215"/>
        <v>52</v>
      </c>
      <c r="R398">
        <f t="shared" ca="1" si="216"/>
        <v>26</v>
      </c>
      <c r="S398">
        <f t="shared" ca="1" si="217"/>
        <v>32</v>
      </c>
      <c r="T398">
        <f t="shared" ca="1" si="218"/>
        <v>30</v>
      </c>
      <c r="U398">
        <f t="shared" ca="1" si="219"/>
        <v>32</v>
      </c>
      <c r="V398">
        <v>25</v>
      </c>
      <c r="W398">
        <f ca="1">INDIRECT("'"&amp;$A398&amp;"'!$h$23")</f>
        <v>5.75</v>
      </c>
      <c r="X398">
        <f ca="1">INDIRECT("'"&amp;$A398&amp;"'!$h$25")</f>
        <v>56</v>
      </c>
    </row>
    <row r="399" spans="1:24" x14ac:dyDescent="0.35">
      <c r="A399" t="s">
        <v>133</v>
      </c>
      <c r="B399">
        <f t="shared" ca="1" si="200"/>
        <v>25</v>
      </c>
      <c r="C399">
        <f t="shared" ca="1" si="201"/>
        <v>175</v>
      </c>
      <c r="D399">
        <f t="shared" ca="1" si="202"/>
        <v>92.8</v>
      </c>
      <c r="E399">
        <f t="shared" ca="1" si="203"/>
        <v>27.5</v>
      </c>
      <c r="F399">
        <f t="shared" ca="1" si="204"/>
        <v>14</v>
      </c>
      <c r="G399">
        <f t="shared" ca="1" si="205"/>
        <v>30.3</v>
      </c>
      <c r="H399">
        <f t="shared" ca="1" si="206"/>
        <v>19.8</v>
      </c>
      <c r="I399">
        <f t="shared" ca="1" si="207"/>
        <v>18.3</v>
      </c>
      <c r="J399">
        <f t="shared" ca="1" si="208"/>
        <v>26.3</v>
      </c>
      <c r="K399">
        <f t="shared" ca="1" si="209"/>
        <v>26.5</v>
      </c>
      <c r="L399">
        <f t="shared" ca="1" si="210"/>
        <v>31.4</v>
      </c>
      <c r="M399">
        <f t="shared" ca="1" si="211"/>
        <v>23.4</v>
      </c>
      <c r="N399">
        <f t="shared" ca="1" si="212"/>
        <v>36</v>
      </c>
      <c r="O399">
        <f t="shared" ca="1" si="213"/>
        <v>48.7</v>
      </c>
      <c r="P399">
        <f t="shared" ca="1" si="214"/>
        <v>50</v>
      </c>
      <c r="Q399">
        <f t="shared" ca="1" si="215"/>
        <v>52</v>
      </c>
      <c r="R399">
        <f t="shared" ca="1" si="216"/>
        <v>26</v>
      </c>
      <c r="S399">
        <f t="shared" ca="1" si="217"/>
        <v>32</v>
      </c>
      <c r="T399">
        <f t="shared" ca="1" si="218"/>
        <v>30</v>
      </c>
      <c r="U399">
        <f t="shared" ca="1" si="219"/>
        <v>32</v>
      </c>
      <c r="V399">
        <v>30</v>
      </c>
      <c r="W399">
        <f ca="1">INDIRECT("'"&amp;$A399&amp;"'!$i$23")</f>
        <v>7.5</v>
      </c>
      <c r="X399">
        <f ca="1">INDIRECT("'"&amp;$A399&amp;"'!$i$25")</f>
        <v>84</v>
      </c>
    </row>
    <row r="400" spans="1:24" x14ac:dyDescent="0.35">
      <c r="A400" t="s">
        <v>133</v>
      </c>
      <c r="B400">
        <f t="shared" ca="1" si="200"/>
        <v>25</v>
      </c>
      <c r="C400">
        <f t="shared" ca="1" si="201"/>
        <v>175</v>
      </c>
      <c r="D400">
        <f t="shared" ca="1" si="202"/>
        <v>92.8</v>
      </c>
      <c r="E400">
        <f t="shared" ca="1" si="203"/>
        <v>27.5</v>
      </c>
      <c r="F400">
        <f t="shared" ca="1" si="204"/>
        <v>14</v>
      </c>
      <c r="G400">
        <f t="shared" ca="1" si="205"/>
        <v>30.3</v>
      </c>
      <c r="H400">
        <f t="shared" ca="1" si="206"/>
        <v>19.8</v>
      </c>
      <c r="I400">
        <f t="shared" ca="1" si="207"/>
        <v>18.3</v>
      </c>
      <c r="J400">
        <f t="shared" ca="1" si="208"/>
        <v>26.3</v>
      </c>
      <c r="K400">
        <f t="shared" ca="1" si="209"/>
        <v>26.5</v>
      </c>
      <c r="L400">
        <f t="shared" ca="1" si="210"/>
        <v>31.4</v>
      </c>
      <c r="M400">
        <f t="shared" ca="1" si="211"/>
        <v>23.4</v>
      </c>
      <c r="N400">
        <f t="shared" ca="1" si="212"/>
        <v>36</v>
      </c>
      <c r="O400">
        <f t="shared" ca="1" si="213"/>
        <v>48.7</v>
      </c>
      <c r="P400">
        <f t="shared" ca="1" si="214"/>
        <v>50</v>
      </c>
      <c r="Q400">
        <f t="shared" ca="1" si="215"/>
        <v>52</v>
      </c>
      <c r="R400">
        <f t="shared" ca="1" si="216"/>
        <v>26</v>
      </c>
      <c r="S400">
        <f t="shared" ca="1" si="217"/>
        <v>32</v>
      </c>
      <c r="T400">
        <f t="shared" ca="1" si="218"/>
        <v>30</v>
      </c>
      <c r="U400">
        <f t="shared" ca="1" si="219"/>
        <v>32</v>
      </c>
      <c r="V400">
        <v>35</v>
      </c>
      <c r="W400">
        <f ca="1">INDIRECT("'"&amp;$A400&amp;"'!$j$23")</f>
        <v>8.75</v>
      </c>
      <c r="X400">
        <f ca="1">INDIRECT("'"&amp;$A400&amp;"'!$j$25")</f>
        <v>89</v>
      </c>
    </row>
    <row r="401" spans="1:24" x14ac:dyDescent="0.35">
      <c r="A401" t="s">
        <v>133</v>
      </c>
      <c r="B401">
        <f t="shared" ca="1" si="200"/>
        <v>25</v>
      </c>
      <c r="C401">
        <f t="shared" ca="1" si="201"/>
        <v>175</v>
      </c>
      <c r="D401">
        <f t="shared" ca="1" si="202"/>
        <v>92.8</v>
      </c>
      <c r="E401">
        <f t="shared" ca="1" si="203"/>
        <v>27.5</v>
      </c>
      <c r="F401">
        <f t="shared" ca="1" si="204"/>
        <v>14</v>
      </c>
      <c r="G401">
        <f t="shared" ca="1" si="205"/>
        <v>30.3</v>
      </c>
      <c r="H401">
        <f t="shared" ca="1" si="206"/>
        <v>19.8</v>
      </c>
      <c r="I401">
        <f t="shared" ca="1" si="207"/>
        <v>18.3</v>
      </c>
      <c r="J401">
        <f t="shared" ca="1" si="208"/>
        <v>26.3</v>
      </c>
      <c r="K401">
        <f t="shared" ca="1" si="209"/>
        <v>26.5</v>
      </c>
      <c r="L401">
        <f t="shared" ca="1" si="210"/>
        <v>31.4</v>
      </c>
      <c r="M401">
        <f t="shared" ca="1" si="211"/>
        <v>23.4</v>
      </c>
      <c r="N401">
        <f t="shared" ca="1" si="212"/>
        <v>36</v>
      </c>
      <c r="O401">
        <f t="shared" ca="1" si="213"/>
        <v>48.7</v>
      </c>
      <c r="P401">
        <f t="shared" ca="1" si="214"/>
        <v>50</v>
      </c>
      <c r="Q401">
        <f t="shared" ca="1" si="215"/>
        <v>52</v>
      </c>
      <c r="R401">
        <f t="shared" ca="1" si="216"/>
        <v>26</v>
      </c>
      <c r="S401">
        <f t="shared" ca="1" si="217"/>
        <v>32</v>
      </c>
      <c r="T401">
        <f t="shared" ca="1" si="218"/>
        <v>30</v>
      </c>
      <c r="U401">
        <f t="shared" ca="1" si="219"/>
        <v>32</v>
      </c>
      <c r="V401">
        <v>40</v>
      </c>
      <c r="W401">
        <f ca="1">INDIRECT("'"&amp;$A401&amp;"'!$k$23")</f>
        <v>10.5</v>
      </c>
      <c r="X401">
        <f ca="1">INDIRECT("'"&amp;$A401&amp;"'!$k$25")</f>
        <v>133</v>
      </c>
    </row>
    <row r="402" spans="1:24" x14ac:dyDescent="0.35">
      <c r="A402" t="s">
        <v>133</v>
      </c>
      <c r="B402">
        <f t="shared" ca="1" si="200"/>
        <v>25</v>
      </c>
      <c r="C402">
        <f t="shared" ca="1" si="201"/>
        <v>175</v>
      </c>
      <c r="D402">
        <f t="shared" ca="1" si="202"/>
        <v>92.8</v>
      </c>
      <c r="E402">
        <f t="shared" ca="1" si="203"/>
        <v>27.5</v>
      </c>
      <c r="F402">
        <f t="shared" ca="1" si="204"/>
        <v>14</v>
      </c>
      <c r="G402">
        <f t="shared" ca="1" si="205"/>
        <v>30.3</v>
      </c>
      <c r="H402">
        <f t="shared" ca="1" si="206"/>
        <v>19.8</v>
      </c>
      <c r="I402">
        <f t="shared" ca="1" si="207"/>
        <v>18.3</v>
      </c>
      <c r="J402">
        <f t="shared" ca="1" si="208"/>
        <v>26.3</v>
      </c>
      <c r="K402">
        <f t="shared" ca="1" si="209"/>
        <v>26.5</v>
      </c>
      <c r="L402">
        <f t="shared" ca="1" si="210"/>
        <v>31.4</v>
      </c>
      <c r="M402">
        <f t="shared" ca="1" si="211"/>
        <v>23.4</v>
      </c>
      <c r="N402">
        <f t="shared" ca="1" si="212"/>
        <v>36</v>
      </c>
      <c r="O402">
        <f t="shared" ca="1" si="213"/>
        <v>48.7</v>
      </c>
      <c r="P402">
        <f t="shared" ca="1" si="214"/>
        <v>50</v>
      </c>
      <c r="Q402">
        <f t="shared" ca="1" si="215"/>
        <v>52</v>
      </c>
      <c r="R402">
        <f t="shared" ca="1" si="216"/>
        <v>26</v>
      </c>
      <c r="S402">
        <f t="shared" ca="1" si="217"/>
        <v>32</v>
      </c>
      <c r="T402">
        <f t="shared" ca="1" si="218"/>
        <v>30</v>
      </c>
      <c r="U402">
        <f t="shared" ca="1" si="219"/>
        <v>32</v>
      </c>
      <c r="V402">
        <v>45</v>
      </c>
      <c r="W402">
        <f ca="1">INDIRECT("'"&amp;$A402&amp;"'!$l$23")</f>
        <v>12.75</v>
      </c>
      <c r="X402">
        <f ca="1">INDIRECT("'"&amp;$A402&amp;"'!$l$25")</f>
        <v>135</v>
      </c>
    </row>
    <row r="403" spans="1:24" x14ac:dyDescent="0.35">
      <c r="A403" t="s">
        <v>133</v>
      </c>
      <c r="B403">
        <f t="shared" ca="1" si="200"/>
        <v>25</v>
      </c>
      <c r="C403">
        <f t="shared" ca="1" si="201"/>
        <v>175</v>
      </c>
      <c r="D403">
        <f t="shared" ca="1" si="202"/>
        <v>92.8</v>
      </c>
      <c r="E403">
        <f t="shared" ca="1" si="203"/>
        <v>27.5</v>
      </c>
      <c r="F403">
        <f t="shared" ca="1" si="204"/>
        <v>14</v>
      </c>
      <c r="G403">
        <f t="shared" ca="1" si="205"/>
        <v>30.3</v>
      </c>
      <c r="H403">
        <f t="shared" ca="1" si="206"/>
        <v>19.8</v>
      </c>
      <c r="I403">
        <f t="shared" ca="1" si="207"/>
        <v>18.3</v>
      </c>
      <c r="J403">
        <f t="shared" ca="1" si="208"/>
        <v>26.3</v>
      </c>
      <c r="K403">
        <f t="shared" ca="1" si="209"/>
        <v>26.5</v>
      </c>
      <c r="L403">
        <f t="shared" ca="1" si="210"/>
        <v>31.4</v>
      </c>
      <c r="M403">
        <f t="shared" ca="1" si="211"/>
        <v>23.4</v>
      </c>
      <c r="N403">
        <f t="shared" ca="1" si="212"/>
        <v>36</v>
      </c>
      <c r="O403">
        <f t="shared" ca="1" si="213"/>
        <v>48.7</v>
      </c>
      <c r="P403">
        <f t="shared" ca="1" si="214"/>
        <v>50</v>
      </c>
      <c r="Q403">
        <f t="shared" ca="1" si="215"/>
        <v>52</v>
      </c>
      <c r="R403">
        <f t="shared" ca="1" si="216"/>
        <v>26</v>
      </c>
      <c r="S403">
        <f t="shared" ca="1" si="217"/>
        <v>32</v>
      </c>
      <c r="T403">
        <f t="shared" ca="1" si="218"/>
        <v>30</v>
      </c>
      <c r="U403">
        <f t="shared" ca="1" si="219"/>
        <v>32</v>
      </c>
      <c r="V403">
        <v>50</v>
      </c>
      <c r="W403">
        <f ca="1">INDIRECT("'"&amp;$A403&amp;"'!$m$23")</f>
        <v>14.25</v>
      </c>
      <c r="X403">
        <f ca="1">INDIRECT("'"&amp;$A403&amp;"'!$m$25")</f>
        <v>161</v>
      </c>
    </row>
    <row r="404" spans="1:24" x14ac:dyDescent="0.35">
      <c r="A404" t="s">
        <v>133</v>
      </c>
      <c r="B404">
        <f t="shared" ca="1" si="200"/>
        <v>25</v>
      </c>
      <c r="C404">
        <f t="shared" ca="1" si="201"/>
        <v>175</v>
      </c>
      <c r="D404">
        <f t="shared" ca="1" si="202"/>
        <v>92.8</v>
      </c>
      <c r="E404">
        <f t="shared" ca="1" si="203"/>
        <v>27.5</v>
      </c>
      <c r="F404">
        <f t="shared" ca="1" si="204"/>
        <v>14</v>
      </c>
      <c r="G404">
        <f t="shared" ca="1" si="205"/>
        <v>30.3</v>
      </c>
      <c r="H404">
        <f t="shared" ca="1" si="206"/>
        <v>19.8</v>
      </c>
      <c r="I404">
        <f t="shared" ca="1" si="207"/>
        <v>18.3</v>
      </c>
      <c r="J404">
        <f t="shared" ca="1" si="208"/>
        <v>26.3</v>
      </c>
      <c r="K404">
        <f t="shared" ca="1" si="209"/>
        <v>26.5</v>
      </c>
      <c r="L404">
        <f t="shared" ca="1" si="210"/>
        <v>31.4</v>
      </c>
      <c r="M404">
        <f t="shared" ca="1" si="211"/>
        <v>23.4</v>
      </c>
      <c r="N404">
        <f t="shared" ca="1" si="212"/>
        <v>36</v>
      </c>
      <c r="O404">
        <f t="shared" ca="1" si="213"/>
        <v>48.7</v>
      </c>
      <c r="P404">
        <f t="shared" ca="1" si="214"/>
        <v>50</v>
      </c>
      <c r="Q404">
        <f t="shared" ca="1" si="215"/>
        <v>52</v>
      </c>
      <c r="R404">
        <f t="shared" ca="1" si="216"/>
        <v>26</v>
      </c>
      <c r="S404">
        <f t="shared" ca="1" si="217"/>
        <v>32</v>
      </c>
      <c r="T404">
        <f t="shared" ca="1" si="218"/>
        <v>30</v>
      </c>
      <c r="U404">
        <f t="shared" ca="1" si="219"/>
        <v>32</v>
      </c>
      <c r="V404">
        <v>55</v>
      </c>
      <c r="W404">
        <f ca="1">INDIRECT("'"&amp;$A404&amp;"'!$n$23")</f>
        <v>15</v>
      </c>
      <c r="X404">
        <f ca="1">INDIRECT("'"&amp;$A404&amp;"'!$n$25")</f>
        <v>162</v>
      </c>
    </row>
    <row r="405" spans="1:24" x14ac:dyDescent="0.35">
      <c r="A405" t="s">
        <v>133</v>
      </c>
      <c r="B405">
        <f t="shared" ca="1" si="200"/>
        <v>25</v>
      </c>
      <c r="C405">
        <f t="shared" ca="1" si="201"/>
        <v>175</v>
      </c>
      <c r="D405">
        <f t="shared" ca="1" si="202"/>
        <v>92.8</v>
      </c>
      <c r="E405">
        <f t="shared" ca="1" si="203"/>
        <v>27.5</v>
      </c>
      <c r="F405">
        <f t="shared" ca="1" si="204"/>
        <v>14</v>
      </c>
      <c r="G405">
        <f t="shared" ca="1" si="205"/>
        <v>30.3</v>
      </c>
      <c r="H405">
        <f t="shared" ca="1" si="206"/>
        <v>19.8</v>
      </c>
      <c r="I405">
        <f t="shared" ca="1" si="207"/>
        <v>18.3</v>
      </c>
      <c r="J405">
        <f t="shared" ca="1" si="208"/>
        <v>26.3</v>
      </c>
      <c r="K405">
        <f t="shared" ca="1" si="209"/>
        <v>26.5</v>
      </c>
      <c r="L405">
        <f t="shared" ca="1" si="210"/>
        <v>31.4</v>
      </c>
      <c r="M405">
        <f t="shared" ca="1" si="211"/>
        <v>23.4</v>
      </c>
      <c r="N405">
        <f t="shared" ca="1" si="212"/>
        <v>36</v>
      </c>
      <c r="O405">
        <f t="shared" ca="1" si="213"/>
        <v>48.7</v>
      </c>
      <c r="P405">
        <f t="shared" ca="1" si="214"/>
        <v>50</v>
      </c>
      <c r="Q405">
        <f t="shared" ca="1" si="215"/>
        <v>52</v>
      </c>
      <c r="R405">
        <f t="shared" ca="1" si="216"/>
        <v>26</v>
      </c>
      <c r="S405">
        <f t="shared" ca="1" si="217"/>
        <v>32</v>
      </c>
      <c r="T405">
        <f t="shared" ca="1" si="218"/>
        <v>30</v>
      </c>
      <c r="U405">
        <f t="shared" ca="1" si="219"/>
        <v>32</v>
      </c>
      <c r="V405">
        <v>60</v>
      </c>
      <c r="W405">
        <f ca="1">INDIRECT("'"&amp;$A405&amp;"'!$o$23")</f>
        <v>16</v>
      </c>
      <c r="X405">
        <f ca="1">INDIRECT("'"&amp;$A405&amp;"'!$o$25")</f>
        <v>173</v>
      </c>
    </row>
    <row r="406" spans="1:24" x14ac:dyDescent="0.35">
      <c r="A406" t="s">
        <v>133</v>
      </c>
      <c r="B406">
        <f t="shared" ca="1" si="200"/>
        <v>25</v>
      </c>
      <c r="C406">
        <f t="shared" ca="1" si="201"/>
        <v>175</v>
      </c>
      <c r="D406">
        <f t="shared" ca="1" si="202"/>
        <v>92.8</v>
      </c>
      <c r="E406">
        <f t="shared" ca="1" si="203"/>
        <v>27.5</v>
      </c>
      <c r="F406">
        <f t="shared" ca="1" si="204"/>
        <v>14</v>
      </c>
      <c r="G406">
        <f t="shared" ca="1" si="205"/>
        <v>30.3</v>
      </c>
      <c r="H406">
        <f t="shared" ca="1" si="206"/>
        <v>19.8</v>
      </c>
      <c r="I406">
        <f t="shared" ca="1" si="207"/>
        <v>18.3</v>
      </c>
      <c r="J406">
        <f t="shared" ca="1" si="208"/>
        <v>26.3</v>
      </c>
      <c r="K406">
        <f t="shared" ca="1" si="209"/>
        <v>26.5</v>
      </c>
      <c r="L406">
        <f t="shared" ca="1" si="210"/>
        <v>31.4</v>
      </c>
      <c r="M406">
        <f t="shared" ca="1" si="211"/>
        <v>23.4</v>
      </c>
      <c r="N406">
        <f t="shared" ca="1" si="212"/>
        <v>36</v>
      </c>
      <c r="O406">
        <f t="shared" ca="1" si="213"/>
        <v>48.7</v>
      </c>
      <c r="P406">
        <f t="shared" ca="1" si="214"/>
        <v>50</v>
      </c>
      <c r="Q406">
        <f t="shared" ca="1" si="215"/>
        <v>52</v>
      </c>
      <c r="R406">
        <f t="shared" ca="1" si="216"/>
        <v>26</v>
      </c>
      <c r="S406">
        <f t="shared" ca="1" si="217"/>
        <v>32</v>
      </c>
      <c r="T406">
        <f t="shared" ca="1" si="218"/>
        <v>30</v>
      </c>
      <c r="U406">
        <f t="shared" ca="1" si="219"/>
        <v>32</v>
      </c>
      <c r="V406">
        <v>0</v>
      </c>
      <c r="W406">
        <f ca="1">INDIRECT("'"&amp;$A406&amp;"'!$C$23")</f>
        <v>0</v>
      </c>
      <c r="X406">
        <f ca="1">INDIRECT("'"&amp;$A406&amp;"'!$C$26")</f>
        <v>7</v>
      </c>
    </row>
    <row r="407" spans="1:24" x14ac:dyDescent="0.35">
      <c r="A407" t="s">
        <v>133</v>
      </c>
      <c r="B407">
        <f t="shared" ca="1" si="200"/>
        <v>25</v>
      </c>
      <c r="C407">
        <f t="shared" ca="1" si="201"/>
        <v>175</v>
      </c>
      <c r="D407">
        <f t="shared" ca="1" si="202"/>
        <v>92.8</v>
      </c>
      <c r="E407">
        <f t="shared" ca="1" si="203"/>
        <v>27.5</v>
      </c>
      <c r="F407">
        <f t="shared" ca="1" si="204"/>
        <v>14</v>
      </c>
      <c r="G407">
        <f t="shared" ca="1" si="205"/>
        <v>30.3</v>
      </c>
      <c r="H407">
        <f t="shared" ca="1" si="206"/>
        <v>19.8</v>
      </c>
      <c r="I407">
        <f t="shared" ca="1" si="207"/>
        <v>18.3</v>
      </c>
      <c r="J407">
        <f t="shared" ca="1" si="208"/>
        <v>26.3</v>
      </c>
      <c r="K407">
        <f t="shared" ca="1" si="209"/>
        <v>26.5</v>
      </c>
      <c r="L407">
        <f t="shared" ca="1" si="210"/>
        <v>31.4</v>
      </c>
      <c r="M407">
        <f t="shared" ca="1" si="211"/>
        <v>23.4</v>
      </c>
      <c r="N407">
        <f t="shared" ca="1" si="212"/>
        <v>36</v>
      </c>
      <c r="O407">
        <f t="shared" ca="1" si="213"/>
        <v>48.7</v>
      </c>
      <c r="P407">
        <f t="shared" ca="1" si="214"/>
        <v>50</v>
      </c>
      <c r="Q407">
        <f t="shared" ca="1" si="215"/>
        <v>52</v>
      </c>
      <c r="R407">
        <f t="shared" ca="1" si="216"/>
        <v>26</v>
      </c>
      <c r="S407">
        <f t="shared" ca="1" si="217"/>
        <v>32</v>
      </c>
      <c r="T407">
        <f t="shared" ca="1" si="218"/>
        <v>30</v>
      </c>
      <c r="U407">
        <f t="shared" ca="1" si="219"/>
        <v>32</v>
      </c>
      <c r="V407">
        <v>5</v>
      </c>
      <c r="W407">
        <f ca="1">INDIRECT("'"&amp;$A407&amp;"'!$d$23")</f>
        <v>1.25</v>
      </c>
      <c r="X407">
        <f ca="1">INDIRECT("'"&amp;$A407&amp;"'!$D$26")</f>
        <v>18</v>
      </c>
    </row>
    <row r="408" spans="1:24" x14ac:dyDescent="0.35">
      <c r="A408" t="s">
        <v>133</v>
      </c>
      <c r="B408">
        <f t="shared" ca="1" si="200"/>
        <v>25</v>
      </c>
      <c r="C408">
        <f t="shared" ca="1" si="201"/>
        <v>175</v>
      </c>
      <c r="D408">
        <f t="shared" ca="1" si="202"/>
        <v>92.8</v>
      </c>
      <c r="E408">
        <f t="shared" ca="1" si="203"/>
        <v>27.5</v>
      </c>
      <c r="F408">
        <f t="shared" ca="1" si="204"/>
        <v>14</v>
      </c>
      <c r="G408">
        <f t="shared" ca="1" si="205"/>
        <v>30.3</v>
      </c>
      <c r="H408">
        <f t="shared" ca="1" si="206"/>
        <v>19.8</v>
      </c>
      <c r="I408">
        <f t="shared" ca="1" si="207"/>
        <v>18.3</v>
      </c>
      <c r="J408">
        <f t="shared" ca="1" si="208"/>
        <v>26.3</v>
      </c>
      <c r="K408">
        <f t="shared" ca="1" si="209"/>
        <v>26.5</v>
      </c>
      <c r="L408">
        <f t="shared" ca="1" si="210"/>
        <v>31.4</v>
      </c>
      <c r="M408">
        <f t="shared" ca="1" si="211"/>
        <v>23.4</v>
      </c>
      <c r="N408">
        <f t="shared" ca="1" si="212"/>
        <v>36</v>
      </c>
      <c r="O408">
        <f t="shared" ca="1" si="213"/>
        <v>48.7</v>
      </c>
      <c r="P408">
        <f t="shared" ca="1" si="214"/>
        <v>50</v>
      </c>
      <c r="Q408">
        <f t="shared" ca="1" si="215"/>
        <v>52</v>
      </c>
      <c r="R408">
        <f t="shared" ca="1" si="216"/>
        <v>26</v>
      </c>
      <c r="S408">
        <f t="shared" ca="1" si="217"/>
        <v>32</v>
      </c>
      <c r="T408">
        <f t="shared" ca="1" si="218"/>
        <v>30</v>
      </c>
      <c r="U408">
        <f t="shared" ca="1" si="219"/>
        <v>32</v>
      </c>
      <c r="V408">
        <v>10</v>
      </c>
      <c r="W408">
        <f ca="1">INDIRECT("'"&amp;$A408&amp;"'!$e$23")</f>
        <v>2.5</v>
      </c>
      <c r="X408">
        <f ca="1">INDIRECT("'"&amp;$A408&amp;"'!$e$26")</f>
        <v>25</v>
      </c>
    </row>
    <row r="409" spans="1:24" x14ac:dyDescent="0.35">
      <c r="A409" t="s">
        <v>133</v>
      </c>
      <c r="B409">
        <f t="shared" ca="1" si="200"/>
        <v>25</v>
      </c>
      <c r="C409">
        <f t="shared" ca="1" si="201"/>
        <v>175</v>
      </c>
      <c r="D409">
        <f t="shared" ca="1" si="202"/>
        <v>92.8</v>
      </c>
      <c r="E409">
        <f t="shared" ca="1" si="203"/>
        <v>27.5</v>
      </c>
      <c r="F409">
        <f t="shared" ca="1" si="204"/>
        <v>14</v>
      </c>
      <c r="G409">
        <f t="shared" ca="1" si="205"/>
        <v>30.3</v>
      </c>
      <c r="H409">
        <f t="shared" ca="1" si="206"/>
        <v>19.8</v>
      </c>
      <c r="I409">
        <f t="shared" ca="1" si="207"/>
        <v>18.3</v>
      </c>
      <c r="J409">
        <f t="shared" ca="1" si="208"/>
        <v>26.3</v>
      </c>
      <c r="K409">
        <f t="shared" ca="1" si="209"/>
        <v>26.5</v>
      </c>
      <c r="L409">
        <f t="shared" ca="1" si="210"/>
        <v>31.4</v>
      </c>
      <c r="M409">
        <f t="shared" ca="1" si="211"/>
        <v>23.4</v>
      </c>
      <c r="N409">
        <f t="shared" ca="1" si="212"/>
        <v>36</v>
      </c>
      <c r="O409">
        <f t="shared" ca="1" si="213"/>
        <v>48.7</v>
      </c>
      <c r="P409">
        <f t="shared" ca="1" si="214"/>
        <v>50</v>
      </c>
      <c r="Q409">
        <f t="shared" ca="1" si="215"/>
        <v>52</v>
      </c>
      <c r="R409">
        <f t="shared" ca="1" si="216"/>
        <v>26</v>
      </c>
      <c r="S409">
        <f t="shared" ca="1" si="217"/>
        <v>32</v>
      </c>
      <c r="T409">
        <f t="shared" ca="1" si="218"/>
        <v>30</v>
      </c>
      <c r="U409">
        <f t="shared" ca="1" si="219"/>
        <v>32</v>
      </c>
      <c r="V409">
        <v>15</v>
      </c>
      <c r="W409">
        <f ca="1">INDIRECT("'"&amp;$A409&amp;"'!$f$23")</f>
        <v>3.75</v>
      </c>
      <c r="X409">
        <f ca="1">INDIRECT("'"&amp;$A409&amp;"'!$f$26")</f>
        <v>27</v>
      </c>
    </row>
    <row r="410" spans="1:24" x14ac:dyDescent="0.35">
      <c r="A410" t="s">
        <v>133</v>
      </c>
      <c r="B410">
        <f t="shared" ca="1" si="200"/>
        <v>25</v>
      </c>
      <c r="C410">
        <f t="shared" ca="1" si="201"/>
        <v>175</v>
      </c>
      <c r="D410">
        <f t="shared" ca="1" si="202"/>
        <v>92.8</v>
      </c>
      <c r="E410">
        <f t="shared" ca="1" si="203"/>
        <v>27.5</v>
      </c>
      <c r="F410">
        <f t="shared" ca="1" si="204"/>
        <v>14</v>
      </c>
      <c r="G410">
        <f t="shared" ca="1" si="205"/>
        <v>30.3</v>
      </c>
      <c r="H410">
        <f t="shared" ca="1" si="206"/>
        <v>19.8</v>
      </c>
      <c r="I410">
        <f t="shared" ca="1" si="207"/>
        <v>18.3</v>
      </c>
      <c r="J410">
        <f t="shared" ca="1" si="208"/>
        <v>26.3</v>
      </c>
      <c r="K410">
        <f t="shared" ca="1" si="209"/>
        <v>26.5</v>
      </c>
      <c r="L410">
        <f t="shared" ca="1" si="210"/>
        <v>31.4</v>
      </c>
      <c r="M410">
        <f t="shared" ca="1" si="211"/>
        <v>23.4</v>
      </c>
      <c r="N410">
        <f t="shared" ca="1" si="212"/>
        <v>36</v>
      </c>
      <c r="O410">
        <f t="shared" ca="1" si="213"/>
        <v>48.7</v>
      </c>
      <c r="P410">
        <f t="shared" ca="1" si="214"/>
        <v>50</v>
      </c>
      <c r="Q410">
        <f t="shared" ca="1" si="215"/>
        <v>52</v>
      </c>
      <c r="R410">
        <f t="shared" ca="1" si="216"/>
        <v>26</v>
      </c>
      <c r="S410">
        <f t="shared" ca="1" si="217"/>
        <v>32</v>
      </c>
      <c r="T410">
        <f t="shared" ca="1" si="218"/>
        <v>30</v>
      </c>
      <c r="U410">
        <f t="shared" ca="1" si="219"/>
        <v>32</v>
      </c>
      <c r="V410">
        <v>20</v>
      </c>
      <c r="W410">
        <f ca="1">INDIRECT("'"&amp;$A410&amp;"'!$g$23")</f>
        <v>4.5</v>
      </c>
      <c r="X410">
        <f ca="1">INDIRECT("'"&amp;$A410&amp;"'!$g$26")</f>
        <v>30</v>
      </c>
    </row>
    <row r="411" spans="1:24" x14ac:dyDescent="0.35">
      <c r="A411" t="s">
        <v>133</v>
      </c>
      <c r="B411">
        <f t="shared" ca="1" si="200"/>
        <v>25</v>
      </c>
      <c r="C411">
        <f t="shared" ca="1" si="201"/>
        <v>175</v>
      </c>
      <c r="D411">
        <f t="shared" ca="1" si="202"/>
        <v>92.8</v>
      </c>
      <c r="E411">
        <f t="shared" ca="1" si="203"/>
        <v>27.5</v>
      </c>
      <c r="F411">
        <f t="shared" ca="1" si="204"/>
        <v>14</v>
      </c>
      <c r="G411">
        <f t="shared" ca="1" si="205"/>
        <v>30.3</v>
      </c>
      <c r="H411">
        <f t="shared" ca="1" si="206"/>
        <v>19.8</v>
      </c>
      <c r="I411">
        <f t="shared" ca="1" si="207"/>
        <v>18.3</v>
      </c>
      <c r="J411">
        <f t="shared" ca="1" si="208"/>
        <v>26.3</v>
      </c>
      <c r="K411">
        <f t="shared" ca="1" si="209"/>
        <v>26.5</v>
      </c>
      <c r="L411">
        <f t="shared" ca="1" si="210"/>
        <v>31.4</v>
      </c>
      <c r="M411">
        <f t="shared" ca="1" si="211"/>
        <v>23.4</v>
      </c>
      <c r="N411">
        <f t="shared" ca="1" si="212"/>
        <v>36</v>
      </c>
      <c r="O411">
        <f t="shared" ca="1" si="213"/>
        <v>48.7</v>
      </c>
      <c r="P411">
        <f t="shared" ca="1" si="214"/>
        <v>50</v>
      </c>
      <c r="Q411">
        <f t="shared" ca="1" si="215"/>
        <v>52</v>
      </c>
      <c r="R411">
        <f t="shared" ca="1" si="216"/>
        <v>26</v>
      </c>
      <c r="S411">
        <f t="shared" ca="1" si="217"/>
        <v>32</v>
      </c>
      <c r="T411">
        <f t="shared" ca="1" si="218"/>
        <v>30</v>
      </c>
      <c r="U411">
        <f t="shared" ca="1" si="219"/>
        <v>32</v>
      </c>
      <c r="V411">
        <v>25</v>
      </c>
      <c r="W411">
        <f ca="1">INDIRECT("'"&amp;$A411&amp;"'!$h$23")</f>
        <v>5.75</v>
      </c>
      <c r="X411">
        <f ca="1">INDIRECT("'"&amp;$A411&amp;"'!$h$26")</f>
        <v>41</v>
      </c>
    </row>
    <row r="412" spans="1:24" x14ac:dyDescent="0.35">
      <c r="A412" t="s">
        <v>133</v>
      </c>
      <c r="B412">
        <f t="shared" ca="1" si="200"/>
        <v>25</v>
      </c>
      <c r="C412">
        <f t="shared" ca="1" si="201"/>
        <v>175</v>
      </c>
      <c r="D412">
        <f t="shared" ca="1" si="202"/>
        <v>92.8</v>
      </c>
      <c r="E412">
        <f t="shared" ca="1" si="203"/>
        <v>27.5</v>
      </c>
      <c r="F412">
        <f t="shared" ca="1" si="204"/>
        <v>14</v>
      </c>
      <c r="G412">
        <f t="shared" ca="1" si="205"/>
        <v>30.3</v>
      </c>
      <c r="H412">
        <f t="shared" ca="1" si="206"/>
        <v>19.8</v>
      </c>
      <c r="I412">
        <f t="shared" ca="1" si="207"/>
        <v>18.3</v>
      </c>
      <c r="J412">
        <f t="shared" ca="1" si="208"/>
        <v>26.3</v>
      </c>
      <c r="K412">
        <f t="shared" ca="1" si="209"/>
        <v>26.5</v>
      </c>
      <c r="L412">
        <f t="shared" ca="1" si="210"/>
        <v>31.4</v>
      </c>
      <c r="M412">
        <f t="shared" ca="1" si="211"/>
        <v>23.4</v>
      </c>
      <c r="N412">
        <f t="shared" ca="1" si="212"/>
        <v>36</v>
      </c>
      <c r="O412">
        <f t="shared" ca="1" si="213"/>
        <v>48.7</v>
      </c>
      <c r="P412">
        <f t="shared" ca="1" si="214"/>
        <v>50</v>
      </c>
      <c r="Q412">
        <f t="shared" ca="1" si="215"/>
        <v>52</v>
      </c>
      <c r="R412">
        <f t="shared" ca="1" si="216"/>
        <v>26</v>
      </c>
      <c r="S412">
        <f t="shared" ca="1" si="217"/>
        <v>32</v>
      </c>
      <c r="T412">
        <f t="shared" ca="1" si="218"/>
        <v>30</v>
      </c>
      <c r="U412">
        <f t="shared" ca="1" si="219"/>
        <v>32</v>
      </c>
      <c r="V412">
        <v>30</v>
      </c>
      <c r="W412">
        <f ca="1">INDIRECT("'"&amp;$A412&amp;"'!$i$23")</f>
        <v>7.5</v>
      </c>
      <c r="X412">
        <f ca="1">INDIRECT("'"&amp;$A412&amp;"'!$i$26")</f>
        <v>53</v>
      </c>
    </row>
    <row r="413" spans="1:24" x14ac:dyDescent="0.35">
      <c r="A413" t="s">
        <v>133</v>
      </c>
      <c r="B413">
        <f t="shared" ca="1" si="200"/>
        <v>25</v>
      </c>
      <c r="C413">
        <f t="shared" ca="1" si="201"/>
        <v>175</v>
      </c>
      <c r="D413">
        <f t="shared" ca="1" si="202"/>
        <v>92.8</v>
      </c>
      <c r="E413">
        <f t="shared" ca="1" si="203"/>
        <v>27.5</v>
      </c>
      <c r="F413">
        <f t="shared" ca="1" si="204"/>
        <v>14</v>
      </c>
      <c r="G413">
        <f t="shared" ca="1" si="205"/>
        <v>30.3</v>
      </c>
      <c r="H413">
        <f t="shared" ca="1" si="206"/>
        <v>19.8</v>
      </c>
      <c r="I413">
        <f t="shared" ca="1" si="207"/>
        <v>18.3</v>
      </c>
      <c r="J413">
        <f t="shared" ca="1" si="208"/>
        <v>26.3</v>
      </c>
      <c r="K413">
        <f t="shared" ca="1" si="209"/>
        <v>26.5</v>
      </c>
      <c r="L413">
        <f t="shared" ca="1" si="210"/>
        <v>31.4</v>
      </c>
      <c r="M413">
        <f t="shared" ca="1" si="211"/>
        <v>23.4</v>
      </c>
      <c r="N413">
        <f t="shared" ca="1" si="212"/>
        <v>36</v>
      </c>
      <c r="O413">
        <f t="shared" ca="1" si="213"/>
        <v>48.7</v>
      </c>
      <c r="P413">
        <f t="shared" ca="1" si="214"/>
        <v>50</v>
      </c>
      <c r="Q413">
        <f t="shared" ca="1" si="215"/>
        <v>52</v>
      </c>
      <c r="R413">
        <f t="shared" ca="1" si="216"/>
        <v>26</v>
      </c>
      <c r="S413">
        <f t="shared" ca="1" si="217"/>
        <v>32</v>
      </c>
      <c r="T413">
        <f t="shared" ca="1" si="218"/>
        <v>30</v>
      </c>
      <c r="U413">
        <f t="shared" ca="1" si="219"/>
        <v>32</v>
      </c>
      <c r="V413">
        <v>35</v>
      </c>
      <c r="W413">
        <f ca="1">INDIRECT("'"&amp;$A413&amp;"'!$j$23")</f>
        <v>8.75</v>
      </c>
      <c r="X413">
        <f ca="1">INDIRECT("'"&amp;$A413&amp;"'!$j$26")</f>
        <v>56</v>
      </c>
    </row>
    <row r="414" spans="1:24" x14ac:dyDescent="0.35">
      <c r="A414" t="s">
        <v>133</v>
      </c>
      <c r="B414">
        <f t="shared" ca="1" si="200"/>
        <v>25</v>
      </c>
      <c r="C414">
        <f t="shared" ca="1" si="201"/>
        <v>175</v>
      </c>
      <c r="D414">
        <f t="shared" ca="1" si="202"/>
        <v>92.8</v>
      </c>
      <c r="E414">
        <f t="shared" ca="1" si="203"/>
        <v>27.5</v>
      </c>
      <c r="F414">
        <f t="shared" ca="1" si="204"/>
        <v>14</v>
      </c>
      <c r="G414">
        <f t="shared" ca="1" si="205"/>
        <v>30.3</v>
      </c>
      <c r="H414">
        <f t="shared" ca="1" si="206"/>
        <v>19.8</v>
      </c>
      <c r="I414">
        <f t="shared" ca="1" si="207"/>
        <v>18.3</v>
      </c>
      <c r="J414">
        <f t="shared" ca="1" si="208"/>
        <v>26.3</v>
      </c>
      <c r="K414">
        <f t="shared" ca="1" si="209"/>
        <v>26.5</v>
      </c>
      <c r="L414">
        <f t="shared" ca="1" si="210"/>
        <v>31.4</v>
      </c>
      <c r="M414">
        <f t="shared" ca="1" si="211"/>
        <v>23.4</v>
      </c>
      <c r="N414">
        <f t="shared" ca="1" si="212"/>
        <v>36</v>
      </c>
      <c r="O414">
        <f t="shared" ca="1" si="213"/>
        <v>48.7</v>
      </c>
      <c r="P414">
        <f t="shared" ca="1" si="214"/>
        <v>50</v>
      </c>
      <c r="Q414">
        <f t="shared" ca="1" si="215"/>
        <v>52</v>
      </c>
      <c r="R414">
        <f t="shared" ca="1" si="216"/>
        <v>26</v>
      </c>
      <c r="S414">
        <f t="shared" ca="1" si="217"/>
        <v>32</v>
      </c>
      <c r="T414">
        <f t="shared" ca="1" si="218"/>
        <v>30</v>
      </c>
      <c r="U414">
        <f t="shared" ca="1" si="219"/>
        <v>32</v>
      </c>
      <c r="V414">
        <v>40</v>
      </c>
      <c r="W414">
        <f ca="1">INDIRECT("'"&amp;$A414&amp;"'!$k$23")</f>
        <v>10.5</v>
      </c>
      <c r="X414">
        <f ca="1">INDIRECT("'"&amp;$A414&amp;"'!$k$26")</f>
        <v>83</v>
      </c>
    </row>
    <row r="415" spans="1:24" x14ac:dyDescent="0.35">
      <c r="A415" t="s">
        <v>133</v>
      </c>
      <c r="B415">
        <f t="shared" ca="1" si="200"/>
        <v>25</v>
      </c>
      <c r="C415">
        <f t="shared" ca="1" si="201"/>
        <v>175</v>
      </c>
      <c r="D415">
        <f t="shared" ca="1" si="202"/>
        <v>92.8</v>
      </c>
      <c r="E415">
        <f t="shared" ca="1" si="203"/>
        <v>27.5</v>
      </c>
      <c r="F415">
        <f t="shared" ca="1" si="204"/>
        <v>14</v>
      </c>
      <c r="G415">
        <f t="shared" ca="1" si="205"/>
        <v>30.3</v>
      </c>
      <c r="H415">
        <f t="shared" ca="1" si="206"/>
        <v>19.8</v>
      </c>
      <c r="I415">
        <f t="shared" ca="1" si="207"/>
        <v>18.3</v>
      </c>
      <c r="J415">
        <f t="shared" ca="1" si="208"/>
        <v>26.3</v>
      </c>
      <c r="K415">
        <f t="shared" ca="1" si="209"/>
        <v>26.5</v>
      </c>
      <c r="L415">
        <f t="shared" ca="1" si="210"/>
        <v>31.4</v>
      </c>
      <c r="M415">
        <f t="shared" ca="1" si="211"/>
        <v>23.4</v>
      </c>
      <c r="N415">
        <f t="shared" ca="1" si="212"/>
        <v>36</v>
      </c>
      <c r="O415">
        <f t="shared" ca="1" si="213"/>
        <v>48.7</v>
      </c>
      <c r="P415">
        <f t="shared" ca="1" si="214"/>
        <v>50</v>
      </c>
      <c r="Q415">
        <f t="shared" ca="1" si="215"/>
        <v>52</v>
      </c>
      <c r="R415">
        <f t="shared" ca="1" si="216"/>
        <v>26</v>
      </c>
      <c r="S415">
        <f t="shared" ca="1" si="217"/>
        <v>32</v>
      </c>
      <c r="T415">
        <f t="shared" ca="1" si="218"/>
        <v>30</v>
      </c>
      <c r="U415">
        <f t="shared" ca="1" si="219"/>
        <v>32</v>
      </c>
      <c r="V415">
        <v>45</v>
      </c>
      <c r="W415">
        <f ca="1">INDIRECT("'"&amp;$A415&amp;"'!$l$23")</f>
        <v>12.75</v>
      </c>
      <c r="X415">
        <f ca="1">INDIRECT("'"&amp;$A415&amp;"'!$l$26")</f>
        <v>92</v>
      </c>
    </row>
    <row r="416" spans="1:24" x14ac:dyDescent="0.35">
      <c r="A416" t="s">
        <v>133</v>
      </c>
      <c r="B416">
        <f t="shared" ca="1" si="200"/>
        <v>25</v>
      </c>
      <c r="C416">
        <f t="shared" ca="1" si="201"/>
        <v>175</v>
      </c>
      <c r="D416">
        <f t="shared" ca="1" si="202"/>
        <v>92.8</v>
      </c>
      <c r="E416">
        <f t="shared" ca="1" si="203"/>
        <v>27.5</v>
      </c>
      <c r="F416">
        <f t="shared" ca="1" si="204"/>
        <v>14</v>
      </c>
      <c r="G416">
        <f t="shared" ca="1" si="205"/>
        <v>30.3</v>
      </c>
      <c r="H416">
        <f t="shared" ca="1" si="206"/>
        <v>19.8</v>
      </c>
      <c r="I416">
        <f t="shared" ca="1" si="207"/>
        <v>18.3</v>
      </c>
      <c r="J416">
        <f t="shared" ca="1" si="208"/>
        <v>26.3</v>
      </c>
      <c r="K416">
        <f t="shared" ca="1" si="209"/>
        <v>26.5</v>
      </c>
      <c r="L416">
        <f t="shared" ca="1" si="210"/>
        <v>31.4</v>
      </c>
      <c r="M416">
        <f t="shared" ca="1" si="211"/>
        <v>23.4</v>
      </c>
      <c r="N416">
        <f t="shared" ca="1" si="212"/>
        <v>36</v>
      </c>
      <c r="O416">
        <f t="shared" ca="1" si="213"/>
        <v>48.7</v>
      </c>
      <c r="P416">
        <f t="shared" ca="1" si="214"/>
        <v>50</v>
      </c>
      <c r="Q416">
        <f t="shared" ca="1" si="215"/>
        <v>52</v>
      </c>
      <c r="R416">
        <f t="shared" ca="1" si="216"/>
        <v>26</v>
      </c>
      <c r="S416">
        <f t="shared" ca="1" si="217"/>
        <v>32</v>
      </c>
      <c r="T416">
        <f t="shared" ca="1" si="218"/>
        <v>30</v>
      </c>
      <c r="U416">
        <f t="shared" ca="1" si="219"/>
        <v>32</v>
      </c>
      <c r="V416">
        <v>50</v>
      </c>
      <c r="W416">
        <f ca="1">INDIRECT("'"&amp;$A416&amp;"'!$m$23")</f>
        <v>14.25</v>
      </c>
      <c r="X416">
        <f ca="1">INDIRECT("'"&amp;$A416&amp;"'!$m$26")</f>
        <v>102</v>
      </c>
    </row>
    <row r="417" spans="1:24" x14ac:dyDescent="0.35">
      <c r="A417" t="s">
        <v>133</v>
      </c>
      <c r="B417">
        <f t="shared" ca="1" si="200"/>
        <v>25</v>
      </c>
      <c r="C417">
        <f t="shared" ca="1" si="201"/>
        <v>175</v>
      </c>
      <c r="D417">
        <f t="shared" ca="1" si="202"/>
        <v>92.8</v>
      </c>
      <c r="E417">
        <f t="shared" ca="1" si="203"/>
        <v>27.5</v>
      </c>
      <c r="F417">
        <f t="shared" ca="1" si="204"/>
        <v>14</v>
      </c>
      <c r="G417">
        <f t="shared" ca="1" si="205"/>
        <v>30.3</v>
      </c>
      <c r="H417">
        <f t="shared" ca="1" si="206"/>
        <v>19.8</v>
      </c>
      <c r="I417">
        <f t="shared" ca="1" si="207"/>
        <v>18.3</v>
      </c>
      <c r="J417">
        <f t="shared" ca="1" si="208"/>
        <v>26.3</v>
      </c>
      <c r="K417">
        <f t="shared" ca="1" si="209"/>
        <v>26.5</v>
      </c>
      <c r="L417">
        <f t="shared" ca="1" si="210"/>
        <v>31.4</v>
      </c>
      <c r="M417">
        <f t="shared" ca="1" si="211"/>
        <v>23.4</v>
      </c>
      <c r="N417">
        <f t="shared" ca="1" si="212"/>
        <v>36</v>
      </c>
      <c r="O417">
        <f t="shared" ca="1" si="213"/>
        <v>48.7</v>
      </c>
      <c r="P417">
        <f t="shared" ca="1" si="214"/>
        <v>50</v>
      </c>
      <c r="Q417">
        <f t="shared" ca="1" si="215"/>
        <v>52</v>
      </c>
      <c r="R417">
        <f t="shared" ca="1" si="216"/>
        <v>26</v>
      </c>
      <c r="S417">
        <f t="shared" ca="1" si="217"/>
        <v>32</v>
      </c>
      <c r="T417">
        <f t="shared" ca="1" si="218"/>
        <v>30</v>
      </c>
      <c r="U417">
        <f t="shared" ca="1" si="219"/>
        <v>32</v>
      </c>
      <c r="V417">
        <v>55</v>
      </c>
      <c r="W417">
        <f ca="1">INDIRECT("'"&amp;$A417&amp;"'!$n$23")</f>
        <v>15</v>
      </c>
      <c r="X417">
        <f ca="1">INDIRECT("'"&amp;$A417&amp;"'!$n$26")</f>
        <v>110</v>
      </c>
    </row>
    <row r="418" spans="1:24" x14ac:dyDescent="0.35">
      <c r="A418" t="s">
        <v>133</v>
      </c>
      <c r="B418">
        <f t="shared" ca="1" si="200"/>
        <v>25</v>
      </c>
      <c r="C418">
        <f t="shared" ca="1" si="201"/>
        <v>175</v>
      </c>
      <c r="D418">
        <f t="shared" ca="1" si="202"/>
        <v>92.8</v>
      </c>
      <c r="E418">
        <f t="shared" ca="1" si="203"/>
        <v>27.5</v>
      </c>
      <c r="F418">
        <f t="shared" ca="1" si="204"/>
        <v>14</v>
      </c>
      <c r="G418">
        <f t="shared" ca="1" si="205"/>
        <v>30.3</v>
      </c>
      <c r="H418">
        <f t="shared" ca="1" si="206"/>
        <v>19.8</v>
      </c>
      <c r="I418">
        <f t="shared" ca="1" si="207"/>
        <v>18.3</v>
      </c>
      <c r="J418">
        <f t="shared" ca="1" si="208"/>
        <v>26.3</v>
      </c>
      <c r="K418">
        <f t="shared" ca="1" si="209"/>
        <v>26.5</v>
      </c>
      <c r="L418">
        <f t="shared" ca="1" si="210"/>
        <v>31.4</v>
      </c>
      <c r="M418">
        <f t="shared" ca="1" si="211"/>
        <v>23.4</v>
      </c>
      <c r="N418">
        <f t="shared" ca="1" si="212"/>
        <v>36</v>
      </c>
      <c r="O418">
        <f t="shared" ca="1" si="213"/>
        <v>48.7</v>
      </c>
      <c r="P418">
        <f t="shared" ca="1" si="214"/>
        <v>50</v>
      </c>
      <c r="Q418">
        <f t="shared" ca="1" si="215"/>
        <v>52</v>
      </c>
      <c r="R418">
        <f t="shared" ca="1" si="216"/>
        <v>26</v>
      </c>
      <c r="S418">
        <f t="shared" ca="1" si="217"/>
        <v>32</v>
      </c>
      <c r="T418">
        <f t="shared" ca="1" si="218"/>
        <v>30</v>
      </c>
      <c r="U418">
        <f t="shared" ca="1" si="219"/>
        <v>32</v>
      </c>
      <c r="V418">
        <v>60</v>
      </c>
      <c r="W418">
        <f ca="1">INDIRECT("'"&amp;$A418&amp;"'!$o$23")</f>
        <v>16</v>
      </c>
      <c r="X418">
        <f ca="1">INDIRECT("'"&amp;$A418&amp;"'!$o$26")</f>
        <v>165</v>
      </c>
    </row>
    <row r="419" spans="1:24" x14ac:dyDescent="0.35">
      <c r="A419" t="s">
        <v>133</v>
      </c>
      <c r="B419">
        <f t="shared" ca="1" si="200"/>
        <v>25</v>
      </c>
      <c r="C419">
        <f t="shared" ca="1" si="201"/>
        <v>175</v>
      </c>
      <c r="D419">
        <f t="shared" ca="1" si="202"/>
        <v>92.8</v>
      </c>
      <c r="E419">
        <f t="shared" ca="1" si="203"/>
        <v>27.5</v>
      </c>
      <c r="F419">
        <f t="shared" ca="1" si="204"/>
        <v>14</v>
      </c>
      <c r="G419">
        <f t="shared" ca="1" si="205"/>
        <v>30.3</v>
      </c>
      <c r="H419">
        <f t="shared" ca="1" si="206"/>
        <v>19.8</v>
      </c>
      <c r="I419">
        <f t="shared" ca="1" si="207"/>
        <v>18.3</v>
      </c>
      <c r="J419">
        <f t="shared" ca="1" si="208"/>
        <v>26.3</v>
      </c>
      <c r="K419">
        <f t="shared" ca="1" si="209"/>
        <v>26.5</v>
      </c>
      <c r="L419">
        <f t="shared" ca="1" si="210"/>
        <v>31.4</v>
      </c>
      <c r="M419">
        <f t="shared" ca="1" si="211"/>
        <v>23.4</v>
      </c>
      <c r="N419">
        <f t="shared" ca="1" si="212"/>
        <v>36</v>
      </c>
      <c r="O419">
        <f t="shared" ca="1" si="213"/>
        <v>48.7</v>
      </c>
      <c r="P419">
        <f t="shared" ca="1" si="214"/>
        <v>50</v>
      </c>
      <c r="Q419">
        <f t="shared" ca="1" si="215"/>
        <v>52</v>
      </c>
      <c r="R419">
        <f t="shared" ca="1" si="216"/>
        <v>26</v>
      </c>
      <c r="S419">
        <f t="shared" ca="1" si="217"/>
        <v>32</v>
      </c>
      <c r="T419">
        <f t="shared" ca="1" si="218"/>
        <v>30</v>
      </c>
      <c r="U419">
        <f t="shared" ca="1" si="219"/>
        <v>32</v>
      </c>
      <c r="V419">
        <v>0</v>
      </c>
      <c r="W419">
        <f ca="1">INDIRECT("'"&amp;$A419&amp;"'!$C$23")</f>
        <v>0</v>
      </c>
      <c r="X419">
        <f ca="1">INDIRECT("'"&amp;$A419&amp;"'!$C$27")</f>
        <v>8</v>
      </c>
    </row>
    <row r="420" spans="1:24" x14ac:dyDescent="0.35">
      <c r="A420" t="s">
        <v>133</v>
      </c>
      <c r="B420">
        <f t="shared" ca="1" si="200"/>
        <v>25</v>
      </c>
      <c r="C420">
        <f t="shared" ca="1" si="201"/>
        <v>175</v>
      </c>
      <c r="D420">
        <f t="shared" ca="1" si="202"/>
        <v>92.8</v>
      </c>
      <c r="E420">
        <f t="shared" ca="1" si="203"/>
        <v>27.5</v>
      </c>
      <c r="F420">
        <f t="shared" ca="1" si="204"/>
        <v>14</v>
      </c>
      <c r="G420">
        <f t="shared" ca="1" si="205"/>
        <v>30.3</v>
      </c>
      <c r="H420">
        <f t="shared" ca="1" si="206"/>
        <v>19.8</v>
      </c>
      <c r="I420">
        <f t="shared" ca="1" si="207"/>
        <v>18.3</v>
      </c>
      <c r="J420">
        <f t="shared" ca="1" si="208"/>
        <v>26.3</v>
      </c>
      <c r="K420">
        <f t="shared" ca="1" si="209"/>
        <v>26.5</v>
      </c>
      <c r="L420">
        <f t="shared" ca="1" si="210"/>
        <v>31.4</v>
      </c>
      <c r="M420">
        <f t="shared" ca="1" si="211"/>
        <v>23.4</v>
      </c>
      <c r="N420">
        <f t="shared" ca="1" si="212"/>
        <v>36</v>
      </c>
      <c r="O420">
        <f t="shared" ca="1" si="213"/>
        <v>48.7</v>
      </c>
      <c r="P420">
        <f t="shared" ca="1" si="214"/>
        <v>50</v>
      </c>
      <c r="Q420">
        <f t="shared" ca="1" si="215"/>
        <v>52</v>
      </c>
      <c r="R420">
        <f t="shared" ca="1" si="216"/>
        <v>26</v>
      </c>
      <c r="S420">
        <f t="shared" ca="1" si="217"/>
        <v>32</v>
      </c>
      <c r="T420">
        <f t="shared" ca="1" si="218"/>
        <v>30</v>
      </c>
      <c r="U420">
        <f t="shared" ca="1" si="219"/>
        <v>32</v>
      </c>
      <c r="V420">
        <v>5</v>
      </c>
      <c r="W420">
        <f ca="1">INDIRECT("'"&amp;$A420&amp;"'!$d$23")</f>
        <v>1.25</v>
      </c>
      <c r="X420">
        <f ca="1">INDIRECT("'"&amp;$A420&amp;"'!$D$27")</f>
        <v>16</v>
      </c>
    </row>
    <row r="421" spans="1:24" x14ac:dyDescent="0.35">
      <c r="A421" t="s">
        <v>133</v>
      </c>
      <c r="B421">
        <f t="shared" ca="1" si="200"/>
        <v>25</v>
      </c>
      <c r="C421">
        <f t="shared" ca="1" si="201"/>
        <v>175</v>
      </c>
      <c r="D421">
        <f t="shared" ca="1" si="202"/>
        <v>92.8</v>
      </c>
      <c r="E421">
        <f t="shared" ca="1" si="203"/>
        <v>27.5</v>
      </c>
      <c r="F421">
        <f t="shared" ca="1" si="204"/>
        <v>14</v>
      </c>
      <c r="G421">
        <f t="shared" ca="1" si="205"/>
        <v>30.3</v>
      </c>
      <c r="H421">
        <f t="shared" ca="1" si="206"/>
        <v>19.8</v>
      </c>
      <c r="I421">
        <f t="shared" ca="1" si="207"/>
        <v>18.3</v>
      </c>
      <c r="J421">
        <f t="shared" ca="1" si="208"/>
        <v>26.3</v>
      </c>
      <c r="K421">
        <f t="shared" ca="1" si="209"/>
        <v>26.5</v>
      </c>
      <c r="L421">
        <f t="shared" ca="1" si="210"/>
        <v>31.4</v>
      </c>
      <c r="M421">
        <f t="shared" ca="1" si="211"/>
        <v>23.4</v>
      </c>
      <c r="N421">
        <f t="shared" ca="1" si="212"/>
        <v>36</v>
      </c>
      <c r="O421">
        <f t="shared" ca="1" si="213"/>
        <v>48.7</v>
      </c>
      <c r="P421">
        <f t="shared" ca="1" si="214"/>
        <v>50</v>
      </c>
      <c r="Q421">
        <f t="shared" ca="1" si="215"/>
        <v>52</v>
      </c>
      <c r="R421">
        <f t="shared" ca="1" si="216"/>
        <v>26</v>
      </c>
      <c r="S421">
        <f t="shared" ca="1" si="217"/>
        <v>32</v>
      </c>
      <c r="T421">
        <f t="shared" ca="1" si="218"/>
        <v>30</v>
      </c>
      <c r="U421">
        <f t="shared" ca="1" si="219"/>
        <v>32</v>
      </c>
      <c r="V421">
        <v>10</v>
      </c>
      <c r="W421">
        <f ca="1">INDIRECT("'"&amp;$A421&amp;"'!$e$23")</f>
        <v>2.5</v>
      </c>
      <c r="X421">
        <f ca="1">INDIRECT("'"&amp;$A421&amp;"'!$e$27")</f>
        <v>18</v>
      </c>
    </row>
    <row r="422" spans="1:24" x14ac:dyDescent="0.35">
      <c r="A422" t="s">
        <v>133</v>
      </c>
      <c r="B422">
        <f t="shared" ca="1" si="200"/>
        <v>25</v>
      </c>
      <c r="C422">
        <f t="shared" ca="1" si="201"/>
        <v>175</v>
      </c>
      <c r="D422">
        <f t="shared" ca="1" si="202"/>
        <v>92.8</v>
      </c>
      <c r="E422">
        <f t="shared" ca="1" si="203"/>
        <v>27.5</v>
      </c>
      <c r="F422">
        <f t="shared" ca="1" si="204"/>
        <v>14</v>
      </c>
      <c r="G422">
        <f t="shared" ca="1" si="205"/>
        <v>30.3</v>
      </c>
      <c r="H422">
        <f t="shared" ca="1" si="206"/>
        <v>19.8</v>
      </c>
      <c r="I422">
        <f t="shared" ca="1" si="207"/>
        <v>18.3</v>
      </c>
      <c r="J422">
        <f t="shared" ca="1" si="208"/>
        <v>26.3</v>
      </c>
      <c r="K422">
        <f t="shared" ca="1" si="209"/>
        <v>26.5</v>
      </c>
      <c r="L422">
        <f t="shared" ca="1" si="210"/>
        <v>31.4</v>
      </c>
      <c r="M422">
        <f t="shared" ca="1" si="211"/>
        <v>23.4</v>
      </c>
      <c r="N422">
        <f t="shared" ca="1" si="212"/>
        <v>36</v>
      </c>
      <c r="O422">
        <f t="shared" ca="1" si="213"/>
        <v>48.7</v>
      </c>
      <c r="P422">
        <f t="shared" ca="1" si="214"/>
        <v>50</v>
      </c>
      <c r="Q422">
        <f t="shared" ca="1" si="215"/>
        <v>52</v>
      </c>
      <c r="R422">
        <f t="shared" ca="1" si="216"/>
        <v>26</v>
      </c>
      <c r="S422">
        <f t="shared" ca="1" si="217"/>
        <v>32</v>
      </c>
      <c r="T422">
        <f t="shared" ca="1" si="218"/>
        <v>30</v>
      </c>
      <c r="U422">
        <f t="shared" ca="1" si="219"/>
        <v>32</v>
      </c>
      <c r="V422">
        <v>15</v>
      </c>
      <c r="W422">
        <f ca="1">INDIRECT("'"&amp;$A422&amp;"'!$f$23")</f>
        <v>3.75</v>
      </c>
      <c r="X422">
        <f ca="1">INDIRECT("'"&amp;$A422&amp;"'!$f$27")</f>
        <v>26</v>
      </c>
    </row>
    <row r="423" spans="1:24" x14ac:dyDescent="0.35">
      <c r="A423" t="s">
        <v>133</v>
      </c>
      <c r="B423">
        <f t="shared" ca="1" si="200"/>
        <v>25</v>
      </c>
      <c r="C423">
        <f ca="1">INDIRECT("'"&amp;$A423&amp;"'!$C$4")</f>
        <v>175</v>
      </c>
      <c r="D423">
        <f ca="1">INDIRECT("'"&amp;$A423&amp;"'!$C$5")</f>
        <v>92.8</v>
      </c>
      <c r="E423">
        <f ca="1">INDIRECT("'"&amp;$A423&amp;"'!$C$6")</f>
        <v>27.5</v>
      </c>
      <c r="F423">
        <f ca="1">INDIRECT("'"&amp;$A423&amp;"'!$C$7")</f>
        <v>14</v>
      </c>
      <c r="G423">
        <f ca="1">INDIRECT("'"&amp;$A423&amp;"'!$C$8")</f>
        <v>30.3</v>
      </c>
      <c r="H423">
        <f ca="1">INDIRECT("'"&amp;$A423&amp;"'!$C$11")</f>
        <v>19.8</v>
      </c>
      <c r="I423">
        <f ca="1">INDIRECT("'"&amp;$A423&amp;"'!$D$11")</f>
        <v>18.3</v>
      </c>
      <c r="J423">
        <f ca="1">INDIRECT("'"&amp;$A423&amp;"'!$e$11")</f>
        <v>26.3</v>
      </c>
      <c r="K423">
        <f ca="1">INDIRECT("'"&amp;$A423&amp;"'!$f$11")</f>
        <v>26.5</v>
      </c>
      <c r="L423">
        <f ca="1">INDIRECT("'"&amp;$A423&amp;"'!$C$12")</f>
        <v>31.4</v>
      </c>
      <c r="M423">
        <f ca="1">INDIRECT("'"&amp;$A423&amp;"'!$d$12")</f>
        <v>23.4</v>
      </c>
      <c r="N423">
        <f ca="1">INDIRECT("'"&amp;$A423&amp;"'!$e$12")</f>
        <v>36</v>
      </c>
      <c r="O423">
        <f ca="1">INDIRECT("'"&amp;$A423&amp;"'!$f$12")</f>
        <v>48.7</v>
      </c>
      <c r="P423">
        <f ca="1">INDIRECT("'"&amp;$A423&amp;"'!$C$16")</f>
        <v>50</v>
      </c>
      <c r="Q423">
        <f ca="1">INDIRECT("'"&amp;$A423&amp;"'!$C$17")</f>
        <v>52</v>
      </c>
      <c r="R423">
        <f ca="1">INDIRECT("'"&amp;$A423&amp;"'!$d$16")</f>
        <v>26</v>
      </c>
      <c r="S423">
        <f ca="1">INDIRECT("'"&amp;$A423&amp;"'!$e$17")</f>
        <v>32</v>
      </c>
      <c r="T423">
        <f ca="1">INDIRECT("'"&amp;$A423&amp;"'!$f$16")</f>
        <v>30</v>
      </c>
      <c r="U423">
        <f ca="1">INDIRECT("'"&amp;$A423&amp;"'!$f$17")</f>
        <v>32</v>
      </c>
      <c r="V423">
        <v>20</v>
      </c>
      <c r="W423">
        <f ca="1">INDIRECT("'"&amp;$A423&amp;"'!$g$23")</f>
        <v>4.5</v>
      </c>
      <c r="X423">
        <f ca="1">INDIRECT("'"&amp;$A423&amp;"'!$g$27")</f>
        <v>29</v>
      </c>
    </row>
    <row r="424" spans="1:24" x14ac:dyDescent="0.35">
      <c r="A424" t="s">
        <v>133</v>
      </c>
      <c r="B424">
        <f t="shared" ca="1" si="200"/>
        <v>25</v>
      </c>
      <c r="C424">
        <f t="shared" ca="1" si="201"/>
        <v>175</v>
      </c>
      <c r="D424">
        <f t="shared" ca="1" si="202"/>
        <v>92.8</v>
      </c>
      <c r="E424">
        <f t="shared" ca="1" si="203"/>
        <v>27.5</v>
      </c>
      <c r="F424">
        <f t="shared" ca="1" si="204"/>
        <v>14</v>
      </c>
      <c r="G424">
        <f t="shared" ca="1" si="205"/>
        <v>30.3</v>
      </c>
      <c r="H424">
        <f t="shared" ca="1" si="206"/>
        <v>19.8</v>
      </c>
      <c r="I424">
        <f t="shared" ca="1" si="207"/>
        <v>18.3</v>
      </c>
      <c r="J424">
        <f t="shared" ca="1" si="208"/>
        <v>26.3</v>
      </c>
      <c r="K424">
        <f t="shared" ca="1" si="209"/>
        <v>26.5</v>
      </c>
      <c r="L424">
        <f t="shared" ca="1" si="210"/>
        <v>31.4</v>
      </c>
      <c r="M424">
        <f t="shared" ca="1" si="211"/>
        <v>23.4</v>
      </c>
      <c r="N424">
        <f t="shared" ca="1" si="212"/>
        <v>36</v>
      </c>
      <c r="O424">
        <f t="shared" ca="1" si="213"/>
        <v>48.7</v>
      </c>
      <c r="P424">
        <f t="shared" ca="1" si="214"/>
        <v>50</v>
      </c>
      <c r="Q424">
        <f t="shared" ca="1" si="215"/>
        <v>52</v>
      </c>
      <c r="R424">
        <f t="shared" ca="1" si="216"/>
        <v>26</v>
      </c>
      <c r="S424">
        <f t="shared" ca="1" si="217"/>
        <v>32</v>
      </c>
      <c r="T424">
        <f t="shared" ca="1" si="218"/>
        <v>30</v>
      </c>
      <c r="U424">
        <f t="shared" ca="1" si="219"/>
        <v>32</v>
      </c>
      <c r="V424">
        <v>25</v>
      </c>
      <c r="W424">
        <f ca="1">INDIRECT("'"&amp;$A424&amp;"'!$h$23")</f>
        <v>5.75</v>
      </c>
      <c r="X424">
        <f ca="1">INDIRECT("'"&amp;$A424&amp;"'!$h$27")</f>
        <v>34</v>
      </c>
    </row>
    <row r="425" spans="1:24" x14ac:dyDescent="0.35">
      <c r="A425" t="s">
        <v>133</v>
      </c>
      <c r="B425">
        <f t="shared" ca="1" si="200"/>
        <v>25</v>
      </c>
      <c r="C425">
        <f t="shared" ca="1" si="201"/>
        <v>175</v>
      </c>
      <c r="D425">
        <f t="shared" ca="1" si="202"/>
        <v>92.8</v>
      </c>
      <c r="E425">
        <f t="shared" ca="1" si="203"/>
        <v>27.5</v>
      </c>
      <c r="F425">
        <f t="shared" ca="1" si="204"/>
        <v>14</v>
      </c>
      <c r="G425">
        <f t="shared" ca="1" si="205"/>
        <v>30.3</v>
      </c>
      <c r="H425">
        <f t="shared" ca="1" si="206"/>
        <v>19.8</v>
      </c>
      <c r="I425">
        <f t="shared" ca="1" si="207"/>
        <v>18.3</v>
      </c>
      <c r="J425">
        <f t="shared" ca="1" si="208"/>
        <v>26.3</v>
      </c>
      <c r="K425">
        <f t="shared" ca="1" si="209"/>
        <v>26.5</v>
      </c>
      <c r="L425">
        <f t="shared" ca="1" si="210"/>
        <v>31.4</v>
      </c>
      <c r="M425">
        <f t="shared" ca="1" si="211"/>
        <v>23.4</v>
      </c>
      <c r="N425">
        <f t="shared" ca="1" si="212"/>
        <v>36</v>
      </c>
      <c r="O425">
        <f t="shared" ca="1" si="213"/>
        <v>48.7</v>
      </c>
      <c r="P425">
        <f t="shared" ca="1" si="214"/>
        <v>50</v>
      </c>
      <c r="Q425">
        <f t="shared" ca="1" si="215"/>
        <v>52</v>
      </c>
      <c r="R425">
        <f t="shared" ca="1" si="216"/>
        <v>26</v>
      </c>
      <c r="S425">
        <f t="shared" ca="1" si="217"/>
        <v>32</v>
      </c>
      <c r="T425">
        <f t="shared" ca="1" si="218"/>
        <v>30</v>
      </c>
      <c r="U425">
        <f t="shared" ca="1" si="219"/>
        <v>32</v>
      </c>
      <c r="V425">
        <v>30</v>
      </c>
      <c r="W425">
        <f ca="1">INDIRECT("'"&amp;$A425&amp;"'!$i$23")</f>
        <v>7.5</v>
      </c>
      <c r="X425">
        <f ca="1">INDIRECT("'"&amp;$A425&amp;"'!$i$27")</f>
        <v>51</v>
      </c>
    </row>
    <row r="426" spans="1:24" x14ac:dyDescent="0.35">
      <c r="A426" t="s">
        <v>133</v>
      </c>
      <c r="B426">
        <f t="shared" ca="1" si="200"/>
        <v>25</v>
      </c>
      <c r="C426">
        <f t="shared" ca="1" si="201"/>
        <v>175</v>
      </c>
      <c r="D426">
        <f t="shared" ca="1" si="202"/>
        <v>92.8</v>
      </c>
      <c r="E426">
        <f t="shared" ca="1" si="203"/>
        <v>27.5</v>
      </c>
      <c r="F426">
        <f t="shared" ca="1" si="204"/>
        <v>14</v>
      </c>
      <c r="G426">
        <f t="shared" ca="1" si="205"/>
        <v>30.3</v>
      </c>
      <c r="H426">
        <f t="shared" ca="1" si="206"/>
        <v>19.8</v>
      </c>
      <c r="I426">
        <f t="shared" ca="1" si="207"/>
        <v>18.3</v>
      </c>
      <c r="J426">
        <f t="shared" ca="1" si="208"/>
        <v>26.3</v>
      </c>
      <c r="K426">
        <f t="shared" ca="1" si="209"/>
        <v>26.5</v>
      </c>
      <c r="L426">
        <f t="shared" ca="1" si="210"/>
        <v>31.4</v>
      </c>
      <c r="M426">
        <f t="shared" ca="1" si="211"/>
        <v>23.4</v>
      </c>
      <c r="N426">
        <f t="shared" ca="1" si="212"/>
        <v>36</v>
      </c>
      <c r="O426">
        <f t="shared" ca="1" si="213"/>
        <v>48.7</v>
      </c>
      <c r="P426">
        <f t="shared" ca="1" si="214"/>
        <v>50</v>
      </c>
      <c r="Q426">
        <f t="shared" ca="1" si="215"/>
        <v>52</v>
      </c>
      <c r="R426">
        <f t="shared" ca="1" si="216"/>
        <v>26</v>
      </c>
      <c r="S426">
        <f t="shared" ca="1" si="217"/>
        <v>32</v>
      </c>
      <c r="T426">
        <f t="shared" ca="1" si="218"/>
        <v>30</v>
      </c>
      <c r="U426">
        <f t="shared" ca="1" si="219"/>
        <v>32</v>
      </c>
      <c r="V426">
        <v>35</v>
      </c>
      <c r="W426">
        <f ca="1">INDIRECT("'"&amp;$A426&amp;"'!$j$23")</f>
        <v>8.75</v>
      </c>
      <c r="X426">
        <f ca="1">INDIRECT("'"&amp;$A426&amp;"'!$j$27")</f>
        <v>48</v>
      </c>
    </row>
    <row r="427" spans="1:24" x14ac:dyDescent="0.35">
      <c r="A427" t="s">
        <v>133</v>
      </c>
      <c r="B427">
        <f t="shared" ca="1" si="200"/>
        <v>25</v>
      </c>
      <c r="C427">
        <f t="shared" ca="1" si="201"/>
        <v>175</v>
      </c>
      <c r="D427">
        <f t="shared" ca="1" si="202"/>
        <v>92.8</v>
      </c>
      <c r="E427">
        <f t="shared" ca="1" si="203"/>
        <v>27.5</v>
      </c>
      <c r="F427">
        <f t="shared" ca="1" si="204"/>
        <v>14</v>
      </c>
      <c r="G427">
        <f t="shared" ca="1" si="205"/>
        <v>30.3</v>
      </c>
      <c r="H427">
        <f t="shared" ca="1" si="206"/>
        <v>19.8</v>
      </c>
      <c r="I427">
        <f t="shared" ca="1" si="207"/>
        <v>18.3</v>
      </c>
      <c r="J427">
        <f t="shared" ca="1" si="208"/>
        <v>26.3</v>
      </c>
      <c r="K427">
        <f t="shared" ca="1" si="209"/>
        <v>26.5</v>
      </c>
      <c r="L427">
        <f t="shared" ca="1" si="210"/>
        <v>31.4</v>
      </c>
      <c r="M427">
        <f t="shared" ca="1" si="211"/>
        <v>23.4</v>
      </c>
      <c r="N427">
        <f t="shared" ca="1" si="212"/>
        <v>36</v>
      </c>
      <c r="O427">
        <f t="shared" ca="1" si="213"/>
        <v>48.7</v>
      </c>
      <c r="P427">
        <f t="shared" ca="1" si="214"/>
        <v>50</v>
      </c>
      <c r="Q427">
        <f t="shared" ca="1" si="215"/>
        <v>52</v>
      </c>
      <c r="R427">
        <f t="shared" ca="1" si="216"/>
        <v>26</v>
      </c>
      <c r="S427">
        <f t="shared" ca="1" si="217"/>
        <v>32</v>
      </c>
      <c r="T427">
        <f t="shared" ca="1" si="218"/>
        <v>30</v>
      </c>
      <c r="U427">
        <f t="shared" ca="1" si="219"/>
        <v>32</v>
      </c>
      <c r="V427">
        <v>40</v>
      </c>
      <c r="W427">
        <f ca="1">INDIRECT("'"&amp;$A427&amp;"'!$k$23")</f>
        <v>10.5</v>
      </c>
      <c r="X427">
        <f ca="1">INDIRECT("'"&amp;$A427&amp;"'!$k$27")</f>
        <v>72</v>
      </c>
    </row>
    <row r="428" spans="1:24" x14ac:dyDescent="0.35">
      <c r="A428" t="s">
        <v>133</v>
      </c>
      <c r="B428">
        <f t="shared" ca="1" si="200"/>
        <v>25</v>
      </c>
      <c r="C428">
        <f t="shared" ca="1" si="201"/>
        <v>175</v>
      </c>
      <c r="D428">
        <f t="shared" ca="1" si="202"/>
        <v>92.8</v>
      </c>
      <c r="E428">
        <f t="shared" ca="1" si="203"/>
        <v>27.5</v>
      </c>
      <c r="F428">
        <f t="shared" ca="1" si="204"/>
        <v>14</v>
      </c>
      <c r="G428">
        <f t="shared" ca="1" si="205"/>
        <v>30.3</v>
      </c>
      <c r="H428">
        <f t="shared" ca="1" si="206"/>
        <v>19.8</v>
      </c>
      <c r="I428">
        <f t="shared" ca="1" si="207"/>
        <v>18.3</v>
      </c>
      <c r="J428">
        <f t="shared" ca="1" si="208"/>
        <v>26.3</v>
      </c>
      <c r="K428">
        <f t="shared" ca="1" si="209"/>
        <v>26.5</v>
      </c>
      <c r="L428">
        <f t="shared" ca="1" si="210"/>
        <v>31.4</v>
      </c>
      <c r="M428">
        <f t="shared" ca="1" si="211"/>
        <v>23.4</v>
      </c>
      <c r="N428">
        <f t="shared" ca="1" si="212"/>
        <v>36</v>
      </c>
      <c r="O428">
        <f t="shared" ca="1" si="213"/>
        <v>48.7</v>
      </c>
      <c r="P428">
        <f t="shared" ca="1" si="214"/>
        <v>50</v>
      </c>
      <c r="Q428">
        <f t="shared" ca="1" si="215"/>
        <v>52</v>
      </c>
      <c r="R428">
        <f t="shared" ca="1" si="216"/>
        <v>26</v>
      </c>
      <c r="S428">
        <f t="shared" ca="1" si="217"/>
        <v>32</v>
      </c>
      <c r="T428">
        <f t="shared" ca="1" si="218"/>
        <v>30</v>
      </c>
      <c r="U428">
        <f t="shared" ca="1" si="219"/>
        <v>32</v>
      </c>
      <c r="V428">
        <v>45</v>
      </c>
      <c r="W428">
        <f ca="1">INDIRECT("'"&amp;$A428&amp;"'!$l$23")</f>
        <v>12.75</v>
      </c>
      <c r="X428">
        <f ca="1">INDIRECT("'"&amp;$A428&amp;"'!$l$27")</f>
        <v>76</v>
      </c>
    </row>
    <row r="429" spans="1:24" x14ac:dyDescent="0.35">
      <c r="A429" t="s">
        <v>133</v>
      </c>
      <c r="B429">
        <f t="shared" ca="1" si="200"/>
        <v>25</v>
      </c>
      <c r="C429">
        <f t="shared" ca="1" si="201"/>
        <v>175</v>
      </c>
      <c r="D429">
        <f t="shared" ca="1" si="202"/>
        <v>92.8</v>
      </c>
      <c r="E429">
        <f t="shared" ca="1" si="203"/>
        <v>27.5</v>
      </c>
      <c r="F429">
        <f t="shared" ca="1" si="204"/>
        <v>14</v>
      </c>
      <c r="G429">
        <f t="shared" ca="1" si="205"/>
        <v>30.3</v>
      </c>
      <c r="H429">
        <f t="shared" ca="1" si="206"/>
        <v>19.8</v>
      </c>
      <c r="I429">
        <f t="shared" ca="1" si="207"/>
        <v>18.3</v>
      </c>
      <c r="J429">
        <f t="shared" ca="1" si="208"/>
        <v>26.3</v>
      </c>
      <c r="K429">
        <f t="shared" ca="1" si="209"/>
        <v>26.5</v>
      </c>
      <c r="L429">
        <f t="shared" ca="1" si="210"/>
        <v>31.4</v>
      </c>
      <c r="M429">
        <f t="shared" ca="1" si="211"/>
        <v>23.4</v>
      </c>
      <c r="N429">
        <f t="shared" ca="1" si="212"/>
        <v>36</v>
      </c>
      <c r="O429">
        <f t="shared" ca="1" si="213"/>
        <v>48.7</v>
      </c>
      <c r="P429">
        <f t="shared" ca="1" si="214"/>
        <v>50</v>
      </c>
      <c r="Q429">
        <f t="shared" ca="1" si="215"/>
        <v>52</v>
      </c>
      <c r="R429">
        <f t="shared" ca="1" si="216"/>
        <v>26</v>
      </c>
      <c r="S429">
        <f t="shared" ca="1" si="217"/>
        <v>32</v>
      </c>
      <c r="T429">
        <f t="shared" ca="1" si="218"/>
        <v>30</v>
      </c>
      <c r="U429">
        <f t="shared" ca="1" si="219"/>
        <v>32</v>
      </c>
      <c r="V429">
        <v>50</v>
      </c>
      <c r="W429">
        <f ca="1">INDIRECT("'"&amp;$A429&amp;"'!$m$23")</f>
        <v>14.25</v>
      </c>
      <c r="X429">
        <f ca="1">INDIRECT("'"&amp;$A429&amp;"'!$m$27")</f>
        <v>106</v>
      </c>
    </row>
    <row r="430" spans="1:24" x14ac:dyDescent="0.35">
      <c r="A430" t="s">
        <v>133</v>
      </c>
      <c r="B430">
        <f t="shared" ca="1" si="200"/>
        <v>25</v>
      </c>
      <c r="C430">
        <f t="shared" ca="1" si="201"/>
        <v>175</v>
      </c>
      <c r="D430">
        <f t="shared" ca="1" si="202"/>
        <v>92.8</v>
      </c>
      <c r="E430">
        <f t="shared" ca="1" si="203"/>
        <v>27.5</v>
      </c>
      <c r="F430">
        <f t="shared" ca="1" si="204"/>
        <v>14</v>
      </c>
      <c r="G430">
        <f t="shared" ca="1" si="205"/>
        <v>30.3</v>
      </c>
      <c r="H430">
        <f t="shared" ca="1" si="206"/>
        <v>19.8</v>
      </c>
      <c r="I430">
        <f t="shared" ca="1" si="207"/>
        <v>18.3</v>
      </c>
      <c r="J430">
        <f t="shared" ca="1" si="208"/>
        <v>26.3</v>
      </c>
      <c r="K430">
        <f t="shared" ca="1" si="209"/>
        <v>26.5</v>
      </c>
      <c r="L430">
        <f t="shared" ca="1" si="210"/>
        <v>31.4</v>
      </c>
      <c r="M430">
        <f t="shared" ca="1" si="211"/>
        <v>23.4</v>
      </c>
      <c r="N430">
        <f t="shared" ca="1" si="212"/>
        <v>36</v>
      </c>
      <c r="O430">
        <f t="shared" ca="1" si="213"/>
        <v>48.7</v>
      </c>
      <c r="P430">
        <f t="shared" ca="1" si="214"/>
        <v>50</v>
      </c>
      <c r="Q430">
        <f t="shared" ca="1" si="215"/>
        <v>52</v>
      </c>
      <c r="R430">
        <f t="shared" ca="1" si="216"/>
        <v>26</v>
      </c>
      <c r="S430">
        <f t="shared" ca="1" si="217"/>
        <v>32</v>
      </c>
      <c r="T430">
        <f t="shared" ca="1" si="218"/>
        <v>30</v>
      </c>
      <c r="U430">
        <f t="shared" ca="1" si="219"/>
        <v>32</v>
      </c>
      <c r="V430">
        <v>55</v>
      </c>
      <c r="W430">
        <f ca="1">INDIRECT("'"&amp;$A430&amp;"'!$n$23")</f>
        <v>15</v>
      </c>
      <c r="X430">
        <f ca="1">INDIRECT("'"&amp;$A430&amp;"'!$n$27")</f>
        <v>165</v>
      </c>
    </row>
    <row r="431" spans="1:24" x14ac:dyDescent="0.35">
      <c r="A431" t="s">
        <v>133</v>
      </c>
      <c r="B431">
        <f t="shared" ca="1" si="200"/>
        <v>25</v>
      </c>
      <c r="C431">
        <f t="shared" ca="1" si="201"/>
        <v>175</v>
      </c>
      <c r="D431">
        <f t="shared" ca="1" si="202"/>
        <v>92.8</v>
      </c>
      <c r="E431">
        <f t="shared" ca="1" si="203"/>
        <v>27.5</v>
      </c>
      <c r="F431">
        <f t="shared" ca="1" si="204"/>
        <v>14</v>
      </c>
      <c r="G431">
        <f t="shared" ca="1" si="205"/>
        <v>30.3</v>
      </c>
      <c r="H431">
        <f t="shared" ca="1" si="206"/>
        <v>19.8</v>
      </c>
      <c r="I431">
        <f t="shared" ca="1" si="207"/>
        <v>18.3</v>
      </c>
      <c r="J431">
        <f t="shared" ca="1" si="208"/>
        <v>26.3</v>
      </c>
      <c r="K431">
        <f t="shared" ca="1" si="209"/>
        <v>26.5</v>
      </c>
      <c r="L431">
        <f t="shared" ca="1" si="210"/>
        <v>31.4</v>
      </c>
      <c r="M431">
        <f t="shared" ca="1" si="211"/>
        <v>23.4</v>
      </c>
      <c r="N431">
        <f t="shared" ca="1" si="212"/>
        <v>36</v>
      </c>
      <c r="O431">
        <f t="shared" ca="1" si="213"/>
        <v>48.7</v>
      </c>
      <c r="P431">
        <f t="shared" ca="1" si="214"/>
        <v>50</v>
      </c>
      <c r="Q431">
        <f t="shared" ca="1" si="215"/>
        <v>52</v>
      </c>
      <c r="R431">
        <f t="shared" ca="1" si="216"/>
        <v>26</v>
      </c>
      <c r="S431">
        <f t="shared" ca="1" si="217"/>
        <v>32</v>
      </c>
      <c r="T431">
        <f t="shared" ca="1" si="218"/>
        <v>30</v>
      </c>
      <c r="U431">
        <f t="shared" ca="1" si="219"/>
        <v>32</v>
      </c>
      <c r="V431">
        <v>60</v>
      </c>
      <c r="W431">
        <f ca="1">INDIRECT("'"&amp;$A431&amp;"'!$o$23")</f>
        <v>16</v>
      </c>
      <c r="X431">
        <f ca="1">INDIRECT("'"&amp;$A431&amp;"'!$o$27")</f>
        <v>175</v>
      </c>
    </row>
    <row r="432" spans="1:24" x14ac:dyDescent="0.35">
      <c r="A432" t="s">
        <v>134</v>
      </c>
      <c r="B432">
        <f ca="1">INDIRECT("'"&amp;$A432&amp;"'!$C$3")</f>
        <v>25</v>
      </c>
      <c r="C432">
        <f ca="1">INDIRECT("'"&amp;$A432&amp;"'!$C$4")</f>
        <v>172.5</v>
      </c>
      <c r="D432">
        <f ca="1">INDIRECT("'"&amp;$A432&amp;"'!$C$5")</f>
        <v>63.7</v>
      </c>
      <c r="E432">
        <f ca="1">INDIRECT("'"&amp;$A432&amp;"'!$C$6")</f>
        <v>17.100000000000001</v>
      </c>
      <c r="F432">
        <f ca="1">INDIRECT("'"&amp;$A432&amp;"'!$C$7")</f>
        <v>5</v>
      </c>
      <c r="G432">
        <f ca="1">INDIRECT("'"&amp;$A432&amp;"'!$C$8")</f>
        <v>21.4</v>
      </c>
      <c r="H432">
        <f ca="1">INDIRECT("'"&amp;$A432&amp;"'!$C$11")</f>
        <v>11.9</v>
      </c>
      <c r="I432">
        <f ca="1">INDIRECT("'"&amp;$A432&amp;"'!$D$11")</f>
        <v>10.3</v>
      </c>
      <c r="J432">
        <f ca="1">INDIRECT("'"&amp;$A432&amp;"'!$e$11")</f>
        <v>18</v>
      </c>
      <c r="K432">
        <f ca="1">INDIRECT("'"&amp;$A432&amp;"'!$f$11")</f>
        <v>17.2</v>
      </c>
      <c r="L432">
        <f ca="1">INDIRECT("'"&amp;$A432&amp;"'!$C$12")</f>
        <v>35.299999999999997</v>
      </c>
      <c r="M432">
        <f ca="1">INDIRECT("'"&amp;$A432&amp;"'!$d$12")</f>
        <v>29.4</v>
      </c>
      <c r="N432">
        <f ca="1">INDIRECT("'"&amp;$A432&amp;"'!$e$12")</f>
        <v>40.6</v>
      </c>
      <c r="O432">
        <f ca="1">INDIRECT("'"&amp;$A432&amp;"'!$f$12")</f>
        <v>52.5</v>
      </c>
      <c r="P432">
        <f ca="1">INDIRECT("'"&amp;$A432&amp;"'!$C$16")</f>
        <v>50</v>
      </c>
      <c r="Q432">
        <f ca="1">INDIRECT("'"&amp;$A432&amp;"'!$C$17")</f>
        <v>52</v>
      </c>
      <c r="R432">
        <f ca="1">INDIRECT("'"&amp;$A432&amp;"'!$d$16")</f>
        <v>20</v>
      </c>
      <c r="S432">
        <f ca="1">INDIRECT("'"&amp;$A432&amp;"'!$e$17")</f>
        <v>44</v>
      </c>
      <c r="T432">
        <f ca="1">INDIRECT("'"&amp;$A432&amp;"'!$f$16")</f>
        <v>30</v>
      </c>
      <c r="U432">
        <f ca="1">INDIRECT("'"&amp;$A432&amp;"'!$f$17")</f>
        <v>30</v>
      </c>
      <c r="V432">
        <v>0</v>
      </c>
      <c r="W432">
        <f ca="1">INDIRECT("'"&amp;$A432&amp;"'!$C$23")</f>
        <v>0</v>
      </c>
      <c r="X432">
        <f ca="1">INDIRECT("'"&amp;$A432&amp;"'!$C$25")</f>
        <v>10</v>
      </c>
    </row>
    <row r="433" spans="1:24" x14ac:dyDescent="0.35">
      <c r="A433" t="s">
        <v>134</v>
      </c>
      <c r="B433">
        <f t="shared" ca="1" si="200"/>
        <v>25</v>
      </c>
      <c r="C433">
        <f t="shared" ca="1" si="201"/>
        <v>172.5</v>
      </c>
      <c r="D433">
        <f t="shared" ca="1" si="202"/>
        <v>63.7</v>
      </c>
      <c r="E433">
        <f t="shared" ca="1" si="203"/>
        <v>17.100000000000001</v>
      </c>
      <c r="F433">
        <f t="shared" ca="1" si="204"/>
        <v>5</v>
      </c>
      <c r="G433">
        <f t="shared" ca="1" si="205"/>
        <v>21.4</v>
      </c>
      <c r="H433">
        <f t="shared" ca="1" si="206"/>
        <v>11.9</v>
      </c>
      <c r="I433">
        <f t="shared" ca="1" si="207"/>
        <v>10.3</v>
      </c>
      <c r="J433">
        <f t="shared" ca="1" si="208"/>
        <v>18</v>
      </c>
      <c r="K433">
        <f t="shared" ca="1" si="209"/>
        <v>17.2</v>
      </c>
      <c r="L433">
        <f t="shared" ca="1" si="210"/>
        <v>35.299999999999997</v>
      </c>
      <c r="M433">
        <f t="shared" ca="1" si="211"/>
        <v>29.4</v>
      </c>
      <c r="N433">
        <f t="shared" ca="1" si="212"/>
        <v>40.6</v>
      </c>
      <c r="O433">
        <f t="shared" ca="1" si="213"/>
        <v>52.5</v>
      </c>
      <c r="P433">
        <f t="shared" ca="1" si="214"/>
        <v>50</v>
      </c>
      <c r="Q433">
        <f t="shared" ca="1" si="215"/>
        <v>52</v>
      </c>
      <c r="R433">
        <f t="shared" ca="1" si="216"/>
        <v>20</v>
      </c>
      <c r="S433">
        <f t="shared" ca="1" si="217"/>
        <v>44</v>
      </c>
      <c r="T433">
        <f t="shared" ca="1" si="218"/>
        <v>30</v>
      </c>
      <c r="U433">
        <f t="shared" ca="1" si="219"/>
        <v>30</v>
      </c>
      <c r="V433">
        <v>5</v>
      </c>
      <c r="W433">
        <f ca="1">INDIRECT("'"&amp;$A433&amp;"'!$d$23")</f>
        <v>1.25</v>
      </c>
      <c r="X433">
        <f ca="1">INDIRECT("'"&amp;$A433&amp;"'!$D$25")</f>
        <v>18</v>
      </c>
    </row>
    <row r="434" spans="1:24" x14ac:dyDescent="0.35">
      <c r="A434" t="s">
        <v>134</v>
      </c>
      <c r="B434">
        <f t="shared" ca="1" si="200"/>
        <v>25</v>
      </c>
      <c r="C434">
        <f t="shared" ca="1" si="201"/>
        <v>172.5</v>
      </c>
      <c r="D434">
        <f t="shared" ca="1" si="202"/>
        <v>63.7</v>
      </c>
      <c r="E434">
        <f t="shared" ca="1" si="203"/>
        <v>17.100000000000001</v>
      </c>
      <c r="F434">
        <f t="shared" ca="1" si="204"/>
        <v>5</v>
      </c>
      <c r="G434">
        <f t="shared" ca="1" si="205"/>
        <v>21.4</v>
      </c>
      <c r="H434">
        <f t="shared" ca="1" si="206"/>
        <v>11.9</v>
      </c>
      <c r="I434">
        <f t="shared" ca="1" si="207"/>
        <v>10.3</v>
      </c>
      <c r="J434">
        <f t="shared" ca="1" si="208"/>
        <v>18</v>
      </c>
      <c r="K434">
        <f t="shared" ca="1" si="209"/>
        <v>17.2</v>
      </c>
      <c r="L434">
        <f t="shared" ca="1" si="210"/>
        <v>35.299999999999997</v>
      </c>
      <c r="M434">
        <f t="shared" ca="1" si="211"/>
        <v>29.4</v>
      </c>
      <c r="N434">
        <f t="shared" ca="1" si="212"/>
        <v>40.6</v>
      </c>
      <c r="O434">
        <f t="shared" ca="1" si="213"/>
        <v>52.5</v>
      </c>
      <c r="P434">
        <f t="shared" ca="1" si="214"/>
        <v>50</v>
      </c>
      <c r="Q434">
        <f t="shared" ca="1" si="215"/>
        <v>52</v>
      </c>
      <c r="R434">
        <f t="shared" ca="1" si="216"/>
        <v>20</v>
      </c>
      <c r="S434">
        <f t="shared" ca="1" si="217"/>
        <v>44</v>
      </c>
      <c r="T434">
        <f t="shared" ca="1" si="218"/>
        <v>30</v>
      </c>
      <c r="U434">
        <f t="shared" ca="1" si="219"/>
        <v>30</v>
      </c>
      <c r="V434">
        <v>10</v>
      </c>
      <c r="W434">
        <f ca="1">INDIRECT("'"&amp;$A434&amp;"'!$e$23")</f>
        <v>2.5</v>
      </c>
      <c r="X434">
        <f ca="1">INDIRECT("'"&amp;$A434&amp;"'!$e$25")</f>
        <v>30</v>
      </c>
    </row>
    <row r="435" spans="1:24" x14ac:dyDescent="0.35">
      <c r="A435" t="s">
        <v>134</v>
      </c>
      <c r="B435">
        <f t="shared" ca="1" si="200"/>
        <v>25</v>
      </c>
      <c r="C435">
        <f t="shared" ca="1" si="201"/>
        <v>172.5</v>
      </c>
      <c r="D435">
        <f t="shared" ca="1" si="202"/>
        <v>63.7</v>
      </c>
      <c r="E435">
        <f t="shared" ca="1" si="203"/>
        <v>17.100000000000001</v>
      </c>
      <c r="F435">
        <f t="shared" ca="1" si="204"/>
        <v>5</v>
      </c>
      <c r="G435">
        <f t="shared" ca="1" si="205"/>
        <v>21.4</v>
      </c>
      <c r="H435">
        <f t="shared" ca="1" si="206"/>
        <v>11.9</v>
      </c>
      <c r="I435">
        <f t="shared" ca="1" si="207"/>
        <v>10.3</v>
      </c>
      <c r="J435">
        <f t="shared" ca="1" si="208"/>
        <v>18</v>
      </c>
      <c r="K435">
        <f t="shared" ca="1" si="209"/>
        <v>17.2</v>
      </c>
      <c r="L435">
        <f t="shared" ca="1" si="210"/>
        <v>35.299999999999997</v>
      </c>
      <c r="M435">
        <f t="shared" ca="1" si="211"/>
        <v>29.4</v>
      </c>
      <c r="N435">
        <f t="shared" ca="1" si="212"/>
        <v>40.6</v>
      </c>
      <c r="O435">
        <f t="shared" ca="1" si="213"/>
        <v>52.5</v>
      </c>
      <c r="P435">
        <f t="shared" ca="1" si="214"/>
        <v>50</v>
      </c>
      <c r="Q435">
        <f t="shared" ca="1" si="215"/>
        <v>52</v>
      </c>
      <c r="R435">
        <f t="shared" ca="1" si="216"/>
        <v>20</v>
      </c>
      <c r="S435">
        <f t="shared" ca="1" si="217"/>
        <v>44</v>
      </c>
      <c r="T435">
        <f t="shared" ca="1" si="218"/>
        <v>30</v>
      </c>
      <c r="U435">
        <f t="shared" ca="1" si="219"/>
        <v>30</v>
      </c>
      <c r="V435">
        <v>15</v>
      </c>
      <c r="W435">
        <f ca="1">INDIRECT("'"&amp;$A435&amp;"'!$f$23")</f>
        <v>3.25</v>
      </c>
      <c r="X435">
        <f ca="1">INDIRECT("'"&amp;$A435&amp;"'!$f$25")</f>
        <v>36</v>
      </c>
    </row>
    <row r="436" spans="1:24" x14ac:dyDescent="0.35">
      <c r="A436" t="s">
        <v>134</v>
      </c>
      <c r="B436">
        <f t="shared" ca="1" si="200"/>
        <v>25</v>
      </c>
      <c r="C436">
        <f t="shared" ca="1" si="201"/>
        <v>172.5</v>
      </c>
      <c r="D436">
        <f t="shared" ca="1" si="202"/>
        <v>63.7</v>
      </c>
      <c r="E436">
        <f t="shared" ca="1" si="203"/>
        <v>17.100000000000001</v>
      </c>
      <c r="F436">
        <f t="shared" ca="1" si="204"/>
        <v>5</v>
      </c>
      <c r="G436">
        <f t="shared" ca="1" si="205"/>
        <v>21.4</v>
      </c>
      <c r="H436">
        <f t="shared" ca="1" si="206"/>
        <v>11.9</v>
      </c>
      <c r="I436">
        <f t="shared" ca="1" si="207"/>
        <v>10.3</v>
      </c>
      <c r="J436">
        <f t="shared" ca="1" si="208"/>
        <v>18</v>
      </c>
      <c r="K436">
        <f t="shared" ca="1" si="209"/>
        <v>17.2</v>
      </c>
      <c r="L436">
        <f t="shared" ca="1" si="210"/>
        <v>35.299999999999997</v>
      </c>
      <c r="M436">
        <f t="shared" ca="1" si="211"/>
        <v>29.4</v>
      </c>
      <c r="N436">
        <f t="shared" ca="1" si="212"/>
        <v>40.6</v>
      </c>
      <c r="O436">
        <f t="shared" ca="1" si="213"/>
        <v>52.5</v>
      </c>
      <c r="P436">
        <f t="shared" ca="1" si="214"/>
        <v>50</v>
      </c>
      <c r="Q436">
        <f t="shared" ca="1" si="215"/>
        <v>52</v>
      </c>
      <c r="R436">
        <f t="shared" ca="1" si="216"/>
        <v>20</v>
      </c>
      <c r="S436">
        <f t="shared" ca="1" si="217"/>
        <v>44</v>
      </c>
      <c r="T436">
        <f t="shared" ca="1" si="218"/>
        <v>30</v>
      </c>
      <c r="U436">
        <f t="shared" ca="1" si="219"/>
        <v>30</v>
      </c>
      <c r="V436">
        <v>20</v>
      </c>
      <c r="W436">
        <f ca="1">INDIRECT("'"&amp;$A436&amp;"'!$g$23")</f>
        <v>4.25</v>
      </c>
      <c r="X436">
        <f ca="1">INDIRECT("'"&amp;$A436&amp;"'!$g$25")</f>
        <v>41</v>
      </c>
    </row>
    <row r="437" spans="1:24" x14ac:dyDescent="0.35">
      <c r="A437" t="s">
        <v>134</v>
      </c>
      <c r="B437">
        <f t="shared" ca="1" si="200"/>
        <v>25</v>
      </c>
      <c r="C437">
        <f t="shared" ca="1" si="201"/>
        <v>172.5</v>
      </c>
      <c r="D437">
        <f t="shared" ca="1" si="202"/>
        <v>63.7</v>
      </c>
      <c r="E437">
        <f t="shared" ca="1" si="203"/>
        <v>17.100000000000001</v>
      </c>
      <c r="F437">
        <f t="shared" ca="1" si="204"/>
        <v>5</v>
      </c>
      <c r="G437">
        <f t="shared" ca="1" si="205"/>
        <v>21.4</v>
      </c>
      <c r="H437">
        <f t="shared" ca="1" si="206"/>
        <v>11.9</v>
      </c>
      <c r="I437">
        <f t="shared" ca="1" si="207"/>
        <v>10.3</v>
      </c>
      <c r="J437">
        <f t="shared" ca="1" si="208"/>
        <v>18</v>
      </c>
      <c r="K437">
        <f t="shared" ca="1" si="209"/>
        <v>17.2</v>
      </c>
      <c r="L437">
        <f t="shared" ca="1" si="210"/>
        <v>35.299999999999997</v>
      </c>
      <c r="M437">
        <f t="shared" ca="1" si="211"/>
        <v>29.4</v>
      </c>
      <c r="N437">
        <f t="shared" ca="1" si="212"/>
        <v>40.6</v>
      </c>
      <c r="O437">
        <f t="shared" ca="1" si="213"/>
        <v>52.5</v>
      </c>
      <c r="P437">
        <f t="shared" ca="1" si="214"/>
        <v>50</v>
      </c>
      <c r="Q437">
        <f t="shared" ca="1" si="215"/>
        <v>52</v>
      </c>
      <c r="R437">
        <f t="shared" ca="1" si="216"/>
        <v>20</v>
      </c>
      <c r="S437">
        <f t="shared" ca="1" si="217"/>
        <v>44</v>
      </c>
      <c r="T437">
        <f t="shared" ca="1" si="218"/>
        <v>30</v>
      </c>
      <c r="U437">
        <f t="shared" ca="1" si="219"/>
        <v>30</v>
      </c>
      <c r="V437">
        <v>25</v>
      </c>
      <c r="W437">
        <f ca="1">INDIRECT("'"&amp;$A437&amp;"'!$h$23")</f>
        <v>5.25</v>
      </c>
      <c r="X437">
        <f ca="1">INDIRECT("'"&amp;$A437&amp;"'!$h$25")</f>
        <v>49</v>
      </c>
    </row>
    <row r="438" spans="1:24" x14ac:dyDescent="0.35">
      <c r="A438" t="s">
        <v>134</v>
      </c>
      <c r="B438">
        <f t="shared" ca="1" si="200"/>
        <v>25</v>
      </c>
      <c r="C438">
        <f t="shared" ca="1" si="201"/>
        <v>172.5</v>
      </c>
      <c r="D438">
        <f t="shared" ca="1" si="202"/>
        <v>63.7</v>
      </c>
      <c r="E438">
        <f t="shared" ca="1" si="203"/>
        <v>17.100000000000001</v>
      </c>
      <c r="F438">
        <f t="shared" ca="1" si="204"/>
        <v>5</v>
      </c>
      <c r="G438">
        <f t="shared" ca="1" si="205"/>
        <v>21.4</v>
      </c>
      <c r="H438">
        <f t="shared" ca="1" si="206"/>
        <v>11.9</v>
      </c>
      <c r="I438">
        <f t="shared" ca="1" si="207"/>
        <v>10.3</v>
      </c>
      <c r="J438">
        <f t="shared" ca="1" si="208"/>
        <v>18</v>
      </c>
      <c r="K438">
        <f t="shared" ca="1" si="209"/>
        <v>17.2</v>
      </c>
      <c r="L438">
        <f t="shared" ca="1" si="210"/>
        <v>35.299999999999997</v>
      </c>
      <c r="M438">
        <f t="shared" ca="1" si="211"/>
        <v>29.4</v>
      </c>
      <c r="N438">
        <f t="shared" ca="1" si="212"/>
        <v>40.6</v>
      </c>
      <c r="O438">
        <f t="shared" ca="1" si="213"/>
        <v>52.5</v>
      </c>
      <c r="P438">
        <f t="shared" ca="1" si="214"/>
        <v>50</v>
      </c>
      <c r="Q438">
        <f t="shared" ca="1" si="215"/>
        <v>52</v>
      </c>
      <c r="R438">
        <f t="shared" ca="1" si="216"/>
        <v>20</v>
      </c>
      <c r="S438">
        <f t="shared" ca="1" si="217"/>
        <v>44</v>
      </c>
      <c r="T438">
        <f t="shared" ca="1" si="218"/>
        <v>30</v>
      </c>
      <c r="U438">
        <f t="shared" ca="1" si="219"/>
        <v>30</v>
      </c>
      <c r="V438">
        <v>30</v>
      </c>
      <c r="W438">
        <f ca="1">INDIRECT("'"&amp;$A438&amp;"'!$i$23")</f>
        <v>6.25</v>
      </c>
      <c r="X438">
        <f ca="1">INDIRECT("'"&amp;$A438&amp;"'!$i$25")</f>
        <v>44</v>
      </c>
    </row>
    <row r="439" spans="1:24" x14ac:dyDescent="0.35">
      <c r="A439" t="s">
        <v>134</v>
      </c>
      <c r="B439">
        <f t="shared" ca="1" si="200"/>
        <v>25</v>
      </c>
      <c r="C439">
        <f t="shared" ca="1" si="201"/>
        <v>172.5</v>
      </c>
      <c r="D439">
        <f t="shared" ca="1" si="202"/>
        <v>63.7</v>
      </c>
      <c r="E439">
        <f t="shared" ca="1" si="203"/>
        <v>17.100000000000001</v>
      </c>
      <c r="F439">
        <f t="shared" ca="1" si="204"/>
        <v>5</v>
      </c>
      <c r="G439">
        <f t="shared" ca="1" si="205"/>
        <v>21.4</v>
      </c>
      <c r="H439">
        <f t="shared" ca="1" si="206"/>
        <v>11.9</v>
      </c>
      <c r="I439">
        <f t="shared" ca="1" si="207"/>
        <v>10.3</v>
      </c>
      <c r="J439">
        <f t="shared" ca="1" si="208"/>
        <v>18</v>
      </c>
      <c r="K439">
        <f t="shared" ca="1" si="209"/>
        <v>17.2</v>
      </c>
      <c r="L439">
        <f t="shared" ca="1" si="210"/>
        <v>35.299999999999997</v>
      </c>
      <c r="M439">
        <f t="shared" ca="1" si="211"/>
        <v>29.4</v>
      </c>
      <c r="N439">
        <f t="shared" ca="1" si="212"/>
        <v>40.6</v>
      </c>
      <c r="O439">
        <f t="shared" ca="1" si="213"/>
        <v>52.5</v>
      </c>
      <c r="P439">
        <f t="shared" ca="1" si="214"/>
        <v>50</v>
      </c>
      <c r="Q439">
        <f t="shared" ca="1" si="215"/>
        <v>52</v>
      </c>
      <c r="R439">
        <f t="shared" ca="1" si="216"/>
        <v>20</v>
      </c>
      <c r="S439">
        <f t="shared" ca="1" si="217"/>
        <v>44</v>
      </c>
      <c r="T439">
        <f t="shared" ca="1" si="218"/>
        <v>30</v>
      </c>
      <c r="U439">
        <f t="shared" ca="1" si="219"/>
        <v>30</v>
      </c>
      <c r="V439">
        <v>35</v>
      </c>
      <c r="W439">
        <f ca="1">INDIRECT("'"&amp;$A439&amp;"'!$j$23")</f>
        <v>7.5</v>
      </c>
      <c r="X439">
        <f ca="1">INDIRECT("'"&amp;$A439&amp;"'!$j$25")</f>
        <v>47</v>
      </c>
    </row>
    <row r="440" spans="1:24" x14ac:dyDescent="0.35">
      <c r="A440" t="s">
        <v>134</v>
      </c>
      <c r="B440">
        <f t="shared" ca="1" si="200"/>
        <v>25</v>
      </c>
      <c r="C440">
        <f t="shared" ca="1" si="201"/>
        <v>172.5</v>
      </c>
      <c r="D440">
        <f t="shared" ca="1" si="202"/>
        <v>63.7</v>
      </c>
      <c r="E440">
        <f t="shared" ca="1" si="203"/>
        <v>17.100000000000001</v>
      </c>
      <c r="F440">
        <f t="shared" ca="1" si="204"/>
        <v>5</v>
      </c>
      <c r="G440">
        <f t="shared" ca="1" si="205"/>
        <v>21.4</v>
      </c>
      <c r="H440">
        <f t="shared" ca="1" si="206"/>
        <v>11.9</v>
      </c>
      <c r="I440">
        <f t="shared" ca="1" si="207"/>
        <v>10.3</v>
      </c>
      <c r="J440">
        <f t="shared" ca="1" si="208"/>
        <v>18</v>
      </c>
      <c r="K440">
        <f t="shared" ca="1" si="209"/>
        <v>17.2</v>
      </c>
      <c r="L440">
        <f t="shared" ca="1" si="210"/>
        <v>35.299999999999997</v>
      </c>
      <c r="M440">
        <f t="shared" ca="1" si="211"/>
        <v>29.4</v>
      </c>
      <c r="N440">
        <f t="shared" ca="1" si="212"/>
        <v>40.6</v>
      </c>
      <c r="O440">
        <f t="shared" ca="1" si="213"/>
        <v>52.5</v>
      </c>
      <c r="P440">
        <f t="shared" ca="1" si="214"/>
        <v>50</v>
      </c>
      <c r="Q440">
        <f t="shared" ca="1" si="215"/>
        <v>52</v>
      </c>
      <c r="R440">
        <f t="shared" ca="1" si="216"/>
        <v>20</v>
      </c>
      <c r="S440">
        <f t="shared" ca="1" si="217"/>
        <v>44</v>
      </c>
      <c r="T440">
        <f t="shared" ca="1" si="218"/>
        <v>30</v>
      </c>
      <c r="U440">
        <f t="shared" ca="1" si="219"/>
        <v>30</v>
      </c>
      <c r="V440">
        <v>40</v>
      </c>
      <c r="W440">
        <f ca="1">INDIRECT("'"&amp;$A440&amp;"'!$k$23")</f>
        <v>9</v>
      </c>
      <c r="X440">
        <f ca="1">INDIRECT("'"&amp;$A440&amp;"'!$k$25")</f>
        <v>84</v>
      </c>
    </row>
    <row r="441" spans="1:24" x14ac:dyDescent="0.35">
      <c r="A441" t="s">
        <v>134</v>
      </c>
      <c r="B441">
        <f t="shared" ca="1" si="200"/>
        <v>25</v>
      </c>
      <c r="C441">
        <f t="shared" ca="1" si="201"/>
        <v>172.5</v>
      </c>
      <c r="D441">
        <f t="shared" ca="1" si="202"/>
        <v>63.7</v>
      </c>
      <c r="E441">
        <f t="shared" ca="1" si="203"/>
        <v>17.100000000000001</v>
      </c>
      <c r="F441">
        <f t="shared" ca="1" si="204"/>
        <v>5</v>
      </c>
      <c r="G441">
        <f t="shared" ca="1" si="205"/>
        <v>21.4</v>
      </c>
      <c r="H441">
        <f t="shared" ca="1" si="206"/>
        <v>11.9</v>
      </c>
      <c r="I441">
        <f t="shared" ca="1" si="207"/>
        <v>10.3</v>
      </c>
      <c r="J441">
        <f t="shared" ca="1" si="208"/>
        <v>18</v>
      </c>
      <c r="K441">
        <f t="shared" ca="1" si="209"/>
        <v>17.2</v>
      </c>
      <c r="L441">
        <f t="shared" ca="1" si="210"/>
        <v>35.299999999999997</v>
      </c>
      <c r="M441">
        <f t="shared" ca="1" si="211"/>
        <v>29.4</v>
      </c>
      <c r="N441">
        <f t="shared" ca="1" si="212"/>
        <v>40.6</v>
      </c>
      <c r="O441">
        <f t="shared" ca="1" si="213"/>
        <v>52.5</v>
      </c>
      <c r="P441">
        <f t="shared" ca="1" si="214"/>
        <v>50</v>
      </c>
      <c r="Q441">
        <f t="shared" ca="1" si="215"/>
        <v>52</v>
      </c>
      <c r="R441">
        <f t="shared" ca="1" si="216"/>
        <v>20</v>
      </c>
      <c r="S441">
        <f t="shared" ca="1" si="217"/>
        <v>44</v>
      </c>
      <c r="T441">
        <f t="shared" ca="1" si="218"/>
        <v>30</v>
      </c>
      <c r="U441">
        <f t="shared" ca="1" si="219"/>
        <v>30</v>
      </c>
      <c r="V441">
        <v>45</v>
      </c>
      <c r="W441">
        <f ca="1">INDIRECT("'"&amp;$A441&amp;"'!$l$23")</f>
        <v>9.25</v>
      </c>
      <c r="X441">
        <f ca="1">INDIRECT("'"&amp;$A441&amp;"'!$l$25")</f>
        <v>120</v>
      </c>
    </row>
    <row r="442" spans="1:24" x14ac:dyDescent="0.35">
      <c r="A442" t="s">
        <v>134</v>
      </c>
      <c r="B442">
        <f t="shared" ca="1" si="200"/>
        <v>25</v>
      </c>
      <c r="C442">
        <f t="shared" ca="1" si="201"/>
        <v>172.5</v>
      </c>
      <c r="D442">
        <f t="shared" ca="1" si="202"/>
        <v>63.7</v>
      </c>
      <c r="E442">
        <f t="shared" ca="1" si="203"/>
        <v>17.100000000000001</v>
      </c>
      <c r="F442">
        <f t="shared" ca="1" si="204"/>
        <v>5</v>
      </c>
      <c r="G442">
        <f t="shared" ca="1" si="205"/>
        <v>21.4</v>
      </c>
      <c r="H442">
        <f t="shared" ca="1" si="206"/>
        <v>11.9</v>
      </c>
      <c r="I442">
        <f t="shared" ca="1" si="207"/>
        <v>10.3</v>
      </c>
      <c r="J442">
        <f t="shared" ca="1" si="208"/>
        <v>18</v>
      </c>
      <c r="K442">
        <f t="shared" ca="1" si="209"/>
        <v>17.2</v>
      </c>
      <c r="L442">
        <f t="shared" ca="1" si="210"/>
        <v>35.299999999999997</v>
      </c>
      <c r="M442">
        <f t="shared" ca="1" si="211"/>
        <v>29.4</v>
      </c>
      <c r="N442">
        <f t="shared" ca="1" si="212"/>
        <v>40.6</v>
      </c>
      <c r="O442">
        <f t="shared" ca="1" si="213"/>
        <v>52.5</v>
      </c>
      <c r="P442">
        <f t="shared" ca="1" si="214"/>
        <v>50</v>
      </c>
      <c r="Q442">
        <f t="shared" ca="1" si="215"/>
        <v>52</v>
      </c>
      <c r="R442">
        <f t="shared" ca="1" si="216"/>
        <v>20</v>
      </c>
      <c r="S442">
        <f t="shared" ca="1" si="217"/>
        <v>44</v>
      </c>
      <c r="T442">
        <f t="shared" ca="1" si="218"/>
        <v>30</v>
      </c>
      <c r="U442">
        <f t="shared" ca="1" si="219"/>
        <v>30</v>
      </c>
      <c r="V442">
        <v>50</v>
      </c>
      <c r="W442">
        <f ca="1">INDIRECT("'"&amp;$A442&amp;"'!$m$23")</f>
        <v>9.75</v>
      </c>
      <c r="X442">
        <f ca="1">INDIRECT("'"&amp;$A442&amp;"'!$m$25")</f>
        <v>135</v>
      </c>
    </row>
    <row r="443" spans="1:24" x14ac:dyDescent="0.35">
      <c r="A443" t="s">
        <v>134</v>
      </c>
      <c r="B443">
        <f t="shared" ca="1" si="200"/>
        <v>25</v>
      </c>
      <c r="C443">
        <f t="shared" ca="1" si="201"/>
        <v>172.5</v>
      </c>
      <c r="D443">
        <f t="shared" ca="1" si="202"/>
        <v>63.7</v>
      </c>
      <c r="E443">
        <f t="shared" ca="1" si="203"/>
        <v>17.100000000000001</v>
      </c>
      <c r="F443">
        <f t="shared" ca="1" si="204"/>
        <v>5</v>
      </c>
      <c r="G443">
        <f t="shared" ca="1" si="205"/>
        <v>21.4</v>
      </c>
      <c r="H443">
        <f t="shared" ca="1" si="206"/>
        <v>11.9</v>
      </c>
      <c r="I443">
        <f t="shared" ca="1" si="207"/>
        <v>10.3</v>
      </c>
      <c r="J443">
        <f t="shared" ca="1" si="208"/>
        <v>18</v>
      </c>
      <c r="K443">
        <f t="shared" ca="1" si="209"/>
        <v>17.2</v>
      </c>
      <c r="L443">
        <f t="shared" ca="1" si="210"/>
        <v>35.299999999999997</v>
      </c>
      <c r="M443">
        <f t="shared" ca="1" si="211"/>
        <v>29.4</v>
      </c>
      <c r="N443">
        <f t="shared" ca="1" si="212"/>
        <v>40.6</v>
      </c>
      <c r="O443">
        <f t="shared" ca="1" si="213"/>
        <v>52.5</v>
      </c>
      <c r="P443">
        <f t="shared" ca="1" si="214"/>
        <v>50</v>
      </c>
      <c r="Q443">
        <f t="shared" ca="1" si="215"/>
        <v>52</v>
      </c>
      <c r="R443">
        <f t="shared" ca="1" si="216"/>
        <v>20</v>
      </c>
      <c r="S443">
        <f t="shared" ca="1" si="217"/>
        <v>44</v>
      </c>
      <c r="T443">
        <f t="shared" ca="1" si="218"/>
        <v>30</v>
      </c>
      <c r="U443">
        <f t="shared" ca="1" si="219"/>
        <v>30</v>
      </c>
      <c r="V443">
        <v>55</v>
      </c>
      <c r="W443">
        <f ca="1">INDIRECT("'"&amp;$A443&amp;"'!$n$23")</f>
        <v>11</v>
      </c>
      <c r="X443">
        <f ca="1">INDIRECT("'"&amp;$A443&amp;"'!$n$25")</f>
        <v>177</v>
      </c>
    </row>
    <row r="444" spans="1:24" x14ac:dyDescent="0.35">
      <c r="A444" t="s">
        <v>134</v>
      </c>
      <c r="B444">
        <f t="shared" ca="1" si="200"/>
        <v>25</v>
      </c>
      <c r="C444">
        <f t="shared" ca="1" si="201"/>
        <v>172.5</v>
      </c>
      <c r="D444">
        <f t="shared" ca="1" si="202"/>
        <v>63.7</v>
      </c>
      <c r="E444">
        <f t="shared" ca="1" si="203"/>
        <v>17.100000000000001</v>
      </c>
      <c r="F444">
        <f t="shared" ca="1" si="204"/>
        <v>5</v>
      </c>
      <c r="G444">
        <f t="shared" ca="1" si="205"/>
        <v>21.4</v>
      </c>
      <c r="H444">
        <f t="shared" ca="1" si="206"/>
        <v>11.9</v>
      </c>
      <c r="I444">
        <f t="shared" ca="1" si="207"/>
        <v>10.3</v>
      </c>
      <c r="J444">
        <f t="shared" ca="1" si="208"/>
        <v>18</v>
      </c>
      <c r="K444">
        <f t="shared" ca="1" si="209"/>
        <v>17.2</v>
      </c>
      <c r="L444">
        <f t="shared" ca="1" si="210"/>
        <v>35.299999999999997</v>
      </c>
      <c r="M444">
        <f t="shared" ca="1" si="211"/>
        <v>29.4</v>
      </c>
      <c r="N444">
        <f t="shared" ca="1" si="212"/>
        <v>40.6</v>
      </c>
      <c r="O444">
        <f t="shared" ca="1" si="213"/>
        <v>52.5</v>
      </c>
      <c r="P444">
        <f t="shared" ca="1" si="214"/>
        <v>50</v>
      </c>
      <c r="Q444">
        <f t="shared" ca="1" si="215"/>
        <v>52</v>
      </c>
      <c r="R444">
        <f t="shared" ca="1" si="216"/>
        <v>20</v>
      </c>
      <c r="S444">
        <f t="shared" ca="1" si="217"/>
        <v>44</v>
      </c>
      <c r="T444">
        <f t="shared" ca="1" si="218"/>
        <v>30</v>
      </c>
      <c r="U444">
        <f t="shared" ca="1" si="219"/>
        <v>30</v>
      </c>
      <c r="V444">
        <v>60</v>
      </c>
      <c r="W444">
        <f ca="1">INDIRECT("'"&amp;$A444&amp;"'!$o$23")</f>
        <v>11.5</v>
      </c>
      <c r="X444">
        <f ca="1">INDIRECT("'"&amp;$A444&amp;"'!$o$25")</f>
        <v>182</v>
      </c>
    </row>
    <row r="445" spans="1:24" x14ac:dyDescent="0.35">
      <c r="A445" t="s">
        <v>134</v>
      </c>
      <c r="B445">
        <f t="shared" ca="1" si="200"/>
        <v>25</v>
      </c>
      <c r="C445">
        <f t="shared" ca="1" si="201"/>
        <v>172.5</v>
      </c>
      <c r="D445">
        <f t="shared" ca="1" si="202"/>
        <v>63.7</v>
      </c>
      <c r="E445">
        <f t="shared" ca="1" si="203"/>
        <v>17.100000000000001</v>
      </c>
      <c r="F445">
        <f t="shared" ca="1" si="204"/>
        <v>5</v>
      </c>
      <c r="G445">
        <f t="shared" ca="1" si="205"/>
        <v>21.4</v>
      </c>
      <c r="H445">
        <f t="shared" ca="1" si="206"/>
        <v>11.9</v>
      </c>
      <c r="I445">
        <f t="shared" ca="1" si="207"/>
        <v>10.3</v>
      </c>
      <c r="J445">
        <f t="shared" ca="1" si="208"/>
        <v>18</v>
      </c>
      <c r="K445">
        <f t="shared" ca="1" si="209"/>
        <v>17.2</v>
      </c>
      <c r="L445">
        <f t="shared" ca="1" si="210"/>
        <v>35.299999999999997</v>
      </c>
      <c r="M445">
        <f t="shared" ca="1" si="211"/>
        <v>29.4</v>
      </c>
      <c r="N445">
        <f t="shared" ca="1" si="212"/>
        <v>40.6</v>
      </c>
      <c r="O445">
        <f t="shared" ca="1" si="213"/>
        <v>52.5</v>
      </c>
      <c r="P445">
        <f t="shared" ca="1" si="214"/>
        <v>50</v>
      </c>
      <c r="Q445">
        <f t="shared" ca="1" si="215"/>
        <v>52</v>
      </c>
      <c r="R445">
        <f t="shared" ca="1" si="216"/>
        <v>20</v>
      </c>
      <c r="S445">
        <f t="shared" ca="1" si="217"/>
        <v>44</v>
      </c>
      <c r="T445">
        <f t="shared" ca="1" si="218"/>
        <v>30</v>
      </c>
      <c r="U445">
        <f t="shared" ca="1" si="219"/>
        <v>30</v>
      </c>
      <c r="V445">
        <v>0</v>
      </c>
      <c r="W445">
        <f ca="1">INDIRECT("'"&amp;$A445&amp;"'!$C$23")</f>
        <v>0</v>
      </c>
      <c r="X445">
        <f ca="1">INDIRECT("'"&amp;$A445&amp;"'!$C$26")</f>
        <v>8</v>
      </c>
    </row>
    <row r="446" spans="1:24" x14ac:dyDescent="0.35">
      <c r="A446" t="s">
        <v>134</v>
      </c>
      <c r="B446">
        <f t="shared" ca="1" si="200"/>
        <v>25</v>
      </c>
      <c r="C446">
        <f t="shared" ca="1" si="201"/>
        <v>172.5</v>
      </c>
      <c r="D446">
        <f t="shared" ca="1" si="202"/>
        <v>63.7</v>
      </c>
      <c r="E446">
        <f t="shared" ca="1" si="203"/>
        <v>17.100000000000001</v>
      </c>
      <c r="F446">
        <f t="shared" ca="1" si="204"/>
        <v>5</v>
      </c>
      <c r="G446">
        <f t="shared" ca="1" si="205"/>
        <v>21.4</v>
      </c>
      <c r="H446">
        <f t="shared" ca="1" si="206"/>
        <v>11.9</v>
      </c>
      <c r="I446">
        <f t="shared" ca="1" si="207"/>
        <v>10.3</v>
      </c>
      <c r="J446">
        <f t="shared" ca="1" si="208"/>
        <v>18</v>
      </c>
      <c r="K446">
        <f t="shared" ca="1" si="209"/>
        <v>17.2</v>
      </c>
      <c r="L446">
        <f t="shared" ca="1" si="210"/>
        <v>35.299999999999997</v>
      </c>
      <c r="M446">
        <f t="shared" ca="1" si="211"/>
        <v>29.4</v>
      </c>
      <c r="N446">
        <f t="shared" ca="1" si="212"/>
        <v>40.6</v>
      </c>
      <c r="O446">
        <f t="shared" ca="1" si="213"/>
        <v>52.5</v>
      </c>
      <c r="P446">
        <f t="shared" ca="1" si="214"/>
        <v>50</v>
      </c>
      <c r="Q446">
        <f t="shared" ca="1" si="215"/>
        <v>52</v>
      </c>
      <c r="R446">
        <f t="shared" ca="1" si="216"/>
        <v>20</v>
      </c>
      <c r="S446">
        <f t="shared" ca="1" si="217"/>
        <v>44</v>
      </c>
      <c r="T446">
        <f t="shared" ca="1" si="218"/>
        <v>30</v>
      </c>
      <c r="U446">
        <f t="shared" ca="1" si="219"/>
        <v>30</v>
      </c>
      <c r="V446">
        <v>5</v>
      </c>
      <c r="W446">
        <f ca="1">INDIRECT("'"&amp;$A446&amp;"'!$d$23")</f>
        <v>1.25</v>
      </c>
      <c r="X446">
        <f ca="1">INDIRECT("'"&amp;$A446&amp;"'!$D$26")</f>
        <v>13</v>
      </c>
    </row>
    <row r="447" spans="1:24" x14ac:dyDescent="0.35">
      <c r="A447" t="s">
        <v>134</v>
      </c>
      <c r="B447">
        <f t="shared" ca="1" si="200"/>
        <v>25</v>
      </c>
      <c r="C447">
        <f t="shared" ca="1" si="201"/>
        <v>172.5</v>
      </c>
      <c r="D447">
        <f t="shared" ca="1" si="202"/>
        <v>63.7</v>
      </c>
      <c r="E447">
        <f t="shared" ca="1" si="203"/>
        <v>17.100000000000001</v>
      </c>
      <c r="F447">
        <f t="shared" ca="1" si="204"/>
        <v>5</v>
      </c>
      <c r="G447">
        <f t="shared" ca="1" si="205"/>
        <v>21.4</v>
      </c>
      <c r="H447">
        <f t="shared" ca="1" si="206"/>
        <v>11.9</v>
      </c>
      <c r="I447">
        <f t="shared" ca="1" si="207"/>
        <v>10.3</v>
      </c>
      <c r="J447">
        <f t="shared" ca="1" si="208"/>
        <v>18</v>
      </c>
      <c r="K447">
        <f t="shared" ca="1" si="209"/>
        <v>17.2</v>
      </c>
      <c r="L447">
        <f t="shared" ca="1" si="210"/>
        <v>35.299999999999997</v>
      </c>
      <c r="M447">
        <f t="shared" ca="1" si="211"/>
        <v>29.4</v>
      </c>
      <c r="N447">
        <f t="shared" ca="1" si="212"/>
        <v>40.6</v>
      </c>
      <c r="O447">
        <f t="shared" ca="1" si="213"/>
        <v>52.5</v>
      </c>
      <c r="P447">
        <f t="shared" ca="1" si="214"/>
        <v>50</v>
      </c>
      <c r="Q447">
        <f t="shared" ca="1" si="215"/>
        <v>52</v>
      </c>
      <c r="R447">
        <f t="shared" ca="1" si="216"/>
        <v>20</v>
      </c>
      <c r="S447">
        <f t="shared" ca="1" si="217"/>
        <v>44</v>
      </c>
      <c r="T447">
        <f t="shared" ca="1" si="218"/>
        <v>30</v>
      </c>
      <c r="U447">
        <f t="shared" ca="1" si="219"/>
        <v>30</v>
      </c>
      <c r="V447">
        <v>10</v>
      </c>
      <c r="W447">
        <f ca="1">INDIRECT("'"&amp;$A447&amp;"'!$e$23")</f>
        <v>2.5</v>
      </c>
      <c r="X447">
        <f ca="1">INDIRECT("'"&amp;$A447&amp;"'!$e$26")</f>
        <v>20</v>
      </c>
    </row>
    <row r="448" spans="1:24" x14ac:dyDescent="0.35">
      <c r="A448" t="s">
        <v>134</v>
      </c>
      <c r="B448">
        <f t="shared" ca="1" si="200"/>
        <v>25</v>
      </c>
      <c r="C448">
        <f t="shared" ca="1" si="201"/>
        <v>172.5</v>
      </c>
      <c r="D448">
        <f t="shared" ca="1" si="202"/>
        <v>63.7</v>
      </c>
      <c r="E448">
        <f t="shared" ca="1" si="203"/>
        <v>17.100000000000001</v>
      </c>
      <c r="F448">
        <f t="shared" ca="1" si="204"/>
        <v>5</v>
      </c>
      <c r="G448">
        <f t="shared" ca="1" si="205"/>
        <v>21.4</v>
      </c>
      <c r="H448">
        <f t="shared" ca="1" si="206"/>
        <v>11.9</v>
      </c>
      <c r="I448">
        <f t="shared" ca="1" si="207"/>
        <v>10.3</v>
      </c>
      <c r="J448">
        <f t="shared" ca="1" si="208"/>
        <v>18</v>
      </c>
      <c r="K448">
        <f t="shared" ca="1" si="209"/>
        <v>17.2</v>
      </c>
      <c r="L448">
        <f t="shared" ca="1" si="210"/>
        <v>35.299999999999997</v>
      </c>
      <c r="M448">
        <f t="shared" ca="1" si="211"/>
        <v>29.4</v>
      </c>
      <c r="N448">
        <f t="shared" ca="1" si="212"/>
        <v>40.6</v>
      </c>
      <c r="O448">
        <f t="shared" ca="1" si="213"/>
        <v>52.5</v>
      </c>
      <c r="P448">
        <f t="shared" ca="1" si="214"/>
        <v>50</v>
      </c>
      <c r="Q448">
        <f t="shared" ca="1" si="215"/>
        <v>52</v>
      </c>
      <c r="R448">
        <f t="shared" ca="1" si="216"/>
        <v>20</v>
      </c>
      <c r="S448">
        <f t="shared" ca="1" si="217"/>
        <v>44</v>
      </c>
      <c r="T448">
        <f t="shared" ca="1" si="218"/>
        <v>30</v>
      </c>
      <c r="U448">
        <f t="shared" ca="1" si="219"/>
        <v>30</v>
      </c>
      <c r="V448">
        <v>15</v>
      </c>
      <c r="W448">
        <f ca="1">INDIRECT("'"&amp;$A448&amp;"'!$f$23")</f>
        <v>3.25</v>
      </c>
      <c r="X448">
        <f ca="1">INDIRECT("'"&amp;$A448&amp;"'!$f$26")</f>
        <v>27</v>
      </c>
    </row>
    <row r="449" spans="1:24" x14ac:dyDescent="0.35">
      <c r="A449" t="s">
        <v>134</v>
      </c>
      <c r="B449">
        <f t="shared" ca="1" si="200"/>
        <v>25</v>
      </c>
      <c r="C449">
        <f t="shared" ca="1" si="201"/>
        <v>172.5</v>
      </c>
      <c r="D449">
        <f t="shared" ca="1" si="202"/>
        <v>63.7</v>
      </c>
      <c r="E449">
        <f t="shared" ca="1" si="203"/>
        <v>17.100000000000001</v>
      </c>
      <c r="F449">
        <f t="shared" ca="1" si="204"/>
        <v>5</v>
      </c>
      <c r="G449">
        <f t="shared" ca="1" si="205"/>
        <v>21.4</v>
      </c>
      <c r="H449">
        <f t="shared" ca="1" si="206"/>
        <v>11.9</v>
      </c>
      <c r="I449">
        <f t="shared" ca="1" si="207"/>
        <v>10.3</v>
      </c>
      <c r="J449">
        <f t="shared" ca="1" si="208"/>
        <v>18</v>
      </c>
      <c r="K449">
        <f t="shared" ca="1" si="209"/>
        <v>17.2</v>
      </c>
      <c r="L449">
        <f t="shared" ca="1" si="210"/>
        <v>35.299999999999997</v>
      </c>
      <c r="M449">
        <f t="shared" ca="1" si="211"/>
        <v>29.4</v>
      </c>
      <c r="N449">
        <f t="shared" ca="1" si="212"/>
        <v>40.6</v>
      </c>
      <c r="O449">
        <f t="shared" ca="1" si="213"/>
        <v>52.5</v>
      </c>
      <c r="P449">
        <f t="shared" ca="1" si="214"/>
        <v>50</v>
      </c>
      <c r="Q449">
        <f t="shared" ca="1" si="215"/>
        <v>52</v>
      </c>
      <c r="R449">
        <f t="shared" ca="1" si="216"/>
        <v>20</v>
      </c>
      <c r="S449">
        <f t="shared" ca="1" si="217"/>
        <v>44</v>
      </c>
      <c r="T449">
        <f t="shared" ca="1" si="218"/>
        <v>30</v>
      </c>
      <c r="U449">
        <f t="shared" ca="1" si="219"/>
        <v>30</v>
      </c>
      <c r="V449">
        <v>20</v>
      </c>
      <c r="W449">
        <f ca="1">INDIRECT("'"&amp;$A449&amp;"'!$g$23")</f>
        <v>4.25</v>
      </c>
      <c r="X449">
        <f ca="1">INDIRECT("'"&amp;$A449&amp;"'!$g$26")</f>
        <v>28</v>
      </c>
    </row>
    <row r="450" spans="1:24" x14ac:dyDescent="0.35">
      <c r="A450" t="s">
        <v>134</v>
      </c>
      <c r="B450">
        <f t="shared" ca="1" si="200"/>
        <v>25</v>
      </c>
      <c r="C450">
        <f t="shared" ca="1" si="201"/>
        <v>172.5</v>
      </c>
      <c r="D450">
        <f t="shared" ca="1" si="202"/>
        <v>63.7</v>
      </c>
      <c r="E450">
        <f t="shared" ca="1" si="203"/>
        <v>17.100000000000001</v>
      </c>
      <c r="F450">
        <f t="shared" ca="1" si="204"/>
        <v>5</v>
      </c>
      <c r="G450">
        <f t="shared" ca="1" si="205"/>
        <v>21.4</v>
      </c>
      <c r="H450">
        <f t="shared" ca="1" si="206"/>
        <v>11.9</v>
      </c>
      <c r="I450">
        <f t="shared" ca="1" si="207"/>
        <v>10.3</v>
      </c>
      <c r="J450">
        <f t="shared" ca="1" si="208"/>
        <v>18</v>
      </c>
      <c r="K450">
        <f t="shared" ca="1" si="209"/>
        <v>17.2</v>
      </c>
      <c r="L450">
        <f t="shared" ca="1" si="210"/>
        <v>35.299999999999997</v>
      </c>
      <c r="M450">
        <f t="shared" ca="1" si="211"/>
        <v>29.4</v>
      </c>
      <c r="N450">
        <f t="shared" ca="1" si="212"/>
        <v>40.6</v>
      </c>
      <c r="O450">
        <f t="shared" ca="1" si="213"/>
        <v>52.5</v>
      </c>
      <c r="P450">
        <f t="shared" ca="1" si="214"/>
        <v>50</v>
      </c>
      <c r="Q450">
        <f t="shared" ca="1" si="215"/>
        <v>52</v>
      </c>
      <c r="R450">
        <f t="shared" ca="1" si="216"/>
        <v>20</v>
      </c>
      <c r="S450">
        <f t="shared" ca="1" si="217"/>
        <v>44</v>
      </c>
      <c r="T450">
        <f t="shared" ca="1" si="218"/>
        <v>30</v>
      </c>
      <c r="U450">
        <f t="shared" ca="1" si="219"/>
        <v>30</v>
      </c>
      <c r="V450">
        <v>25</v>
      </c>
      <c r="W450">
        <f ca="1">INDIRECT("'"&amp;$A450&amp;"'!$h$23")</f>
        <v>5.25</v>
      </c>
      <c r="X450">
        <f ca="1">INDIRECT("'"&amp;$A450&amp;"'!$h$26")</f>
        <v>39</v>
      </c>
    </row>
    <row r="451" spans="1:24" x14ac:dyDescent="0.35">
      <c r="A451" t="s">
        <v>134</v>
      </c>
      <c r="B451">
        <f t="shared" ca="1" si="200"/>
        <v>25</v>
      </c>
      <c r="C451">
        <f t="shared" ca="1" si="201"/>
        <v>172.5</v>
      </c>
      <c r="D451">
        <f t="shared" ca="1" si="202"/>
        <v>63.7</v>
      </c>
      <c r="E451">
        <f t="shared" ca="1" si="203"/>
        <v>17.100000000000001</v>
      </c>
      <c r="F451">
        <f t="shared" ca="1" si="204"/>
        <v>5</v>
      </c>
      <c r="G451">
        <f t="shared" ca="1" si="205"/>
        <v>21.4</v>
      </c>
      <c r="H451">
        <f t="shared" ca="1" si="206"/>
        <v>11.9</v>
      </c>
      <c r="I451">
        <f t="shared" ca="1" si="207"/>
        <v>10.3</v>
      </c>
      <c r="J451">
        <f t="shared" ca="1" si="208"/>
        <v>18</v>
      </c>
      <c r="K451">
        <f t="shared" ca="1" si="209"/>
        <v>17.2</v>
      </c>
      <c r="L451">
        <f t="shared" ca="1" si="210"/>
        <v>35.299999999999997</v>
      </c>
      <c r="M451">
        <f t="shared" ca="1" si="211"/>
        <v>29.4</v>
      </c>
      <c r="N451">
        <f t="shared" ca="1" si="212"/>
        <v>40.6</v>
      </c>
      <c r="O451">
        <f t="shared" ca="1" si="213"/>
        <v>52.5</v>
      </c>
      <c r="P451">
        <f t="shared" ca="1" si="214"/>
        <v>50</v>
      </c>
      <c r="Q451">
        <f t="shared" ca="1" si="215"/>
        <v>52</v>
      </c>
      <c r="R451">
        <f t="shared" ca="1" si="216"/>
        <v>20</v>
      </c>
      <c r="S451">
        <f t="shared" ca="1" si="217"/>
        <v>44</v>
      </c>
      <c r="T451">
        <f t="shared" ca="1" si="218"/>
        <v>30</v>
      </c>
      <c r="U451">
        <f t="shared" ca="1" si="219"/>
        <v>30</v>
      </c>
      <c r="V451">
        <v>30</v>
      </c>
      <c r="W451">
        <f ca="1">INDIRECT("'"&amp;$A451&amp;"'!$i$23")</f>
        <v>6.25</v>
      </c>
      <c r="X451">
        <f ca="1">INDIRECT("'"&amp;$A451&amp;"'!$i$26")</f>
        <v>51</v>
      </c>
    </row>
    <row r="452" spans="1:24" x14ac:dyDescent="0.35">
      <c r="A452" t="s">
        <v>134</v>
      </c>
      <c r="B452">
        <f t="shared" ca="1" si="200"/>
        <v>25</v>
      </c>
      <c r="C452">
        <f t="shared" ca="1" si="201"/>
        <v>172.5</v>
      </c>
      <c r="D452">
        <f t="shared" ca="1" si="202"/>
        <v>63.7</v>
      </c>
      <c r="E452">
        <f t="shared" ca="1" si="203"/>
        <v>17.100000000000001</v>
      </c>
      <c r="F452">
        <f t="shared" ca="1" si="204"/>
        <v>5</v>
      </c>
      <c r="G452">
        <f t="shared" ca="1" si="205"/>
        <v>21.4</v>
      </c>
      <c r="H452">
        <f t="shared" ca="1" si="206"/>
        <v>11.9</v>
      </c>
      <c r="I452">
        <f t="shared" ca="1" si="207"/>
        <v>10.3</v>
      </c>
      <c r="J452">
        <f t="shared" ca="1" si="208"/>
        <v>18</v>
      </c>
      <c r="K452">
        <f t="shared" ca="1" si="209"/>
        <v>17.2</v>
      </c>
      <c r="L452">
        <f t="shared" ca="1" si="210"/>
        <v>35.299999999999997</v>
      </c>
      <c r="M452">
        <f t="shared" ca="1" si="211"/>
        <v>29.4</v>
      </c>
      <c r="N452">
        <f t="shared" ca="1" si="212"/>
        <v>40.6</v>
      </c>
      <c r="O452">
        <f t="shared" ca="1" si="213"/>
        <v>52.5</v>
      </c>
      <c r="P452">
        <f t="shared" ca="1" si="214"/>
        <v>50</v>
      </c>
      <c r="Q452">
        <f t="shared" ca="1" si="215"/>
        <v>52</v>
      </c>
      <c r="R452">
        <f t="shared" ca="1" si="216"/>
        <v>20</v>
      </c>
      <c r="S452">
        <f t="shared" ca="1" si="217"/>
        <v>44</v>
      </c>
      <c r="T452">
        <f t="shared" ca="1" si="218"/>
        <v>30</v>
      </c>
      <c r="U452">
        <f t="shared" ca="1" si="219"/>
        <v>30</v>
      </c>
      <c r="V452">
        <v>35</v>
      </c>
      <c r="W452">
        <f ca="1">INDIRECT("'"&amp;$A452&amp;"'!$j$23")</f>
        <v>7.5</v>
      </c>
      <c r="X452">
        <f ca="1">INDIRECT("'"&amp;$A452&amp;"'!$j$26")</f>
        <v>58</v>
      </c>
    </row>
    <row r="453" spans="1:24" x14ac:dyDescent="0.35">
      <c r="A453" t="s">
        <v>134</v>
      </c>
      <c r="B453">
        <f t="shared" ca="1" si="200"/>
        <v>25</v>
      </c>
      <c r="C453">
        <f t="shared" ca="1" si="201"/>
        <v>172.5</v>
      </c>
      <c r="D453">
        <f t="shared" ca="1" si="202"/>
        <v>63.7</v>
      </c>
      <c r="E453">
        <f t="shared" ca="1" si="203"/>
        <v>17.100000000000001</v>
      </c>
      <c r="F453">
        <f t="shared" ca="1" si="204"/>
        <v>5</v>
      </c>
      <c r="G453">
        <f t="shared" ca="1" si="205"/>
        <v>21.4</v>
      </c>
      <c r="H453">
        <f t="shared" ca="1" si="206"/>
        <v>11.9</v>
      </c>
      <c r="I453">
        <f t="shared" ca="1" si="207"/>
        <v>10.3</v>
      </c>
      <c r="J453">
        <f t="shared" ca="1" si="208"/>
        <v>18</v>
      </c>
      <c r="K453">
        <f t="shared" ca="1" si="209"/>
        <v>17.2</v>
      </c>
      <c r="L453">
        <f t="shared" ca="1" si="210"/>
        <v>35.299999999999997</v>
      </c>
      <c r="M453">
        <f t="shared" ca="1" si="211"/>
        <v>29.4</v>
      </c>
      <c r="N453">
        <f t="shared" ca="1" si="212"/>
        <v>40.6</v>
      </c>
      <c r="O453">
        <f t="shared" ca="1" si="213"/>
        <v>52.5</v>
      </c>
      <c r="P453">
        <f t="shared" ca="1" si="214"/>
        <v>50</v>
      </c>
      <c r="Q453">
        <f t="shared" ca="1" si="215"/>
        <v>52</v>
      </c>
      <c r="R453">
        <f t="shared" ca="1" si="216"/>
        <v>20</v>
      </c>
      <c r="S453">
        <f t="shared" ca="1" si="217"/>
        <v>44</v>
      </c>
      <c r="T453">
        <f t="shared" ca="1" si="218"/>
        <v>30</v>
      </c>
      <c r="U453">
        <f t="shared" ca="1" si="219"/>
        <v>30</v>
      </c>
      <c r="V453">
        <v>40</v>
      </c>
      <c r="W453">
        <f ca="1">INDIRECT("'"&amp;$A453&amp;"'!$k$23")</f>
        <v>9</v>
      </c>
      <c r="X453">
        <f ca="1">INDIRECT("'"&amp;$A453&amp;"'!$k$26")</f>
        <v>85</v>
      </c>
    </row>
    <row r="454" spans="1:24" x14ac:dyDescent="0.35">
      <c r="A454" t="s">
        <v>134</v>
      </c>
      <c r="B454">
        <f t="shared" ca="1" si="200"/>
        <v>25</v>
      </c>
      <c r="C454">
        <f t="shared" ca="1" si="201"/>
        <v>172.5</v>
      </c>
      <c r="D454">
        <f t="shared" ca="1" si="202"/>
        <v>63.7</v>
      </c>
      <c r="E454">
        <f t="shared" ca="1" si="203"/>
        <v>17.100000000000001</v>
      </c>
      <c r="F454">
        <f t="shared" ca="1" si="204"/>
        <v>5</v>
      </c>
      <c r="G454">
        <f t="shared" ca="1" si="205"/>
        <v>21.4</v>
      </c>
      <c r="H454">
        <f t="shared" ca="1" si="206"/>
        <v>11.9</v>
      </c>
      <c r="I454">
        <f t="shared" ca="1" si="207"/>
        <v>10.3</v>
      </c>
      <c r="J454">
        <f t="shared" ca="1" si="208"/>
        <v>18</v>
      </c>
      <c r="K454">
        <f t="shared" ca="1" si="209"/>
        <v>17.2</v>
      </c>
      <c r="L454">
        <f t="shared" ca="1" si="210"/>
        <v>35.299999999999997</v>
      </c>
      <c r="M454">
        <f t="shared" ca="1" si="211"/>
        <v>29.4</v>
      </c>
      <c r="N454">
        <f t="shared" ca="1" si="212"/>
        <v>40.6</v>
      </c>
      <c r="O454">
        <f t="shared" ca="1" si="213"/>
        <v>52.5</v>
      </c>
      <c r="P454">
        <f t="shared" ca="1" si="214"/>
        <v>50</v>
      </c>
      <c r="Q454">
        <f t="shared" ca="1" si="215"/>
        <v>52</v>
      </c>
      <c r="R454">
        <f t="shared" ca="1" si="216"/>
        <v>20</v>
      </c>
      <c r="S454">
        <f t="shared" ca="1" si="217"/>
        <v>44</v>
      </c>
      <c r="T454">
        <f t="shared" ca="1" si="218"/>
        <v>30</v>
      </c>
      <c r="U454">
        <f t="shared" ca="1" si="219"/>
        <v>30</v>
      </c>
      <c r="V454">
        <v>45</v>
      </c>
      <c r="W454">
        <f ca="1">INDIRECT("'"&amp;$A454&amp;"'!$l$23")</f>
        <v>9.25</v>
      </c>
      <c r="X454">
        <f ca="1">INDIRECT("'"&amp;$A454&amp;"'!$l$26")</f>
        <v>86</v>
      </c>
    </row>
    <row r="455" spans="1:24" x14ac:dyDescent="0.35">
      <c r="A455" t="s">
        <v>134</v>
      </c>
      <c r="B455">
        <f t="shared" ca="1" si="200"/>
        <v>25</v>
      </c>
      <c r="C455">
        <f t="shared" ca="1" si="201"/>
        <v>172.5</v>
      </c>
      <c r="D455">
        <f t="shared" ca="1" si="202"/>
        <v>63.7</v>
      </c>
      <c r="E455">
        <f t="shared" ca="1" si="203"/>
        <v>17.100000000000001</v>
      </c>
      <c r="F455">
        <f t="shared" ca="1" si="204"/>
        <v>5</v>
      </c>
      <c r="G455">
        <f t="shared" ca="1" si="205"/>
        <v>21.4</v>
      </c>
      <c r="H455">
        <f t="shared" ca="1" si="206"/>
        <v>11.9</v>
      </c>
      <c r="I455">
        <f t="shared" ca="1" si="207"/>
        <v>10.3</v>
      </c>
      <c r="J455">
        <f t="shared" ca="1" si="208"/>
        <v>18</v>
      </c>
      <c r="K455">
        <f t="shared" ca="1" si="209"/>
        <v>17.2</v>
      </c>
      <c r="L455">
        <f t="shared" ca="1" si="210"/>
        <v>35.299999999999997</v>
      </c>
      <c r="M455">
        <f t="shared" ca="1" si="211"/>
        <v>29.4</v>
      </c>
      <c r="N455">
        <f t="shared" ca="1" si="212"/>
        <v>40.6</v>
      </c>
      <c r="O455">
        <f t="shared" ca="1" si="213"/>
        <v>52.5</v>
      </c>
      <c r="P455">
        <f t="shared" ca="1" si="214"/>
        <v>50</v>
      </c>
      <c r="Q455">
        <f t="shared" ca="1" si="215"/>
        <v>52</v>
      </c>
      <c r="R455">
        <f t="shared" ca="1" si="216"/>
        <v>20</v>
      </c>
      <c r="S455">
        <f t="shared" ca="1" si="217"/>
        <v>44</v>
      </c>
      <c r="T455">
        <f t="shared" ca="1" si="218"/>
        <v>30</v>
      </c>
      <c r="U455">
        <f t="shared" ca="1" si="219"/>
        <v>30</v>
      </c>
      <c r="V455">
        <v>50</v>
      </c>
      <c r="W455">
        <f ca="1">INDIRECT("'"&amp;$A455&amp;"'!$m$23")</f>
        <v>9.75</v>
      </c>
      <c r="X455">
        <f ca="1">INDIRECT("'"&amp;$A455&amp;"'!$m$26")</f>
        <v>112</v>
      </c>
    </row>
    <row r="456" spans="1:24" x14ac:dyDescent="0.35">
      <c r="A456" t="s">
        <v>134</v>
      </c>
      <c r="B456">
        <f t="shared" ca="1" si="200"/>
        <v>25</v>
      </c>
      <c r="C456">
        <f t="shared" ca="1" si="201"/>
        <v>172.5</v>
      </c>
      <c r="D456">
        <f t="shared" ca="1" si="202"/>
        <v>63.7</v>
      </c>
      <c r="E456">
        <f t="shared" ca="1" si="203"/>
        <v>17.100000000000001</v>
      </c>
      <c r="F456">
        <f t="shared" ca="1" si="204"/>
        <v>5</v>
      </c>
      <c r="G456">
        <f t="shared" ca="1" si="205"/>
        <v>21.4</v>
      </c>
      <c r="H456">
        <f t="shared" ca="1" si="206"/>
        <v>11.9</v>
      </c>
      <c r="I456">
        <f t="shared" ca="1" si="207"/>
        <v>10.3</v>
      </c>
      <c r="J456">
        <f t="shared" ca="1" si="208"/>
        <v>18</v>
      </c>
      <c r="K456">
        <f t="shared" ca="1" si="209"/>
        <v>17.2</v>
      </c>
      <c r="L456">
        <f t="shared" ca="1" si="210"/>
        <v>35.299999999999997</v>
      </c>
      <c r="M456">
        <f t="shared" ca="1" si="211"/>
        <v>29.4</v>
      </c>
      <c r="N456">
        <f t="shared" ca="1" si="212"/>
        <v>40.6</v>
      </c>
      <c r="O456">
        <f t="shared" ca="1" si="213"/>
        <v>52.5</v>
      </c>
      <c r="P456">
        <f t="shared" ca="1" si="214"/>
        <v>50</v>
      </c>
      <c r="Q456">
        <f t="shared" ca="1" si="215"/>
        <v>52</v>
      </c>
      <c r="R456">
        <f t="shared" ca="1" si="216"/>
        <v>20</v>
      </c>
      <c r="S456">
        <f t="shared" ca="1" si="217"/>
        <v>44</v>
      </c>
      <c r="T456">
        <f t="shared" ca="1" si="218"/>
        <v>30</v>
      </c>
      <c r="U456">
        <f t="shared" ca="1" si="219"/>
        <v>30</v>
      </c>
      <c r="V456">
        <v>55</v>
      </c>
      <c r="W456">
        <f ca="1">INDIRECT("'"&amp;$A456&amp;"'!$n$23")</f>
        <v>11</v>
      </c>
      <c r="X456">
        <f ca="1">INDIRECT("'"&amp;$A456&amp;"'!$n$26")</f>
        <v>110</v>
      </c>
    </row>
    <row r="457" spans="1:24" x14ac:dyDescent="0.35">
      <c r="A457" t="s">
        <v>134</v>
      </c>
      <c r="B457">
        <f t="shared" ca="1" si="200"/>
        <v>25</v>
      </c>
      <c r="C457">
        <f t="shared" ca="1" si="201"/>
        <v>172.5</v>
      </c>
      <c r="D457">
        <f t="shared" ca="1" si="202"/>
        <v>63.7</v>
      </c>
      <c r="E457">
        <f t="shared" ca="1" si="203"/>
        <v>17.100000000000001</v>
      </c>
      <c r="F457">
        <f t="shared" ca="1" si="204"/>
        <v>5</v>
      </c>
      <c r="G457">
        <f t="shared" ca="1" si="205"/>
        <v>21.4</v>
      </c>
      <c r="H457">
        <f t="shared" ca="1" si="206"/>
        <v>11.9</v>
      </c>
      <c r="I457">
        <f t="shared" ca="1" si="207"/>
        <v>10.3</v>
      </c>
      <c r="J457">
        <f t="shared" ca="1" si="208"/>
        <v>18</v>
      </c>
      <c r="K457">
        <f t="shared" ca="1" si="209"/>
        <v>17.2</v>
      </c>
      <c r="L457">
        <f t="shared" ca="1" si="210"/>
        <v>35.299999999999997</v>
      </c>
      <c r="M457">
        <f t="shared" ca="1" si="211"/>
        <v>29.4</v>
      </c>
      <c r="N457">
        <f t="shared" ca="1" si="212"/>
        <v>40.6</v>
      </c>
      <c r="O457">
        <f t="shared" ca="1" si="213"/>
        <v>52.5</v>
      </c>
      <c r="P457">
        <f t="shared" ca="1" si="214"/>
        <v>50</v>
      </c>
      <c r="Q457">
        <f t="shared" ca="1" si="215"/>
        <v>52</v>
      </c>
      <c r="R457">
        <f t="shared" ca="1" si="216"/>
        <v>20</v>
      </c>
      <c r="S457">
        <f t="shared" ca="1" si="217"/>
        <v>44</v>
      </c>
      <c r="T457">
        <f t="shared" ca="1" si="218"/>
        <v>30</v>
      </c>
      <c r="U457">
        <f t="shared" ca="1" si="219"/>
        <v>30</v>
      </c>
      <c r="V457">
        <v>60</v>
      </c>
      <c r="W457">
        <f ca="1">INDIRECT("'"&amp;$A457&amp;"'!$o$23")</f>
        <v>11.5</v>
      </c>
      <c r="X457">
        <f ca="1">INDIRECT("'"&amp;$A457&amp;"'!$o$26")</f>
        <v>175</v>
      </c>
    </row>
    <row r="458" spans="1:24" x14ac:dyDescent="0.35">
      <c r="A458" t="s">
        <v>134</v>
      </c>
      <c r="B458">
        <f t="shared" ref="B458:B470" ca="1" si="220">INDIRECT("'"&amp;$A458&amp;"'!$C$3")</f>
        <v>25</v>
      </c>
      <c r="C458">
        <f t="shared" ref="C458:C470" ca="1" si="221">INDIRECT("'"&amp;$A458&amp;"'!$C$4")</f>
        <v>172.5</v>
      </c>
      <c r="D458">
        <f t="shared" ref="D458:D470" ca="1" si="222">INDIRECT("'"&amp;$A458&amp;"'!$C$5")</f>
        <v>63.7</v>
      </c>
      <c r="E458">
        <f t="shared" ref="E458:E470" ca="1" si="223">INDIRECT("'"&amp;$A458&amp;"'!$C$6")</f>
        <v>17.100000000000001</v>
      </c>
      <c r="F458">
        <f t="shared" ref="F458:F470" ca="1" si="224">INDIRECT("'"&amp;$A458&amp;"'!$C$7")</f>
        <v>5</v>
      </c>
      <c r="G458">
        <f t="shared" ref="G458:G470" ca="1" si="225">INDIRECT("'"&amp;$A458&amp;"'!$C$8")</f>
        <v>21.4</v>
      </c>
      <c r="H458">
        <f t="shared" ref="H458:H470" ca="1" si="226">INDIRECT("'"&amp;$A458&amp;"'!$C$11")</f>
        <v>11.9</v>
      </c>
      <c r="I458">
        <f t="shared" ref="I458:I470" ca="1" si="227">INDIRECT("'"&amp;$A458&amp;"'!$D$11")</f>
        <v>10.3</v>
      </c>
      <c r="J458">
        <f t="shared" ref="J458:J470" ca="1" si="228">INDIRECT("'"&amp;$A458&amp;"'!$e$11")</f>
        <v>18</v>
      </c>
      <c r="K458">
        <f t="shared" ref="K458:K470" ca="1" si="229">INDIRECT("'"&amp;$A458&amp;"'!$f$11")</f>
        <v>17.2</v>
      </c>
      <c r="L458">
        <f t="shared" ref="L458:L470" ca="1" si="230">INDIRECT("'"&amp;$A458&amp;"'!$C$12")</f>
        <v>35.299999999999997</v>
      </c>
      <c r="M458">
        <f t="shared" ref="M458:M470" ca="1" si="231">INDIRECT("'"&amp;$A458&amp;"'!$d$12")</f>
        <v>29.4</v>
      </c>
      <c r="N458">
        <f t="shared" ref="N458:N470" ca="1" si="232">INDIRECT("'"&amp;$A458&amp;"'!$e$12")</f>
        <v>40.6</v>
      </c>
      <c r="O458">
        <f t="shared" ref="O458:O470" ca="1" si="233">INDIRECT("'"&amp;$A458&amp;"'!$f$12")</f>
        <v>52.5</v>
      </c>
      <c r="P458">
        <f t="shared" ref="P458:P470" ca="1" si="234">INDIRECT("'"&amp;$A458&amp;"'!$C$16")</f>
        <v>50</v>
      </c>
      <c r="Q458">
        <f t="shared" ref="Q458:Q470" ca="1" si="235">INDIRECT("'"&amp;$A458&amp;"'!$C$17")</f>
        <v>52</v>
      </c>
      <c r="R458">
        <f t="shared" ref="R458:R470" ca="1" si="236">INDIRECT("'"&amp;$A458&amp;"'!$d$16")</f>
        <v>20</v>
      </c>
      <c r="S458">
        <f t="shared" ref="S458:S470" ca="1" si="237">INDIRECT("'"&amp;$A458&amp;"'!$e$17")</f>
        <v>44</v>
      </c>
      <c r="T458">
        <f t="shared" ref="T458:T470" ca="1" si="238">INDIRECT("'"&amp;$A458&amp;"'!$f$16")</f>
        <v>30</v>
      </c>
      <c r="U458">
        <f t="shared" ref="U458:U470" ca="1" si="239">INDIRECT("'"&amp;$A458&amp;"'!$f$17")</f>
        <v>30</v>
      </c>
      <c r="V458">
        <v>0</v>
      </c>
      <c r="W458">
        <f ca="1">INDIRECT("'"&amp;$A458&amp;"'!$C$23")</f>
        <v>0</v>
      </c>
      <c r="X458">
        <f ca="1">INDIRECT("'"&amp;$A458&amp;"'!$C$27")</f>
        <v>5</v>
      </c>
    </row>
    <row r="459" spans="1:24" x14ac:dyDescent="0.35">
      <c r="A459" t="s">
        <v>134</v>
      </c>
      <c r="B459">
        <f t="shared" ca="1" si="220"/>
        <v>25</v>
      </c>
      <c r="C459">
        <f t="shared" ca="1" si="221"/>
        <v>172.5</v>
      </c>
      <c r="D459">
        <f t="shared" ca="1" si="222"/>
        <v>63.7</v>
      </c>
      <c r="E459">
        <f t="shared" ca="1" si="223"/>
        <v>17.100000000000001</v>
      </c>
      <c r="F459">
        <f t="shared" ca="1" si="224"/>
        <v>5</v>
      </c>
      <c r="G459">
        <f t="shared" ca="1" si="225"/>
        <v>21.4</v>
      </c>
      <c r="H459">
        <f t="shared" ca="1" si="226"/>
        <v>11.9</v>
      </c>
      <c r="I459">
        <f t="shared" ca="1" si="227"/>
        <v>10.3</v>
      </c>
      <c r="J459">
        <f t="shared" ca="1" si="228"/>
        <v>18</v>
      </c>
      <c r="K459">
        <f t="shared" ca="1" si="229"/>
        <v>17.2</v>
      </c>
      <c r="L459">
        <f t="shared" ca="1" si="230"/>
        <v>35.299999999999997</v>
      </c>
      <c r="M459">
        <f t="shared" ca="1" si="231"/>
        <v>29.4</v>
      </c>
      <c r="N459">
        <f t="shared" ca="1" si="232"/>
        <v>40.6</v>
      </c>
      <c r="O459">
        <f t="shared" ca="1" si="233"/>
        <v>52.5</v>
      </c>
      <c r="P459">
        <f t="shared" ca="1" si="234"/>
        <v>50</v>
      </c>
      <c r="Q459">
        <f t="shared" ca="1" si="235"/>
        <v>52</v>
      </c>
      <c r="R459">
        <f t="shared" ca="1" si="236"/>
        <v>20</v>
      </c>
      <c r="S459">
        <f t="shared" ca="1" si="237"/>
        <v>44</v>
      </c>
      <c r="T459">
        <f t="shared" ca="1" si="238"/>
        <v>30</v>
      </c>
      <c r="U459">
        <f t="shared" ca="1" si="239"/>
        <v>30</v>
      </c>
      <c r="V459">
        <v>5</v>
      </c>
      <c r="W459">
        <f ca="1">INDIRECT("'"&amp;$A459&amp;"'!$d$23")</f>
        <v>1.25</v>
      </c>
      <c r="X459">
        <f ca="1">INDIRECT("'"&amp;$A459&amp;"'!$D$27")</f>
        <v>15</v>
      </c>
    </row>
    <row r="460" spans="1:24" x14ac:dyDescent="0.35">
      <c r="A460" t="s">
        <v>134</v>
      </c>
      <c r="B460">
        <f t="shared" ca="1" si="220"/>
        <v>25</v>
      </c>
      <c r="C460">
        <f t="shared" ca="1" si="221"/>
        <v>172.5</v>
      </c>
      <c r="D460">
        <f t="shared" ca="1" si="222"/>
        <v>63.7</v>
      </c>
      <c r="E460">
        <f t="shared" ca="1" si="223"/>
        <v>17.100000000000001</v>
      </c>
      <c r="F460">
        <f t="shared" ca="1" si="224"/>
        <v>5</v>
      </c>
      <c r="G460">
        <f t="shared" ca="1" si="225"/>
        <v>21.4</v>
      </c>
      <c r="H460">
        <f t="shared" ca="1" si="226"/>
        <v>11.9</v>
      </c>
      <c r="I460">
        <f t="shared" ca="1" si="227"/>
        <v>10.3</v>
      </c>
      <c r="J460">
        <f t="shared" ca="1" si="228"/>
        <v>18</v>
      </c>
      <c r="K460">
        <f t="shared" ca="1" si="229"/>
        <v>17.2</v>
      </c>
      <c r="L460">
        <f t="shared" ca="1" si="230"/>
        <v>35.299999999999997</v>
      </c>
      <c r="M460">
        <f t="shared" ca="1" si="231"/>
        <v>29.4</v>
      </c>
      <c r="N460">
        <f t="shared" ca="1" si="232"/>
        <v>40.6</v>
      </c>
      <c r="O460">
        <f t="shared" ca="1" si="233"/>
        <v>52.5</v>
      </c>
      <c r="P460">
        <f t="shared" ca="1" si="234"/>
        <v>50</v>
      </c>
      <c r="Q460">
        <f t="shared" ca="1" si="235"/>
        <v>52</v>
      </c>
      <c r="R460">
        <f t="shared" ca="1" si="236"/>
        <v>20</v>
      </c>
      <c r="S460">
        <f t="shared" ca="1" si="237"/>
        <v>44</v>
      </c>
      <c r="T460">
        <f t="shared" ca="1" si="238"/>
        <v>30</v>
      </c>
      <c r="U460">
        <f t="shared" ca="1" si="239"/>
        <v>30</v>
      </c>
      <c r="V460">
        <v>10</v>
      </c>
      <c r="W460">
        <f ca="1">INDIRECT("'"&amp;$A460&amp;"'!$e$23")</f>
        <v>2.5</v>
      </c>
      <c r="X460">
        <f ca="1">INDIRECT("'"&amp;$A460&amp;"'!$e$27")</f>
        <v>24</v>
      </c>
    </row>
    <row r="461" spans="1:24" x14ac:dyDescent="0.35">
      <c r="A461" t="s">
        <v>134</v>
      </c>
      <c r="B461">
        <f t="shared" ca="1" si="220"/>
        <v>25</v>
      </c>
      <c r="C461">
        <f t="shared" ca="1" si="221"/>
        <v>172.5</v>
      </c>
      <c r="D461">
        <f t="shared" ca="1" si="222"/>
        <v>63.7</v>
      </c>
      <c r="E461">
        <f t="shared" ca="1" si="223"/>
        <v>17.100000000000001</v>
      </c>
      <c r="F461">
        <f t="shared" ca="1" si="224"/>
        <v>5</v>
      </c>
      <c r="G461">
        <f t="shared" ca="1" si="225"/>
        <v>21.4</v>
      </c>
      <c r="H461">
        <f t="shared" ca="1" si="226"/>
        <v>11.9</v>
      </c>
      <c r="I461">
        <f t="shared" ca="1" si="227"/>
        <v>10.3</v>
      </c>
      <c r="J461">
        <f t="shared" ca="1" si="228"/>
        <v>18</v>
      </c>
      <c r="K461">
        <f t="shared" ca="1" si="229"/>
        <v>17.2</v>
      </c>
      <c r="L461">
        <f t="shared" ca="1" si="230"/>
        <v>35.299999999999997</v>
      </c>
      <c r="M461">
        <f t="shared" ca="1" si="231"/>
        <v>29.4</v>
      </c>
      <c r="N461">
        <f t="shared" ca="1" si="232"/>
        <v>40.6</v>
      </c>
      <c r="O461">
        <f t="shared" ca="1" si="233"/>
        <v>52.5</v>
      </c>
      <c r="P461">
        <f t="shared" ca="1" si="234"/>
        <v>50</v>
      </c>
      <c r="Q461">
        <f t="shared" ca="1" si="235"/>
        <v>52</v>
      </c>
      <c r="R461">
        <f t="shared" ca="1" si="236"/>
        <v>20</v>
      </c>
      <c r="S461">
        <f t="shared" ca="1" si="237"/>
        <v>44</v>
      </c>
      <c r="T461">
        <f t="shared" ca="1" si="238"/>
        <v>30</v>
      </c>
      <c r="U461">
        <f t="shared" ca="1" si="239"/>
        <v>30</v>
      </c>
      <c r="V461">
        <v>15</v>
      </c>
      <c r="W461">
        <f ca="1">INDIRECT("'"&amp;$A461&amp;"'!$f$23")</f>
        <v>3.25</v>
      </c>
      <c r="X461">
        <f ca="1">INDIRECT("'"&amp;$A461&amp;"'!$f$27")</f>
        <v>27</v>
      </c>
    </row>
    <row r="462" spans="1:24" x14ac:dyDescent="0.35">
      <c r="A462" t="s">
        <v>134</v>
      </c>
      <c r="B462">
        <f t="shared" ca="1" si="220"/>
        <v>25</v>
      </c>
      <c r="C462">
        <f ca="1">INDIRECT("'"&amp;$A462&amp;"'!$C$4")</f>
        <v>172.5</v>
      </c>
      <c r="D462">
        <f ca="1">INDIRECT("'"&amp;$A462&amp;"'!$C$5")</f>
        <v>63.7</v>
      </c>
      <c r="E462">
        <f ca="1">INDIRECT("'"&amp;$A462&amp;"'!$C$6")</f>
        <v>17.100000000000001</v>
      </c>
      <c r="F462">
        <f ca="1">INDIRECT("'"&amp;$A462&amp;"'!$C$7")</f>
        <v>5</v>
      </c>
      <c r="G462">
        <f ca="1">INDIRECT("'"&amp;$A462&amp;"'!$C$8")</f>
        <v>21.4</v>
      </c>
      <c r="H462">
        <f ca="1">INDIRECT("'"&amp;$A462&amp;"'!$C$11")</f>
        <v>11.9</v>
      </c>
      <c r="I462">
        <f ca="1">INDIRECT("'"&amp;$A462&amp;"'!$D$11")</f>
        <v>10.3</v>
      </c>
      <c r="J462">
        <f ca="1">INDIRECT("'"&amp;$A462&amp;"'!$e$11")</f>
        <v>18</v>
      </c>
      <c r="K462">
        <f ca="1">INDIRECT("'"&amp;$A462&amp;"'!$f$11")</f>
        <v>17.2</v>
      </c>
      <c r="L462">
        <f ca="1">INDIRECT("'"&amp;$A462&amp;"'!$C$12")</f>
        <v>35.299999999999997</v>
      </c>
      <c r="M462">
        <f ca="1">INDIRECT("'"&amp;$A462&amp;"'!$d$12")</f>
        <v>29.4</v>
      </c>
      <c r="N462">
        <f ca="1">INDIRECT("'"&amp;$A462&amp;"'!$e$12")</f>
        <v>40.6</v>
      </c>
      <c r="O462">
        <f ca="1">INDIRECT("'"&amp;$A462&amp;"'!$f$12")</f>
        <v>52.5</v>
      </c>
      <c r="P462">
        <f ca="1">INDIRECT("'"&amp;$A462&amp;"'!$C$16")</f>
        <v>50</v>
      </c>
      <c r="Q462">
        <f ca="1">INDIRECT("'"&amp;$A462&amp;"'!$C$17")</f>
        <v>52</v>
      </c>
      <c r="R462">
        <f ca="1">INDIRECT("'"&amp;$A462&amp;"'!$d$16")</f>
        <v>20</v>
      </c>
      <c r="S462">
        <f ca="1">INDIRECT("'"&amp;$A462&amp;"'!$e$17")</f>
        <v>44</v>
      </c>
      <c r="T462">
        <f ca="1">INDIRECT("'"&amp;$A462&amp;"'!$f$16")</f>
        <v>30</v>
      </c>
      <c r="U462">
        <f ca="1">INDIRECT("'"&amp;$A462&amp;"'!$f$17")</f>
        <v>30</v>
      </c>
      <c r="V462">
        <v>20</v>
      </c>
      <c r="W462">
        <f ca="1">INDIRECT("'"&amp;$A462&amp;"'!$g$23")</f>
        <v>4.25</v>
      </c>
      <c r="X462">
        <f ca="1">INDIRECT("'"&amp;$A462&amp;"'!$g$27")</f>
        <v>40</v>
      </c>
    </row>
    <row r="463" spans="1:24" x14ac:dyDescent="0.35">
      <c r="A463" t="s">
        <v>134</v>
      </c>
      <c r="B463">
        <f t="shared" ca="1" si="220"/>
        <v>25</v>
      </c>
      <c r="C463">
        <f t="shared" ca="1" si="221"/>
        <v>172.5</v>
      </c>
      <c r="D463">
        <f t="shared" ca="1" si="222"/>
        <v>63.7</v>
      </c>
      <c r="E463">
        <f t="shared" ca="1" si="223"/>
        <v>17.100000000000001</v>
      </c>
      <c r="F463">
        <f t="shared" ca="1" si="224"/>
        <v>5</v>
      </c>
      <c r="G463">
        <f t="shared" ca="1" si="225"/>
        <v>21.4</v>
      </c>
      <c r="H463">
        <f t="shared" ca="1" si="226"/>
        <v>11.9</v>
      </c>
      <c r="I463">
        <f t="shared" ca="1" si="227"/>
        <v>10.3</v>
      </c>
      <c r="J463">
        <f t="shared" ca="1" si="228"/>
        <v>18</v>
      </c>
      <c r="K463">
        <f t="shared" ca="1" si="229"/>
        <v>17.2</v>
      </c>
      <c r="L463">
        <f t="shared" ca="1" si="230"/>
        <v>35.299999999999997</v>
      </c>
      <c r="M463">
        <f t="shared" ca="1" si="231"/>
        <v>29.4</v>
      </c>
      <c r="N463">
        <f t="shared" ca="1" si="232"/>
        <v>40.6</v>
      </c>
      <c r="O463">
        <f t="shared" ca="1" si="233"/>
        <v>52.5</v>
      </c>
      <c r="P463">
        <f t="shared" ca="1" si="234"/>
        <v>50</v>
      </c>
      <c r="Q463">
        <f t="shared" ca="1" si="235"/>
        <v>52</v>
      </c>
      <c r="R463">
        <f t="shared" ca="1" si="236"/>
        <v>20</v>
      </c>
      <c r="S463">
        <f t="shared" ca="1" si="237"/>
        <v>44</v>
      </c>
      <c r="T463">
        <f t="shared" ca="1" si="238"/>
        <v>30</v>
      </c>
      <c r="U463">
        <f t="shared" ca="1" si="239"/>
        <v>30</v>
      </c>
      <c r="V463">
        <v>25</v>
      </c>
      <c r="W463">
        <f ca="1">INDIRECT("'"&amp;$A463&amp;"'!$h$23")</f>
        <v>5.25</v>
      </c>
      <c r="X463">
        <f ca="1">INDIRECT("'"&amp;$A463&amp;"'!$h$27")</f>
        <v>58</v>
      </c>
    </row>
    <row r="464" spans="1:24" x14ac:dyDescent="0.35">
      <c r="A464" t="s">
        <v>134</v>
      </c>
      <c r="B464">
        <f t="shared" ca="1" si="220"/>
        <v>25</v>
      </c>
      <c r="C464">
        <f t="shared" ca="1" si="221"/>
        <v>172.5</v>
      </c>
      <c r="D464">
        <f t="shared" ca="1" si="222"/>
        <v>63.7</v>
      </c>
      <c r="E464">
        <f t="shared" ca="1" si="223"/>
        <v>17.100000000000001</v>
      </c>
      <c r="F464">
        <f t="shared" ca="1" si="224"/>
        <v>5</v>
      </c>
      <c r="G464">
        <f t="shared" ca="1" si="225"/>
        <v>21.4</v>
      </c>
      <c r="H464">
        <f t="shared" ca="1" si="226"/>
        <v>11.9</v>
      </c>
      <c r="I464">
        <f t="shared" ca="1" si="227"/>
        <v>10.3</v>
      </c>
      <c r="J464">
        <f t="shared" ca="1" si="228"/>
        <v>18</v>
      </c>
      <c r="K464">
        <f t="shared" ca="1" si="229"/>
        <v>17.2</v>
      </c>
      <c r="L464">
        <f t="shared" ca="1" si="230"/>
        <v>35.299999999999997</v>
      </c>
      <c r="M464">
        <f t="shared" ca="1" si="231"/>
        <v>29.4</v>
      </c>
      <c r="N464">
        <f t="shared" ca="1" si="232"/>
        <v>40.6</v>
      </c>
      <c r="O464">
        <f t="shared" ca="1" si="233"/>
        <v>52.5</v>
      </c>
      <c r="P464">
        <f t="shared" ca="1" si="234"/>
        <v>50</v>
      </c>
      <c r="Q464">
        <f t="shared" ca="1" si="235"/>
        <v>52</v>
      </c>
      <c r="R464">
        <f t="shared" ca="1" si="236"/>
        <v>20</v>
      </c>
      <c r="S464">
        <f t="shared" ca="1" si="237"/>
        <v>44</v>
      </c>
      <c r="T464">
        <f t="shared" ca="1" si="238"/>
        <v>30</v>
      </c>
      <c r="U464">
        <f t="shared" ca="1" si="239"/>
        <v>30</v>
      </c>
      <c r="V464">
        <v>30</v>
      </c>
      <c r="W464">
        <f ca="1">INDIRECT("'"&amp;$A464&amp;"'!$i$23")</f>
        <v>6.25</v>
      </c>
      <c r="X464">
        <f ca="1">INDIRECT("'"&amp;$A464&amp;"'!$i$27")</f>
        <v>61</v>
      </c>
    </row>
    <row r="465" spans="1:24" x14ac:dyDescent="0.35">
      <c r="A465" t="s">
        <v>134</v>
      </c>
      <c r="B465">
        <f t="shared" ca="1" si="220"/>
        <v>25</v>
      </c>
      <c r="C465">
        <f t="shared" ca="1" si="221"/>
        <v>172.5</v>
      </c>
      <c r="D465">
        <f t="shared" ca="1" si="222"/>
        <v>63.7</v>
      </c>
      <c r="E465">
        <f t="shared" ca="1" si="223"/>
        <v>17.100000000000001</v>
      </c>
      <c r="F465">
        <f t="shared" ca="1" si="224"/>
        <v>5</v>
      </c>
      <c r="G465">
        <f t="shared" ca="1" si="225"/>
        <v>21.4</v>
      </c>
      <c r="H465">
        <f t="shared" ca="1" si="226"/>
        <v>11.9</v>
      </c>
      <c r="I465">
        <f t="shared" ca="1" si="227"/>
        <v>10.3</v>
      </c>
      <c r="J465">
        <f t="shared" ca="1" si="228"/>
        <v>18</v>
      </c>
      <c r="K465">
        <f t="shared" ca="1" si="229"/>
        <v>17.2</v>
      </c>
      <c r="L465">
        <f t="shared" ca="1" si="230"/>
        <v>35.299999999999997</v>
      </c>
      <c r="M465">
        <f t="shared" ca="1" si="231"/>
        <v>29.4</v>
      </c>
      <c r="N465">
        <f t="shared" ca="1" si="232"/>
        <v>40.6</v>
      </c>
      <c r="O465">
        <f t="shared" ca="1" si="233"/>
        <v>52.5</v>
      </c>
      <c r="P465">
        <f t="shared" ca="1" si="234"/>
        <v>50</v>
      </c>
      <c r="Q465">
        <f t="shared" ca="1" si="235"/>
        <v>52</v>
      </c>
      <c r="R465">
        <f t="shared" ca="1" si="236"/>
        <v>20</v>
      </c>
      <c r="S465">
        <f t="shared" ca="1" si="237"/>
        <v>44</v>
      </c>
      <c r="T465">
        <f t="shared" ca="1" si="238"/>
        <v>30</v>
      </c>
      <c r="U465">
        <f t="shared" ca="1" si="239"/>
        <v>30</v>
      </c>
      <c r="V465">
        <v>35</v>
      </c>
      <c r="W465">
        <f ca="1">INDIRECT("'"&amp;$A465&amp;"'!$j$23")</f>
        <v>7.5</v>
      </c>
      <c r="X465">
        <f ca="1">INDIRECT("'"&amp;$A465&amp;"'!$j$27")</f>
        <v>78</v>
      </c>
    </row>
    <row r="466" spans="1:24" x14ac:dyDescent="0.35">
      <c r="A466" t="s">
        <v>134</v>
      </c>
      <c r="B466">
        <f t="shared" ca="1" si="220"/>
        <v>25</v>
      </c>
      <c r="C466">
        <f t="shared" ca="1" si="221"/>
        <v>172.5</v>
      </c>
      <c r="D466">
        <f t="shared" ca="1" si="222"/>
        <v>63.7</v>
      </c>
      <c r="E466">
        <f t="shared" ca="1" si="223"/>
        <v>17.100000000000001</v>
      </c>
      <c r="F466">
        <f t="shared" ca="1" si="224"/>
        <v>5</v>
      </c>
      <c r="G466">
        <f t="shared" ca="1" si="225"/>
        <v>21.4</v>
      </c>
      <c r="H466">
        <f t="shared" ca="1" si="226"/>
        <v>11.9</v>
      </c>
      <c r="I466">
        <f t="shared" ca="1" si="227"/>
        <v>10.3</v>
      </c>
      <c r="J466">
        <f t="shared" ca="1" si="228"/>
        <v>18</v>
      </c>
      <c r="K466">
        <f t="shared" ca="1" si="229"/>
        <v>17.2</v>
      </c>
      <c r="L466">
        <f t="shared" ca="1" si="230"/>
        <v>35.299999999999997</v>
      </c>
      <c r="M466">
        <f t="shared" ca="1" si="231"/>
        <v>29.4</v>
      </c>
      <c r="N466">
        <f t="shared" ca="1" si="232"/>
        <v>40.6</v>
      </c>
      <c r="O466">
        <f t="shared" ca="1" si="233"/>
        <v>52.5</v>
      </c>
      <c r="P466">
        <f t="shared" ca="1" si="234"/>
        <v>50</v>
      </c>
      <c r="Q466">
        <f t="shared" ca="1" si="235"/>
        <v>52</v>
      </c>
      <c r="R466">
        <f t="shared" ca="1" si="236"/>
        <v>20</v>
      </c>
      <c r="S466">
        <f t="shared" ca="1" si="237"/>
        <v>44</v>
      </c>
      <c r="T466">
        <f t="shared" ca="1" si="238"/>
        <v>30</v>
      </c>
      <c r="U466">
        <f t="shared" ca="1" si="239"/>
        <v>30</v>
      </c>
      <c r="V466">
        <v>40</v>
      </c>
      <c r="W466">
        <f ca="1">INDIRECT("'"&amp;$A466&amp;"'!$k$23")</f>
        <v>9</v>
      </c>
      <c r="X466">
        <f ca="1">INDIRECT("'"&amp;$A466&amp;"'!$k$27")</f>
        <v>82</v>
      </c>
    </row>
    <row r="467" spans="1:24" x14ac:dyDescent="0.35">
      <c r="A467" t="s">
        <v>134</v>
      </c>
      <c r="B467">
        <f t="shared" ca="1" si="220"/>
        <v>25</v>
      </c>
      <c r="C467">
        <f t="shared" ca="1" si="221"/>
        <v>172.5</v>
      </c>
      <c r="D467">
        <f t="shared" ca="1" si="222"/>
        <v>63.7</v>
      </c>
      <c r="E467">
        <f t="shared" ca="1" si="223"/>
        <v>17.100000000000001</v>
      </c>
      <c r="F467">
        <f t="shared" ca="1" si="224"/>
        <v>5</v>
      </c>
      <c r="G467">
        <f t="shared" ca="1" si="225"/>
        <v>21.4</v>
      </c>
      <c r="H467">
        <f t="shared" ca="1" si="226"/>
        <v>11.9</v>
      </c>
      <c r="I467">
        <f t="shared" ca="1" si="227"/>
        <v>10.3</v>
      </c>
      <c r="J467">
        <f t="shared" ca="1" si="228"/>
        <v>18</v>
      </c>
      <c r="K467">
        <f t="shared" ca="1" si="229"/>
        <v>17.2</v>
      </c>
      <c r="L467">
        <f t="shared" ca="1" si="230"/>
        <v>35.299999999999997</v>
      </c>
      <c r="M467">
        <f t="shared" ca="1" si="231"/>
        <v>29.4</v>
      </c>
      <c r="N467">
        <f t="shared" ca="1" si="232"/>
        <v>40.6</v>
      </c>
      <c r="O467">
        <f t="shared" ca="1" si="233"/>
        <v>52.5</v>
      </c>
      <c r="P467">
        <f t="shared" ca="1" si="234"/>
        <v>50</v>
      </c>
      <c r="Q467">
        <f t="shared" ca="1" si="235"/>
        <v>52</v>
      </c>
      <c r="R467">
        <f t="shared" ca="1" si="236"/>
        <v>20</v>
      </c>
      <c r="S467">
        <f t="shared" ca="1" si="237"/>
        <v>44</v>
      </c>
      <c r="T467">
        <f t="shared" ca="1" si="238"/>
        <v>30</v>
      </c>
      <c r="U467">
        <f t="shared" ca="1" si="239"/>
        <v>30</v>
      </c>
      <c r="V467">
        <v>45</v>
      </c>
      <c r="W467">
        <f ca="1">INDIRECT("'"&amp;$A467&amp;"'!$l$23")</f>
        <v>9.25</v>
      </c>
      <c r="X467">
        <f ca="1">INDIRECT("'"&amp;$A467&amp;"'!$l$27")</f>
        <v>105</v>
      </c>
    </row>
    <row r="468" spans="1:24" x14ac:dyDescent="0.35">
      <c r="A468" t="s">
        <v>134</v>
      </c>
      <c r="B468">
        <f t="shared" ca="1" si="220"/>
        <v>25</v>
      </c>
      <c r="C468">
        <f t="shared" ca="1" si="221"/>
        <v>172.5</v>
      </c>
      <c r="D468">
        <f t="shared" ca="1" si="222"/>
        <v>63.7</v>
      </c>
      <c r="E468">
        <f t="shared" ca="1" si="223"/>
        <v>17.100000000000001</v>
      </c>
      <c r="F468">
        <f t="shared" ca="1" si="224"/>
        <v>5</v>
      </c>
      <c r="G468">
        <f t="shared" ca="1" si="225"/>
        <v>21.4</v>
      </c>
      <c r="H468">
        <f t="shared" ca="1" si="226"/>
        <v>11.9</v>
      </c>
      <c r="I468">
        <f t="shared" ca="1" si="227"/>
        <v>10.3</v>
      </c>
      <c r="J468">
        <f t="shared" ca="1" si="228"/>
        <v>18</v>
      </c>
      <c r="K468">
        <f t="shared" ca="1" si="229"/>
        <v>17.2</v>
      </c>
      <c r="L468">
        <f t="shared" ca="1" si="230"/>
        <v>35.299999999999997</v>
      </c>
      <c r="M468">
        <f t="shared" ca="1" si="231"/>
        <v>29.4</v>
      </c>
      <c r="N468">
        <f t="shared" ca="1" si="232"/>
        <v>40.6</v>
      </c>
      <c r="O468">
        <f t="shared" ca="1" si="233"/>
        <v>52.5</v>
      </c>
      <c r="P468">
        <f t="shared" ca="1" si="234"/>
        <v>50</v>
      </c>
      <c r="Q468">
        <f t="shared" ca="1" si="235"/>
        <v>52</v>
      </c>
      <c r="R468">
        <f t="shared" ca="1" si="236"/>
        <v>20</v>
      </c>
      <c r="S468">
        <f t="shared" ca="1" si="237"/>
        <v>44</v>
      </c>
      <c r="T468">
        <f t="shared" ca="1" si="238"/>
        <v>30</v>
      </c>
      <c r="U468">
        <f t="shared" ca="1" si="239"/>
        <v>30</v>
      </c>
      <c r="V468">
        <v>50</v>
      </c>
      <c r="W468">
        <f ca="1">INDIRECT("'"&amp;$A468&amp;"'!$m$23")</f>
        <v>9.75</v>
      </c>
      <c r="X468">
        <f ca="1">INDIRECT("'"&amp;$A468&amp;"'!$m$27")</f>
        <v>101</v>
      </c>
    </row>
    <row r="469" spans="1:24" x14ac:dyDescent="0.35">
      <c r="A469" t="s">
        <v>134</v>
      </c>
      <c r="B469">
        <f t="shared" ca="1" si="220"/>
        <v>25</v>
      </c>
      <c r="C469">
        <f t="shared" ca="1" si="221"/>
        <v>172.5</v>
      </c>
      <c r="D469">
        <f t="shared" ca="1" si="222"/>
        <v>63.7</v>
      </c>
      <c r="E469">
        <f t="shared" ca="1" si="223"/>
        <v>17.100000000000001</v>
      </c>
      <c r="F469">
        <f t="shared" ca="1" si="224"/>
        <v>5</v>
      </c>
      <c r="G469">
        <f t="shared" ca="1" si="225"/>
        <v>21.4</v>
      </c>
      <c r="H469">
        <f t="shared" ca="1" si="226"/>
        <v>11.9</v>
      </c>
      <c r="I469">
        <f t="shared" ca="1" si="227"/>
        <v>10.3</v>
      </c>
      <c r="J469">
        <f t="shared" ca="1" si="228"/>
        <v>18</v>
      </c>
      <c r="K469">
        <f t="shared" ca="1" si="229"/>
        <v>17.2</v>
      </c>
      <c r="L469">
        <f t="shared" ca="1" si="230"/>
        <v>35.299999999999997</v>
      </c>
      <c r="M469">
        <f t="shared" ca="1" si="231"/>
        <v>29.4</v>
      </c>
      <c r="N469">
        <f t="shared" ca="1" si="232"/>
        <v>40.6</v>
      </c>
      <c r="O469">
        <f t="shared" ca="1" si="233"/>
        <v>52.5</v>
      </c>
      <c r="P469">
        <f t="shared" ca="1" si="234"/>
        <v>50</v>
      </c>
      <c r="Q469">
        <f t="shared" ca="1" si="235"/>
        <v>52</v>
      </c>
      <c r="R469">
        <f t="shared" ca="1" si="236"/>
        <v>20</v>
      </c>
      <c r="S469">
        <f t="shared" ca="1" si="237"/>
        <v>44</v>
      </c>
      <c r="T469">
        <f t="shared" ca="1" si="238"/>
        <v>30</v>
      </c>
      <c r="U469">
        <f t="shared" ca="1" si="239"/>
        <v>30</v>
      </c>
      <c r="V469">
        <v>55</v>
      </c>
      <c r="W469">
        <f ca="1">INDIRECT("'"&amp;$A469&amp;"'!$n$23")</f>
        <v>11</v>
      </c>
      <c r="X469">
        <f ca="1">INDIRECT("'"&amp;$A469&amp;"'!$n$27")</f>
        <v>121</v>
      </c>
    </row>
    <row r="470" spans="1:24" x14ac:dyDescent="0.35">
      <c r="A470" t="s">
        <v>134</v>
      </c>
      <c r="B470">
        <f t="shared" ca="1" si="220"/>
        <v>25</v>
      </c>
      <c r="C470">
        <f t="shared" ca="1" si="221"/>
        <v>172.5</v>
      </c>
      <c r="D470">
        <f t="shared" ca="1" si="222"/>
        <v>63.7</v>
      </c>
      <c r="E470">
        <f t="shared" ca="1" si="223"/>
        <v>17.100000000000001</v>
      </c>
      <c r="F470">
        <f t="shared" ca="1" si="224"/>
        <v>5</v>
      </c>
      <c r="G470">
        <f t="shared" ca="1" si="225"/>
        <v>21.4</v>
      </c>
      <c r="H470">
        <f t="shared" ca="1" si="226"/>
        <v>11.9</v>
      </c>
      <c r="I470">
        <f t="shared" ca="1" si="227"/>
        <v>10.3</v>
      </c>
      <c r="J470">
        <f t="shared" ca="1" si="228"/>
        <v>18</v>
      </c>
      <c r="K470">
        <f t="shared" ca="1" si="229"/>
        <v>17.2</v>
      </c>
      <c r="L470">
        <f t="shared" ca="1" si="230"/>
        <v>35.299999999999997</v>
      </c>
      <c r="M470">
        <f t="shared" ca="1" si="231"/>
        <v>29.4</v>
      </c>
      <c r="N470">
        <f t="shared" ca="1" si="232"/>
        <v>40.6</v>
      </c>
      <c r="O470">
        <f t="shared" ca="1" si="233"/>
        <v>52.5</v>
      </c>
      <c r="P470">
        <f t="shared" ca="1" si="234"/>
        <v>50</v>
      </c>
      <c r="Q470">
        <f t="shared" ca="1" si="235"/>
        <v>52</v>
      </c>
      <c r="R470">
        <f t="shared" ca="1" si="236"/>
        <v>20</v>
      </c>
      <c r="S470">
        <f t="shared" ca="1" si="237"/>
        <v>44</v>
      </c>
      <c r="T470">
        <f t="shared" ca="1" si="238"/>
        <v>30</v>
      </c>
      <c r="U470">
        <f t="shared" ca="1" si="239"/>
        <v>30</v>
      </c>
      <c r="V470">
        <v>60</v>
      </c>
      <c r="W470">
        <f ca="1">INDIRECT("'"&amp;$A470&amp;"'!$o$23")</f>
        <v>11.5</v>
      </c>
      <c r="X470">
        <f ca="1">INDIRECT("'"&amp;$A470&amp;"'!$o$27")</f>
        <v>163</v>
      </c>
    </row>
    <row r="471" spans="1:24" x14ac:dyDescent="0.35">
      <c r="A471" t="s">
        <v>135</v>
      </c>
      <c r="B471">
        <f ca="1">INDIRECT("'"&amp;$A471&amp;"'!$C$3")</f>
        <v>25</v>
      </c>
      <c r="C471">
        <f ca="1">INDIRECT("'"&amp;$A471&amp;"'!$C$4")</f>
        <v>181</v>
      </c>
      <c r="D471">
        <f ca="1">INDIRECT("'"&amp;$A471&amp;"'!$C$5")</f>
        <v>77.3</v>
      </c>
      <c r="E471">
        <f ca="1">INDIRECT("'"&amp;$A471&amp;"'!$C$6")</f>
        <v>24.6</v>
      </c>
      <c r="F471">
        <f ca="1">INDIRECT("'"&amp;$A471&amp;"'!$C$7")</f>
        <v>7</v>
      </c>
      <c r="G471">
        <f ca="1">INDIRECT("'"&amp;$A471&amp;"'!$C$8")</f>
        <v>23.6</v>
      </c>
      <c r="H471">
        <f ca="1">INDIRECT("'"&amp;$A471&amp;"'!$C$11")</f>
        <v>16.899999999999999</v>
      </c>
      <c r="I471">
        <f ca="1">INDIRECT("'"&amp;$A471&amp;"'!$D$11")</f>
        <v>15</v>
      </c>
      <c r="J471">
        <f ca="1">INDIRECT("'"&amp;$A471&amp;"'!$e$11")</f>
        <v>24.9</v>
      </c>
      <c r="K471">
        <f ca="1">INDIRECT("'"&amp;$A471&amp;"'!$f$11")</f>
        <v>24.7</v>
      </c>
      <c r="L471">
        <f ca="1">INDIRECT("'"&amp;$A471&amp;"'!$C$12")</f>
        <v>33.1</v>
      </c>
      <c r="M471">
        <f ca="1">INDIRECT("'"&amp;$A471&amp;"'!$d$12")</f>
        <v>25.5</v>
      </c>
      <c r="N471">
        <f ca="1">INDIRECT("'"&amp;$A471&amp;"'!$e$12")</f>
        <v>38.799999999999997</v>
      </c>
      <c r="O471">
        <f ca="1">INDIRECT("'"&amp;$A471&amp;"'!$f$12")</f>
        <v>50.3</v>
      </c>
      <c r="P471">
        <f ca="1">INDIRECT("'"&amp;$A471&amp;"'!$C$16")</f>
        <v>50</v>
      </c>
      <c r="Q471">
        <f ca="1">INDIRECT("'"&amp;$A471&amp;"'!$C$17")</f>
        <v>50</v>
      </c>
      <c r="R471">
        <f ca="1">INDIRECT("'"&amp;$A471&amp;"'!$d$16")</f>
        <v>20</v>
      </c>
      <c r="S471">
        <f ca="1">INDIRECT("'"&amp;$A471&amp;"'!$e$17")</f>
        <v>52</v>
      </c>
      <c r="T471">
        <f ca="1">INDIRECT("'"&amp;$A471&amp;"'!$f$16")</f>
        <v>28</v>
      </c>
      <c r="U471">
        <f ca="1">INDIRECT("'"&amp;$A471&amp;"'!$f$17")</f>
        <v>24</v>
      </c>
      <c r="V471">
        <v>0</v>
      </c>
      <c r="W471">
        <f ca="1">INDIRECT("'"&amp;$A471&amp;"'!$C$23")</f>
        <v>0</v>
      </c>
      <c r="X471">
        <f ca="1">INDIRECT("'"&amp;$A471&amp;"'!$C$25")</f>
        <v>12</v>
      </c>
    </row>
    <row r="472" spans="1:24" x14ac:dyDescent="0.35">
      <c r="A472" t="s">
        <v>135</v>
      </c>
      <c r="B472">
        <f t="shared" ref="B472:B509" ca="1" si="240">INDIRECT("'"&amp;$A472&amp;"'!$C$3")</f>
        <v>25</v>
      </c>
      <c r="C472">
        <f t="shared" ref="C472:C509" ca="1" si="241">INDIRECT("'"&amp;$A472&amp;"'!$C$4")</f>
        <v>181</v>
      </c>
      <c r="D472">
        <f t="shared" ref="D472:D509" ca="1" si="242">INDIRECT("'"&amp;$A472&amp;"'!$C$5")</f>
        <v>77.3</v>
      </c>
      <c r="E472">
        <f t="shared" ref="E472:E509" ca="1" si="243">INDIRECT("'"&amp;$A472&amp;"'!$C$6")</f>
        <v>24.6</v>
      </c>
      <c r="F472">
        <f t="shared" ref="F472:F509" ca="1" si="244">INDIRECT("'"&amp;$A472&amp;"'!$C$7")</f>
        <v>7</v>
      </c>
      <c r="G472">
        <f t="shared" ref="G472:G509" ca="1" si="245">INDIRECT("'"&amp;$A472&amp;"'!$C$8")</f>
        <v>23.6</v>
      </c>
      <c r="H472">
        <f t="shared" ref="H472:H509" ca="1" si="246">INDIRECT("'"&amp;$A472&amp;"'!$C$11")</f>
        <v>16.899999999999999</v>
      </c>
      <c r="I472">
        <f t="shared" ref="I472:I509" ca="1" si="247">INDIRECT("'"&amp;$A472&amp;"'!$D$11")</f>
        <v>15</v>
      </c>
      <c r="J472">
        <f t="shared" ref="J472:J509" ca="1" si="248">INDIRECT("'"&amp;$A472&amp;"'!$e$11")</f>
        <v>24.9</v>
      </c>
      <c r="K472">
        <f t="shared" ref="K472:K509" ca="1" si="249">INDIRECT("'"&amp;$A472&amp;"'!$f$11")</f>
        <v>24.7</v>
      </c>
      <c r="L472">
        <f t="shared" ref="L472:L509" ca="1" si="250">INDIRECT("'"&amp;$A472&amp;"'!$C$12")</f>
        <v>33.1</v>
      </c>
      <c r="M472">
        <f t="shared" ref="M472:M509" ca="1" si="251">INDIRECT("'"&amp;$A472&amp;"'!$d$12")</f>
        <v>25.5</v>
      </c>
      <c r="N472">
        <f t="shared" ref="N472:N509" ca="1" si="252">INDIRECT("'"&amp;$A472&amp;"'!$e$12")</f>
        <v>38.799999999999997</v>
      </c>
      <c r="O472">
        <f t="shared" ref="O472:O509" ca="1" si="253">INDIRECT("'"&amp;$A472&amp;"'!$f$12")</f>
        <v>50.3</v>
      </c>
      <c r="P472">
        <f t="shared" ref="P472:P509" ca="1" si="254">INDIRECT("'"&amp;$A472&amp;"'!$C$16")</f>
        <v>50</v>
      </c>
      <c r="Q472">
        <f t="shared" ref="Q472:Q509" ca="1" si="255">INDIRECT("'"&amp;$A472&amp;"'!$C$17")</f>
        <v>50</v>
      </c>
      <c r="R472">
        <f t="shared" ref="R472:R509" ca="1" si="256">INDIRECT("'"&amp;$A472&amp;"'!$d$16")</f>
        <v>20</v>
      </c>
      <c r="S472">
        <f t="shared" ref="S472:S509" ca="1" si="257">INDIRECT("'"&amp;$A472&amp;"'!$e$17")</f>
        <v>52</v>
      </c>
      <c r="T472">
        <f t="shared" ref="T472:T509" ca="1" si="258">INDIRECT("'"&amp;$A472&amp;"'!$f$16")</f>
        <v>28</v>
      </c>
      <c r="U472">
        <f t="shared" ref="U472:U509" ca="1" si="259">INDIRECT("'"&amp;$A472&amp;"'!$f$17")</f>
        <v>24</v>
      </c>
      <c r="V472">
        <v>5</v>
      </c>
      <c r="W472">
        <f ca="1">INDIRECT("'"&amp;$A472&amp;"'!$d$23")</f>
        <v>2.75</v>
      </c>
      <c r="X472">
        <f ca="1">INDIRECT("'"&amp;$A472&amp;"'!$D$25")</f>
        <v>19</v>
      </c>
    </row>
    <row r="473" spans="1:24" x14ac:dyDescent="0.35">
      <c r="A473" t="s">
        <v>135</v>
      </c>
      <c r="B473">
        <f t="shared" ca="1" si="240"/>
        <v>25</v>
      </c>
      <c r="C473">
        <f t="shared" ca="1" si="241"/>
        <v>181</v>
      </c>
      <c r="D473">
        <f t="shared" ca="1" si="242"/>
        <v>77.3</v>
      </c>
      <c r="E473">
        <f t="shared" ca="1" si="243"/>
        <v>24.6</v>
      </c>
      <c r="F473">
        <f t="shared" ca="1" si="244"/>
        <v>7</v>
      </c>
      <c r="G473">
        <f t="shared" ca="1" si="245"/>
        <v>23.6</v>
      </c>
      <c r="H473">
        <f t="shared" ca="1" si="246"/>
        <v>16.899999999999999</v>
      </c>
      <c r="I473">
        <f t="shared" ca="1" si="247"/>
        <v>15</v>
      </c>
      <c r="J473">
        <f t="shared" ca="1" si="248"/>
        <v>24.9</v>
      </c>
      <c r="K473">
        <f t="shared" ca="1" si="249"/>
        <v>24.7</v>
      </c>
      <c r="L473">
        <f t="shared" ca="1" si="250"/>
        <v>33.1</v>
      </c>
      <c r="M473">
        <f t="shared" ca="1" si="251"/>
        <v>25.5</v>
      </c>
      <c r="N473">
        <f t="shared" ca="1" si="252"/>
        <v>38.799999999999997</v>
      </c>
      <c r="O473">
        <f t="shared" ca="1" si="253"/>
        <v>50.3</v>
      </c>
      <c r="P473">
        <f t="shared" ca="1" si="254"/>
        <v>50</v>
      </c>
      <c r="Q473">
        <f t="shared" ca="1" si="255"/>
        <v>50</v>
      </c>
      <c r="R473">
        <f t="shared" ca="1" si="256"/>
        <v>20</v>
      </c>
      <c r="S473">
        <f t="shared" ca="1" si="257"/>
        <v>52</v>
      </c>
      <c r="T473">
        <f t="shared" ca="1" si="258"/>
        <v>28</v>
      </c>
      <c r="U473">
        <f t="shared" ca="1" si="259"/>
        <v>24</v>
      </c>
      <c r="V473">
        <v>10</v>
      </c>
      <c r="W473">
        <f ca="1">INDIRECT("'"&amp;$A473&amp;"'!$e$23")</f>
        <v>4</v>
      </c>
      <c r="X473">
        <f ca="1">INDIRECT("'"&amp;$A473&amp;"'!$e$25")</f>
        <v>26</v>
      </c>
    </row>
    <row r="474" spans="1:24" x14ac:dyDescent="0.35">
      <c r="A474" t="s">
        <v>135</v>
      </c>
      <c r="B474">
        <f t="shared" ca="1" si="240"/>
        <v>25</v>
      </c>
      <c r="C474">
        <f t="shared" ca="1" si="241"/>
        <v>181</v>
      </c>
      <c r="D474">
        <f t="shared" ca="1" si="242"/>
        <v>77.3</v>
      </c>
      <c r="E474">
        <f t="shared" ca="1" si="243"/>
        <v>24.6</v>
      </c>
      <c r="F474">
        <f t="shared" ca="1" si="244"/>
        <v>7</v>
      </c>
      <c r="G474">
        <f t="shared" ca="1" si="245"/>
        <v>23.6</v>
      </c>
      <c r="H474">
        <f t="shared" ca="1" si="246"/>
        <v>16.899999999999999</v>
      </c>
      <c r="I474">
        <f t="shared" ca="1" si="247"/>
        <v>15</v>
      </c>
      <c r="J474">
        <f t="shared" ca="1" si="248"/>
        <v>24.9</v>
      </c>
      <c r="K474">
        <f t="shared" ca="1" si="249"/>
        <v>24.7</v>
      </c>
      <c r="L474">
        <f t="shared" ca="1" si="250"/>
        <v>33.1</v>
      </c>
      <c r="M474">
        <f t="shared" ca="1" si="251"/>
        <v>25.5</v>
      </c>
      <c r="N474">
        <f t="shared" ca="1" si="252"/>
        <v>38.799999999999997</v>
      </c>
      <c r="O474">
        <f t="shared" ca="1" si="253"/>
        <v>50.3</v>
      </c>
      <c r="P474">
        <f t="shared" ca="1" si="254"/>
        <v>50</v>
      </c>
      <c r="Q474">
        <f t="shared" ca="1" si="255"/>
        <v>50</v>
      </c>
      <c r="R474">
        <f t="shared" ca="1" si="256"/>
        <v>20</v>
      </c>
      <c r="S474">
        <f t="shared" ca="1" si="257"/>
        <v>52</v>
      </c>
      <c r="T474">
        <f t="shared" ca="1" si="258"/>
        <v>28</v>
      </c>
      <c r="U474">
        <f t="shared" ca="1" si="259"/>
        <v>24</v>
      </c>
      <c r="V474">
        <v>15</v>
      </c>
      <c r="W474">
        <f ca="1">INDIRECT("'"&amp;$A474&amp;"'!$f$23")</f>
        <v>5.25</v>
      </c>
      <c r="X474">
        <f ca="1">INDIRECT("'"&amp;$A474&amp;"'!$f$25")</f>
        <v>28</v>
      </c>
    </row>
    <row r="475" spans="1:24" x14ac:dyDescent="0.35">
      <c r="A475" t="s">
        <v>135</v>
      </c>
      <c r="B475">
        <f t="shared" ca="1" si="240"/>
        <v>25</v>
      </c>
      <c r="C475">
        <f t="shared" ca="1" si="241"/>
        <v>181</v>
      </c>
      <c r="D475">
        <f t="shared" ca="1" si="242"/>
        <v>77.3</v>
      </c>
      <c r="E475">
        <f t="shared" ca="1" si="243"/>
        <v>24.6</v>
      </c>
      <c r="F475">
        <f t="shared" ca="1" si="244"/>
        <v>7</v>
      </c>
      <c r="G475">
        <f t="shared" ca="1" si="245"/>
        <v>23.6</v>
      </c>
      <c r="H475">
        <f t="shared" ca="1" si="246"/>
        <v>16.899999999999999</v>
      </c>
      <c r="I475">
        <f t="shared" ca="1" si="247"/>
        <v>15</v>
      </c>
      <c r="J475">
        <f t="shared" ca="1" si="248"/>
        <v>24.9</v>
      </c>
      <c r="K475">
        <f t="shared" ca="1" si="249"/>
        <v>24.7</v>
      </c>
      <c r="L475">
        <f t="shared" ca="1" si="250"/>
        <v>33.1</v>
      </c>
      <c r="M475">
        <f t="shared" ca="1" si="251"/>
        <v>25.5</v>
      </c>
      <c r="N475">
        <f t="shared" ca="1" si="252"/>
        <v>38.799999999999997</v>
      </c>
      <c r="O475">
        <f t="shared" ca="1" si="253"/>
        <v>50.3</v>
      </c>
      <c r="P475">
        <f t="shared" ca="1" si="254"/>
        <v>50</v>
      </c>
      <c r="Q475">
        <f t="shared" ca="1" si="255"/>
        <v>50</v>
      </c>
      <c r="R475">
        <f t="shared" ca="1" si="256"/>
        <v>20</v>
      </c>
      <c r="S475">
        <f t="shared" ca="1" si="257"/>
        <v>52</v>
      </c>
      <c r="T475">
        <f t="shared" ca="1" si="258"/>
        <v>28</v>
      </c>
      <c r="U475">
        <f t="shared" ca="1" si="259"/>
        <v>24</v>
      </c>
      <c r="V475">
        <v>20</v>
      </c>
      <c r="W475">
        <f ca="1">INDIRECT("'"&amp;$A475&amp;"'!$g$23")</f>
        <v>6.25</v>
      </c>
      <c r="X475">
        <f ca="1">INDIRECT("'"&amp;$A475&amp;"'!$g$25")</f>
        <v>40</v>
      </c>
    </row>
    <row r="476" spans="1:24" x14ac:dyDescent="0.35">
      <c r="A476" t="s">
        <v>135</v>
      </c>
      <c r="B476">
        <f t="shared" ca="1" si="240"/>
        <v>25</v>
      </c>
      <c r="C476">
        <f t="shared" ca="1" si="241"/>
        <v>181</v>
      </c>
      <c r="D476">
        <f t="shared" ca="1" si="242"/>
        <v>77.3</v>
      </c>
      <c r="E476">
        <f t="shared" ca="1" si="243"/>
        <v>24.6</v>
      </c>
      <c r="F476">
        <f t="shared" ca="1" si="244"/>
        <v>7</v>
      </c>
      <c r="G476">
        <f t="shared" ca="1" si="245"/>
        <v>23.6</v>
      </c>
      <c r="H476">
        <f t="shared" ca="1" si="246"/>
        <v>16.899999999999999</v>
      </c>
      <c r="I476">
        <f t="shared" ca="1" si="247"/>
        <v>15</v>
      </c>
      <c r="J476">
        <f t="shared" ca="1" si="248"/>
        <v>24.9</v>
      </c>
      <c r="K476">
        <f t="shared" ca="1" si="249"/>
        <v>24.7</v>
      </c>
      <c r="L476">
        <f t="shared" ca="1" si="250"/>
        <v>33.1</v>
      </c>
      <c r="M476">
        <f t="shared" ca="1" si="251"/>
        <v>25.5</v>
      </c>
      <c r="N476">
        <f t="shared" ca="1" si="252"/>
        <v>38.799999999999997</v>
      </c>
      <c r="O476">
        <f t="shared" ca="1" si="253"/>
        <v>50.3</v>
      </c>
      <c r="P476">
        <f t="shared" ca="1" si="254"/>
        <v>50</v>
      </c>
      <c r="Q476">
        <f t="shared" ca="1" si="255"/>
        <v>50</v>
      </c>
      <c r="R476">
        <f t="shared" ca="1" si="256"/>
        <v>20</v>
      </c>
      <c r="S476">
        <f t="shared" ca="1" si="257"/>
        <v>52</v>
      </c>
      <c r="T476">
        <f t="shared" ca="1" si="258"/>
        <v>28</v>
      </c>
      <c r="U476">
        <f t="shared" ca="1" si="259"/>
        <v>24</v>
      </c>
      <c r="V476">
        <v>25</v>
      </c>
      <c r="W476">
        <f ca="1">INDIRECT("'"&amp;$A476&amp;"'!$h$23")</f>
        <v>7.25</v>
      </c>
      <c r="X476">
        <f ca="1">INDIRECT("'"&amp;$A476&amp;"'!$h$25")</f>
        <v>52</v>
      </c>
    </row>
    <row r="477" spans="1:24" x14ac:dyDescent="0.35">
      <c r="A477" t="s">
        <v>135</v>
      </c>
      <c r="B477">
        <f t="shared" ca="1" si="240"/>
        <v>25</v>
      </c>
      <c r="C477">
        <f t="shared" ca="1" si="241"/>
        <v>181</v>
      </c>
      <c r="D477">
        <f t="shared" ca="1" si="242"/>
        <v>77.3</v>
      </c>
      <c r="E477">
        <f t="shared" ca="1" si="243"/>
        <v>24.6</v>
      </c>
      <c r="F477">
        <f t="shared" ca="1" si="244"/>
        <v>7</v>
      </c>
      <c r="G477">
        <f t="shared" ca="1" si="245"/>
        <v>23.6</v>
      </c>
      <c r="H477">
        <f t="shared" ca="1" si="246"/>
        <v>16.899999999999999</v>
      </c>
      <c r="I477">
        <f t="shared" ca="1" si="247"/>
        <v>15</v>
      </c>
      <c r="J477">
        <f t="shared" ca="1" si="248"/>
        <v>24.9</v>
      </c>
      <c r="K477">
        <f t="shared" ca="1" si="249"/>
        <v>24.7</v>
      </c>
      <c r="L477">
        <f t="shared" ca="1" si="250"/>
        <v>33.1</v>
      </c>
      <c r="M477">
        <f t="shared" ca="1" si="251"/>
        <v>25.5</v>
      </c>
      <c r="N477">
        <f t="shared" ca="1" si="252"/>
        <v>38.799999999999997</v>
      </c>
      <c r="O477">
        <f t="shared" ca="1" si="253"/>
        <v>50.3</v>
      </c>
      <c r="P477">
        <f t="shared" ca="1" si="254"/>
        <v>50</v>
      </c>
      <c r="Q477">
        <f t="shared" ca="1" si="255"/>
        <v>50</v>
      </c>
      <c r="R477">
        <f t="shared" ca="1" si="256"/>
        <v>20</v>
      </c>
      <c r="S477">
        <f t="shared" ca="1" si="257"/>
        <v>52</v>
      </c>
      <c r="T477">
        <f t="shared" ca="1" si="258"/>
        <v>28</v>
      </c>
      <c r="U477">
        <f t="shared" ca="1" si="259"/>
        <v>24</v>
      </c>
      <c r="V477">
        <v>30</v>
      </c>
      <c r="W477">
        <f ca="1">INDIRECT("'"&amp;$A477&amp;"'!$i$23")</f>
        <v>9</v>
      </c>
      <c r="X477">
        <f ca="1">INDIRECT("'"&amp;$A477&amp;"'!$i$25")</f>
        <v>61</v>
      </c>
    </row>
    <row r="478" spans="1:24" x14ac:dyDescent="0.35">
      <c r="A478" t="s">
        <v>135</v>
      </c>
      <c r="B478">
        <f t="shared" ca="1" si="240"/>
        <v>25</v>
      </c>
      <c r="C478">
        <f t="shared" ca="1" si="241"/>
        <v>181</v>
      </c>
      <c r="D478">
        <f t="shared" ca="1" si="242"/>
        <v>77.3</v>
      </c>
      <c r="E478">
        <f t="shared" ca="1" si="243"/>
        <v>24.6</v>
      </c>
      <c r="F478">
        <f t="shared" ca="1" si="244"/>
        <v>7</v>
      </c>
      <c r="G478">
        <f t="shared" ca="1" si="245"/>
        <v>23.6</v>
      </c>
      <c r="H478">
        <f t="shared" ca="1" si="246"/>
        <v>16.899999999999999</v>
      </c>
      <c r="I478">
        <f t="shared" ca="1" si="247"/>
        <v>15</v>
      </c>
      <c r="J478">
        <f t="shared" ca="1" si="248"/>
        <v>24.9</v>
      </c>
      <c r="K478">
        <f t="shared" ca="1" si="249"/>
        <v>24.7</v>
      </c>
      <c r="L478">
        <f t="shared" ca="1" si="250"/>
        <v>33.1</v>
      </c>
      <c r="M478">
        <f t="shared" ca="1" si="251"/>
        <v>25.5</v>
      </c>
      <c r="N478">
        <f t="shared" ca="1" si="252"/>
        <v>38.799999999999997</v>
      </c>
      <c r="O478">
        <f t="shared" ca="1" si="253"/>
        <v>50.3</v>
      </c>
      <c r="P478">
        <f t="shared" ca="1" si="254"/>
        <v>50</v>
      </c>
      <c r="Q478">
        <f t="shared" ca="1" si="255"/>
        <v>50</v>
      </c>
      <c r="R478">
        <f t="shared" ca="1" si="256"/>
        <v>20</v>
      </c>
      <c r="S478">
        <f t="shared" ca="1" si="257"/>
        <v>52</v>
      </c>
      <c r="T478">
        <f t="shared" ca="1" si="258"/>
        <v>28</v>
      </c>
      <c r="U478">
        <f t="shared" ca="1" si="259"/>
        <v>24</v>
      </c>
      <c r="V478">
        <v>35</v>
      </c>
      <c r="W478">
        <f ca="1">INDIRECT("'"&amp;$A478&amp;"'!$j$23")</f>
        <v>9.75</v>
      </c>
      <c r="X478">
        <f ca="1">INDIRECT("'"&amp;$A478&amp;"'!$j$25")</f>
        <v>75</v>
      </c>
    </row>
    <row r="479" spans="1:24" x14ac:dyDescent="0.35">
      <c r="A479" t="s">
        <v>135</v>
      </c>
      <c r="B479">
        <f t="shared" ca="1" si="240"/>
        <v>25</v>
      </c>
      <c r="C479">
        <f t="shared" ca="1" si="241"/>
        <v>181</v>
      </c>
      <c r="D479">
        <f t="shared" ca="1" si="242"/>
        <v>77.3</v>
      </c>
      <c r="E479">
        <f t="shared" ca="1" si="243"/>
        <v>24.6</v>
      </c>
      <c r="F479">
        <f t="shared" ca="1" si="244"/>
        <v>7</v>
      </c>
      <c r="G479">
        <f t="shared" ca="1" si="245"/>
        <v>23.6</v>
      </c>
      <c r="H479">
        <f t="shared" ca="1" si="246"/>
        <v>16.899999999999999</v>
      </c>
      <c r="I479">
        <f t="shared" ca="1" si="247"/>
        <v>15</v>
      </c>
      <c r="J479">
        <f t="shared" ca="1" si="248"/>
        <v>24.9</v>
      </c>
      <c r="K479">
        <f t="shared" ca="1" si="249"/>
        <v>24.7</v>
      </c>
      <c r="L479">
        <f t="shared" ca="1" si="250"/>
        <v>33.1</v>
      </c>
      <c r="M479">
        <f t="shared" ca="1" si="251"/>
        <v>25.5</v>
      </c>
      <c r="N479">
        <f t="shared" ca="1" si="252"/>
        <v>38.799999999999997</v>
      </c>
      <c r="O479">
        <f t="shared" ca="1" si="253"/>
        <v>50.3</v>
      </c>
      <c r="P479">
        <f t="shared" ca="1" si="254"/>
        <v>50</v>
      </c>
      <c r="Q479">
        <f t="shared" ca="1" si="255"/>
        <v>50</v>
      </c>
      <c r="R479">
        <f t="shared" ca="1" si="256"/>
        <v>20</v>
      </c>
      <c r="S479">
        <f t="shared" ca="1" si="257"/>
        <v>52</v>
      </c>
      <c r="T479">
        <f t="shared" ca="1" si="258"/>
        <v>28</v>
      </c>
      <c r="U479">
        <f t="shared" ca="1" si="259"/>
        <v>24</v>
      </c>
      <c r="V479">
        <v>40</v>
      </c>
      <c r="W479">
        <f ca="1">INDIRECT("'"&amp;$A479&amp;"'!$k$23")</f>
        <v>10.25</v>
      </c>
      <c r="X479">
        <f ca="1">INDIRECT("'"&amp;$A479&amp;"'!$k$25")</f>
        <v>82</v>
      </c>
    </row>
    <row r="480" spans="1:24" x14ac:dyDescent="0.35">
      <c r="A480" t="s">
        <v>135</v>
      </c>
      <c r="B480">
        <f t="shared" ca="1" si="240"/>
        <v>25</v>
      </c>
      <c r="C480">
        <f t="shared" ca="1" si="241"/>
        <v>181</v>
      </c>
      <c r="D480">
        <f t="shared" ca="1" si="242"/>
        <v>77.3</v>
      </c>
      <c r="E480">
        <f t="shared" ca="1" si="243"/>
        <v>24.6</v>
      </c>
      <c r="F480">
        <f t="shared" ca="1" si="244"/>
        <v>7</v>
      </c>
      <c r="G480">
        <f t="shared" ca="1" si="245"/>
        <v>23.6</v>
      </c>
      <c r="H480">
        <f t="shared" ca="1" si="246"/>
        <v>16.899999999999999</v>
      </c>
      <c r="I480">
        <f t="shared" ca="1" si="247"/>
        <v>15</v>
      </c>
      <c r="J480">
        <f t="shared" ca="1" si="248"/>
        <v>24.9</v>
      </c>
      <c r="K480">
        <f t="shared" ca="1" si="249"/>
        <v>24.7</v>
      </c>
      <c r="L480">
        <f t="shared" ca="1" si="250"/>
        <v>33.1</v>
      </c>
      <c r="M480">
        <f t="shared" ca="1" si="251"/>
        <v>25.5</v>
      </c>
      <c r="N480">
        <f t="shared" ca="1" si="252"/>
        <v>38.799999999999997</v>
      </c>
      <c r="O480">
        <f t="shared" ca="1" si="253"/>
        <v>50.3</v>
      </c>
      <c r="P480">
        <f t="shared" ca="1" si="254"/>
        <v>50</v>
      </c>
      <c r="Q480">
        <f t="shared" ca="1" si="255"/>
        <v>50</v>
      </c>
      <c r="R480">
        <f t="shared" ca="1" si="256"/>
        <v>20</v>
      </c>
      <c r="S480">
        <f t="shared" ca="1" si="257"/>
        <v>52</v>
      </c>
      <c r="T480">
        <f t="shared" ca="1" si="258"/>
        <v>28</v>
      </c>
      <c r="U480">
        <f t="shared" ca="1" si="259"/>
        <v>24</v>
      </c>
      <c r="V480">
        <v>45</v>
      </c>
      <c r="W480">
        <f ca="1">INDIRECT("'"&amp;$A480&amp;"'!$l$23")</f>
        <v>11.25</v>
      </c>
      <c r="X480">
        <f ca="1">INDIRECT("'"&amp;$A480&amp;"'!$l$25")</f>
        <v>98</v>
      </c>
    </row>
    <row r="481" spans="1:24" x14ac:dyDescent="0.35">
      <c r="A481" t="s">
        <v>135</v>
      </c>
      <c r="B481">
        <f t="shared" ca="1" si="240"/>
        <v>25</v>
      </c>
      <c r="C481">
        <f t="shared" ca="1" si="241"/>
        <v>181</v>
      </c>
      <c r="D481">
        <f t="shared" ca="1" si="242"/>
        <v>77.3</v>
      </c>
      <c r="E481">
        <f t="shared" ca="1" si="243"/>
        <v>24.6</v>
      </c>
      <c r="F481">
        <f t="shared" ca="1" si="244"/>
        <v>7</v>
      </c>
      <c r="G481">
        <f t="shared" ca="1" si="245"/>
        <v>23.6</v>
      </c>
      <c r="H481">
        <f t="shared" ca="1" si="246"/>
        <v>16.899999999999999</v>
      </c>
      <c r="I481">
        <f t="shared" ca="1" si="247"/>
        <v>15</v>
      </c>
      <c r="J481">
        <f t="shared" ca="1" si="248"/>
        <v>24.9</v>
      </c>
      <c r="K481">
        <f t="shared" ca="1" si="249"/>
        <v>24.7</v>
      </c>
      <c r="L481">
        <f t="shared" ca="1" si="250"/>
        <v>33.1</v>
      </c>
      <c r="M481">
        <f t="shared" ca="1" si="251"/>
        <v>25.5</v>
      </c>
      <c r="N481">
        <f t="shared" ca="1" si="252"/>
        <v>38.799999999999997</v>
      </c>
      <c r="O481">
        <f t="shared" ca="1" si="253"/>
        <v>50.3</v>
      </c>
      <c r="P481">
        <f t="shared" ca="1" si="254"/>
        <v>50</v>
      </c>
      <c r="Q481">
        <f t="shared" ca="1" si="255"/>
        <v>50</v>
      </c>
      <c r="R481">
        <f t="shared" ca="1" si="256"/>
        <v>20</v>
      </c>
      <c r="S481">
        <f t="shared" ca="1" si="257"/>
        <v>52</v>
      </c>
      <c r="T481">
        <f t="shared" ca="1" si="258"/>
        <v>28</v>
      </c>
      <c r="U481">
        <f t="shared" ca="1" si="259"/>
        <v>24</v>
      </c>
      <c r="V481">
        <v>50</v>
      </c>
      <c r="W481">
        <f ca="1">INDIRECT("'"&amp;$A481&amp;"'!$m$23")</f>
        <v>12.25</v>
      </c>
      <c r="X481">
        <f ca="1">INDIRECT("'"&amp;$A481&amp;"'!$m$25")</f>
        <v>105</v>
      </c>
    </row>
    <row r="482" spans="1:24" x14ac:dyDescent="0.35">
      <c r="A482" t="s">
        <v>135</v>
      </c>
      <c r="B482">
        <f t="shared" ca="1" si="240"/>
        <v>25</v>
      </c>
      <c r="C482">
        <f t="shared" ca="1" si="241"/>
        <v>181</v>
      </c>
      <c r="D482">
        <f t="shared" ca="1" si="242"/>
        <v>77.3</v>
      </c>
      <c r="E482">
        <f t="shared" ca="1" si="243"/>
        <v>24.6</v>
      </c>
      <c r="F482">
        <f t="shared" ca="1" si="244"/>
        <v>7</v>
      </c>
      <c r="G482">
        <f t="shared" ca="1" si="245"/>
        <v>23.6</v>
      </c>
      <c r="H482">
        <f t="shared" ca="1" si="246"/>
        <v>16.899999999999999</v>
      </c>
      <c r="I482">
        <f t="shared" ca="1" si="247"/>
        <v>15</v>
      </c>
      <c r="J482">
        <f t="shared" ca="1" si="248"/>
        <v>24.9</v>
      </c>
      <c r="K482">
        <f t="shared" ca="1" si="249"/>
        <v>24.7</v>
      </c>
      <c r="L482">
        <f t="shared" ca="1" si="250"/>
        <v>33.1</v>
      </c>
      <c r="M482">
        <f t="shared" ca="1" si="251"/>
        <v>25.5</v>
      </c>
      <c r="N482">
        <f t="shared" ca="1" si="252"/>
        <v>38.799999999999997</v>
      </c>
      <c r="O482">
        <f t="shared" ca="1" si="253"/>
        <v>50.3</v>
      </c>
      <c r="P482">
        <f t="shared" ca="1" si="254"/>
        <v>50</v>
      </c>
      <c r="Q482">
        <f t="shared" ca="1" si="255"/>
        <v>50</v>
      </c>
      <c r="R482">
        <f t="shared" ca="1" si="256"/>
        <v>20</v>
      </c>
      <c r="S482">
        <f t="shared" ca="1" si="257"/>
        <v>52</v>
      </c>
      <c r="T482">
        <f t="shared" ca="1" si="258"/>
        <v>28</v>
      </c>
      <c r="U482">
        <f t="shared" ca="1" si="259"/>
        <v>24</v>
      </c>
      <c r="V482">
        <v>55</v>
      </c>
      <c r="W482">
        <f ca="1">INDIRECT("'"&amp;$A482&amp;"'!$n$23")</f>
        <v>13.25</v>
      </c>
      <c r="X482">
        <f ca="1">INDIRECT("'"&amp;$A482&amp;"'!$n$25")</f>
        <v>115</v>
      </c>
    </row>
    <row r="483" spans="1:24" x14ac:dyDescent="0.35">
      <c r="A483" t="s">
        <v>135</v>
      </c>
      <c r="B483">
        <f t="shared" ca="1" si="240"/>
        <v>25</v>
      </c>
      <c r="C483">
        <f t="shared" ca="1" si="241"/>
        <v>181</v>
      </c>
      <c r="D483">
        <f t="shared" ca="1" si="242"/>
        <v>77.3</v>
      </c>
      <c r="E483">
        <f t="shared" ca="1" si="243"/>
        <v>24.6</v>
      </c>
      <c r="F483">
        <f t="shared" ca="1" si="244"/>
        <v>7</v>
      </c>
      <c r="G483">
        <f t="shared" ca="1" si="245"/>
        <v>23.6</v>
      </c>
      <c r="H483">
        <f t="shared" ca="1" si="246"/>
        <v>16.899999999999999</v>
      </c>
      <c r="I483">
        <f t="shared" ca="1" si="247"/>
        <v>15</v>
      </c>
      <c r="J483">
        <f t="shared" ca="1" si="248"/>
        <v>24.9</v>
      </c>
      <c r="K483">
        <f t="shared" ca="1" si="249"/>
        <v>24.7</v>
      </c>
      <c r="L483">
        <f t="shared" ca="1" si="250"/>
        <v>33.1</v>
      </c>
      <c r="M483">
        <f t="shared" ca="1" si="251"/>
        <v>25.5</v>
      </c>
      <c r="N483">
        <f t="shared" ca="1" si="252"/>
        <v>38.799999999999997</v>
      </c>
      <c r="O483">
        <f t="shared" ca="1" si="253"/>
        <v>50.3</v>
      </c>
      <c r="P483">
        <f t="shared" ca="1" si="254"/>
        <v>50</v>
      </c>
      <c r="Q483">
        <f t="shared" ca="1" si="255"/>
        <v>50</v>
      </c>
      <c r="R483">
        <f t="shared" ca="1" si="256"/>
        <v>20</v>
      </c>
      <c r="S483">
        <f t="shared" ca="1" si="257"/>
        <v>52</v>
      </c>
      <c r="T483">
        <f t="shared" ca="1" si="258"/>
        <v>28</v>
      </c>
      <c r="U483">
        <f t="shared" ca="1" si="259"/>
        <v>24</v>
      </c>
      <c r="V483">
        <v>60</v>
      </c>
      <c r="W483">
        <f ca="1">INDIRECT("'"&amp;$A483&amp;"'!$o$23")</f>
        <v>14.25</v>
      </c>
      <c r="X483">
        <f ca="1">INDIRECT("'"&amp;$A483&amp;"'!$o$25")</f>
        <v>121</v>
      </c>
    </row>
    <row r="484" spans="1:24" x14ac:dyDescent="0.35">
      <c r="A484" t="s">
        <v>135</v>
      </c>
      <c r="B484">
        <f t="shared" ca="1" si="240"/>
        <v>25</v>
      </c>
      <c r="C484">
        <f t="shared" ca="1" si="241"/>
        <v>181</v>
      </c>
      <c r="D484">
        <f t="shared" ca="1" si="242"/>
        <v>77.3</v>
      </c>
      <c r="E484">
        <f t="shared" ca="1" si="243"/>
        <v>24.6</v>
      </c>
      <c r="F484">
        <f t="shared" ca="1" si="244"/>
        <v>7</v>
      </c>
      <c r="G484">
        <f t="shared" ca="1" si="245"/>
        <v>23.6</v>
      </c>
      <c r="H484">
        <f t="shared" ca="1" si="246"/>
        <v>16.899999999999999</v>
      </c>
      <c r="I484">
        <f t="shared" ca="1" si="247"/>
        <v>15</v>
      </c>
      <c r="J484">
        <f t="shared" ca="1" si="248"/>
        <v>24.9</v>
      </c>
      <c r="K484">
        <f t="shared" ca="1" si="249"/>
        <v>24.7</v>
      </c>
      <c r="L484">
        <f t="shared" ca="1" si="250"/>
        <v>33.1</v>
      </c>
      <c r="M484">
        <f t="shared" ca="1" si="251"/>
        <v>25.5</v>
      </c>
      <c r="N484">
        <f t="shared" ca="1" si="252"/>
        <v>38.799999999999997</v>
      </c>
      <c r="O484">
        <f t="shared" ca="1" si="253"/>
        <v>50.3</v>
      </c>
      <c r="P484">
        <f t="shared" ca="1" si="254"/>
        <v>50</v>
      </c>
      <c r="Q484">
        <f t="shared" ca="1" si="255"/>
        <v>50</v>
      </c>
      <c r="R484">
        <f t="shared" ca="1" si="256"/>
        <v>20</v>
      </c>
      <c r="S484">
        <f t="shared" ca="1" si="257"/>
        <v>52</v>
      </c>
      <c r="T484">
        <f t="shared" ca="1" si="258"/>
        <v>28</v>
      </c>
      <c r="U484">
        <f t="shared" ca="1" si="259"/>
        <v>24</v>
      </c>
      <c r="V484">
        <v>0</v>
      </c>
      <c r="W484">
        <f ca="1">INDIRECT("'"&amp;$A484&amp;"'!$C$23")</f>
        <v>0</v>
      </c>
      <c r="X484">
        <f ca="1">INDIRECT("'"&amp;$A484&amp;"'!$C$26")</f>
        <v>11</v>
      </c>
    </row>
    <row r="485" spans="1:24" x14ac:dyDescent="0.35">
      <c r="A485" t="s">
        <v>135</v>
      </c>
      <c r="B485">
        <f t="shared" ca="1" si="240"/>
        <v>25</v>
      </c>
      <c r="C485">
        <f t="shared" ca="1" si="241"/>
        <v>181</v>
      </c>
      <c r="D485">
        <f t="shared" ca="1" si="242"/>
        <v>77.3</v>
      </c>
      <c r="E485">
        <f t="shared" ca="1" si="243"/>
        <v>24.6</v>
      </c>
      <c r="F485">
        <f t="shared" ca="1" si="244"/>
        <v>7</v>
      </c>
      <c r="G485">
        <f t="shared" ca="1" si="245"/>
        <v>23.6</v>
      </c>
      <c r="H485">
        <f t="shared" ca="1" si="246"/>
        <v>16.899999999999999</v>
      </c>
      <c r="I485">
        <f t="shared" ca="1" si="247"/>
        <v>15</v>
      </c>
      <c r="J485">
        <f t="shared" ca="1" si="248"/>
        <v>24.9</v>
      </c>
      <c r="K485">
        <f t="shared" ca="1" si="249"/>
        <v>24.7</v>
      </c>
      <c r="L485">
        <f t="shared" ca="1" si="250"/>
        <v>33.1</v>
      </c>
      <c r="M485">
        <f t="shared" ca="1" si="251"/>
        <v>25.5</v>
      </c>
      <c r="N485">
        <f t="shared" ca="1" si="252"/>
        <v>38.799999999999997</v>
      </c>
      <c r="O485">
        <f t="shared" ca="1" si="253"/>
        <v>50.3</v>
      </c>
      <c r="P485">
        <f t="shared" ca="1" si="254"/>
        <v>50</v>
      </c>
      <c r="Q485">
        <f t="shared" ca="1" si="255"/>
        <v>50</v>
      </c>
      <c r="R485">
        <f t="shared" ca="1" si="256"/>
        <v>20</v>
      </c>
      <c r="S485">
        <f t="shared" ca="1" si="257"/>
        <v>52</v>
      </c>
      <c r="T485">
        <f t="shared" ca="1" si="258"/>
        <v>28</v>
      </c>
      <c r="U485">
        <f t="shared" ca="1" si="259"/>
        <v>24</v>
      </c>
      <c r="V485">
        <v>5</v>
      </c>
      <c r="W485">
        <f ca="1">INDIRECT("'"&amp;$A485&amp;"'!$d$23")</f>
        <v>2.75</v>
      </c>
      <c r="X485">
        <f ca="1">INDIRECT("'"&amp;$A485&amp;"'!$D$26")</f>
        <v>18</v>
      </c>
    </row>
    <row r="486" spans="1:24" x14ac:dyDescent="0.35">
      <c r="A486" t="s">
        <v>135</v>
      </c>
      <c r="B486">
        <f t="shared" ca="1" si="240"/>
        <v>25</v>
      </c>
      <c r="C486">
        <f t="shared" ca="1" si="241"/>
        <v>181</v>
      </c>
      <c r="D486">
        <f t="shared" ca="1" si="242"/>
        <v>77.3</v>
      </c>
      <c r="E486">
        <f t="shared" ca="1" si="243"/>
        <v>24.6</v>
      </c>
      <c r="F486">
        <f t="shared" ca="1" si="244"/>
        <v>7</v>
      </c>
      <c r="G486">
        <f t="shared" ca="1" si="245"/>
        <v>23.6</v>
      </c>
      <c r="H486">
        <f t="shared" ca="1" si="246"/>
        <v>16.899999999999999</v>
      </c>
      <c r="I486">
        <f t="shared" ca="1" si="247"/>
        <v>15</v>
      </c>
      <c r="J486">
        <f t="shared" ca="1" si="248"/>
        <v>24.9</v>
      </c>
      <c r="K486">
        <f t="shared" ca="1" si="249"/>
        <v>24.7</v>
      </c>
      <c r="L486">
        <f t="shared" ca="1" si="250"/>
        <v>33.1</v>
      </c>
      <c r="M486">
        <f t="shared" ca="1" si="251"/>
        <v>25.5</v>
      </c>
      <c r="N486">
        <f t="shared" ca="1" si="252"/>
        <v>38.799999999999997</v>
      </c>
      <c r="O486">
        <f t="shared" ca="1" si="253"/>
        <v>50.3</v>
      </c>
      <c r="P486">
        <f t="shared" ca="1" si="254"/>
        <v>50</v>
      </c>
      <c r="Q486">
        <f t="shared" ca="1" si="255"/>
        <v>50</v>
      </c>
      <c r="R486">
        <f t="shared" ca="1" si="256"/>
        <v>20</v>
      </c>
      <c r="S486">
        <f t="shared" ca="1" si="257"/>
        <v>52</v>
      </c>
      <c r="T486">
        <f t="shared" ca="1" si="258"/>
        <v>28</v>
      </c>
      <c r="U486">
        <f t="shared" ca="1" si="259"/>
        <v>24</v>
      </c>
      <c r="V486">
        <v>10</v>
      </c>
      <c r="W486">
        <f ca="1">INDIRECT("'"&amp;$A486&amp;"'!$e$23")</f>
        <v>4</v>
      </c>
      <c r="X486">
        <f ca="1">INDIRECT("'"&amp;$A486&amp;"'!$e$26")</f>
        <v>25</v>
      </c>
    </row>
    <row r="487" spans="1:24" x14ac:dyDescent="0.35">
      <c r="A487" t="s">
        <v>135</v>
      </c>
      <c r="B487">
        <f t="shared" ca="1" si="240"/>
        <v>25</v>
      </c>
      <c r="C487">
        <f t="shared" ca="1" si="241"/>
        <v>181</v>
      </c>
      <c r="D487">
        <f t="shared" ca="1" si="242"/>
        <v>77.3</v>
      </c>
      <c r="E487">
        <f t="shared" ca="1" si="243"/>
        <v>24.6</v>
      </c>
      <c r="F487">
        <f t="shared" ca="1" si="244"/>
        <v>7</v>
      </c>
      <c r="G487">
        <f t="shared" ca="1" si="245"/>
        <v>23.6</v>
      </c>
      <c r="H487">
        <f t="shared" ca="1" si="246"/>
        <v>16.899999999999999</v>
      </c>
      <c r="I487">
        <f t="shared" ca="1" si="247"/>
        <v>15</v>
      </c>
      <c r="J487">
        <f t="shared" ca="1" si="248"/>
        <v>24.9</v>
      </c>
      <c r="K487">
        <f t="shared" ca="1" si="249"/>
        <v>24.7</v>
      </c>
      <c r="L487">
        <f t="shared" ca="1" si="250"/>
        <v>33.1</v>
      </c>
      <c r="M487">
        <f t="shared" ca="1" si="251"/>
        <v>25.5</v>
      </c>
      <c r="N487">
        <f t="shared" ca="1" si="252"/>
        <v>38.799999999999997</v>
      </c>
      <c r="O487">
        <f t="shared" ca="1" si="253"/>
        <v>50.3</v>
      </c>
      <c r="P487">
        <f t="shared" ca="1" si="254"/>
        <v>50</v>
      </c>
      <c r="Q487">
        <f t="shared" ca="1" si="255"/>
        <v>50</v>
      </c>
      <c r="R487">
        <f t="shared" ca="1" si="256"/>
        <v>20</v>
      </c>
      <c r="S487">
        <f t="shared" ca="1" si="257"/>
        <v>52</v>
      </c>
      <c r="T487">
        <f t="shared" ca="1" si="258"/>
        <v>28</v>
      </c>
      <c r="U487">
        <f t="shared" ca="1" si="259"/>
        <v>24</v>
      </c>
      <c r="V487">
        <v>15</v>
      </c>
      <c r="W487">
        <f ca="1">INDIRECT("'"&amp;$A487&amp;"'!$f$23")</f>
        <v>5.25</v>
      </c>
      <c r="X487">
        <f ca="1">INDIRECT("'"&amp;$A487&amp;"'!$f$26")</f>
        <v>34</v>
      </c>
    </row>
    <row r="488" spans="1:24" x14ac:dyDescent="0.35">
      <c r="A488" t="s">
        <v>135</v>
      </c>
      <c r="B488">
        <f t="shared" ca="1" si="240"/>
        <v>25</v>
      </c>
      <c r="C488">
        <f t="shared" ca="1" si="241"/>
        <v>181</v>
      </c>
      <c r="D488">
        <f t="shared" ca="1" si="242"/>
        <v>77.3</v>
      </c>
      <c r="E488">
        <f t="shared" ca="1" si="243"/>
        <v>24.6</v>
      </c>
      <c r="F488">
        <f t="shared" ca="1" si="244"/>
        <v>7</v>
      </c>
      <c r="G488">
        <f t="shared" ca="1" si="245"/>
        <v>23.6</v>
      </c>
      <c r="H488">
        <f t="shared" ca="1" si="246"/>
        <v>16.899999999999999</v>
      </c>
      <c r="I488">
        <f t="shared" ca="1" si="247"/>
        <v>15</v>
      </c>
      <c r="J488">
        <f t="shared" ca="1" si="248"/>
        <v>24.9</v>
      </c>
      <c r="K488">
        <f t="shared" ca="1" si="249"/>
        <v>24.7</v>
      </c>
      <c r="L488">
        <f t="shared" ca="1" si="250"/>
        <v>33.1</v>
      </c>
      <c r="M488">
        <f t="shared" ca="1" si="251"/>
        <v>25.5</v>
      </c>
      <c r="N488">
        <f t="shared" ca="1" si="252"/>
        <v>38.799999999999997</v>
      </c>
      <c r="O488">
        <f t="shared" ca="1" si="253"/>
        <v>50.3</v>
      </c>
      <c r="P488">
        <f t="shared" ca="1" si="254"/>
        <v>50</v>
      </c>
      <c r="Q488">
        <f t="shared" ca="1" si="255"/>
        <v>50</v>
      </c>
      <c r="R488">
        <f t="shared" ca="1" si="256"/>
        <v>20</v>
      </c>
      <c r="S488">
        <f t="shared" ca="1" si="257"/>
        <v>52</v>
      </c>
      <c r="T488">
        <f t="shared" ca="1" si="258"/>
        <v>28</v>
      </c>
      <c r="U488">
        <f t="shared" ca="1" si="259"/>
        <v>24</v>
      </c>
      <c r="V488">
        <v>20</v>
      </c>
      <c r="W488">
        <f ca="1">INDIRECT("'"&amp;$A488&amp;"'!$g$23")</f>
        <v>6.25</v>
      </c>
      <c r="X488">
        <f ca="1">INDIRECT("'"&amp;$A488&amp;"'!$g$26")</f>
        <v>41</v>
      </c>
    </row>
    <row r="489" spans="1:24" x14ac:dyDescent="0.35">
      <c r="A489" t="s">
        <v>135</v>
      </c>
      <c r="B489">
        <f t="shared" ca="1" si="240"/>
        <v>25</v>
      </c>
      <c r="C489">
        <f t="shared" ca="1" si="241"/>
        <v>181</v>
      </c>
      <c r="D489">
        <f t="shared" ca="1" si="242"/>
        <v>77.3</v>
      </c>
      <c r="E489">
        <f t="shared" ca="1" si="243"/>
        <v>24.6</v>
      </c>
      <c r="F489">
        <f t="shared" ca="1" si="244"/>
        <v>7</v>
      </c>
      <c r="G489">
        <f t="shared" ca="1" si="245"/>
        <v>23.6</v>
      </c>
      <c r="H489">
        <f t="shared" ca="1" si="246"/>
        <v>16.899999999999999</v>
      </c>
      <c r="I489">
        <f t="shared" ca="1" si="247"/>
        <v>15</v>
      </c>
      <c r="J489">
        <f t="shared" ca="1" si="248"/>
        <v>24.9</v>
      </c>
      <c r="K489">
        <f t="shared" ca="1" si="249"/>
        <v>24.7</v>
      </c>
      <c r="L489">
        <f t="shared" ca="1" si="250"/>
        <v>33.1</v>
      </c>
      <c r="M489">
        <f t="shared" ca="1" si="251"/>
        <v>25.5</v>
      </c>
      <c r="N489">
        <f t="shared" ca="1" si="252"/>
        <v>38.799999999999997</v>
      </c>
      <c r="O489">
        <f t="shared" ca="1" si="253"/>
        <v>50.3</v>
      </c>
      <c r="P489">
        <f t="shared" ca="1" si="254"/>
        <v>50</v>
      </c>
      <c r="Q489">
        <f t="shared" ca="1" si="255"/>
        <v>50</v>
      </c>
      <c r="R489">
        <f t="shared" ca="1" si="256"/>
        <v>20</v>
      </c>
      <c r="S489">
        <f t="shared" ca="1" si="257"/>
        <v>52</v>
      </c>
      <c r="T489">
        <f t="shared" ca="1" si="258"/>
        <v>28</v>
      </c>
      <c r="U489">
        <f t="shared" ca="1" si="259"/>
        <v>24</v>
      </c>
      <c r="V489">
        <v>25</v>
      </c>
      <c r="W489">
        <f ca="1">INDIRECT("'"&amp;$A489&amp;"'!$h$23")</f>
        <v>7.25</v>
      </c>
      <c r="X489">
        <f ca="1">INDIRECT("'"&amp;$A489&amp;"'!$h$26")</f>
        <v>48</v>
      </c>
    </row>
    <row r="490" spans="1:24" x14ac:dyDescent="0.35">
      <c r="A490" t="s">
        <v>135</v>
      </c>
      <c r="B490">
        <f t="shared" ca="1" si="240"/>
        <v>25</v>
      </c>
      <c r="C490">
        <f t="shared" ca="1" si="241"/>
        <v>181</v>
      </c>
      <c r="D490">
        <f t="shared" ca="1" si="242"/>
        <v>77.3</v>
      </c>
      <c r="E490">
        <f t="shared" ca="1" si="243"/>
        <v>24.6</v>
      </c>
      <c r="F490">
        <f t="shared" ca="1" si="244"/>
        <v>7</v>
      </c>
      <c r="G490">
        <f t="shared" ca="1" si="245"/>
        <v>23.6</v>
      </c>
      <c r="H490">
        <f t="shared" ca="1" si="246"/>
        <v>16.899999999999999</v>
      </c>
      <c r="I490">
        <f t="shared" ca="1" si="247"/>
        <v>15</v>
      </c>
      <c r="J490">
        <f t="shared" ca="1" si="248"/>
        <v>24.9</v>
      </c>
      <c r="K490">
        <f t="shared" ca="1" si="249"/>
        <v>24.7</v>
      </c>
      <c r="L490">
        <f t="shared" ca="1" si="250"/>
        <v>33.1</v>
      </c>
      <c r="M490">
        <f t="shared" ca="1" si="251"/>
        <v>25.5</v>
      </c>
      <c r="N490">
        <f t="shared" ca="1" si="252"/>
        <v>38.799999999999997</v>
      </c>
      <c r="O490">
        <f t="shared" ca="1" si="253"/>
        <v>50.3</v>
      </c>
      <c r="P490">
        <f t="shared" ca="1" si="254"/>
        <v>50</v>
      </c>
      <c r="Q490">
        <f t="shared" ca="1" si="255"/>
        <v>50</v>
      </c>
      <c r="R490">
        <f t="shared" ca="1" si="256"/>
        <v>20</v>
      </c>
      <c r="S490">
        <f t="shared" ca="1" si="257"/>
        <v>52</v>
      </c>
      <c r="T490">
        <f t="shared" ca="1" si="258"/>
        <v>28</v>
      </c>
      <c r="U490">
        <f t="shared" ca="1" si="259"/>
        <v>24</v>
      </c>
      <c r="V490">
        <v>30</v>
      </c>
      <c r="W490">
        <f ca="1">INDIRECT("'"&amp;$A490&amp;"'!$i$23")</f>
        <v>9</v>
      </c>
      <c r="X490">
        <f ca="1">INDIRECT("'"&amp;$A490&amp;"'!$i$26")</f>
        <v>55</v>
      </c>
    </row>
    <row r="491" spans="1:24" x14ac:dyDescent="0.35">
      <c r="A491" t="s">
        <v>135</v>
      </c>
      <c r="B491">
        <f t="shared" ca="1" si="240"/>
        <v>25</v>
      </c>
      <c r="C491">
        <f t="shared" ca="1" si="241"/>
        <v>181</v>
      </c>
      <c r="D491">
        <f t="shared" ca="1" si="242"/>
        <v>77.3</v>
      </c>
      <c r="E491">
        <f t="shared" ca="1" si="243"/>
        <v>24.6</v>
      </c>
      <c r="F491">
        <f t="shared" ca="1" si="244"/>
        <v>7</v>
      </c>
      <c r="G491">
        <f t="shared" ca="1" si="245"/>
        <v>23.6</v>
      </c>
      <c r="H491">
        <f t="shared" ca="1" si="246"/>
        <v>16.899999999999999</v>
      </c>
      <c r="I491">
        <f t="shared" ca="1" si="247"/>
        <v>15</v>
      </c>
      <c r="J491">
        <f t="shared" ca="1" si="248"/>
        <v>24.9</v>
      </c>
      <c r="K491">
        <f t="shared" ca="1" si="249"/>
        <v>24.7</v>
      </c>
      <c r="L491">
        <f t="shared" ca="1" si="250"/>
        <v>33.1</v>
      </c>
      <c r="M491">
        <f t="shared" ca="1" si="251"/>
        <v>25.5</v>
      </c>
      <c r="N491">
        <f t="shared" ca="1" si="252"/>
        <v>38.799999999999997</v>
      </c>
      <c r="O491">
        <f t="shared" ca="1" si="253"/>
        <v>50.3</v>
      </c>
      <c r="P491">
        <f t="shared" ca="1" si="254"/>
        <v>50</v>
      </c>
      <c r="Q491">
        <f t="shared" ca="1" si="255"/>
        <v>50</v>
      </c>
      <c r="R491">
        <f t="shared" ca="1" si="256"/>
        <v>20</v>
      </c>
      <c r="S491">
        <f t="shared" ca="1" si="257"/>
        <v>52</v>
      </c>
      <c r="T491">
        <f t="shared" ca="1" si="258"/>
        <v>28</v>
      </c>
      <c r="U491">
        <f t="shared" ca="1" si="259"/>
        <v>24</v>
      </c>
      <c r="V491">
        <v>35</v>
      </c>
      <c r="W491">
        <f ca="1">INDIRECT("'"&amp;$A491&amp;"'!$j$23")</f>
        <v>9.75</v>
      </c>
      <c r="X491">
        <f ca="1">INDIRECT("'"&amp;$A491&amp;"'!$j$26")</f>
        <v>64</v>
      </c>
    </row>
    <row r="492" spans="1:24" x14ac:dyDescent="0.35">
      <c r="A492" t="s">
        <v>135</v>
      </c>
      <c r="B492">
        <f t="shared" ca="1" si="240"/>
        <v>25</v>
      </c>
      <c r="C492">
        <f t="shared" ca="1" si="241"/>
        <v>181</v>
      </c>
      <c r="D492">
        <f t="shared" ca="1" si="242"/>
        <v>77.3</v>
      </c>
      <c r="E492">
        <f t="shared" ca="1" si="243"/>
        <v>24.6</v>
      </c>
      <c r="F492">
        <f t="shared" ca="1" si="244"/>
        <v>7</v>
      </c>
      <c r="G492">
        <f t="shared" ca="1" si="245"/>
        <v>23.6</v>
      </c>
      <c r="H492">
        <f t="shared" ca="1" si="246"/>
        <v>16.899999999999999</v>
      </c>
      <c r="I492">
        <f t="shared" ca="1" si="247"/>
        <v>15</v>
      </c>
      <c r="J492">
        <f t="shared" ca="1" si="248"/>
        <v>24.9</v>
      </c>
      <c r="K492">
        <f t="shared" ca="1" si="249"/>
        <v>24.7</v>
      </c>
      <c r="L492">
        <f t="shared" ca="1" si="250"/>
        <v>33.1</v>
      </c>
      <c r="M492">
        <f t="shared" ca="1" si="251"/>
        <v>25.5</v>
      </c>
      <c r="N492">
        <f t="shared" ca="1" si="252"/>
        <v>38.799999999999997</v>
      </c>
      <c r="O492">
        <f t="shared" ca="1" si="253"/>
        <v>50.3</v>
      </c>
      <c r="P492">
        <f t="shared" ca="1" si="254"/>
        <v>50</v>
      </c>
      <c r="Q492">
        <f t="shared" ca="1" si="255"/>
        <v>50</v>
      </c>
      <c r="R492">
        <f t="shared" ca="1" si="256"/>
        <v>20</v>
      </c>
      <c r="S492">
        <f t="shared" ca="1" si="257"/>
        <v>52</v>
      </c>
      <c r="T492">
        <f t="shared" ca="1" si="258"/>
        <v>28</v>
      </c>
      <c r="U492">
        <f t="shared" ca="1" si="259"/>
        <v>24</v>
      </c>
      <c r="V492">
        <v>40</v>
      </c>
      <c r="W492">
        <f ca="1">INDIRECT("'"&amp;$A492&amp;"'!$k$23")</f>
        <v>10.25</v>
      </c>
      <c r="X492">
        <f ca="1">INDIRECT("'"&amp;$A492&amp;"'!$k$26")</f>
        <v>78</v>
      </c>
    </row>
    <row r="493" spans="1:24" x14ac:dyDescent="0.35">
      <c r="A493" t="s">
        <v>135</v>
      </c>
      <c r="B493">
        <f t="shared" ca="1" si="240"/>
        <v>25</v>
      </c>
      <c r="C493">
        <f t="shared" ca="1" si="241"/>
        <v>181</v>
      </c>
      <c r="D493">
        <f t="shared" ca="1" si="242"/>
        <v>77.3</v>
      </c>
      <c r="E493">
        <f t="shared" ca="1" si="243"/>
        <v>24.6</v>
      </c>
      <c r="F493">
        <f t="shared" ca="1" si="244"/>
        <v>7</v>
      </c>
      <c r="G493">
        <f t="shared" ca="1" si="245"/>
        <v>23.6</v>
      </c>
      <c r="H493">
        <f t="shared" ca="1" si="246"/>
        <v>16.899999999999999</v>
      </c>
      <c r="I493">
        <f t="shared" ca="1" si="247"/>
        <v>15</v>
      </c>
      <c r="J493">
        <f t="shared" ca="1" si="248"/>
        <v>24.9</v>
      </c>
      <c r="K493">
        <f t="shared" ca="1" si="249"/>
        <v>24.7</v>
      </c>
      <c r="L493">
        <f t="shared" ca="1" si="250"/>
        <v>33.1</v>
      </c>
      <c r="M493">
        <f t="shared" ca="1" si="251"/>
        <v>25.5</v>
      </c>
      <c r="N493">
        <f t="shared" ca="1" si="252"/>
        <v>38.799999999999997</v>
      </c>
      <c r="O493">
        <f t="shared" ca="1" si="253"/>
        <v>50.3</v>
      </c>
      <c r="P493">
        <f t="shared" ca="1" si="254"/>
        <v>50</v>
      </c>
      <c r="Q493">
        <f t="shared" ca="1" si="255"/>
        <v>50</v>
      </c>
      <c r="R493">
        <f t="shared" ca="1" si="256"/>
        <v>20</v>
      </c>
      <c r="S493">
        <f t="shared" ca="1" si="257"/>
        <v>52</v>
      </c>
      <c r="T493">
        <f t="shared" ca="1" si="258"/>
        <v>28</v>
      </c>
      <c r="U493">
        <f t="shared" ca="1" si="259"/>
        <v>24</v>
      </c>
      <c r="V493">
        <v>45</v>
      </c>
      <c r="W493">
        <f ca="1">INDIRECT("'"&amp;$A493&amp;"'!$l$23")</f>
        <v>11.25</v>
      </c>
      <c r="X493">
        <f ca="1">INDIRECT("'"&amp;$A493&amp;"'!$l$26")</f>
        <v>102</v>
      </c>
    </row>
    <row r="494" spans="1:24" x14ac:dyDescent="0.35">
      <c r="A494" t="s">
        <v>135</v>
      </c>
      <c r="B494">
        <f t="shared" ca="1" si="240"/>
        <v>25</v>
      </c>
      <c r="C494">
        <f t="shared" ca="1" si="241"/>
        <v>181</v>
      </c>
      <c r="D494">
        <f t="shared" ca="1" si="242"/>
        <v>77.3</v>
      </c>
      <c r="E494">
        <f t="shared" ca="1" si="243"/>
        <v>24.6</v>
      </c>
      <c r="F494">
        <f t="shared" ca="1" si="244"/>
        <v>7</v>
      </c>
      <c r="G494">
        <f t="shared" ca="1" si="245"/>
        <v>23.6</v>
      </c>
      <c r="H494">
        <f t="shared" ca="1" si="246"/>
        <v>16.899999999999999</v>
      </c>
      <c r="I494">
        <f t="shared" ca="1" si="247"/>
        <v>15</v>
      </c>
      <c r="J494">
        <f t="shared" ca="1" si="248"/>
        <v>24.9</v>
      </c>
      <c r="K494">
        <f t="shared" ca="1" si="249"/>
        <v>24.7</v>
      </c>
      <c r="L494">
        <f t="shared" ca="1" si="250"/>
        <v>33.1</v>
      </c>
      <c r="M494">
        <f t="shared" ca="1" si="251"/>
        <v>25.5</v>
      </c>
      <c r="N494">
        <f t="shared" ca="1" si="252"/>
        <v>38.799999999999997</v>
      </c>
      <c r="O494">
        <f t="shared" ca="1" si="253"/>
        <v>50.3</v>
      </c>
      <c r="P494">
        <f t="shared" ca="1" si="254"/>
        <v>50</v>
      </c>
      <c r="Q494">
        <f t="shared" ca="1" si="255"/>
        <v>50</v>
      </c>
      <c r="R494">
        <f t="shared" ca="1" si="256"/>
        <v>20</v>
      </c>
      <c r="S494">
        <f t="shared" ca="1" si="257"/>
        <v>52</v>
      </c>
      <c r="T494">
        <f t="shared" ca="1" si="258"/>
        <v>28</v>
      </c>
      <c r="U494">
        <f t="shared" ca="1" si="259"/>
        <v>24</v>
      </c>
      <c r="V494">
        <v>50</v>
      </c>
      <c r="W494">
        <f ca="1">INDIRECT("'"&amp;$A494&amp;"'!$m$23")</f>
        <v>12.25</v>
      </c>
      <c r="X494">
        <f ca="1">INDIRECT("'"&amp;$A494&amp;"'!$m$26")</f>
        <v>114</v>
      </c>
    </row>
    <row r="495" spans="1:24" x14ac:dyDescent="0.35">
      <c r="A495" t="s">
        <v>135</v>
      </c>
      <c r="B495">
        <f t="shared" ca="1" si="240"/>
        <v>25</v>
      </c>
      <c r="C495">
        <f t="shared" ca="1" si="241"/>
        <v>181</v>
      </c>
      <c r="D495">
        <f t="shared" ca="1" si="242"/>
        <v>77.3</v>
      </c>
      <c r="E495">
        <f t="shared" ca="1" si="243"/>
        <v>24.6</v>
      </c>
      <c r="F495">
        <f t="shared" ca="1" si="244"/>
        <v>7</v>
      </c>
      <c r="G495">
        <f t="shared" ca="1" si="245"/>
        <v>23.6</v>
      </c>
      <c r="H495">
        <f t="shared" ca="1" si="246"/>
        <v>16.899999999999999</v>
      </c>
      <c r="I495">
        <f t="shared" ca="1" si="247"/>
        <v>15</v>
      </c>
      <c r="J495">
        <f t="shared" ca="1" si="248"/>
        <v>24.9</v>
      </c>
      <c r="K495">
        <f t="shared" ca="1" si="249"/>
        <v>24.7</v>
      </c>
      <c r="L495">
        <f t="shared" ca="1" si="250"/>
        <v>33.1</v>
      </c>
      <c r="M495">
        <f t="shared" ca="1" si="251"/>
        <v>25.5</v>
      </c>
      <c r="N495">
        <f t="shared" ca="1" si="252"/>
        <v>38.799999999999997</v>
      </c>
      <c r="O495">
        <f t="shared" ca="1" si="253"/>
        <v>50.3</v>
      </c>
      <c r="P495">
        <f t="shared" ca="1" si="254"/>
        <v>50</v>
      </c>
      <c r="Q495">
        <f t="shared" ca="1" si="255"/>
        <v>50</v>
      </c>
      <c r="R495">
        <f t="shared" ca="1" si="256"/>
        <v>20</v>
      </c>
      <c r="S495">
        <f t="shared" ca="1" si="257"/>
        <v>52</v>
      </c>
      <c r="T495">
        <f t="shared" ca="1" si="258"/>
        <v>28</v>
      </c>
      <c r="U495">
        <f t="shared" ca="1" si="259"/>
        <v>24</v>
      </c>
      <c r="V495">
        <v>55</v>
      </c>
      <c r="W495">
        <f ca="1">INDIRECT("'"&amp;$A495&amp;"'!$n$23")</f>
        <v>13.25</v>
      </c>
      <c r="X495">
        <f ca="1">INDIRECT("'"&amp;$A495&amp;"'!$n$26")</f>
        <v>117</v>
      </c>
    </row>
    <row r="496" spans="1:24" x14ac:dyDescent="0.35">
      <c r="A496" t="s">
        <v>135</v>
      </c>
      <c r="B496">
        <f t="shared" ca="1" si="240"/>
        <v>25</v>
      </c>
      <c r="C496">
        <f t="shared" ca="1" si="241"/>
        <v>181</v>
      </c>
      <c r="D496">
        <f t="shared" ca="1" si="242"/>
        <v>77.3</v>
      </c>
      <c r="E496">
        <f t="shared" ca="1" si="243"/>
        <v>24.6</v>
      </c>
      <c r="F496">
        <f t="shared" ca="1" si="244"/>
        <v>7</v>
      </c>
      <c r="G496">
        <f t="shared" ca="1" si="245"/>
        <v>23.6</v>
      </c>
      <c r="H496">
        <f t="shared" ca="1" si="246"/>
        <v>16.899999999999999</v>
      </c>
      <c r="I496">
        <f t="shared" ca="1" si="247"/>
        <v>15</v>
      </c>
      <c r="J496">
        <f t="shared" ca="1" si="248"/>
        <v>24.9</v>
      </c>
      <c r="K496">
        <f t="shared" ca="1" si="249"/>
        <v>24.7</v>
      </c>
      <c r="L496">
        <f t="shared" ca="1" si="250"/>
        <v>33.1</v>
      </c>
      <c r="M496">
        <f t="shared" ca="1" si="251"/>
        <v>25.5</v>
      </c>
      <c r="N496">
        <f t="shared" ca="1" si="252"/>
        <v>38.799999999999997</v>
      </c>
      <c r="O496">
        <f t="shared" ca="1" si="253"/>
        <v>50.3</v>
      </c>
      <c r="P496">
        <f t="shared" ca="1" si="254"/>
        <v>50</v>
      </c>
      <c r="Q496">
        <f t="shared" ca="1" si="255"/>
        <v>50</v>
      </c>
      <c r="R496">
        <f t="shared" ca="1" si="256"/>
        <v>20</v>
      </c>
      <c r="S496">
        <f t="shared" ca="1" si="257"/>
        <v>52</v>
      </c>
      <c r="T496">
        <f t="shared" ca="1" si="258"/>
        <v>28</v>
      </c>
      <c r="U496">
        <f t="shared" ca="1" si="259"/>
        <v>24</v>
      </c>
      <c r="V496">
        <v>60</v>
      </c>
      <c r="W496">
        <f ca="1">INDIRECT("'"&amp;$A496&amp;"'!$o$23")</f>
        <v>14.25</v>
      </c>
      <c r="X496">
        <f ca="1">INDIRECT("'"&amp;$A496&amp;"'!$o$26")</f>
        <v>138</v>
      </c>
    </row>
    <row r="497" spans="1:24" x14ac:dyDescent="0.35">
      <c r="A497" t="s">
        <v>135</v>
      </c>
      <c r="B497">
        <f t="shared" ca="1" si="240"/>
        <v>25</v>
      </c>
      <c r="C497">
        <f t="shared" ca="1" si="241"/>
        <v>181</v>
      </c>
      <c r="D497">
        <f t="shared" ca="1" si="242"/>
        <v>77.3</v>
      </c>
      <c r="E497">
        <f t="shared" ca="1" si="243"/>
        <v>24.6</v>
      </c>
      <c r="F497">
        <f t="shared" ca="1" si="244"/>
        <v>7</v>
      </c>
      <c r="G497">
        <f t="shared" ca="1" si="245"/>
        <v>23.6</v>
      </c>
      <c r="H497">
        <f t="shared" ca="1" si="246"/>
        <v>16.899999999999999</v>
      </c>
      <c r="I497">
        <f t="shared" ca="1" si="247"/>
        <v>15</v>
      </c>
      <c r="J497">
        <f t="shared" ca="1" si="248"/>
        <v>24.9</v>
      </c>
      <c r="K497">
        <f t="shared" ca="1" si="249"/>
        <v>24.7</v>
      </c>
      <c r="L497">
        <f t="shared" ca="1" si="250"/>
        <v>33.1</v>
      </c>
      <c r="M497">
        <f t="shared" ca="1" si="251"/>
        <v>25.5</v>
      </c>
      <c r="N497">
        <f t="shared" ca="1" si="252"/>
        <v>38.799999999999997</v>
      </c>
      <c r="O497">
        <f t="shared" ca="1" si="253"/>
        <v>50.3</v>
      </c>
      <c r="P497">
        <f t="shared" ca="1" si="254"/>
        <v>50</v>
      </c>
      <c r="Q497">
        <f t="shared" ca="1" si="255"/>
        <v>50</v>
      </c>
      <c r="R497">
        <f t="shared" ca="1" si="256"/>
        <v>20</v>
      </c>
      <c r="S497">
        <f t="shared" ca="1" si="257"/>
        <v>52</v>
      </c>
      <c r="T497">
        <f t="shared" ca="1" si="258"/>
        <v>28</v>
      </c>
      <c r="U497">
        <f t="shared" ca="1" si="259"/>
        <v>24</v>
      </c>
      <c r="V497">
        <v>0</v>
      </c>
      <c r="W497">
        <f ca="1">INDIRECT("'"&amp;$A497&amp;"'!$C$23")</f>
        <v>0</v>
      </c>
      <c r="X497">
        <f ca="1">INDIRECT("'"&amp;$A497&amp;"'!$C$27")</f>
        <v>13</v>
      </c>
    </row>
    <row r="498" spans="1:24" x14ac:dyDescent="0.35">
      <c r="A498" t="s">
        <v>135</v>
      </c>
      <c r="B498">
        <f t="shared" ca="1" si="240"/>
        <v>25</v>
      </c>
      <c r="C498">
        <f t="shared" ca="1" si="241"/>
        <v>181</v>
      </c>
      <c r="D498">
        <f t="shared" ca="1" si="242"/>
        <v>77.3</v>
      </c>
      <c r="E498">
        <f t="shared" ca="1" si="243"/>
        <v>24.6</v>
      </c>
      <c r="F498">
        <f t="shared" ca="1" si="244"/>
        <v>7</v>
      </c>
      <c r="G498">
        <f t="shared" ca="1" si="245"/>
        <v>23.6</v>
      </c>
      <c r="H498">
        <f t="shared" ca="1" si="246"/>
        <v>16.899999999999999</v>
      </c>
      <c r="I498">
        <f t="shared" ca="1" si="247"/>
        <v>15</v>
      </c>
      <c r="J498">
        <f t="shared" ca="1" si="248"/>
        <v>24.9</v>
      </c>
      <c r="K498">
        <f t="shared" ca="1" si="249"/>
        <v>24.7</v>
      </c>
      <c r="L498">
        <f t="shared" ca="1" si="250"/>
        <v>33.1</v>
      </c>
      <c r="M498">
        <f t="shared" ca="1" si="251"/>
        <v>25.5</v>
      </c>
      <c r="N498">
        <f t="shared" ca="1" si="252"/>
        <v>38.799999999999997</v>
      </c>
      <c r="O498">
        <f t="shared" ca="1" si="253"/>
        <v>50.3</v>
      </c>
      <c r="P498">
        <f t="shared" ca="1" si="254"/>
        <v>50</v>
      </c>
      <c r="Q498">
        <f t="shared" ca="1" si="255"/>
        <v>50</v>
      </c>
      <c r="R498">
        <f t="shared" ca="1" si="256"/>
        <v>20</v>
      </c>
      <c r="S498">
        <f t="shared" ca="1" si="257"/>
        <v>52</v>
      </c>
      <c r="T498">
        <f t="shared" ca="1" si="258"/>
        <v>28</v>
      </c>
      <c r="U498">
        <f t="shared" ca="1" si="259"/>
        <v>24</v>
      </c>
      <c r="V498">
        <v>5</v>
      </c>
      <c r="W498">
        <f ca="1">INDIRECT("'"&amp;$A498&amp;"'!$d$23")</f>
        <v>2.75</v>
      </c>
      <c r="X498">
        <f ca="1">INDIRECT("'"&amp;$A498&amp;"'!$D$27")</f>
        <v>16</v>
      </c>
    </row>
    <row r="499" spans="1:24" x14ac:dyDescent="0.35">
      <c r="A499" t="s">
        <v>135</v>
      </c>
      <c r="B499">
        <f t="shared" ca="1" si="240"/>
        <v>25</v>
      </c>
      <c r="C499">
        <f t="shared" ca="1" si="241"/>
        <v>181</v>
      </c>
      <c r="D499">
        <f t="shared" ca="1" si="242"/>
        <v>77.3</v>
      </c>
      <c r="E499">
        <f t="shared" ca="1" si="243"/>
        <v>24.6</v>
      </c>
      <c r="F499">
        <f t="shared" ca="1" si="244"/>
        <v>7</v>
      </c>
      <c r="G499">
        <f t="shared" ca="1" si="245"/>
        <v>23.6</v>
      </c>
      <c r="H499">
        <f t="shared" ca="1" si="246"/>
        <v>16.899999999999999</v>
      </c>
      <c r="I499">
        <f t="shared" ca="1" si="247"/>
        <v>15</v>
      </c>
      <c r="J499">
        <f t="shared" ca="1" si="248"/>
        <v>24.9</v>
      </c>
      <c r="K499">
        <f t="shared" ca="1" si="249"/>
        <v>24.7</v>
      </c>
      <c r="L499">
        <f t="shared" ca="1" si="250"/>
        <v>33.1</v>
      </c>
      <c r="M499">
        <f t="shared" ca="1" si="251"/>
        <v>25.5</v>
      </c>
      <c r="N499">
        <f t="shared" ca="1" si="252"/>
        <v>38.799999999999997</v>
      </c>
      <c r="O499">
        <f t="shared" ca="1" si="253"/>
        <v>50.3</v>
      </c>
      <c r="P499">
        <f t="shared" ca="1" si="254"/>
        <v>50</v>
      </c>
      <c r="Q499">
        <f t="shared" ca="1" si="255"/>
        <v>50</v>
      </c>
      <c r="R499">
        <f t="shared" ca="1" si="256"/>
        <v>20</v>
      </c>
      <c r="S499">
        <f t="shared" ca="1" si="257"/>
        <v>52</v>
      </c>
      <c r="T499">
        <f t="shared" ca="1" si="258"/>
        <v>28</v>
      </c>
      <c r="U499">
        <f t="shared" ca="1" si="259"/>
        <v>24</v>
      </c>
      <c r="V499">
        <v>10</v>
      </c>
      <c r="W499">
        <f ca="1">INDIRECT("'"&amp;$A499&amp;"'!$e$23")</f>
        <v>4</v>
      </c>
      <c r="X499">
        <f ca="1">INDIRECT("'"&amp;$A499&amp;"'!$e$27")</f>
        <v>18</v>
      </c>
    </row>
    <row r="500" spans="1:24" x14ac:dyDescent="0.35">
      <c r="A500" t="s">
        <v>135</v>
      </c>
      <c r="B500">
        <f t="shared" ca="1" si="240"/>
        <v>25</v>
      </c>
      <c r="C500">
        <f t="shared" ca="1" si="241"/>
        <v>181</v>
      </c>
      <c r="D500">
        <f t="shared" ca="1" si="242"/>
        <v>77.3</v>
      </c>
      <c r="E500">
        <f t="shared" ca="1" si="243"/>
        <v>24.6</v>
      </c>
      <c r="F500">
        <f t="shared" ca="1" si="244"/>
        <v>7</v>
      </c>
      <c r="G500">
        <f t="shared" ca="1" si="245"/>
        <v>23.6</v>
      </c>
      <c r="H500">
        <f t="shared" ca="1" si="246"/>
        <v>16.899999999999999</v>
      </c>
      <c r="I500">
        <f t="shared" ca="1" si="247"/>
        <v>15</v>
      </c>
      <c r="J500">
        <f t="shared" ca="1" si="248"/>
        <v>24.9</v>
      </c>
      <c r="K500">
        <f t="shared" ca="1" si="249"/>
        <v>24.7</v>
      </c>
      <c r="L500">
        <f t="shared" ca="1" si="250"/>
        <v>33.1</v>
      </c>
      <c r="M500">
        <f t="shared" ca="1" si="251"/>
        <v>25.5</v>
      </c>
      <c r="N500">
        <f t="shared" ca="1" si="252"/>
        <v>38.799999999999997</v>
      </c>
      <c r="O500">
        <f t="shared" ca="1" si="253"/>
        <v>50.3</v>
      </c>
      <c r="P500">
        <f t="shared" ca="1" si="254"/>
        <v>50</v>
      </c>
      <c r="Q500">
        <f t="shared" ca="1" si="255"/>
        <v>50</v>
      </c>
      <c r="R500">
        <f t="shared" ca="1" si="256"/>
        <v>20</v>
      </c>
      <c r="S500">
        <f t="shared" ca="1" si="257"/>
        <v>52</v>
      </c>
      <c r="T500">
        <f t="shared" ca="1" si="258"/>
        <v>28</v>
      </c>
      <c r="U500">
        <f t="shared" ca="1" si="259"/>
        <v>24</v>
      </c>
      <c r="V500">
        <v>15</v>
      </c>
      <c r="W500">
        <f ca="1">INDIRECT("'"&amp;$A500&amp;"'!$f$23")</f>
        <v>5.25</v>
      </c>
      <c r="X500">
        <f ca="1">INDIRECT("'"&amp;$A500&amp;"'!$f$27")</f>
        <v>27</v>
      </c>
    </row>
    <row r="501" spans="1:24" x14ac:dyDescent="0.35">
      <c r="A501" t="s">
        <v>135</v>
      </c>
      <c r="B501">
        <f t="shared" ca="1" si="240"/>
        <v>25</v>
      </c>
      <c r="C501">
        <f ca="1">INDIRECT("'"&amp;$A501&amp;"'!$C$4")</f>
        <v>181</v>
      </c>
      <c r="D501">
        <f ca="1">INDIRECT("'"&amp;$A501&amp;"'!$C$5")</f>
        <v>77.3</v>
      </c>
      <c r="E501">
        <f ca="1">INDIRECT("'"&amp;$A501&amp;"'!$C$6")</f>
        <v>24.6</v>
      </c>
      <c r="F501">
        <f ca="1">INDIRECT("'"&amp;$A501&amp;"'!$C$7")</f>
        <v>7</v>
      </c>
      <c r="G501">
        <f ca="1">INDIRECT("'"&amp;$A501&amp;"'!$C$8")</f>
        <v>23.6</v>
      </c>
      <c r="H501">
        <f ca="1">INDIRECT("'"&amp;$A501&amp;"'!$C$11")</f>
        <v>16.899999999999999</v>
      </c>
      <c r="I501">
        <f ca="1">INDIRECT("'"&amp;$A501&amp;"'!$D$11")</f>
        <v>15</v>
      </c>
      <c r="J501">
        <f ca="1">INDIRECT("'"&amp;$A501&amp;"'!$e$11")</f>
        <v>24.9</v>
      </c>
      <c r="K501">
        <f ca="1">INDIRECT("'"&amp;$A501&amp;"'!$f$11")</f>
        <v>24.7</v>
      </c>
      <c r="L501">
        <f ca="1">INDIRECT("'"&amp;$A501&amp;"'!$C$12")</f>
        <v>33.1</v>
      </c>
      <c r="M501">
        <f ca="1">INDIRECT("'"&amp;$A501&amp;"'!$d$12")</f>
        <v>25.5</v>
      </c>
      <c r="N501">
        <f ca="1">INDIRECT("'"&amp;$A501&amp;"'!$e$12")</f>
        <v>38.799999999999997</v>
      </c>
      <c r="O501">
        <f ca="1">INDIRECT("'"&amp;$A501&amp;"'!$f$12")</f>
        <v>50.3</v>
      </c>
      <c r="P501">
        <f ca="1">INDIRECT("'"&amp;$A501&amp;"'!$C$16")</f>
        <v>50</v>
      </c>
      <c r="Q501">
        <f ca="1">INDIRECT("'"&amp;$A501&amp;"'!$C$17")</f>
        <v>50</v>
      </c>
      <c r="R501">
        <f ca="1">INDIRECT("'"&amp;$A501&amp;"'!$d$16")</f>
        <v>20</v>
      </c>
      <c r="S501">
        <f ca="1">INDIRECT("'"&amp;$A501&amp;"'!$e$17")</f>
        <v>52</v>
      </c>
      <c r="T501">
        <f ca="1">INDIRECT("'"&amp;$A501&amp;"'!$f$16")</f>
        <v>28</v>
      </c>
      <c r="U501">
        <f ca="1">INDIRECT("'"&amp;$A501&amp;"'!$f$17")</f>
        <v>24</v>
      </c>
      <c r="V501">
        <v>20</v>
      </c>
      <c r="W501">
        <f ca="1">INDIRECT("'"&amp;$A501&amp;"'!$g$23")</f>
        <v>6.25</v>
      </c>
      <c r="X501">
        <f ca="1">INDIRECT("'"&amp;$A501&amp;"'!$g$27")</f>
        <v>41</v>
      </c>
    </row>
    <row r="502" spans="1:24" x14ac:dyDescent="0.35">
      <c r="A502" t="s">
        <v>135</v>
      </c>
      <c r="B502">
        <f t="shared" ca="1" si="240"/>
        <v>25</v>
      </c>
      <c r="C502">
        <f t="shared" ca="1" si="241"/>
        <v>181</v>
      </c>
      <c r="D502">
        <f t="shared" ca="1" si="242"/>
        <v>77.3</v>
      </c>
      <c r="E502">
        <f t="shared" ca="1" si="243"/>
        <v>24.6</v>
      </c>
      <c r="F502">
        <f t="shared" ca="1" si="244"/>
        <v>7</v>
      </c>
      <c r="G502">
        <f t="shared" ca="1" si="245"/>
        <v>23.6</v>
      </c>
      <c r="H502">
        <f t="shared" ca="1" si="246"/>
        <v>16.899999999999999</v>
      </c>
      <c r="I502">
        <f t="shared" ca="1" si="247"/>
        <v>15</v>
      </c>
      <c r="J502">
        <f t="shared" ca="1" si="248"/>
        <v>24.9</v>
      </c>
      <c r="K502">
        <f t="shared" ca="1" si="249"/>
        <v>24.7</v>
      </c>
      <c r="L502">
        <f t="shared" ca="1" si="250"/>
        <v>33.1</v>
      </c>
      <c r="M502">
        <f t="shared" ca="1" si="251"/>
        <v>25.5</v>
      </c>
      <c r="N502">
        <f t="shared" ca="1" si="252"/>
        <v>38.799999999999997</v>
      </c>
      <c r="O502">
        <f t="shared" ca="1" si="253"/>
        <v>50.3</v>
      </c>
      <c r="P502">
        <f t="shared" ca="1" si="254"/>
        <v>50</v>
      </c>
      <c r="Q502">
        <f t="shared" ca="1" si="255"/>
        <v>50</v>
      </c>
      <c r="R502">
        <f t="shared" ca="1" si="256"/>
        <v>20</v>
      </c>
      <c r="S502">
        <f t="shared" ca="1" si="257"/>
        <v>52</v>
      </c>
      <c r="T502">
        <f t="shared" ca="1" si="258"/>
        <v>28</v>
      </c>
      <c r="U502">
        <f t="shared" ca="1" si="259"/>
        <v>24</v>
      </c>
      <c r="V502">
        <v>25</v>
      </c>
      <c r="W502">
        <f ca="1">INDIRECT("'"&amp;$A502&amp;"'!$h$23")</f>
        <v>7.25</v>
      </c>
      <c r="X502">
        <f ca="1">INDIRECT("'"&amp;$A502&amp;"'!$h$27")</f>
        <v>46</v>
      </c>
    </row>
    <row r="503" spans="1:24" x14ac:dyDescent="0.35">
      <c r="A503" t="s">
        <v>135</v>
      </c>
      <c r="B503">
        <f t="shared" ca="1" si="240"/>
        <v>25</v>
      </c>
      <c r="C503">
        <f t="shared" ca="1" si="241"/>
        <v>181</v>
      </c>
      <c r="D503">
        <f t="shared" ca="1" si="242"/>
        <v>77.3</v>
      </c>
      <c r="E503">
        <f t="shared" ca="1" si="243"/>
        <v>24.6</v>
      </c>
      <c r="F503">
        <f t="shared" ca="1" si="244"/>
        <v>7</v>
      </c>
      <c r="G503">
        <f t="shared" ca="1" si="245"/>
        <v>23.6</v>
      </c>
      <c r="H503">
        <f t="shared" ca="1" si="246"/>
        <v>16.899999999999999</v>
      </c>
      <c r="I503">
        <f t="shared" ca="1" si="247"/>
        <v>15</v>
      </c>
      <c r="J503">
        <f t="shared" ca="1" si="248"/>
        <v>24.9</v>
      </c>
      <c r="K503">
        <f t="shared" ca="1" si="249"/>
        <v>24.7</v>
      </c>
      <c r="L503">
        <f t="shared" ca="1" si="250"/>
        <v>33.1</v>
      </c>
      <c r="M503">
        <f t="shared" ca="1" si="251"/>
        <v>25.5</v>
      </c>
      <c r="N503">
        <f t="shared" ca="1" si="252"/>
        <v>38.799999999999997</v>
      </c>
      <c r="O503">
        <f t="shared" ca="1" si="253"/>
        <v>50.3</v>
      </c>
      <c r="P503">
        <f t="shared" ca="1" si="254"/>
        <v>50</v>
      </c>
      <c r="Q503">
        <f t="shared" ca="1" si="255"/>
        <v>50</v>
      </c>
      <c r="R503">
        <f t="shared" ca="1" si="256"/>
        <v>20</v>
      </c>
      <c r="S503">
        <f t="shared" ca="1" si="257"/>
        <v>52</v>
      </c>
      <c r="T503">
        <f t="shared" ca="1" si="258"/>
        <v>28</v>
      </c>
      <c r="U503">
        <f t="shared" ca="1" si="259"/>
        <v>24</v>
      </c>
      <c r="V503">
        <v>30</v>
      </c>
      <c r="W503">
        <f ca="1">INDIRECT("'"&amp;$A503&amp;"'!$i$23")</f>
        <v>9</v>
      </c>
      <c r="X503">
        <f ca="1">INDIRECT("'"&amp;$A503&amp;"'!$i$27")</f>
        <v>66</v>
      </c>
    </row>
    <row r="504" spans="1:24" x14ac:dyDescent="0.35">
      <c r="A504" t="s">
        <v>135</v>
      </c>
      <c r="B504">
        <f t="shared" ca="1" si="240"/>
        <v>25</v>
      </c>
      <c r="C504">
        <f t="shared" ca="1" si="241"/>
        <v>181</v>
      </c>
      <c r="D504">
        <f t="shared" ca="1" si="242"/>
        <v>77.3</v>
      </c>
      <c r="E504">
        <f t="shared" ca="1" si="243"/>
        <v>24.6</v>
      </c>
      <c r="F504">
        <f t="shared" ca="1" si="244"/>
        <v>7</v>
      </c>
      <c r="G504">
        <f t="shared" ca="1" si="245"/>
        <v>23.6</v>
      </c>
      <c r="H504">
        <f t="shared" ca="1" si="246"/>
        <v>16.899999999999999</v>
      </c>
      <c r="I504">
        <f t="shared" ca="1" si="247"/>
        <v>15</v>
      </c>
      <c r="J504">
        <f t="shared" ca="1" si="248"/>
        <v>24.9</v>
      </c>
      <c r="K504">
        <f t="shared" ca="1" si="249"/>
        <v>24.7</v>
      </c>
      <c r="L504">
        <f t="shared" ca="1" si="250"/>
        <v>33.1</v>
      </c>
      <c r="M504">
        <f t="shared" ca="1" si="251"/>
        <v>25.5</v>
      </c>
      <c r="N504">
        <f t="shared" ca="1" si="252"/>
        <v>38.799999999999997</v>
      </c>
      <c r="O504">
        <f t="shared" ca="1" si="253"/>
        <v>50.3</v>
      </c>
      <c r="P504">
        <f t="shared" ca="1" si="254"/>
        <v>50</v>
      </c>
      <c r="Q504">
        <f t="shared" ca="1" si="255"/>
        <v>50</v>
      </c>
      <c r="R504">
        <f t="shared" ca="1" si="256"/>
        <v>20</v>
      </c>
      <c r="S504">
        <f t="shared" ca="1" si="257"/>
        <v>52</v>
      </c>
      <c r="T504">
        <f t="shared" ca="1" si="258"/>
        <v>28</v>
      </c>
      <c r="U504">
        <f t="shared" ca="1" si="259"/>
        <v>24</v>
      </c>
      <c r="V504">
        <v>35</v>
      </c>
      <c r="W504">
        <f ca="1">INDIRECT("'"&amp;$A504&amp;"'!$j$23")</f>
        <v>9.75</v>
      </c>
      <c r="X504">
        <f ca="1">INDIRECT("'"&amp;$A504&amp;"'!$j$27")</f>
        <v>71</v>
      </c>
    </row>
    <row r="505" spans="1:24" x14ac:dyDescent="0.35">
      <c r="A505" t="s">
        <v>135</v>
      </c>
      <c r="B505">
        <f t="shared" ca="1" si="240"/>
        <v>25</v>
      </c>
      <c r="C505">
        <f t="shared" ca="1" si="241"/>
        <v>181</v>
      </c>
      <c r="D505">
        <f t="shared" ca="1" si="242"/>
        <v>77.3</v>
      </c>
      <c r="E505">
        <f t="shared" ca="1" si="243"/>
        <v>24.6</v>
      </c>
      <c r="F505">
        <f t="shared" ca="1" si="244"/>
        <v>7</v>
      </c>
      <c r="G505">
        <f t="shared" ca="1" si="245"/>
        <v>23.6</v>
      </c>
      <c r="H505">
        <f t="shared" ca="1" si="246"/>
        <v>16.899999999999999</v>
      </c>
      <c r="I505">
        <f t="shared" ca="1" si="247"/>
        <v>15</v>
      </c>
      <c r="J505">
        <f t="shared" ca="1" si="248"/>
        <v>24.9</v>
      </c>
      <c r="K505">
        <f t="shared" ca="1" si="249"/>
        <v>24.7</v>
      </c>
      <c r="L505">
        <f t="shared" ca="1" si="250"/>
        <v>33.1</v>
      </c>
      <c r="M505">
        <f t="shared" ca="1" si="251"/>
        <v>25.5</v>
      </c>
      <c r="N505">
        <f t="shared" ca="1" si="252"/>
        <v>38.799999999999997</v>
      </c>
      <c r="O505">
        <f t="shared" ca="1" si="253"/>
        <v>50.3</v>
      </c>
      <c r="P505">
        <f t="shared" ca="1" si="254"/>
        <v>50</v>
      </c>
      <c r="Q505">
        <f t="shared" ca="1" si="255"/>
        <v>50</v>
      </c>
      <c r="R505">
        <f t="shared" ca="1" si="256"/>
        <v>20</v>
      </c>
      <c r="S505">
        <f t="shared" ca="1" si="257"/>
        <v>52</v>
      </c>
      <c r="T505">
        <f t="shared" ca="1" si="258"/>
        <v>28</v>
      </c>
      <c r="U505">
        <f t="shared" ca="1" si="259"/>
        <v>24</v>
      </c>
      <c r="V505">
        <v>40</v>
      </c>
      <c r="W505">
        <f ca="1">INDIRECT("'"&amp;$A505&amp;"'!$k$23")</f>
        <v>10.25</v>
      </c>
      <c r="X505">
        <f ca="1">INDIRECT("'"&amp;$A505&amp;"'!$k$27")</f>
        <v>84</v>
      </c>
    </row>
    <row r="506" spans="1:24" x14ac:dyDescent="0.35">
      <c r="A506" t="s">
        <v>135</v>
      </c>
      <c r="B506">
        <f t="shared" ca="1" si="240"/>
        <v>25</v>
      </c>
      <c r="C506">
        <f t="shared" ca="1" si="241"/>
        <v>181</v>
      </c>
      <c r="D506">
        <f t="shared" ca="1" si="242"/>
        <v>77.3</v>
      </c>
      <c r="E506">
        <f t="shared" ca="1" si="243"/>
        <v>24.6</v>
      </c>
      <c r="F506">
        <f t="shared" ca="1" si="244"/>
        <v>7</v>
      </c>
      <c r="G506">
        <f t="shared" ca="1" si="245"/>
        <v>23.6</v>
      </c>
      <c r="H506">
        <f t="shared" ca="1" si="246"/>
        <v>16.899999999999999</v>
      </c>
      <c r="I506">
        <f t="shared" ca="1" si="247"/>
        <v>15</v>
      </c>
      <c r="J506">
        <f t="shared" ca="1" si="248"/>
        <v>24.9</v>
      </c>
      <c r="K506">
        <f t="shared" ca="1" si="249"/>
        <v>24.7</v>
      </c>
      <c r="L506">
        <f t="shared" ca="1" si="250"/>
        <v>33.1</v>
      </c>
      <c r="M506">
        <f t="shared" ca="1" si="251"/>
        <v>25.5</v>
      </c>
      <c r="N506">
        <f t="shared" ca="1" si="252"/>
        <v>38.799999999999997</v>
      </c>
      <c r="O506">
        <f t="shared" ca="1" si="253"/>
        <v>50.3</v>
      </c>
      <c r="P506">
        <f t="shared" ca="1" si="254"/>
        <v>50</v>
      </c>
      <c r="Q506">
        <f t="shared" ca="1" si="255"/>
        <v>50</v>
      </c>
      <c r="R506">
        <f t="shared" ca="1" si="256"/>
        <v>20</v>
      </c>
      <c r="S506">
        <f t="shared" ca="1" si="257"/>
        <v>52</v>
      </c>
      <c r="T506">
        <f t="shared" ca="1" si="258"/>
        <v>28</v>
      </c>
      <c r="U506">
        <f t="shared" ca="1" si="259"/>
        <v>24</v>
      </c>
      <c r="V506">
        <v>45</v>
      </c>
      <c r="W506">
        <f ca="1">INDIRECT("'"&amp;$A506&amp;"'!$l$23")</f>
        <v>11.25</v>
      </c>
      <c r="X506">
        <f ca="1">INDIRECT("'"&amp;$A506&amp;"'!$l$27")</f>
        <v>93</v>
      </c>
    </row>
    <row r="507" spans="1:24" x14ac:dyDescent="0.35">
      <c r="A507" t="s">
        <v>135</v>
      </c>
      <c r="B507">
        <f t="shared" ca="1" si="240"/>
        <v>25</v>
      </c>
      <c r="C507">
        <f t="shared" ca="1" si="241"/>
        <v>181</v>
      </c>
      <c r="D507">
        <f t="shared" ca="1" si="242"/>
        <v>77.3</v>
      </c>
      <c r="E507">
        <f t="shared" ca="1" si="243"/>
        <v>24.6</v>
      </c>
      <c r="F507">
        <f t="shared" ca="1" si="244"/>
        <v>7</v>
      </c>
      <c r="G507">
        <f t="shared" ca="1" si="245"/>
        <v>23.6</v>
      </c>
      <c r="H507">
        <f t="shared" ca="1" si="246"/>
        <v>16.899999999999999</v>
      </c>
      <c r="I507">
        <f t="shared" ca="1" si="247"/>
        <v>15</v>
      </c>
      <c r="J507">
        <f t="shared" ca="1" si="248"/>
        <v>24.9</v>
      </c>
      <c r="K507">
        <f t="shared" ca="1" si="249"/>
        <v>24.7</v>
      </c>
      <c r="L507">
        <f t="shared" ca="1" si="250"/>
        <v>33.1</v>
      </c>
      <c r="M507">
        <f t="shared" ca="1" si="251"/>
        <v>25.5</v>
      </c>
      <c r="N507">
        <f t="shared" ca="1" si="252"/>
        <v>38.799999999999997</v>
      </c>
      <c r="O507">
        <f t="shared" ca="1" si="253"/>
        <v>50.3</v>
      </c>
      <c r="P507">
        <f t="shared" ca="1" si="254"/>
        <v>50</v>
      </c>
      <c r="Q507">
        <f t="shared" ca="1" si="255"/>
        <v>50</v>
      </c>
      <c r="R507">
        <f t="shared" ca="1" si="256"/>
        <v>20</v>
      </c>
      <c r="S507">
        <f t="shared" ca="1" si="257"/>
        <v>52</v>
      </c>
      <c r="T507">
        <f t="shared" ca="1" si="258"/>
        <v>28</v>
      </c>
      <c r="U507">
        <f t="shared" ca="1" si="259"/>
        <v>24</v>
      </c>
      <c r="V507">
        <v>50</v>
      </c>
      <c r="W507">
        <f ca="1">INDIRECT("'"&amp;$A507&amp;"'!$m$23")</f>
        <v>12.25</v>
      </c>
      <c r="X507">
        <f ca="1">INDIRECT("'"&amp;$A507&amp;"'!$m$27")</f>
        <v>112</v>
      </c>
    </row>
    <row r="508" spans="1:24" x14ac:dyDescent="0.35">
      <c r="A508" t="s">
        <v>135</v>
      </c>
      <c r="B508">
        <f t="shared" ca="1" si="240"/>
        <v>25</v>
      </c>
      <c r="C508">
        <f t="shared" ca="1" si="241"/>
        <v>181</v>
      </c>
      <c r="D508">
        <f t="shared" ca="1" si="242"/>
        <v>77.3</v>
      </c>
      <c r="E508">
        <f t="shared" ca="1" si="243"/>
        <v>24.6</v>
      </c>
      <c r="F508">
        <f t="shared" ca="1" si="244"/>
        <v>7</v>
      </c>
      <c r="G508">
        <f t="shared" ca="1" si="245"/>
        <v>23.6</v>
      </c>
      <c r="H508">
        <f t="shared" ca="1" si="246"/>
        <v>16.899999999999999</v>
      </c>
      <c r="I508">
        <f t="shared" ca="1" si="247"/>
        <v>15</v>
      </c>
      <c r="J508">
        <f t="shared" ca="1" si="248"/>
        <v>24.9</v>
      </c>
      <c r="K508">
        <f t="shared" ca="1" si="249"/>
        <v>24.7</v>
      </c>
      <c r="L508">
        <f t="shared" ca="1" si="250"/>
        <v>33.1</v>
      </c>
      <c r="M508">
        <f t="shared" ca="1" si="251"/>
        <v>25.5</v>
      </c>
      <c r="N508">
        <f t="shared" ca="1" si="252"/>
        <v>38.799999999999997</v>
      </c>
      <c r="O508">
        <f t="shared" ca="1" si="253"/>
        <v>50.3</v>
      </c>
      <c r="P508">
        <f t="shared" ca="1" si="254"/>
        <v>50</v>
      </c>
      <c r="Q508">
        <f t="shared" ca="1" si="255"/>
        <v>50</v>
      </c>
      <c r="R508">
        <f t="shared" ca="1" si="256"/>
        <v>20</v>
      </c>
      <c r="S508">
        <f t="shared" ca="1" si="257"/>
        <v>52</v>
      </c>
      <c r="T508">
        <f t="shared" ca="1" si="258"/>
        <v>28</v>
      </c>
      <c r="U508">
        <f t="shared" ca="1" si="259"/>
        <v>24</v>
      </c>
      <c r="V508">
        <v>55</v>
      </c>
      <c r="W508">
        <f ca="1">INDIRECT("'"&amp;$A508&amp;"'!$n$23")</f>
        <v>13.25</v>
      </c>
      <c r="X508">
        <f ca="1">INDIRECT("'"&amp;$A508&amp;"'!$n$27")</f>
        <v>126</v>
      </c>
    </row>
    <row r="509" spans="1:24" x14ac:dyDescent="0.35">
      <c r="A509" t="s">
        <v>135</v>
      </c>
      <c r="B509">
        <f t="shared" ca="1" si="240"/>
        <v>25</v>
      </c>
      <c r="C509">
        <f t="shared" ca="1" si="241"/>
        <v>181</v>
      </c>
      <c r="D509">
        <f t="shared" ca="1" si="242"/>
        <v>77.3</v>
      </c>
      <c r="E509">
        <f t="shared" ca="1" si="243"/>
        <v>24.6</v>
      </c>
      <c r="F509">
        <f t="shared" ca="1" si="244"/>
        <v>7</v>
      </c>
      <c r="G509">
        <f t="shared" ca="1" si="245"/>
        <v>23.6</v>
      </c>
      <c r="H509">
        <f t="shared" ca="1" si="246"/>
        <v>16.899999999999999</v>
      </c>
      <c r="I509">
        <f t="shared" ca="1" si="247"/>
        <v>15</v>
      </c>
      <c r="J509">
        <f t="shared" ca="1" si="248"/>
        <v>24.9</v>
      </c>
      <c r="K509">
        <f t="shared" ca="1" si="249"/>
        <v>24.7</v>
      </c>
      <c r="L509">
        <f t="shared" ca="1" si="250"/>
        <v>33.1</v>
      </c>
      <c r="M509">
        <f t="shared" ca="1" si="251"/>
        <v>25.5</v>
      </c>
      <c r="N509">
        <f t="shared" ca="1" si="252"/>
        <v>38.799999999999997</v>
      </c>
      <c r="O509">
        <f t="shared" ca="1" si="253"/>
        <v>50.3</v>
      </c>
      <c r="P509">
        <f t="shared" ca="1" si="254"/>
        <v>50</v>
      </c>
      <c r="Q509">
        <f t="shared" ca="1" si="255"/>
        <v>50</v>
      </c>
      <c r="R509">
        <f t="shared" ca="1" si="256"/>
        <v>20</v>
      </c>
      <c r="S509">
        <f t="shared" ca="1" si="257"/>
        <v>52</v>
      </c>
      <c r="T509">
        <f t="shared" ca="1" si="258"/>
        <v>28</v>
      </c>
      <c r="U509">
        <f t="shared" ca="1" si="259"/>
        <v>24</v>
      </c>
      <c r="V509">
        <v>60</v>
      </c>
      <c r="W509">
        <f ca="1">INDIRECT("'"&amp;$A509&amp;"'!$o$23")</f>
        <v>14.25</v>
      </c>
      <c r="X509">
        <f ca="1">INDIRECT("'"&amp;$A509&amp;"'!$o$27")</f>
        <v>138</v>
      </c>
    </row>
    <row r="510" spans="1:24" x14ac:dyDescent="0.35">
      <c r="A510" t="s">
        <v>136</v>
      </c>
      <c r="B510">
        <f ca="1">INDIRECT("'"&amp;$A510&amp;"'!$C$3")</f>
        <v>25</v>
      </c>
      <c r="C510">
        <f ca="1">INDIRECT("'"&amp;$A510&amp;"'!$C$4")</f>
        <v>164</v>
      </c>
      <c r="D510">
        <f ca="1">INDIRECT("'"&amp;$A510&amp;"'!$C$5")</f>
        <v>49.9</v>
      </c>
      <c r="E510">
        <f ca="1">INDIRECT("'"&amp;$A510&amp;"'!$C$6")</f>
        <v>13</v>
      </c>
      <c r="F510">
        <f ca="1">INDIRECT("'"&amp;$A510&amp;"'!$C$7")</f>
        <v>2.5</v>
      </c>
      <c r="G510">
        <f ca="1">INDIRECT("'"&amp;$A510&amp;"'!$C$8")</f>
        <v>18.600000000000001</v>
      </c>
      <c r="H510">
        <f ca="1">INDIRECT("'"&amp;$A510&amp;"'!$C$11")</f>
        <v>8.9</v>
      </c>
      <c r="I510">
        <f ca="1">INDIRECT("'"&amp;$A510&amp;"'!$D$11")</f>
        <v>7.3</v>
      </c>
      <c r="J510">
        <f ca="1">INDIRECT("'"&amp;$A510&amp;"'!$e$11")</f>
        <v>14.9</v>
      </c>
      <c r="K510">
        <f ca="1">INDIRECT("'"&amp;$A510&amp;"'!$f$11")</f>
        <v>13.7</v>
      </c>
      <c r="L510">
        <f ca="1">INDIRECT("'"&amp;$A510&amp;"'!$C$12")</f>
        <v>36.200000000000003</v>
      </c>
      <c r="M510">
        <f ca="1">INDIRECT("'"&amp;$A510&amp;"'!$d$12")</f>
        <v>31.2</v>
      </c>
      <c r="N510">
        <f ca="1">INDIRECT("'"&amp;$A510&amp;"'!$e$12")</f>
        <v>42</v>
      </c>
      <c r="O510">
        <f ca="1">INDIRECT("'"&amp;$A510&amp;"'!$f$12")</f>
        <v>53.3</v>
      </c>
      <c r="P510">
        <f ca="1">INDIRECT("'"&amp;$A510&amp;"'!$C$16")</f>
        <v>52</v>
      </c>
      <c r="Q510">
        <f ca="1">INDIRECT("'"&amp;$A510&amp;"'!$C$17")</f>
        <v>50</v>
      </c>
      <c r="R510">
        <f ca="1">INDIRECT("'"&amp;$A510&amp;"'!$d$16")</f>
        <v>20</v>
      </c>
      <c r="S510">
        <f ca="1">INDIRECT("'"&amp;$A510&amp;"'!$e$17")</f>
        <v>38</v>
      </c>
      <c r="T510">
        <f ca="1">INDIRECT("'"&amp;$A510&amp;"'!$f$16")</f>
        <v>30</v>
      </c>
      <c r="U510">
        <f ca="1">INDIRECT("'"&amp;$A510&amp;"'!$f$17")</f>
        <v>34</v>
      </c>
      <c r="V510">
        <v>0</v>
      </c>
      <c r="W510">
        <f ca="1">INDIRECT("'"&amp;$A510&amp;"'!$C$23")</f>
        <v>0</v>
      </c>
      <c r="X510">
        <f ca="1">INDIRECT("'"&amp;$A510&amp;"'!$C$25")</f>
        <v>2</v>
      </c>
    </row>
    <row r="511" spans="1:24" x14ac:dyDescent="0.35">
      <c r="A511" t="s">
        <v>136</v>
      </c>
      <c r="B511">
        <f t="shared" ref="B511:B548" ca="1" si="260">INDIRECT("'"&amp;$A511&amp;"'!$C$3")</f>
        <v>25</v>
      </c>
      <c r="C511">
        <f t="shared" ref="C511:C548" ca="1" si="261">INDIRECT("'"&amp;$A511&amp;"'!$C$4")</f>
        <v>164</v>
      </c>
      <c r="D511">
        <f t="shared" ref="D511:D548" ca="1" si="262">INDIRECT("'"&amp;$A511&amp;"'!$C$5")</f>
        <v>49.9</v>
      </c>
      <c r="E511">
        <f t="shared" ref="E511:E548" ca="1" si="263">INDIRECT("'"&amp;$A511&amp;"'!$C$6")</f>
        <v>13</v>
      </c>
      <c r="F511">
        <f t="shared" ref="F511:F548" ca="1" si="264">INDIRECT("'"&amp;$A511&amp;"'!$C$7")</f>
        <v>2.5</v>
      </c>
      <c r="G511">
        <f t="shared" ref="G511:G548" ca="1" si="265">INDIRECT("'"&amp;$A511&amp;"'!$C$8")</f>
        <v>18.600000000000001</v>
      </c>
      <c r="H511">
        <f t="shared" ref="H511:H548" ca="1" si="266">INDIRECT("'"&amp;$A511&amp;"'!$C$11")</f>
        <v>8.9</v>
      </c>
      <c r="I511">
        <f t="shared" ref="I511:I548" ca="1" si="267">INDIRECT("'"&amp;$A511&amp;"'!$D$11")</f>
        <v>7.3</v>
      </c>
      <c r="J511">
        <f t="shared" ref="J511:J548" ca="1" si="268">INDIRECT("'"&amp;$A511&amp;"'!$e$11")</f>
        <v>14.9</v>
      </c>
      <c r="K511">
        <f t="shared" ref="K511:K548" ca="1" si="269">INDIRECT("'"&amp;$A511&amp;"'!$f$11")</f>
        <v>13.7</v>
      </c>
      <c r="L511">
        <f t="shared" ref="L511:L548" ca="1" si="270">INDIRECT("'"&amp;$A511&amp;"'!$C$12")</f>
        <v>36.200000000000003</v>
      </c>
      <c r="M511">
        <f t="shared" ref="M511:M548" ca="1" si="271">INDIRECT("'"&amp;$A511&amp;"'!$d$12")</f>
        <v>31.2</v>
      </c>
      <c r="N511">
        <f t="shared" ref="N511:N548" ca="1" si="272">INDIRECT("'"&amp;$A511&amp;"'!$e$12")</f>
        <v>42</v>
      </c>
      <c r="O511">
        <f t="shared" ref="O511:O548" ca="1" si="273">INDIRECT("'"&amp;$A511&amp;"'!$f$12")</f>
        <v>53.3</v>
      </c>
      <c r="P511">
        <f t="shared" ref="P511:P548" ca="1" si="274">INDIRECT("'"&amp;$A511&amp;"'!$C$16")</f>
        <v>52</v>
      </c>
      <c r="Q511">
        <f t="shared" ref="Q511:Q548" ca="1" si="275">INDIRECT("'"&amp;$A511&amp;"'!$C$17")</f>
        <v>50</v>
      </c>
      <c r="R511">
        <f t="shared" ref="R511:R548" ca="1" si="276">INDIRECT("'"&amp;$A511&amp;"'!$d$16")</f>
        <v>20</v>
      </c>
      <c r="S511">
        <f t="shared" ref="S511:S548" ca="1" si="277">INDIRECT("'"&amp;$A511&amp;"'!$e$17")</f>
        <v>38</v>
      </c>
      <c r="T511">
        <f t="shared" ref="T511:T548" ca="1" si="278">INDIRECT("'"&amp;$A511&amp;"'!$f$16")</f>
        <v>30</v>
      </c>
      <c r="U511">
        <f t="shared" ref="U511:U548" ca="1" si="279">INDIRECT("'"&amp;$A511&amp;"'!$f$17")</f>
        <v>34</v>
      </c>
      <c r="V511">
        <v>5</v>
      </c>
      <c r="W511">
        <f ca="1">INDIRECT("'"&amp;$A511&amp;"'!$d$23")</f>
        <v>0.5</v>
      </c>
      <c r="X511">
        <f ca="1">INDIRECT("'"&amp;$A511&amp;"'!$D$25")</f>
        <v>2</v>
      </c>
    </row>
    <row r="512" spans="1:24" x14ac:dyDescent="0.35">
      <c r="A512" t="s">
        <v>136</v>
      </c>
      <c r="B512">
        <f t="shared" ca="1" si="260"/>
        <v>25</v>
      </c>
      <c r="C512">
        <f t="shared" ca="1" si="261"/>
        <v>164</v>
      </c>
      <c r="D512">
        <f t="shared" ca="1" si="262"/>
        <v>49.9</v>
      </c>
      <c r="E512">
        <f t="shared" ca="1" si="263"/>
        <v>13</v>
      </c>
      <c r="F512">
        <f t="shared" ca="1" si="264"/>
        <v>2.5</v>
      </c>
      <c r="G512">
        <f t="shared" ca="1" si="265"/>
        <v>18.600000000000001</v>
      </c>
      <c r="H512">
        <f t="shared" ca="1" si="266"/>
        <v>8.9</v>
      </c>
      <c r="I512">
        <f t="shared" ca="1" si="267"/>
        <v>7.3</v>
      </c>
      <c r="J512">
        <f t="shared" ca="1" si="268"/>
        <v>14.9</v>
      </c>
      <c r="K512">
        <f t="shared" ca="1" si="269"/>
        <v>13.7</v>
      </c>
      <c r="L512">
        <f t="shared" ca="1" si="270"/>
        <v>36.200000000000003</v>
      </c>
      <c r="M512">
        <f t="shared" ca="1" si="271"/>
        <v>31.2</v>
      </c>
      <c r="N512">
        <f t="shared" ca="1" si="272"/>
        <v>42</v>
      </c>
      <c r="O512">
        <f t="shared" ca="1" si="273"/>
        <v>53.3</v>
      </c>
      <c r="P512">
        <f t="shared" ca="1" si="274"/>
        <v>52</v>
      </c>
      <c r="Q512">
        <f t="shared" ca="1" si="275"/>
        <v>50</v>
      </c>
      <c r="R512">
        <f t="shared" ca="1" si="276"/>
        <v>20</v>
      </c>
      <c r="S512">
        <f t="shared" ca="1" si="277"/>
        <v>38</v>
      </c>
      <c r="T512">
        <f t="shared" ca="1" si="278"/>
        <v>30</v>
      </c>
      <c r="U512">
        <f t="shared" ca="1" si="279"/>
        <v>34</v>
      </c>
      <c r="V512">
        <v>10</v>
      </c>
      <c r="W512">
        <f ca="1">INDIRECT("'"&amp;$A512&amp;"'!$e$23")</f>
        <v>1.5</v>
      </c>
      <c r="X512">
        <f ca="1">INDIRECT("'"&amp;$A512&amp;"'!$e$25")</f>
        <v>6</v>
      </c>
    </row>
    <row r="513" spans="1:24" x14ac:dyDescent="0.35">
      <c r="A513" t="s">
        <v>136</v>
      </c>
      <c r="B513">
        <f t="shared" ca="1" si="260"/>
        <v>25</v>
      </c>
      <c r="C513">
        <f t="shared" ca="1" si="261"/>
        <v>164</v>
      </c>
      <c r="D513">
        <f t="shared" ca="1" si="262"/>
        <v>49.9</v>
      </c>
      <c r="E513">
        <f t="shared" ca="1" si="263"/>
        <v>13</v>
      </c>
      <c r="F513">
        <f t="shared" ca="1" si="264"/>
        <v>2.5</v>
      </c>
      <c r="G513">
        <f t="shared" ca="1" si="265"/>
        <v>18.600000000000001</v>
      </c>
      <c r="H513">
        <f t="shared" ca="1" si="266"/>
        <v>8.9</v>
      </c>
      <c r="I513">
        <f t="shared" ca="1" si="267"/>
        <v>7.3</v>
      </c>
      <c r="J513">
        <f t="shared" ca="1" si="268"/>
        <v>14.9</v>
      </c>
      <c r="K513">
        <f t="shared" ca="1" si="269"/>
        <v>13.7</v>
      </c>
      <c r="L513">
        <f t="shared" ca="1" si="270"/>
        <v>36.200000000000003</v>
      </c>
      <c r="M513">
        <f t="shared" ca="1" si="271"/>
        <v>31.2</v>
      </c>
      <c r="N513">
        <f t="shared" ca="1" si="272"/>
        <v>42</v>
      </c>
      <c r="O513">
        <f t="shared" ca="1" si="273"/>
        <v>53.3</v>
      </c>
      <c r="P513">
        <f t="shared" ca="1" si="274"/>
        <v>52</v>
      </c>
      <c r="Q513">
        <f t="shared" ca="1" si="275"/>
        <v>50</v>
      </c>
      <c r="R513">
        <f t="shared" ca="1" si="276"/>
        <v>20</v>
      </c>
      <c r="S513">
        <f t="shared" ca="1" si="277"/>
        <v>38</v>
      </c>
      <c r="T513">
        <f t="shared" ca="1" si="278"/>
        <v>30</v>
      </c>
      <c r="U513">
        <f t="shared" ca="1" si="279"/>
        <v>34</v>
      </c>
      <c r="V513">
        <v>15</v>
      </c>
      <c r="W513">
        <f ca="1">INDIRECT("'"&amp;$A513&amp;"'!$f$23")</f>
        <v>2.5</v>
      </c>
      <c r="X513">
        <f ca="1">INDIRECT("'"&amp;$A513&amp;"'!$f$25")</f>
        <v>12</v>
      </c>
    </row>
    <row r="514" spans="1:24" x14ac:dyDescent="0.35">
      <c r="A514" t="s">
        <v>136</v>
      </c>
      <c r="B514">
        <f t="shared" ca="1" si="260"/>
        <v>25</v>
      </c>
      <c r="C514">
        <f t="shared" ca="1" si="261"/>
        <v>164</v>
      </c>
      <c r="D514">
        <f t="shared" ca="1" si="262"/>
        <v>49.9</v>
      </c>
      <c r="E514">
        <f t="shared" ca="1" si="263"/>
        <v>13</v>
      </c>
      <c r="F514">
        <f t="shared" ca="1" si="264"/>
        <v>2.5</v>
      </c>
      <c r="G514">
        <f t="shared" ca="1" si="265"/>
        <v>18.600000000000001</v>
      </c>
      <c r="H514">
        <f t="shared" ca="1" si="266"/>
        <v>8.9</v>
      </c>
      <c r="I514">
        <f t="shared" ca="1" si="267"/>
        <v>7.3</v>
      </c>
      <c r="J514">
        <f t="shared" ca="1" si="268"/>
        <v>14.9</v>
      </c>
      <c r="K514">
        <f t="shared" ca="1" si="269"/>
        <v>13.7</v>
      </c>
      <c r="L514">
        <f t="shared" ca="1" si="270"/>
        <v>36.200000000000003</v>
      </c>
      <c r="M514">
        <f t="shared" ca="1" si="271"/>
        <v>31.2</v>
      </c>
      <c r="N514">
        <f t="shared" ca="1" si="272"/>
        <v>42</v>
      </c>
      <c r="O514">
        <f t="shared" ca="1" si="273"/>
        <v>53.3</v>
      </c>
      <c r="P514">
        <f t="shared" ca="1" si="274"/>
        <v>52</v>
      </c>
      <c r="Q514">
        <f t="shared" ca="1" si="275"/>
        <v>50</v>
      </c>
      <c r="R514">
        <f t="shared" ca="1" si="276"/>
        <v>20</v>
      </c>
      <c r="S514">
        <f t="shared" ca="1" si="277"/>
        <v>38</v>
      </c>
      <c r="T514">
        <f t="shared" ca="1" si="278"/>
        <v>30</v>
      </c>
      <c r="U514">
        <f t="shared" ca="1" si="279"/>
        <v>34</v>
      </c>
      <c r="V514">
        <v>20</v>
      </c>
      <c r="W514">
        <f ca="1">INDIRECT("'"&amp;$A514&amp;"'!$g$23")</f>
        <v>3.75</v>
      </c>
      <c r="X514">
        <f ca="1">INDIRECT("'"&amp;$A514&amp;"'!$g$25")</f>
        <v>23</v>
      </c>
    </row>
    <row r="515" spans="1:24" x14ac:dyDescent="0.35">
      <c r="A515" t="s">
        <v>136</v>
      </c>
      <c r="B515">
        <f t="shared" ca="1" si="260"/>
        <v>25</v>
      </c>
      <c r="C515">
        <f t="shared" ca="1" si="261"/>
        <v>164</v>
      </c>
      <c r="D515">
        <f t="shared" ca="1" si="262"/>
        <v>49.9</v>
      </c>
      <c r="E515">
        <f t="shared" ca="1" si="263"/>
        <v>13</v>
      </c>
      <c r="F515">
        <f t="shared" ca="1" si="264"/>
        <v>2.5</v>
      </c>
      <c r="G515">
        <f t="shared" ca="1" si="265"/>
        <v>18.600000000000001</v>
      </c>
      <c r="H515">
        <f t="shared" ca="1" si="266"/>
        <v>8.9</v>
      </c>
      <c r="I515">
        <f t="shared" ca="1" si="267"/>
        <v>7.3</v>
      </c>
      <c r="J515">
        <f t="shared" ca="1" si="268"/>
        <v>14.9</v>
      </c>
      <c r="K515">
        <f t="shared" ca="1" si="269"/>
        <v>13.7</v>
      </c>
      <c r="L515">
        <f t="shared" ca="1" si="270"/>
        <v>36.200000000000003</v>
      </c>
      <c r="M515">
        <f t="shared" ca="1" si="271"/>
        <v>31.2</v>
      </c>
      <c r="N515">
        <f t="shared" ca="1" si="272"/>
        <v>42</v>
      </c>
      <c r="O515">
        <f t="shared" ca="1" si="273"/>
        <v>53.3</v>
      </c>
      <c r="P515">
        <f t="shared" ca="1" si="274"/>
        <v>52</v>
      </c>
      <c r="Q515">
        <f t="shared" ca="1" si="275"/>
        <v>50</v>
      </c>
      <c r="R515">
        <f t="shared" ca="1" si="276"/>
        <v>20</v>
      </c>
      <c r="S515">
        <f t="shared" ca="1" si="277"/>
        <v>38</v>
      </c>
      <c r="T515">
        <f t="shared" ca="1" si="278"/>
        <v>30</v>
      </c>
      <c r="U515">
        <f t="shared" ca="1" si="279"/>
        <v>34</v>
      </c>
      <c r="V515">
        <v>25</v>
      </c>
      <c r="W515">
        <f ca="1">INDIRECT("'"&amp;$A515&amp;"'!$h$23")</f>
        <v>5</v>
      </c>
      <c r="X515">
        <f ca="1">INDIRECT("'"&amp;$A515&amp;"'!$h$25")</f>
        <v>28</v>
      </c>
    </row>
    <row r="516" spans="1:24" x14ac:dyDescent="0.35">
      <c r="A516" t="s">
        <v>136</v>
      </c>
      <c r="B516">
        <f t="shared" ca="1" si="260"/>
        <v>25</v>
      </c>
      <c r="C516">
        <f t="shared" ca="1" si="261"/>
        <v>164</v>
      </c>
      <c r="D516">
        <f t="shared" ca="1" si="262"/>
        <v>49.9</v>
      </c>
      <c r="E516">
        <f t="shared" ca="1" si="263"/>
        <v>13</v>
      </c>
      <c r="F516">
        <f t="shared" ca="1" si="264"/>
        <v>2.5</v>
      </c>
      <c r="G516">
        <f t="shared" ca="1" si="265"/>
        <v>18.600000000000001</v>
      </c>
      <c r="H516">
        <f t="shared" ca="1" si="266"/>
        <v>8.9</v>
      </c>
      <c r="I516">
        <f t="shared" ca="1" si="267"/>
        <v>7.3</v>
      </c>
      <c r="J516">
        <f t="shared" ca="1" si="268"/>
        <v>14.9</v>
      </c>
      <c r="K516">
        <f t="shared" ca="1" si="269"/>
        <v>13.7</v>
      </c>
      <c r="L516">
        <f t="shared" ca="1" si="270"/>
        <v>36.200000000000003</v>
      </c>
      <c r="M516">
        <f t="shared" ca="1" si="271"/>
        <v>31.2</v>
      </c>
      <c r="N516">
        <f t="shared" ca="1" si="272"/>
        <v>42</v>
      </c>
      <c r="O516">
        <f t="shared" ca="1" si="273"/>
        <v>53.3</v>
      </c>
      <c r="P516">
        <f t="shared" ca="1" si="274"/>
        <v>52</v>
      </c>
      <c r="Q516">
        <f t="shared" ca="1" si="275"/>
        <v>50</v>
      </c>
      <c r="R516">
        <f t="shared" ca="1" si="276"/>
        <v>20</v>
      </c>
      <c r="S516">
        <f t="shared" ca="1" si="277"/>
        <v>38</v>
      </c>
      <c r="T516">
        <f t="shared" ca="1" si="278"/>
        <v>30</v>
      </c>
      <c r="U516">
        <f t="shared" ca="1" si="279"/>
        <v>34</v>
      </c>
      <c r="V516">
        <v>30</v>
      </c>
      <c r="W516">
        <f ca="1">INDIRECT("'"&amp;$A516&amp;"'!$i$23")</f>
        <v>6</v>
      </c>
      <c r="X516">
        <f ca="1">INDIRECT("'"&amp;$A516&amp;"'!$i$25")</f>
        <v>36</v>
      </c>
    </row>
    <row r="517" spans="1:24" x14ac:dyDescent="0.35">
      <c r="A517" t="s">
        <v>136</v>
      </c>
      <c r="B517">
        <f t="shared" ca="1" si="260"/>
        <v>25</v>
      </c>
      <c r="C517">
        <f t="shared" ca="1" si="261"/>
        <v>164</v>
      </c>
      <c r="D517">
        <f t="shared" ca="1" si="262"/>
        <v>49.9</v>
      </c>
      <c r="E517">
        <f t="shared" ca="1" si="263"/>
        <v>13</v>
      </c>
      <c r="F517">
        <f t="shared" ca="1" si="264"/>
        <v>2.5</v>
      </c>
      <c r="G517">
        <f t="shared" ca="1" si="265"/>
        <v>18.600000000000001</v>
      </c>
      <c r="H517">
        <f t="shared" ca="1" si="266"/>
        <v>8.9</v>
      </c>
      <c r="I517">
        <f t="shared" ca="1" si="267"/>
        <v>7.3</v>
      </c>
      <c r="J517">
        <f t="shared" ca="1" si="268"/>
        <v>14.9</v>
      </c>
      <c r="K517">
        <f t="shared" ca="1" si="269"/>
        <v>13.7</v>
      </c>
      <c r="L517">
        <f t="shared" ca="1" si="270"/>
        <v>36.200000000000003</v>
      </c>
      <c r="M517">
        <f t="shared" ca="1" si="271"/>
        <v>31.2</v>
      </c>
      <c r="N517">
        <f t="shared" ca="1" si="272"/>
        <v>42</v>
      </c>
      <c r="O517">
        <f t="shared" ca="1" si="273"/>
        <v>53.3</v>
      </c>
      <c r="P517">
        <f t="shared" ca="1" si="274"/>
        <v>52</v>
      </c>
      <c r="Q517">
        <f t="shared" ca="1" si="275"/>
        <v>50</v>
      </c>
      <c r="R517">
        <f t="shared" ca="1" si="276"/>
        <v>20</v>
      </c>
      <c r="S517">
        <f t="shared" ca="1" si="277"/>
        <v>38</v>
      </c>
      <c r="T517">
        <f t="shared" ca="1" si="278"/>
        <v>30</v>
      </c>
      <c r="U517">
        <f t="shared" ca="1" si="279"/>
        <v>34</v>
      </c>
      <c r="V517">
        <v>35</v>
      </c>
      <c r="W517">
        <f ca="1">INDIRECT("'"&amp;$A517&amp;"'!$j$23")</f>
        <v>7.5</v>
      </c>
      <c r="X517">
        <f ca="1">INDIRECT("'"&amp;$A517&amp;"'!$j$25")</f>
        <v>42</v>
      </c>
    </row>
    <row r="518" spans="1:24" x14ac:dyDescent="0.35">
      <c r="A518" t="s">
        <v>136</v>
      </c>
      <c r="B518">
        <f t="shared" ca="1" si="260"/>
        <v>25</v>
      </c>
      <c r="C518">
        <f t="shared" ca="1" si="261"/>
        <v>164</v>
      </c>
      <c r="D518">
        <f t="shared" ca="1" si="262"/>
        <v>49.9</v>
      </c>
      <c r="E518">
        <f t="shared" ca="1" si="263"/>
        <v>13</v>
      </c>
      <c r="F518">
        <f t="shared" ca="1" si="264"/>
        <v>2.5</v>
      </c>
      <c r="G518">
        <f t="shared" ca="1" si="265"/>
        <v>18.600000000000001</v>
      </c>
      <c r="H518">
        <f t="shared" ca="1" si="266"/>
        <v>8.9</v>
      </c>
      <c r="I518">
        <f t="shared" ca="1" si="267"/>
        <v>7.3</v>
      </c>
      <c r="J518">
        <f t="shared" ca="1" si="268"/>
        <v>14.9</v>
      </c>
      <c r="K518">
        <f t="shared" ca="1" si="269"/>
        <v>13.7</v>
      </c>
      <c r="L518">
        <f t="shared" ca="1" si="270"/>
        <v>36.200000000000003</v>
      </c>
      <c r="M518">
        <f t="shared" ca="1" si="271"/>
        <v>31.2</v>
      </c>
      <c r="N518">
        <f t="shared" ca="1" si="272"/>
        <v>42</v>
      </c>
      <c r="O518">
        <f t="shared" ca="1" si="273"/>
        <v>53.3</v>
      </c>
      <c r="P518">
        <f t="shared" ca="1" si="274"/>
        <v>52</v>
      </c>
      <c r="Q518">
        <f t="shared" ca="1" si="275"/>
        <v>50</v>
      </c>
      <c r="R518">
        <f t="shared" ca="1" si="276"/>
        <v>20</v>
      </c>
      <c r="S518">
        <f t="shared" ca="1" si="277"/>
        <v>38</v>
      </c>
      <c r="T518">
        <f t="shared" ca="1" si="278"/>
        <v>30</v>
      </c>
      <c r="U518">
        <f t="shared" ca="1" si="279"/>
        <v>34</v>
      </c>
      <c r="V518">
        <v>40</v>
      </c>
      <c r="W518">
        <f ca="1">INDIRECT("'"&amp;$A518&amp;"'!$k$23")</f>
        <v>8.5</v>
      </c>
      <c r="X518">
        <f ca="1">INDIRECT("'"&amp;$A518&amp;"'!$k$25")</f>
        <v>67</v>
      </c>
    </row>
    <row r="519" spans="1:24" x14ac:dyDescent="0.35">
      <c r="A519" t="s">
        <v>136</v>
      </c>
      <c r="B519">
        <f t="shared" ca="1" si="260"/>
        <v>25</v>
      </c>
      <c r="C519">
        <f t="shared" ca="1" si="261"/>
        <v>164</v>
      </c>
      <c r="D519">
        <f t="shared" ca="1" si="262"/>
        <v>49.9</v>
      </c>
      <c r="E519">
        <f t="shared" ca="1" si="263"/>
        <v>13</v>
      </c>
      <c r="F519">
        <f t="shared" ca="1" si="264"/>
        <v>2.5</v>
      </c>
      <c r="G519">
        <f t="shared" ca="1" si="265"/>
        <v>18.600000000000001</v>
      </c>
      <c r="H519">
        <f t="shared" ca="1" si="266"/>
        <v>8.9</v>
      </c>
      <c r="I519">
        <f t="shared" ca="1" si="267"/>
        <v>7.3</v>
      </c>
      <c r="J519">
        <f t="shared" ca="1" si="268"/>
        <v>14.9</v>
      </c>
      <c r="K519">
        <f t="shared" ca="1" si="269"/>
        <v>13.7</v>
      </c>
      <c r="L519">
        <f t="shared" ca="1" si="270"/>
        <v>36.200000000000003</v>
      </c>
      <c r="M519">
        <f t="shared" ca="1" si="271"/>
        <v>31.2</v>
      </c>
      <c r="N519">
        <f t="shared" ca="1" si="272"/>
        <v>42</v>
      </c>
      <c r="O519">
        <f t="shared" ca="1" si="273"/>
        <v>53.3</v>
      </c>
      <c r="P519">
        <f t="shared" ca="1" si="274"/>
        <v>52</v>
      </c>
      <c r="Q519">
        <f t="shared" ca="1" si="275"/>
        <v>50</v>
      </c>
      <c r="R519">
        <f t="shared" ca="1" si="276"/>
        <v>20</v>
      </c>
      <c r="S519">
        <f t="shared" ca="1" si="277"/>
        <v>38</v>
      </c>
      <c r="T519">
        <f t="shared" ca="1" si="278"/>
        <v>30</v>
      </c>
      <c r="U519">
        <f t="shared" ca="1" si="279"/>
        <v>34</v>
      </c>
      <c r="V519">
        <v>45</v>
      </c>
      <c r="W519">
        <f ca="1">INDIRECT("'"&amp;$A519&amp;"'!$l$23")</f>
        <v>9</v>
      </c>
      <c r="X519">
        <f ca="1">INDIRECT("'"&amp;$A519&amp;"'!$l$25")</f>
        <v>72</v>
      </c>
    </row>
    <row r="520" spans="1:24" x14ac:dyDescent="0.35">
      <c r="A520" t="s">
        <v>136</v>
      </c>
      <c r="B520">
        <f t="shared" ca="1" si="260"/>
        <v>25</v>
      </c>
      <c r="C520">
        <f t="shared" ca="1" si="261"/>
        <v>164</v>
      </c>
      <c r="D520">
        <f t="shared" ca="1" si="262"/>
        <v>49.9</v>
      </c>
      <c r="E520">
        <f t="shared" ca="1" si="263"/>
        <v>13</v>
      </c>
      <c r="F520">
        <f t="shared" ca="1" si="264"/>
        <v>2.5</v>
      </c>
      <c r="G520">
        <f t="shared" ca="1" si="265"/>
        <v>18.600000000000001</v>
      </c>
      <c r="H520">
        <f t="shared" ca="1" si="266"/>
        <v>8.9</v>
      </c>
      <c r="I520">
        <f t="shared" ca="1" si="267"/>
        <v>7.3</v>
      </c>
      <c r="J520">
        <f t="shared" ca="1" si="268"/>
        <v>14.9</v>
      </c>
      <c r="K520">
        <f t="shared" ca="1" si="269"/>
        <v>13.7</v>
      </c>
      <c r="L520">
        <f t="shared" ca="1" si="270"/>
        <v>36.200000000000003</v>
      </c>
      <c r="M520">
        <f t="shared" ca="1" si="271"/>
        <v>31.2</v>
      </c>
      <c r="N520">
        <f t="shared" ca="1" si="272"/>
        <v>42</v>
      </c>
      <c r="O520">
        <f t="shared" ca="1" si="273"/>
        <v>53.3</v>
      </c>
      <c r="P520">
        <f t="shared" ca="1" si="274"/>
        <v>52</v>
      </c>
      <c r="Q520">
        <f t="shared" ca="1" si="275"/>
        <v>50</v>
      </c>
      <c r="R520">
        <f t="shared" ca="1" si="276"/>
        <v>20</v>
      </c>
      <c r="S520">
        <f t="shared" ca="1" si="277"/>
        <v>38</v>
      </c>
      <c r="T520">
        <f t="shared" ca="1" si="278"/>
        <v>30</v>
      </c>
      <c r="U520">
        <f t="shared" ca="1" si="279"/>
        <v>34</v>
      </c>
      <c r="V520">
        <v>50</v>
      </c>
      <c r="W520">
        <f ca="1">INDIRECT("'"&amp;$A520&amp;"'!$m$23")</f>
        <v>9.75</v>
      </c>
      <c r="X520">
        <f ca="1">INDIRECT("'"&amp;$A520&amp;"'!$m$25")</f>
        <v>85</v>
      </c>
    </row>
    <row r="521" spans="1:24" x14ac:dyDescent="0.35">
      <c r="A521" t="s">
        <v>136</v>
      </c>
      <c r="B521">
        <f t="shared" ca="1" si="260"/>
        <v>25</v>
      </c>
      <c r="C521">
        <f t="shared" ca="1" si="261"/>
        <v>164</v>
      </c>
      <c r="D521">
        <f t="shared" ca="1" si="262"/>
        <v>49.9</v>
      </c>
      <c r="E521">
        <f t="shared" ca="1" si="263"/>
        <v>13</v>
      </c>
      <c r="F521">
        <f t="shared" ca="1" si="264"/>
        <v>2.5</v>
      </c>
      <c r="G521">
        <f t="shared" ca="1" si="265"/>
        <v>18.600000000000001</v>
      </c>
      <c r="H521">
        <f t="shared" ca="1" si="266"/>
        <v>8.9</v>
      </c>
      <c r="I521">
        <f t="shared" ca="1" si="267"/>
        <v>7.3</v>
      </c>
      <c r="J521">
        <f t="shared" ca="1" si="268"/>
        <v>14.9</v>
      </c>
      <c r="K521">
        <f t="shared" ca="1" si="269"/>
        <v>13.7</v>
      </c>
      <c r="L521">
        <f t="shared" ca="1" si="270"/>
        <v>36.200000000000003</v>
      </c>
      <c r="M521">
        <f t="shared" ca="1" si="271"/>
        <v>31.2</v>
      </c>
      <c r="N521">
        <f t="shared" ca="1" si="272"/>
        <v>42</v>
      </c>
      <c r="O521">
        <f t="shared" ca="1" si="273"/>
        <v>53.3</v>
      </c>
      <c r="P521">
        <f t="shared" ca="1" si="274"/>
        <v>52</v>
      </c>
      <c r="Q521">
        <f t="shared" ca="1" si="275"/>
        <v>50</v>
      </c>
      <c r="R521">
        <f t="shared" ca="1" si="276"/>
        <v>20</v>
      </c>
      <c r="S521">
        <f t="shared" ca="1" si="277"/>
        <v>38</v>
      </c>
      <c r="T521">
        <f t="shared" ca="1" si="278"/>
        <v>30</v>
      </c>
      <c r="U521">
        <f t="shared" ca="1" si="279"/>
        <v>34</v>
      </c>
      <c r="V521">
        <v>55</v>
      </c>
      <c r="W521">
        <f ca="1">INDIRECT("'"&amp;$A521&amp;"'!$n$23")</f>
        <v>10.75</v>
      </c>
      <c r="X521">
        <f ca="1">INDIRECT("'"&amp;$A521&amp;"'!$n$25")</f>
        <v>94</v>
      </c>
    </row>
    <row r="522" spans="1:24" x14ac:dyDescent="0.35">
      <c r="A522" t="s">
        <v>136</v>
      </c>
      <c r="B522">
        <f t="shared" ca="1" si="260"/>
        <v>25</v>
      </c>
      <c r="C522">
        <f t="shared" ca="1" si="261"/>
        <v>164</v>
      </c>
      <c r="D522">
        <f t="shared" ca="1" si="262"/>
        <v>49.9</v>
      </c>
      <c r="E522">
        <f t="shared" ca="1" si="263"/>
        <v>13</v>
      </c>
      <c r="F522">
        <f t="shared" ca="1" si="264"/>
        <v>2.5</v>
      </c>
      <c r="G522">
        <f t="shared" ca="1" si="265"/>
        <v>18.600000000000001</v>
      </c>
      <c r="H522">
        <f t="shared" ca="1" si="266"/>
        <v>8.9</v>
      </c>
      <c r="I522">
        <f t="shared" ca="1" si="267"/>
        <v>7.3</v>
      </c>
      <c r="J522">
        <f t="shared" ca="1" si="268"/>
        <v>14.9</v>
      </c>
      <c r="K522">
        <f t="shared" ca="1" si="269"/>
        <v>13.7</v>
      </c>
      <c r="L522">
        <f t="shared" ca="1" si="270"/>
        <v>36.200000000000003</v>
      </c>
      <c r="M522">
        <f t="shared" ca="1" si="271"/>
        <v>31.2</v>
      </c>
      <c r="N522">
        <f t="shared" ca="1" si="272"/>
        <v>42</v>
      </c>
      <c r="O522">
        <f t="shared" ca="1" si="273"/>
        <v>53.3</v>
      </c>
      <c r="P522">
        <f t="shared" ca="1" si="274"/>
        <v>52</v>
      </c>
      <c r="Q522">
        <f t="shared" ca="1" si="275"/>
        <v>50</v>
      </c>
      <c r="R522">
        <f t="shared" ca="1" si="276"/>
        <v>20</v>
      </c>
      <c r="S522">
        <f t="shared" ca="1" si="277"/>
        <v>38</v>
      </c>
      <c r="T522">
        <f t="shared" ca="1" si="278"/>
        <v>30</v>
      </c>
      <c r="U522">
        <f t="shared" ca="1" si="279"/>
        <v>34</v>
      </c>
      <c r="V522">
        <v>60</v>
      </c>
      <c r="W522">
        <f ca="1">INDIRECT("'"&amp;$A522&amp;"'!$o$23")</f>
        <v>11.5</v>
      </c>
      <c r="X522">
        <f ca="1">INDIRECT("'"&amp;$A522&amp;"'!$o$25")</f>
        <v>101</v>
      </c>
    </row>
    <row r="523" spans="1:24" x14ac:dyDescent="0.35">
      <c r="A523" t="s">
        <v>136</v>
      </c>
      <c r="B523">
        <f t="shared" ca="1" si="260"/>
        <v>25</v>
      </c>
      <c r="C523">
        <f t="shared" ca="1" si="261"/>
        <v>164</v>
      </c>
      <c r="D523">
        <f t="shared" ca="1" si="262"/>
        <v>49.9</v>
      </c>
      <c r="E523">
        <f t="shared" ca="1" si="263"/>
        <v>13</v>
      </c>
      <c r="F523">
        <f t="shared" ca="1" si="264"/>
        <v>2.5</v>
      </c>
      <c r="G523">
        <f t="shared" ca="1" si="265"/>
        <v>18.600000000000001</v>
      </c>
      <c r="H523">
        <f t="shared" ca="1" si="266"/>
        <v>8.9</v>
      </c>
      <c r="I523">
        <f t="shared" ca="1" si="267"/>
        <v>7.3</v>
      </c>
      <c r="J523">
        <f t="shared" ca="1" si="268"/>
        <v>14.9</v>
      </c>
      <c r="K523">
        <f t="shared" ca="1" si="269"/>
        <v>13.7</v>
      </c>
      <c r="L523">
        <f t="shared" ca="1" si="270"/>
        <v>36.200000000000003</v>
      </c>
      <c r="M523">
        <f t="shared" ca="1" si="271"/>
        <v>31.2</v>
      </c>
      <c r="N523">
        <f t="shared" ca="1" si="272"/>
        <v>42</v>
      </c>
      <c r="O523">
        <f t="shared" ca="1" si="273"/>
        <v>53.3</v>
      </c>
      <c r="P523">
        <f t="shared" ca="1" si="274"/>
        <v>52</v>
      </c>
      <c r="Q523">
        <f t="shared" ca="1" si="275"/>
        <v>50</v>
      </c>
      <c r="R523">
        <f t="shared" ca="1" si="276"/>
        <v>20</v>
      </c>
      <c r="S523">
        <f t="shared" ca="1" si="277"/>
        <v>38</v>
      </c>
      <c r="T523">
        <f t="shared" ca="1" si="278"/>
        <v>30</v>
      </c>
      <c r="U523">
        <f t="shared" ca="1" si="279"/>
        <v>34</v>
      </c>
      <c r="V523">
        <v>0</v>
      </c>
      <c r="W523">
        <f ca="1">INDIRECT("'"&amp;$A523&amp;"'!$C$23")</f>
        <v>0</v>
      </c>
      <c r="X523">
        <f ca="1">INDIRECT("'"&amp;$A523&amp;"'!$C$26")</f>
        <v>3</v>
      </c>
    </row>
    <row r="524" spans="1:24" x14ac:dyDescent="0.35">
      <c r="A524" t="s">
        <v>136</v>
      </c>
      <c r="B524">
        <f t="shared" ca="1" si="260"/>
        <v>25</v>
      </c>
      <c r="C524">
        <f t="shared" ca="1" si="261"/>
        <v>164</v>
      </c>
      <c r="D524">
        <f t="shared" ca="1" si="262"/>
        <v>49.9</v>
      </c>
      <c r="E524">
        <f t="shared" ca="1" si="263"/>
        <v>13</v>
      </c>
      <c r="F524">
        <f t="shared" ca="1" si="264"/>
        <v>2.5</v>
      </c>
      <c r="G524">
        <f t="shared" ca="1" si="265"/>
        <v>18.600000000000001</v>
      </c>
      <c r="H524">
        <f t="shared" ca="1" si="266"/>
        <v>8.9</v>
      </c>
      <c r="I524">
        <f t="shared" ca="1" si="267"/>
        <v>7.3</v>
      </c>
      <c r="J524">
        <f t="shared" ca="1" si="268"/>
        <v>14.9</v>
      </c>
      <c r="K524">
        <f t="shared" ca="1" si="269"/>
        <v>13.7</v>
      </c>
      <c r="L524">
        <f t="shared" ca="1" si="270"/>
        <v>36.200000000000003</v>
      </c>
      <c r="M524">
        <f t="shared" ca="1" si="271"/>
        <v>31.2</v>
      </c>
      <c r="N524">
        <f t="shared" ca="1" si="272"/>
        <v>42</v>
      </c>
      <c r="O524">
        <f t="shared" ca="1" si="273"/>
        <v>53.3</v>
      </c>
      <c r="P524">
        <f t="shared" ca="1" si="274"/>
        <v>52</v>
      </c>
      <c r="Q524">
        <f t="shared" ca="1" si="275"/>
        <v>50</v>
      </c>
      <c r="R524">
        <f t="shared" ca="1" si="276"/>
        <v>20</v>
      </c>
      <c r="S524">
        <f t="shared" ca="1" si="277"/>
        <v>38</v>
      </c>
      <c r="T524">
        <f t="shared" ca="1" si="278"/>
        <v>30</v>
      </c>
      <c r="U524">
        <f t="shared" ca="1" si="279"/>
        <v>34</v>
      </c>
      <c r="V524">
        <v>5</v>
      </c>
      <c r="W524">
        <f ca="1">INDIRECT("'"&amp;$A524&amp;"'!$d$23")</f>
        <v>0.5</v>
      </c>
      <c r="X524">
        <f ca="1">INDIRECT("'"&amp;$A524&amp;"'!$D$26")</f>
        <v>6</v>
      </c>
    </row>
    <row r="525" spans="1:24" x14ac:dyDescent="0.35">
      <c r="A525" t="s">
        <v>136</v>
      </c>
      <c r="B525">
        <f t="shared" ca="1" si="260"/>
        <v>25</v>
      </c>
      <c r="C525">
        <f t="shared" ca="1" si="261"/>
        <v>164</v>
      </c>
      <c r="D525">
        <f t="shared" ca="1" si="262"/>
        <v>49.9</v>
      </c>
      <c r="E525">
        <f t="shared" ca="1" si="263"/>
        <v>13</v>
      </c>
      <c r="F525">
        <f t="shared" ca="1" si="264"/>
        <v>2.5</v>
      </c>
      <c r="G525">
        <f t="shared" ca="1" si="265"/>
        <v>18.600000000000001</v>
      </c>
      <c r="H525">
        <f t="shared" ca="1" si="266"/>
        <v>8.9</v>
      </c>
      <c r="I525">
        <f t="shared" ca="1" si="267"/>
        <v>7.3</v>
      </c>
      <c r="J525">
        <f t="shared" ca="1" si="268"/>
        <v>14.9</v>
      </c>
      <c r="K525">
        <f t="shared" ca="1" si="269"/>
        <v>13.7</v>
      </c>
      <c r="L525">
        <f t="shared" ca="1" si="270"/>
        <v>36.200000000000003</v>
      </c>
      <c r="M525">
        <f t="shared" ca="1" si="271"/>
        <v>31.2</v>
      </c>
      <c r="N525">
        <f t="shared" ca="1" si="272"/>
        <v>42</v>
      </c>
      <c r="O525">
        <f t="shared" ca="1" si="273"/>
        <v>53.3</v>
      </c>
      <c r="P525">
        <f t="shared" ca="1" si="274"/>
        <v>52</v>
      </c>
      <c r="Q525">
        <f t="shared" ca="1" si="275"/>
        <v>50</v>
      </c>
      <c r="R525">
        <f t="shared" ca="1" si="276"/>
        <v>20</v>
      </c>
      <c r="S525">
        <f t="shared" ca="1" si="277"/>
        <v>38</v>
      </c>
      <c r="T525">
        <f t="shared" ca="1" si="278"/>
        <v>30</v>
      </c>
      <c r="U525">
        <f t="shared" ca="1" si="279"/>
        <v>34</v>
      </c>
      <c r="V525">
        <v>10</v>
      </c>
      <c r="W525">
        <f ca="1">INDIRECT("'"&amp;$A525&amp;"'!$e$23")</f>
        <v>1.5</v>
      </c>
      <c r="X525">
        <f ca="1">INDIRECT("'"&amp;$A525&amp;"'!$e$26")</f>
        <v>13</v>
      </c>
    </row>
    <row r="526" spans="1:24" x14ac:dyDescent="0.35">
      <c r="A526" t="s">
        <v>136</v>
      </c>
      <c r="B526">
        <f t="shared" ca="1" si="260"/>
        <v>25</v>
      </c>
      <c r="C526">
        <f t="shared" ca="1" si="261"/>
        <v>164</v>
      </c>
      <c r="D526">
        <f t="shared" ca="1" si="262"/>
        <v>49.9</v>
      </c>
      <c r="E526">
        <f t="shared" ca="1" si="263"/>
        <v>13</v>
      </c>
      <c r="F526">
        <f t="shared" ca="1" si="264"/>
        <v>2.5</v>
      </c>
      <c r="G526">
        <f t="shared" ca="1" si="265"/>
        <v>18.600000000000001</v>
      </c>
      <c r="H526">
        <f t="shared" ca="1" si="266"/>
        <v>8.9</v>
      </c>
      <c r="I526">
        <f t="shared" ca="1" si="267"/>
        <v>7.3</v>
      </c>
      <c r="J526">
        <f t="shared" ca="1" si="268"/>
        <v>14.9</v>
      </c>
      <c r="K526">
        <f t="shared" ca="1" si="269"/>
        <v>13.7</v>
      </c>
      <c r="L526">
        <f t="shared" ca="1" si="270"/>
        <v>36.200000000000003</v>
      </c>
      <c r="M526">
        <f t="shared" ca="1" si="271"/>
        <v>31.2</v>
      </c>
      <c r="N526">
        <f t="shared" ca="1" si="272"/>
        <v>42</v>
      </c>
      <c r="O526">
        <f t="shared" ca="1" si="273"/>
        <v>53.3</v>
      </c>
      <c r="P526">
        <f t="shared" ca="1" si="274"/>
        <v>52</v>
      </c>
      <c r="Q526">
        <f t="shared" ca="1" si="275"/>
        <v>50</v>
      </c>
      <c r="R526">
        <f t="shared" ca="1" si="276"/>
        <v>20</v>
      </c>
      <c r="S526">
        <f t="shared" ca="1" si="277"/>
        <v>38</v>
      </c>
      <c r="T526">
        <f t="shared" ca="1" si="278"/>
        <v>30</v>
      </c>
      <c r="U526">
        <f t="shared" ca="1" si="279"/>
        <v>34</v>
      </c>
      <c r="V526">
        <v>15</v>
      </c>
      <c r="W526">
        <f ca="1">INDIRECT("'"&amp;$A526&amp;"'!$f$23")</f>
        <v>2.5</v>
      </c>
      <c r="X526">
        <f ca="1">INDIRECT("'"&amp;$A526&amp;"'!$f$26")</f>
        <v>17</v>
      </c>
    </row>
    <row r="527" spans="1:24" x14ac:dyDescent="0.35">
      <c r="A527" t="s">
        <v>136</v>
      </c>
      <c r="B527">
        <f t="shared" ca="1" si="260"/>
        <v>25</v>
      </c>
      <c r="C527">
        <f t="shared" ca="1" si="261"/>
        <v>164</v>
      </c>
      <c r="D527">
        <f t="shared" ca="1" si="262"/>
        <v>49.9</v>
      </c>
      <c r="E527">
        <f t="shared" ca="1" si="263"/>
        <v>13</v>
      </c>
      <c r="F527">
        <f t="shared" ca="1" si="264"/>
        <v>2.5</v>
      </c>
      <c r="G527">
        <f t="shared" ca="1" si="265"/>
        <v>18.600000000000001</v>
      </c>
      <c r="H527">
        <f t="shared" ca="1" si="266"/>
        <v>8.9</v>
      </c>
      <c r="I527">
        <f t="shared" ca="1" si="267"/>
        <v>7.3</v>
      </c>
      <c r="J527">
        <f t="shared" ca="1" si="268"/>
        <v>14.9</v>
      </c>
      <c r="K527">
        <f t="shared" ca="1" si="269"/>
        <v>13.7</v>
      </c>
      <c r="L527">
        <f t="shared" ca="1" si="270"/>
        <v>36.200000000000003</v>
      </c>
      <c r="M527">
        <f t="shared" ca="1" si="271"/>
        <v>31.2</v>
      </c>
      <c r="N527">
        <f t="shared" ca="1" si="272"/>
        <v>42</v>
      </c>
      <c r="O527">
        <f t="shared" ca="1" si="273"/>
        <v>53.3</v>
      </c>
      <c r="P527">
        <f t="shared" ca="1" si="274"/>
        <v>52</v>
      </c>
      <c r="Q527">
        <f t="shared" ca="1" si="275"/>
        <v>50</v>
      </c>
      <c r="R527">
        <f t="shared" ca="1" si="276"/>
        <v>20</v>
      </c>
      <c r="S527">
        <f t="shared" ca="1" si="277"/>
        <v>38</v>
      </c>
      <c r="T527">
        <f t="shared" ca="1" si="278"/>
        <v>30</v>
      </c>
      <c r="U527">
        <f t="shared" ca="1" si="279"/>
        <v>34</v>
      </c>
      <c r="V527">
        <v>20</v>
      </c>
      <c r="W527">
        <f ca="1">INDIRECT("'"&amp;$A527&amp;"'!$g$23")</f>
        <v>3.75</v>
      </c>
      <c r="X527">
        <f ca="1">INDIRECT("'"&amp;$A527&amp;"'!$g$26")</f>
        <v>27</v>
      </c>
    </row>
    <row r="528" spans="1:24" x14ac:dyDescent="0.35">
      <c r="A528" t="s">
        <v>136</v>
      </c>
      <c r="B528">
        <f t="shared" ca="1" si="260"/>
        <v>25</v>
      </c>
      <c r="C528">
        <f t="shared" ca="1" si="261"/>
        <v>164</v>
      </c>
      <c r="D528">
        <f t="shared" ca="1" si="262"/>
        <v>49.9</v>
      </c>
      <c r="E528">
        <f t="shared" ca="1" si="263"/>
        <v>13</v>
      </c>
      <c r="F528">
        <f t="shared" ca="1" si="264"/>
        <v>2.5</v>
      </c>
      <c r="G528">
        <f t="shared" ca="1" si="265"/>
        <v>18.600000000000001</v>
      </c>
      <c r="H528">
        <f t="shared" ca="1" si="266"/>
        <v>8.9</v>
      </c>
      <c r="I528">
        <f t="shared" ca="1" si="267"/>
        <v>7.3</v>
      </c>
      <c r="J528">
        <f t="shared" ca="1" si="268"/>
        <v>14.9</v>
      </c>
      <c r="K528">
        <f t="shared" ca="1" si="269"/>
        <v>13.7</v>
      </c>
      <c r="L528">
        <f t="shared" ca="1" si="270"/>
        <v>36.200000000000003</v>
      </c>
      <c r="M528">
        <f t="shared" ca="1" si="271"/>
        <v>31.2</v>
      </c>
      <c r="N528">
        <f t="shared" ca="1" si="272"/>
        <v>42</v>
      </c>
      <c r="O528">
        <f t="shared" ca="1" si="273"/>
        <v>53.3</v>
      </c>
      <c r="P528">
        <f t="shared" ca="1" si="274"/>
        <v>52</v>
      </c>
      <c r="Q528">
        <f t="shared" ca="1" si="275"/>
        <v>50</v>
      </c>
      <c r="R528">
        <f t="shared" ca="1" si="276"/>
        <v>20</v>
      </c>
      <c r="S528">
        <f t="shared" ca="1" si="277"/>
        <v>38</v>
      </c>
      <c r="T528">
        <f t="shared" ca="1" si="278"/>
        <v>30</v>
      </c>
      <c r="U528">
        <f t="shared" ca="1" si="279"/>
        <v>34</v>
      </c>
      <c r="V528">
        <v>25</v>
      </c>
      <c r="W528">
        <f ca="1">INDIRECT("'"&amp;$A528&amp;"'!$h$23")</f>
        <v>5</v>
      </c>
      <c r="X528">
        <f ca="1">INDIRECT("'"&amp;$A528&amp;"'!$h$26")</f>
        <v>28</v>
      </c>
    </row>
    <row r="529" spans="1:24" x14ac:dyDescent="0.35">
      <c r="A529" t="s">
        <v>136</v>
      </c>
      <c r="B529">
        <f t="shared" ca="1" si="260"/>
        <v>25</v>
      </c>
      <c r="C529">
        <f t="shared" ca="1" si="261"/>
        <v>164</v>
      </c>
      <c r="D529">
        <f t="shared" ca="1" si="262"/>
        <v>49.9</v>
      </c>
      <c r="E529">
        <f t="shared" ca="1" si="263"/>
        <v>13</v>
      </c>
      <c r="F529">
        <f t="shared" ca="1" si="264"/>
        <v>2.5</v>
      </c>
      <c r="G529">
        <f t="shared" ca="1" si="265"/>
        <v>18.600000000000001</v>
      </c>
      <c r="H529">
        <f t="shared" ca="1" si="266"/>
        <v>8.9</v>
      </c>
      <c r="I529">
        <f t="shared" ca="1" si="267"/>
        <v>7.3</v>
      </c>
      <c r="J529">
        <f t="shared" ca="1" si="268"/>
        <v>14.9</v>
      </c>
      <c r="K529">
        <f t="shared" ca="1" si="269"/>
        <v>13.7</v>
      </c>
      <c r="L529">
        <f t="shared" ca="1" si="270"/>
        <v>36.200000000000003</v>
      </c>
      <c r="M529">
        <f t="shared" ca="1" si="271"/>
        <v>31.2</v>
      </c>
      <c r="N529">
        <f t="shared" ca="1" si="272"/>
        <v>42</v>
      </c>
      <c r="O529">
        <f t="shared" ca="1" si="273"/>
        <v>53.3</v>
      </c>
      <c r="P529">
        <f t="shared" ca="1" si="274"/>
        <v>52</v>
      </c>
      <c r="Q529">
        <f t="shared" ca="1" si="275"/>
        <v>50</v>
      </c>
      <c r="R529">
        <f t="shared" ca="1" si="276"/>
        <v>20</v>
      </c>
      <c r="S529">
        <f t="shared" ca="1" si="277"/>
        <v>38</v>
      </c>
      <c r="T529">
        <f t="shared" ca="1" si="278"/>
        <v>30</v>
      </c>
      <c r="U529">
        <f t="shared" ca="1" si="279"/>
        <v>34</v>
      </c>
      <c r="V529">
        <v>30</v>
      </c>
      <c r="W529">
        <f ca="1">INDIRECT("'"&amp;$A529&amp;"'!$i$23")</f>
        <v>6</v>
      </c>
      <c r="X529">
        <f ca="1">INDIRECT("'"&amp;$A529&amp;"'!$i$26")</f>
        <v>39</v>
      </c>
    </row>
    <row r="530" spans="1:24" x14ac:dyDescent="0.35">
      <c r="A530" t="s">
        <v>136</v>
      </c>
      <c r="B530">
        <f t="shared" ca="1" si="260"/>
        <v>25</v>
      </c>
      <c r="C530">
        <f t="shared" ca="1" si="261"/>
        <v>164</v>
      </c>
      <c r="D530">
        <f t="shared" ca="1" si="262"/>
        <v>49.9</v>
      </c>
      <c r="E530">
        <f t="shared" ca="1" si="263"/>
        <v>13</v>
      </c>
      <c r="F530">
        <f t="shared" ca="1" si="264"/>
        <v>2.5</v>
      </c>
      <c r="G530">
        <f t="shared" ca="1" si="265"/>
        <v>18.600000000000001</v>
      </c>
      <c r="H530">
        <f t="shared" ca="1" si="266"/>
        <v>8.9</v>
      </c>
      <c r="I530">
        <f t="shared" ca="1" si="267"/>
        <v>7.3</v>
      </c>
      <c r="J530">
        <f t="shared" ca="1" si="268"/>
        <v>14.9</v>
      </c>
      <c r="K530">
        <f t="shared" ca="1" si="269"/>
        <v>13.7</v>
      </c>
      <c r="L530">
        <f t="shared" ca="1" si="270"/>
        <v>36.200000000000003</v>
      </c>
      <c r="M530">
        <f t="shared" ca="1" si="271"/>
        <v>31.2</v>
      </c>
      <c r="N530">
        <f t="shared" ca="1" si="272"/>
        <v>42</v>
      </c>
      <c r="O530">
        <f t="shared" ca="1" si="273"/>
        <v>53.3</v>
      </c>
      <c r="P530">
        <f t="shared" ca="1" si="274"/>
        <v>52</v>
      </c>
      <c r="Q530">
        <f t="shared" ca="1" si="275"/>
        <v>50</v>
      </c>
      <c r="R530">
        <f t="shared" ca="1" si="276"/>
        <v>20</v>
      </c>
      <c r="S530">
        <f t="shared" ca="1" si="277"/>
        <v>38</v>
      </c>
      <c r="T530">
        <f t="shared" ca="1" si="278"/>
        <v>30</v>
      </c>
      <c r="U530">
        <f t="shared" ca="1" si="279"/>
        <v>34</v>
      </c>
      <c r="V530">
        <v>35</v>
      </c>
      <c r="W530">
        <f ca="1">INDIRECT("'"&amp;$A530&amp;"'!$j$23")</f>
        <v>7.5</v>
      </c>
      <c r="X530">
        <f ca="1">INDIRECT("'"&amp;$A530&amp;"'!$j$26")</f>
        <v>56</v>
      </c>
    </row>
    <row r="531" spans="1:24" x14ac:dyDescent="0.35">
      <c r="A531" t="s">
        <v>136</v>
      </c>
      <c r="B531">
        <f t="shared" ca="1" si="260"/>
        <v>25</v>
      </c>
      <c r="C531">
        <f t="shared" ca="1" si="261"/>
        <v>164</v>
      </c>
      <c r="D531">
        <f t="shared" ca="1" si="262"/>
        <v>49.9</v>
      </c>
      <c r="E531">
        <f t="shared" ca="1" si="263"/>
        <v>13</v>
      </c>
      <c r="F531">
        <f t="shared" ca="1" si="264"/>
        <v>2.5</v>
      </c>
      <c r="G531">
        <f t="shared" ca="1" si="265"/>
        <v>18.600000000000001</v>
      </c>
      <c r="H531">
        <f t="shared" ca="1" si="266"/>
        <v>8.9</v>
      </c>
      <c r="I531">
        <f t="shared" ca="1" si="267"/>
        <v>7.3</v>
      </c>
      <c r="J531">
        <f t="shared" ca="1" si="268"/>
        <v>14.9</v>
      </c>
      <c r="K531">
        <f t="shared" ca="1" si="269"/>
        <v>13.7</v>
      </c>
      <c r="L531">
        <f t="shared" ca="1" si="270"/>
        <v>36.200000000000003</v>
      </c>
      <c r="M531">
        <f t="shared" ca="1" si="271"/>
        <v>31.2</v>
      </c>
      <c r="N531">
        <f t="shared" ca="1" si="272"/>
        <v>42</v>
      </c>
      <c r="O531">
        <f t="shared" ca="1" si="273"/>
        <v>53.3</v>
      </c>
      <c r="P531">
        <f t="shared" ca="1" si="274"/>
        <v>52</v>
      </c>
      <c r="Q531">
        <f t="shared" ca="1" si="275"/>
        <v>50</v>
      </c>
      <c r="R531">
        <f t="shared" ca="1" si="276"/>
        <v>20</v>
      </c>
      <c r="S531">
        <f t="shared" ca="1" si="277"/>
        <v>38</v>
      </c>
      <c r="T531">
        <f t="shared" ca="1" si="278"/>
        <v>30</v>
      </c>
      <c r="U531">
        <f t="shared" ca="1" si="279"/>
        <v>34</v>
      </c>
      <c r="V531">
        <v>40</v>
      </c>
      <c r="W531">
        <f ca="1">INDIRECT("'"&amp;$A531&amp;"'!$k$23")</f>
        <v>8.5</v>
      </c>
      <c r="X531">
        <f ca="1">INDIRECT("'"&amp;$A531&amp;"'!$k$26")</f>
        <v>63</v>
      </c>
    </row>
    <row r="532" spans="1:24" x14ac:dyDescent="0.35">
      <c r="A532" t="s">
        <v>136</v>
      </c>
      <c r="B532">
        <f t="shared" ca="1" si="260"/>
        <v>25</v>
      </c>
      <c r="C532">
        <f t="shared" ca="1" si="261"/>
        <v>164</v>
      </c>
      <c r="D532">
        <f t="shared" ca="1" si="262"/>
        <v>49.9</v>
      </c>
      <c r="E532">
        <f t="shared" ca="1" si="263"/>
        <v>13</v>
      </c>
      <c r="F532">
        <f t="shared" ca="1" si="264"/>
        <v>2.5</v>
      </c>
      <c r="G532">
        <f t="shared" ca="1" si="265"/>
        <v>18.600000000000001</v>
      </c>
      <c r="H532">
        <f t="shared" ca="1" si="266"/>
        <v>8.9</v>
      </c>
      <c r="I532">
        <f t="shared" ca="1" si="267"/>
        <v>7.3</v>
      </c>
      <c r="J532">
        <f t="shared" ca="1" si="268"/>
        <v>14.9</v>
      </c>
      <c r="K532">
        <f t="shared" ca="1" si="269"/>
        <v>13.7</v>
      </c>
      <c r="L532">
        <f t="shared" ca="1" si="270"/>
        <v>36.200000000000003</v>
      </c>
      <c r="M532">
        <f t="shared" ca="1" si="271"/>
        <v>31.2</v>
      </c>
      <c r="N532">
        <f t="shared" ca="1" si="272"/>
        <v>42</v>
      </c>
      <c r="O532">
        <f t="shared" ca="1" si="273"/>
        <v>53.3</v>
      </c>
      <c r="P532">
        <f t="shared" ca="1" si="274"/>
        <v>52</v>
      </c>
      <c r="Q532">
        <f t="shared" ca="1" si="275"/>
        <v>50</v>
      </c>
      <c r="R532">
        <f t="shared" ca="1" si="276"/>
        <v>20</v>
      </c>
      <c r="S532">
        <f t="shared" ca="1" si="277"/>
        <v>38</v>
      </c>
      <c r="T532">
        <f t="shared" ca="1" si="278"/>
        <v>30</v>
      </c>
      <c r="U532">
        <f t="shared" ca="1" si="279"/>
        <v>34</v>
      </c>
      <c r="V532">
        <v>45</v>
      </c>
      <c r="W532">
        <f ca="1">INDIRECT("'"&amp;$A532&amp;"'!$l$23")</f>
        <v>9</v>
      </c>
      <c r="X532">
        <f ca="1">INDIRECT("'"&amp;$A532&amp;"'!$l$26")</f>
        <v>75</v>
      </c>
    </row>
    <row r="533" spans="1:24" x14ac:dyDescent="0.35">
      <c r="A533" t="s">
        <v>136</v>
      </c>
      <c r="B533">
        <f t="shared" ca="1" si="260"/>
        <v>25</v>
      </c>
      <c r="C533">
        <f t="shared" ca="1" si="261"/>
        <v>164</v>
      </c>
      <c r="D533">
        <f t="shared" ca="1" si="262"/>
        <v>49.9</v>
      </c>
      <c r="E533">
        <f t="shared" ca="1" si="263"/>
        <v>13</v>
      </c>
      <c r="F533">
        <f t="shared" ca="1" si="264"/>
        <v>2.5</v>
      </c>
      <c r="G533">
        <f t="shared" ca="1" si="265"/>
        <v>18.600000000000001</v>
      </c>
      <c r="H533">
        <f t="shared" ca="1" si="266"/>
        <v>8.9</v>
      </c>
      <c r="I533">
        <f t="shared" ca="1" si="267"/>
        <v>7.3</v>
      </c>
      <c r="J533">
        <f t="shared" ca="1" si="268"/>
        <v>14.9</v>
      </c>
      <c r="K533">
        <f t="shared" ca="1" si="269"/>
        <v>13.7</v>
      </c>
      <c r="L533">
        <f t="shared" ca="1" si="270"/>
        <v>36.200000000000003</v>
      </c>
      <c r="M533">
        <f t="shared" ca="1" si="271"/>
        <v>31.2</v>
      </c>
      <c r="N533">
        <f t="shared" ca="1" si="272"/>
        <v>42</v>
      </c>
      <c r="O533">
        <f t="shared" ca="1" si="273"/>
        <v>53.3</v>
      </c>
      <c r="P533">
        <f t="shared" ca="1" si="274"/>
        <v>52</v>
      </c>
      <c r="Q533">
        <f t="shared" ca="1" si="275"/>
        <v>50</v>
      </c>
      <c r="R533">
        <f t="shared" ca="1" si="276"/>
        <v>20</v>
      </c>
      <c r="S533">
        <f t="shared" ca="1" si="277"/>
        <v>38</v>
      </c>
      <c r="T533">
        <f t="shared" ca="1" si="278"/>
        <v>30</v>
      </c>
      <c r="U533">
        <f t="shared" ca="1" si="279"/>
        <v>34</v>
      </c>
      <c r="V533">
        <v>50</v>
      </c>
      <c r="W533">
        <f ca="1">INDIRECT("'"&amp;$A533&amp;"'!$m$23")</f>
        <v>9.75</v>
      </c>
      <c r="X533">
        <f ca="1">INDIRECT("'"&amp;$A533&amp;"'!$m$26")</f>
        <v>84</v>
      </c>
    </row>
    <row r="534" spans="1:24" x14ac:dyDescent="0.35">
      <c r="A534" t="s">
        <v>136</v>
      </c>
      <c r="B534">
        <f t="shared" ca="1" si="260"/>
        <v>25</v>
      </c>
      <c r="C534">
        <f t="shared" ca="1" si="261"/>
        <v>164</v>
      </c>
      <c r="D534">
        <f t="shared" ca="1" si="262"/>
        <v>49.9</v>
      </c>
      <c r="E534">
        <f t="shared" ca="1" si="263"/>
        <v>13</v>
      </c>
      <c r="F534">
        <f t="shared" ca="1" si="264"/>
        <v>2.5</v>
      </c>
      <c r="G534">
        <f t="shared" ca="1" si="265"/>
        <v>18.600000000000001</v>
      </c>
      <c r="H534">
        <f t="shared" ca="1" si="266"/>
        <v>8.9</v>
      </c>
      <c r="I534">
        <f t="shared" ca="1" si="267"/>
        <v>7.3</v>
      </c>
      <c r="J534">
        <f t="shared" ca="1" si="268"/>
        <v>14.9</v>
      </c>
      <c r="K534">
        <f t="shared" ca="1" si="269"/>
        <v>13.7</v>
      </c>
      <c r="L534">
        <f t="shared" ca="1" si="270"/>
        <v>36.200000000000003</v>
      </c>
      <c r="M534">
        <f t="shared" ca="1" si="271"/>
        <v>31.2</v>
      </c>
      <c r="N534">
        <f t="shared" ca="1" si="272"/>
        <v>42</v>
      </c>
      <c r="O534">
        <f t="shared" ca="1" si="273"/>
        <v>53.3</v>
      </c>
      <c r="P534">
        <f t="shared" ca="1" si="274"/>
        <v>52</v>
      </c>
      <c r="Q534">
        <f t="shared" ca="1" si="275"/>
        <v>50</v>
      </c>
      <c r="R534">
        <f t="shared" ca="1" si="276"/>
        <v>20</v>
      </c>
      <c r="S534">
        <f t="shared" ca="1" si="277"/>
        <v>38</v>
      </c>
      <c r="T534">
        <f t="shared" ca="1" si="278"/>
        <v>30</v>
      </c>
      <c r="U534">
        <f t="shared" ca="1" si="279"/>
        <v>34</v>
      </c>
      <c r="V534">
        <v>55</v>
      </c>
      <c r="W534">
        <f ca="1">INDIRECT("'"&amp;$A534&amp;"'!$n$23")</f>
        <v>10.75</v>
      </c>
      <c r="X534">
        <f ca="1">INDIRECT("'"&amp;$A534&amp;"'!$n$26")</f>
        <v>92</v>
      </c>
    </row>
    <row r="535" spans="1:24" x14ac:dyDescent="0.35">
      <c r="A535" t="s">
        <v>136</v>
      </c>
      <c r="B535">
        <f t="shared" ca="1" si="260"/>
        <v>25</v>
      </c>
      <c r="C535">
        <f t="shared" ca="1" si="261"/>
        <v>164</v>
      </c>
      <c r="D535">
        <f t="shared" ca="1" si="262"/>
        <v>49.9</v>
      </c>
      <c r="E535">
        <f t="shared" ca="1" si="263"/>
        <v>13</v>
      </c>
      <c r="F535">
        <f t="shared" ca="1" si="264"/>
        <v>2.5</v>
      </c>
      <c r="G535">
        <f t="shared" ca="1" si="265"/>
        <v>18.600000000000001</v>
      </c>
      <c r="H535">
        <f t="shared" ca="1" si="266"/>
        <v>8.9</v>
      </c>
      <c r="I535">
        <f t="shared" ca="1" si="267"/>
        <v>7.3</v>
      </c>
      <c r="J535">
        <f t="shared" ca="1" si="268"/>
        <v>14.9</v>
      </c>
      <c r="K535">
        <f t="shared" ca="1" si="269"/>
        <v>13.7</v>
      </c>
      <c r="L535">
        <f t="shared" ca="1" si="270"/>
        <v>36.200000000000003</v>
      </c>
      <c r="M535">
        <f t="shared" ca="1" si="271"/>
        <v>31.2</v>
      </c>
      <c r="N535">
        <f t="shared" ca="1" si="272"/>
        <v>42</v>
      </c>
      <c r="O535">
        <f t="shared" ca="1" si="273"/>
        <v>53.3</v>
      </c>
      <c r="P535">
        <f t="shared" ca="1" si="274"/>
        <v>52</v>
      </c>
      <c r="Q535">
        <f t="shared" ca="1" si="275"/>
        <v>50</v>
      </c>
      <c r="R535">
        <f t="shared" ca="1" si="276"/>
        <v>20</v>
      </c>
      <c r="S535">
        <f t="shared" ca="1" si="277"/>
        <v>38</v>
      </c>
      <c r="T535">
        <f t="shared" ca="1" si="278"/>
        <v>30</v>
      </c>
      <c r="U535">
        <f t="shared" ca="1" si="279"/>
        <v>34</v>
      </c>
      <c r="V535">
        <v>60</v>
      </c>
      <c r="W535">
        <f ca="1">INDIRECT("'"&amp;$A535&amp;"'!$o$23")</f>
        <v>11.5</v>
      </c>
      <c r="X535">
        <f ca="1">INDIRECT("'"&amp;$A535&amp;"'!$o$26")</f>
        <v>102</v>
      </c>
    </row>
    <row r="536" spans="1:24" x14ac:dyDescent="0.35">
      <c r="A536" t="s">
        <v>136</v>
      </c>
      <c r="B536">
        <f t="shared" ca="1" si="260"/>
        <v>25</v>
      </c>
      <c r="C536">
        <f t="shared" ca="1" si="261"/>
        <v>164</v>
      </c>
      <c r="D536">
        <f t="shared" ca="1" si="262"/>
        <v>49.9</v>
      </c>
      <c r="E536">
        <f t="shared" ca="1" si="263"/>
        <v>13</v>
      </c>
      <c r="F536">
        <f t="shared" ca="1" si="264"/>
        <v>2.5</v>
      </c>
      <c r="G536">
        <f t="shared" ca="1" si="265"/>
        <v>18.600000000000001</v>
      </c>
      <c r="H536">
        <f t="shared" ca="1" si="266"/>
        <v>8.9</v>
      </c>
      <c r="I536">
        <f t="shared" ca="1" si="267"/>
        <v>7.3</v>
      </c>
      <c r="J536">
        <f t="shared" ca="1" si="268"/>
        <v>14.9</v>
      </c>
      <c r="K536">
        <f t="shared" ca="1" si="269"/>
        <v>13.7</v>
      </c>
      <c r="L536">
        <f t="shared" ca="1" si="270"/>
        <v>36.200000000000003</v>
      </c>
      <c r="M536">
        <f t="shared" ca="1" si="271"/>
        <v>31.2</v>
      </c>
      <c r="N536">
        <f t="shared" ca="1" si="272"/>
        <v>42</v>
      </c>
      <c r="O536">
        <f t="shared" ca="1" si="273"/>
        <v>53.3</v>
      </c>
      <c r="P536">
        <f t="shared" ca="1" si="274"/>
        <v>52</v>
      </c>
      <c r="Q536">
        <f t="shared" ca="1" si="275"/>
        <v>50</v>
      </c>
      <c r="R536">
        <f t="shared" ca="1" si="276"/>
        <v>20</v>
      </c>
      <c r="S536">
        <f t="shared" ca="1" si="277"/>
        <v>38</v>
      </c>
      <c r="T536">
        <f t="shared" ca="1" si="278"/>
        <v>30</v>
      </c>
      <c r="U536">
        <f t="shared" ca="1" si="279"/>
        <v>34</v>
      </c>
      <c r="V536">
        <v>0</v>
      </c>
      <c r="W536">
        <f ca="1">INDIRECT("'"&amp;$A536&amp;"'!$C$23")</f>
        <v>0</v>
      </c>
      <c r="X536">
        <f ca="1">INDIRECT("'"&amp;$A536&amp;"'!$C$27")</f>
        <v>5</v>
      </c>
    </row>
    <row r="537" spans="1:24" x14ac:dyDescent="0.35">
      <c r="A537" t="s">
        <v>136</v>
      </c>
      <c r="B537">
        <f t="shared" ca="1" si="260"/>
        <v>25</v>
      </c>
      <c r="C537">
        <f t="shared" ca="1" si="261"/>
        <v>164</v>
      </c>
      <c r="D537">
        <f t="shared" ca="1" si="262"/>
        <v>49.9</v>
      </c>
      <c r="E537">
        <f t="shared" ca="1" si="263"/>
        <v>13</v>
      </c>
      <c r="F537">
        <f t="shared" ca="1" si="264"/>
        <v>2.5</v>
      </c>
      <c r="G537">
        <f t="shared" ca="1" si="265"/>
        <v>18.600000000000001</v>
      </c>
      <c r="H537">
        <f t="shared" ca="1" si="266"/>
        <v>8.9</v>
      </c>
      <c r="I537">
        <f t="shared" ca="1" si="267"/>
        <v>7.3</v>
      </c>
      <c r="J537">
        <f t="shared" ca="1" si="268"/>
        <v>14.9</v>
      </c>
      <c r="K537">
        <f t="shared" ca="1" si="269"/>
        <v>13.7</v>
      </c>
      <c r="L537">
        <f t="shared" ca="1" si="270"/>
        <v>36.200000000000003</v>
      </c>
      <c r="M537">
        <f t="shared" ca="1" si="271"/>
        <v>31.2</v>
      </c>
      <c r="N537">
        <f t="shared" ca="1" si="272"/>
        <v>42</v>
      </c>
      <c r="O537">
        <f t="shared" ca="1" si="273"/>
        <v>53.3</v>
      </c>
      <c r="P537">
        <f t="shared" ca="1" si="274"/>
        <v>52</v>
      </c>
      <c r="Q537">
        <f t="shared" ca="1" si="275"/>
        <v>50</v>
      </c>
      <c r="R537">
        <f t="shared" ca="1" si="276"/>
        <v>20</v>
      </c>
      <c r="S537">
        <f t="shared" ca="1" si="277"/>
        <v>38</v>
      </c>
      <c r="T537">
        <f t="shared" ca="1" si="278"/>
        <v>30</v>
      </c>
      <c r="U537">
        <f t="shared" ca="1" si="279"/>
        <v>34</v>
      </c>
      <c r="V537">
        <v>5</v>
      </c>
      <c r="W537">
        <f ca="1">INDIRECT("'"&amp;$A537&amp;"'!$d$23")</f>
        <v>0.5</v>
      </c>
      <c r="X537">
        <f ca="1">INDIRECT("'"&amp;$A537&amp;"'!$D$27")</f>
        <v>4</v>
      </c>
    </row>
    <row r="538" spans="1:24" x14ac:dyDescent="0.35">
      <c r="A538" t="s">
        <v>136</v>
      </c>
      <c r="B538">
        <f t="shared" ca="1" si="260"/>
        <v>25</v>
      </c>
      <c r="C538">
        <f t="shared" ca="1" si="261"/>
        <v>164</v>
      </c>
      <c r="D538">
        <f t="shared" ca="1" si="262"/>
        <v>49.9</v>
      </c>
      <c r="E538">
        <f t="shared" ca="1" si="263"/>
        <v>13</v>
      </c>
      <c r="F538">
        <f t="shared" ca="1" si="264"/>
        <v>2.5</v>
      </c>
      <c r="G538">
        <f t="shared" ca="1" si="265"/>
        <v>18.600000000000001</v>
      </c>
      <c r="H538">
        <f t="shared" ca="1" si="266"/>
        <v>8.9</v>
      </c>
      <c r="I538">
        <f t="shared" ca="1" si="267"/>
        <v>7.3</v>
      </c>
      <c r="J538">
        <f t="shared" ca="1" si="268"/>
        <v>14.9</v>
      </c>
      <c r="K538">
        <f t="shared" ca="1" si="269"/>
        <v>13.7</v>
      </c>
      <c r="L538">
        <f t="shared" ca="1" si="270"/>
        <v>36.200000000000003</v>
      </c>
      <c r="M538">
        <f t="shared" ca="1" si="271"/>
        <v>31.2</v>
      </c>
      <c r="N538">
        <f t="shared" ca="1" si="272"/>
        <v>42</v>
      </c>
      <c r="O538">
        <f t="shared" ca="1" si="273"/>
        <v>53.3</v>
      </c>
      <c r="P538">
        <f t="shared" ca="1" si="274"/>
        <v>52</v>
      </c>
      <c r="Q538">
        <f t="shared" ca="1" si="275"/>
        <v>50</v>
      </c>
      <c r="R538">
        <f t="shared" ca="1" si="276"/>
        <v>20</v>
      </c>
      <c r="S538">
        <f t="shared" ca="1" si="277"/>
        <v>38</v>
      </c>
      <c r="T538">
        <f t="shared" ca="1" si="278"/>
        <v>30</v>
      </c>
      <c r="U538">
        <f t="shared" ca="1" si="279"/>
        <v>34</v>
      </c>
      <c r="V538">
        <v>10</v>
      </c>
      <c r="W538">
        <f ca="1">INDIRECT("'"&amp;$A538&amp;"'!$e$23")</f>
        <v>1.5</v>
      </c>
      <c r="X538">
        <f ca="1">INDIRECT("'"&amp;$A538&amp;"'!$e$27")</f>
        <v>10</v>
      </c>
    </row>
    <row r="539" spans="1:24" x14ac:dyDescent="0.35">
      <c r="A539" t="s">
        <v>136</v>
      </c>
      <c r="B539">
        <f t="shared" ca="1" si="260"/>
        <v>25</v>
      </c>
      <c r="C539">
        <f t="shared" ca="1" si="261"/>
        <v>164</v>
      </c>
      <c r="D539">
        <f t="shared" ca="1" si="262"/>
        <v>49.9</v>
      </c>
      <c r="E539">
        <f t="shared" ca="1" si="263"/>
        <v>13</v>
      </c>
      <c r="F539">
        <f t="shared" ca="1" si="264"/>
        <v>2.5</v>
      </c>
      <c r="G539">
        <f t="shared" ca="1" si="265"/>
        <v>18.600000000000001</v>
      </c>
      <c r="H539">
        <f t="shared" ca="1" si="266"/>
        <v>8.9</v>
      </c>
      <c r="I539">
        <f t="shared" ca="1" si="267"/>
        <v>7.3</v>
      </c>
      <c r="J539">
        <f t="shared" ca="1" si="268"/>
        <v>14.9</v>
      </c>
      <c r="K539">
        <f t="shared" ca="1" si="269"/>
        <v>13.7</v>
      </c>
      <c r="L539">
        <f t="shared" ca="1" si="270"/>
        <v>36.200000000000003</v>
      </c>
      <c r="M539">
        <f t="shared" ca="1" si="271"/>
        <v>31.2</v>
      </c>
      <c r="N539">
        <f t="shared" ca="1" si="272"/>
        <v>42</v>
      </c>
      <c r="O539">
        <f t="shared" ca="1" si="273"/>
        <v>53.3</v>
      </c>
      <c r="P539">
        <f t="shared" ca="1" si="274"/>
        <v>52</v>
      </c>
      <c r="Q539">
        <f t="shared" ca="1" si="275"/>
        <v>50</v>
      </c>
      <c r="R539">
        <f t="shared" ca="1" si="276"/>
        <v>20</v>
      </c>
      <c r="S539">
        <f t="shared" ca="1" si="277"/>
        <v>38</v>
      </c>
      <c r="T539">
        <f t="shared" ca="1" si="278"/>
        <v>30</v>
      </c>
      <c r="U539">
        <f t="shared" ca="1" si="279"/>
        <v>34</v>
      </c>
      <c r="V539">
        <v>15</v>
      </c>
      <c r="W539">
        <f ca="1">INDIRECT("'"&amp;$A539&amp;"'!$f$23")</f>
        <v>2.5</v>
      </c>
      <c r="X539">
        <f ca="1">INDIRECT("'"&amp;$A539&amp;"'!$f$27")</f>
        <v>16</v>
      </c>
    </row>
    <row r="540" spans="1:24" x14ac:dyDescent="0.35">
      <c r="A540" t="s">
        <v>136</v>
      </c>
      <c r="B540">
        <f t="shared" ca="1" si="260"/>
        <v>25</v>
      </c>
      <c r="C540">
        <f ca="1">INDIRECT("'"&amp;$A540&amp;"'!$C$4")</f>
        <v>164</v>
      </c>
      <c r="D540">
        <f ca="1">INDIRECT("'"&amp;$A540&amp;"'!$C$5")</f>
        <v>49.9</v>
      </c>
      <c r="E540">
        <f ca="1">INDIRECT("'"&amp;$A540&amp;"'!$C$6")</f>
        <v>13</v>
      </c>
      <c r="F540">
        <f ca="1">INDIRECT("'"&amp;$A540&amp;"'!$C$7")</f>
        <v>2.5</v>
      </c>
      <c r="G540">
        <f ca="1">INDIRECT("'"&amp;$A540&amp;"'!$C$8")</f>
        <v>18.600000000000001</v>
      </c>
      <c r="H540">
        <f ca="1">INDIRECT("'"&amp;$A540&amp;"'!$C$11")</f>
        <v>8.9</v>
      </c>
      <c r="I540">
        <f ca="1">INDIRECT("'"&amp;$A540&amp;"'!$D$11")</f>
        <v>7.3</v>
      </c>
      <c r="J540">
        <f ca="1">INDIRECT("'"&amp;$A540&amp;"'!$e$11")</f>
        <v>14.9</v>
      </c>
      <c r="K540">
        <f ca="1">INDIRECT("'"&amp;$A540&amp;"'!$f$11")</f>
        <v>13.7</v>
      </c>
      <c r="L540">
        <f ca="1">INDIRECT("'"&amp;$A540&amp;"'!$C$12")</f>
        <v>36.200000000000003</v>
      </c>
      <c r="M540">
        <f ca="1">INDIRECT("'"&amp;$A540&amp;"'!$d$12")</f>
        <v>31.2</v>
      </c>
      <c r="N540">
        <f ca="1">INDIRECT("'"&amp;$A540&amp;"'!$e$12")</f>
        <v>42</v>
      </c>
      <c r="O540">
        <f ca="1">INDIRECT("'"&amp;$A540&amp;"'!$f$12")</f>
        <v>53.3</v>
      </c>
      <c r="P540">
        <f ca="1">INDIRECT("'"&amp;$A540&amp;"'!$C$16")</f>
        <v>52</v>
      </c>
      <c r="Q540">
        <f ca="1">INDIRECT("'"&amp;$A540&amp;"'!$C$17")</f>
        <v>50</v>
      </c>
      <c r="R540">
        <f ca="1">INDIRECT("'"&amp;$A540&amp;"'!$d$16")</f>
        <v>20</v>
      </c>
      <c r="S540">
        <f ca="1">INDIRECT("'"&amp;$A540&amp;"'!$e$17")</f>
        <v>38</v>
      </c>
      <c r="T540">
        <f ca="1">INDIRECT("'"&amp;$A540&amp;"'!$f$16")</f>
        <v>30</v>
      </c>
      <c r="U540">
        <f ca="1">INDIRECT("'"&amp;$A540&amp;"'!$f$17")</f>
        <v>34</v>
      </c>
      <c r="V540">
        <v>20</v>
      </c>
      <c r="W540">
        <f ca="1">INDIRECT("'"&amp;$A540&amp;"'!$g$23")</f>
        <v>3.75</v>
      </c>
      <c r="X540">
        <f ca="1">INDIRECT("'"&amp;$A540&amp;"'!$g$27")</f>
        <v>20</v>
      </c>
    </row>
    <row r="541" spans="1:24" x14ac:dyDescent="0.35">
      <c r="A541" t="s">
        <v>136</v>
      </c>
      <c r="B541">
        <f t="shared" ca="1" si="260"/>
        <v>25</v>
      </c>
      <c r="C541">
        <f t="shared" ca="1" si="261"/>
        <v>164</v>
      </c>
      <c r="D541">
        <f t="shared" ca="1" si="262"/>
        <v>49.9</v>
      </c>
      <c r="E541">
        <f t="shared" ca="1" si="263"/>
        <v>13</v>
      </c>
      <c r="F541">
        <f t="shared" ca="1" si="264"/>
        <v>2.5</v>
      </c>
      <c r="G541">
        <f t="shared" ca="1" si="265"/>
        <v>18.600000000000001</v>
      </c>
      <c r="H541">
        <f t="shared" ca="1" si="266"/>
        <v>8.9</v>
      </c>
      <c r="I541">
        <f t="shared" ca="1" si="267"/>
        <v>7.3</v>
      </c>
      <c r="J541">
        <f t="shared" ca="1" si="268"/>
        <v>14.9</v>
      </c>
      <c r="K541">
        <f t="shared" ca="1" si="269"/>
        <v>13.7</v>
      </c>
      <c r="L541">
        <f t="shared" ca="1" si="270"/>
        <v>36.200000000000003</v>
      </c>
      <c r="M541">
        <f t="shared" ca="1" si="271"/>
        <v>31.2</v>
      </c>
      <c r="N541">
        <f t="shared" ca="1" si="272"/>
        <v>42</v>
      </c>
      <c r="O541">
        <f t="shared" ca="1" si="273"/>
        <v>53.3</v>
      </c>
      <c r="P541">
        <f t="shared" ca="1" si="274"/>
        <v>52</v>
      </c>
      <c r="Q541">
        <f t="shared" ca="1" si="275"/>
        <v>50</v>
      </c>
      <c r="R541">
        <f t="shared" ca="1" si="276"/>
        <v>20</v>
      </c>
      <c r="S541">
        <f t="shared" ca="1" si="277"/>
        <v>38</v>
      </c>
      <c r="T541">
        <f t="shared" ca="1" si="278"/>
        <v>30</v>
      </c>
      <c r="U541">
        <f t="shared" ca="1" si="279"/>
        <v>34</v>
      </c>
      <c r="V541">
        <v>25</v>
      </c>
      <c r="W541">
        <f ca="1">INDIRECT("'"&amp;$A541&amp;"'!$h$23")</f>
        <v>5</v>
      </c>
      <c r="X541">
        <f ca="1">INDIRECT("'"&amp;$A541&amp;"'!$h$27")</f>
        <v>29</v>
      </c>
    </row>
    <row r="542" spans="1:24" x14ac:dyDescent="0.35">
      <c r="A542" t="s">
        <v>136</v>
      </c>
      <c r="B542">
        <f t="shared" ca="1" si="260"/>
        <v>25</v>
      </c>
      <c r="C542">
        <f t="shared" ca="1" si="261"/>
        <v>164</v>
      </c>
      <c r="D542">
        <f t="shared" ca="1" si="262"/>
        <v>49.9</v>
      </c>
      <c r="E542">
        <f t="shared" ca="1" si="263"/>
        <v>13</v>
      </c>
      <c r="F542">
        <f t="shared" ca="1" si="264"/>
        <v>2.5</v>
      </c>
      <c r="G542">
        <f t="shared" ca="1" si="265"/>
        <v>18.600000000000001</v>
      </c>
      <c r="H542">
        <f t="shared" ca="1" si="266"/>
        <v>8.9</v>
      </c>
      <c r="I542">
        <f t="shared" ca="1" si="267"/>
        <v>7.3</v>
      </c>
      <c r="J542">
        <f t="shared" ca="1" si="268"/>
        <v>14.9</v>
      </c>
      <c r="K542">
        <f t="shared" ca="1" si="269"/>
        <v>13.7</v>
      </c>
      <c r="L542">
        <f t="shared" ca="1" si="270"/>
        <v>36.200000000000003</v>
      </c>
      <c r="M542">
        <f t="shared" ca="1" si="271"/>
        <v>31.2</v>
      </c>
      <c r="N542">
        <f t="shared" ca="1" si="272"/>
        <v>42</v>
      </c>
      <c r="O542">
        <f t="shared" ca="1" si="273"/>
        <v>53.3</v>
      </c>
      <c r="P542">
        <f t="shared" ca="1" si="274"/>
        <v>52</v>
      </c>
      <c r="Q542">
        <f t="shared" ca="1" si="275"/>
        <v>50</v>
      </c>
      <c r="R542">
        <f t="shared" ca="1" si="276"/>
        <v>20</v>
      </c>
      <c r="S542">
        <f t="shared" ca="1" si="277"/>
        <v>38</v>
      </c>
      <c r="T542">
        <f t="shared" ca="1" si="278"/>
        <v>30</v>
      </c>
      <c r="U542">
        <f t="shared" ca="1" si="279"/>
        <v>34</v>
      </c>
      <c r="V542">
        <v>30</v>
      </c>
      <c r="W542">
        <f ca="1">INDIRECT("'"&amp;$A542&amp;"'!$i$23")</f>
        <v>6</v>
      </c>
      <c r="X542">
        <f ca="1">INDIRECT("'"&amp;$A542&amp;"'!$i$27")</f>
        <v>40</v>
      </c>
    </row>
    <row r="543" spans="1:24" x14ac:dyDescent="0.35">
      <c r="A543" t="s">
        <v>136</v>
      </c>
      <c r="B543">
        <f t="shared" ca="1" si="260"/>
        <v>25</v>
      </c>
      <c r="C543">
        <f t="shared" ca="1" si="261"/>
        <v>164</v>
      </c>
      <c r="D543">
        <f t="shared" ca="1" si="262"/>
        <v>49.9</v>
      </c>
      <c r="E543">
        <f t="shared" ca="1" si="263"/>
        <v>13</v>
      </c>
      <c r="F543">
        <f t="shared" ca="1" si="264"/>
        <v>2.5</v>
      </c>
      <c r="G543">
        <f t="shared" ca="1" si="265"/>
        <v>18.600000000000001</v>
      </c>
      <c r="H543">
        <f t="shared" ca="1" si="266"/>
        <v>8.9</v>
      </c>
      <c r="I543">
        <f t="shared" ca="1" si="267"/>
        <v>7.3</v>
      </c>
      <c r="J543">
        <f t="shared" ca="1" si="268"/>
        <v>14.9</v>
      </c>
      <c r="K543">
        <f t="shared" ca="1" si="269"/>
        <v>13.7</v>
      </c>
      <c r="L543">
        <f t="shared" ca="1" si="270"/>
        <v>36.200000000000003</v>
      </c>
      <c r="M543">
        <f t="shared" ca="1" si="271"/>
        <v>31.2</v>
      </c>
      <c r="N543">
        <f t="shared" ca="1" si="272"/>
        <v>42</v>
      </c>
      <c r="O543">
        <f t="shared" ca="1" si="273"/>
        <v>53.3</v>
      </c>
      <c r="P543">
        <f t="shared" ca="1" si="274"/>
        <v>52</v>
      </c>
      <c r="Q543">
        <f t="shared" ca="1" si="275"/>
        <v>50</v>
      </c>
      <c r="R543">
        <f t="shared" ca="1" si="276"/>
        <v>20</v>
      </c>
      <c r="S543">
        <f t="shared" ca="1" si="277"/>
        <v>38</v>
      </c>
      <c r="T543">
        <f t="shared" ca="1" si="278"/>
        <v>30</v>
      </c>
      <c r="U543">
        <f t="shared" ca="1" si="279"/>
        <v>34</v>
      </c>
      <c r="V543">
        <v>35</v>
      </c>
      <c r="W543">
        <f ca="1">INDIRECT("'"&amp;$A543&amp;"'!$j$23")</f>
        <v>7.5</v>
      </c>
      <c r="X543">
        <f ca="1">INDIRECT("'"&amp;$A543&amp;"'!$j$27")</f>
        <v>48</v>
      </c>
    </row>
    <row r="544" spans="1:24" x14ac:dyDescent="0.35">
      <c r="A544" t="s">
        <v>136</v>
      </c>
      <c r="B544">
        <f t="shared" ca="1" si="260"/>
        <v>25</v>
      </c>
      <c r="C544">
        <f t="shared" ca="1" si="261"/>
        <v>164</v>
      </c>
      <c r="D544">
        <f t="shared" ca="1" si="262"/>
        <v>49.9</v>
      </c>
      <c r="E544">
        <f t="shared" ca="1" si="263"/>
        <v>13</v>
      </c>
      <c r="F544">
        <f t="shared" ca="1" si="264"/>
        <v>2.5</v>
      </c>
      <c r="G544">
        <f t="shared" ca="1" si="265"/>
        <v>18.600000000000001</v>
      </c>
      <c r="H544">
        <f t="shared" ca="1" si="266"/>
        <v>8.9</v>
      </c>
      <c r="I544">
        <f t="shared" ca="1" si="267"/>
        <v>7.3</v>
      </c>
      <c r="J544">
        <f t="shared" ca="1" si="268"/>
        <v>14.9</v>
      </c>
      <c r="K544">
        <f t="shared" ca="1" si="269"/>
        <v>13.7</v>
      </c>
      <c r="L544">
        <f t="shared" ca="1" si="270"/>
        <v>36.200000000000003</v>
      </c>
      <c r="M544">
        <f t="shared" ca="1" si="271"/>
        <v>31.2</v>
      </c>
      <c r="N544">
        <f t="shared" ca="1" si="272"/>
        <v>42</v>
      </c>
      <c r="O544">
        <f t="shared" ca="1" si="273"/>
        <v>53.3</v>
      </c>
      <c r="P544">
        <f t="shared" ca="1" si="274"/>
        <v>52</v>
      </c>
      <c r="Q544">
        <f t="shared" ca="1" si="275"/>
        <v>50</v>
      </c>
      <c r="R544">
        <f t="shared" ca="1" si="276"/>
        <v>20</v>
      </c>
      <c r="S544">
        <f t="shared" ca="1" si="277"/>
        <v>38</v>
      </c>
      <c r="T544">
        <f t="shared" ca="1" si="278"/>
        <v>30</v>
      </c>
      <c r="U544">
        <f t="shared" ca="1" si="279"/>
        <v>34</v>
      </c>
      <c r="V544">
        <v>40</v>
      </c>
      <c r="W544">
        <f ca="1">INDIRECT("'"&amp;$A544&amp;"'!$k$23")</f>
        <v>8.5</v>
      </c>
      <c r="X544">
        <f ca="1">INDIRECT("'"&amp;$A544&amp;"'!$k$27")</f>
        <v>63</v>
      </c>
    </row>
    <row r="545" spans="1:24" x14ac:dyDescent="0.35">
      <c r="A545" t="s">
        <v>136</v>
      </c>
      <c r="B545">
        <f t="shared" ca="1" si="260"/>
        <v>25</v>
      </c>
      <c r="C545">
        <f t="shared" ca="1" si="261"/>
        <v>164</v>
      </c>
      <c r="D545">
        <f t="shared" ca="1" si="262"/>
        <v>49.9</v>
      </c>
      <c r="E545">
        <f t="shared" ca="1" si="263"/>
        <v>13</v>
      </c>
      <c r="F545">
        <f t="shared" ca="1" si="264"/>
        <v>2.5</v>
      </c>
      <c r="G545">
        <f t="shared" ca="1" si="265"/>
        <v>18.600000000000001</v>
      </c>
      <c r="H545">
        <f t="shared" ca="1" si="266"/>
        <v>8.9</v>
      </c>
      <c r="I545">
        <f t="shared" ca="1" si="267"/>
        <v>7.3</v>
      </c>
      <c r="J545">
        <f t="shared" ca="1" si="268"/>
        <v>14.9</v>
      </c>
      <c r="K545">
        <f t="shared" ca="1" si="269"/>
        <v>13.7</v>
      </c>
      <c r="L545">
        <f t="shared" ca="1" si="270"/>
        <v>36.200000000000003</v>
      </c>
      <c r="M545">
        <f t="shared" ca="1" si="271"/>
        <v>31.2</v>
      </c>
      <c r="N545">
        <f t="shared" ca="1" si="272"/>
        <v>42</v>
      </c>
      <c r="O545">
        <f t="shared" ca="1" si="273"/>
        <v>53.3</v>
      </c>
      <c r="P545">
        <f t="shared" ca="1" si="274"/>
        <v>52</v>
      </c>
      <c r="Q545">
        <f t="shared" ca="1" si="275"/>
        <v>50</v>
      </c>
      <c r="R545">
        <f t="shared" ca="1" si="276"/>
        <v>20</v>
      </c>
      <c r="S545">
        <f t="shared" ca="1" si="277"/>
        <v>38</v>
      </c>
      <c r="T545">
        <f t="shared" ca="1" si="278"/>
        <v>30</v>
      </c>
      <c r="U545">
        <f t="shared" ca="1" si="279"/>
        <v>34</v>
      </c>
      <c r="V545">
        <v>45</v>
      </c>
      <c r="W545">
        <f ca="1">INDIRECT("'"&amp;$A545&amp;"'!$l$23")</f>
        <v>9</v>
      </c>
      <c r="X545">
        <f ca="1">INDIRECT("'"&amp;$A545&amp;"'!$l$27")</f>
        <v>75</v>
      </c>
    </row>
    <row r="546" spans="1:24" x14ac:dyDescent="0.35">
      <c r="A546" t="s">
        <v>136</v>
      </c>
      <c r="B546">
        <f t="shared" ca="1" si="260"/>
        <v>25</v>
      </c>
      <c r="C546">
        <f t="shared" ca="1" si="261"/>
        <v>164</v>
      </c>
      <c r="D546">
        <f t="shared" ca="1" si="262"/>
        <v>49.9</v>
      </c>
      <c r="E546">
        <f t="shared" ca="1" si="263"/>
        <v>13</v>
      </c>
      <c r="F546">
        <f t="shared" ca="1" si="264"/>
        <v>2.5</v>
      </c>
      <c r="G546">
        <f t="shared" ca="1" si="265"/>
        <v>18.600000000000001</v>
      </c>
      <c r="H546">
        <f t="shared" ca="1" si="266"/>
        <v>8.9</v>
      </c>
      <c r="I546">
        <f t="shared" ca="1" si="267"/>
        <v>7.3</v>
      </c>
      <c r="J546">
        <f t="shared" ca="1" si="268"/>
        <v>14.9</v>
      </c>
      <c r="K546">
        <f t="shared" ca="1" si="269"/>
        <v>13.7</v>
      </c>
      <c r="L546">
        <f t="shared" ca="1" si="270"/>
        <v>36.200000000000003</v>
      </c>
      <c r="M546">
        <f t="shared" ca="1" si="271"/>
        <v>31.2</v>
      </c>
      <c r="N546">
        <f t="shared" ca="1" si="272"/>
        <v>42</v>
      </c>
      <c r="O546">
        <f t="shared" ca="1" si="273"/>
        <v>53.3</v>
      </c>
      <c r="P546">
        <f t="shared" ca="1" si="274"/>
        <v>52</v>
      </c>
      <c r="Q546">
        <f t="shared" ca="1" si="275"/>
        <v>50</v>
      </c>
      <c r="R546">
        <f t="shared" ca="1" si="276"/>
        <v>20</v>
      </c>
      <c r="S546">
        <f t="shared" ca="1" si="277"/>
        <v>38</v>
      </c>
      <c r="T546">
        <f t="shared" ca="1" si="278"/>
        <v>30</v>
      </c>
      <c r="U546">
        <f t="shared" ca="1" si="279"/>
        <v>34</v>
      </c>
      <c r="V546">
        <v>50</v>
      </c>
      <c r="W546">
        <f ca="1">INDIRECT("'"&amp;$A546&amp;"'!$m$23")</f>
        <v>9.75</v>
      </c>
      <c r="X546">
        <f ca="1">INDIRECT("'"&amp;$A546&amp;"'!$m$27")</f>
        <v>82</v>
      </c>
    </row>
    <row r="547" spans="1:24" x14ac:dyDescent="0.35">
      <c r="A547" t="s">
        <v>136</v>
      </c>
      <c r="B547">
        <f t="shared" ca="1" si="260"/>
        <v>25</v>
      </c>
      <c r="C547">
        <f t="shared" ca="1" si="261"/>
        <v>164</v>
      </c>
      <c r="D547">
        <f t="shared" ca="1" si="262"/>
        <v>49.9</v>
      </c>
      <c r="E547">
        <f t="shared" ca="1" si="263"/>
        <v>13</v>
      </c>
      <c r="F547">
        <f t="shared" ca="1" si="264"/>
        <v>2.5</v>
      </c>
      <c r="G547">
        <f t="shared" ca="1" si="265"/>
        <v>18.600000000000001</v>
      </c>
      <c r="H547">
        <f t="shared" ca="1" si="266"/>
        <v>8.9</v>
      </c>
      <c r="I547">
        <f t="shared" ca="1" si="267"/>
        <v>7.3</v>
      </c>
      <c r="J547">
        <f t="shared" ca="1" si="268"/>
        <v>14.9</v>
      </c>
      <c r="K547">
        <f t="shared" ca="1" si="269"/>
        <v>13.7</v>
      </c>
      <c r="L547">
        <f t="shared" ca="1" si="270"/>
        <v>36.200000000000003</v>
      </c>
      <c r="M547">
        <f t="shared" ca="1" si="271"/>
        <v>31.2</v>
      </c>
      <c r="N547">
        <f t="shared" ca="1" si="272"/>
        <v>42</v>
      </c>
      <c r="O547">
        <f t="shared" ca="1" si="273"/>
        <v>53.3</v>
      </c>
      <c r="P547">
        <f t="shared" ca="1" si="274"/>
        <v>52</v>
      </c>
      <c r="Q547">
        <f t="shared" ca="1" si="275"/>
        <v>50</v>
      </c>
      <c r="R547">
        <f t="shared" ca="1" si="276"/>
        <v>20</v>
      </c>
      <c r="S547">
        <f t="shared" ca="1" si="277"/>
        <v>38</v>
      </c>
      <c r="T547">
        <f t="shared" ca="1" si="278"/>
        <v>30</v>
      </c>
      <c r="U547">
        <f t="shared" ca="1" si="279"/>
        <v>34</v>
      </c>
      <c r="V547">
        <v>55</v>
      </c>
      <c r="W547">
        <f ca="1">INDIRECT("'"&amp;$A547&amp;"'!$n$23")</f>
        <v>10.75</v>
      </c>
      <c r="X547">
        <f ca="1">INDIRECT("'"&amp;$A547&amp;"'!$n$27")</f>
        <v>91</v>
      </c>
    </row>
    <row r="548" spans="1:24" x14ac:dyDescent="0.35">
      <c r="A548" t="s">
        <v>136</v>
      </c>
      <c r="B548">
        <f t="shared" ca="1" si="260"/>
        <v>25</v>
      </c>
      <c r="C548">
        <f t="shared" ca="1" si="261"/>
        <v>164</v>
      </c>
      <c r="D548">
        <f t="shared" ca="1" si="262"/>
        <v>49.9</v>
      </c>
      <c r="E548">
        <f t="shared" ca="1" si="263"/>
        <v>13</v>
      </c>
      <c r="F548">
        <f t="shared" ca="1" si="264"/>
        <v>2.5</v>
      </c>
      <c r="G548">
        <f t="shared" ca="1" si="265"/>
        <v>18.600000000000001</v>
      </c>
      <c r="H548">
        <f t="shared" ca="1" si="266"/>
        <v>8.9</v>
      </c>
      <c r="I548">
        <f t="shared" ca="1" si="267"/>
        <v>7.3</v>
      </c>
      <c r="J548">
        <f t="shared" ca="1" si="268"/>
        <v>14.9</v>
      </c>
      <c r="K548">
        <f t="shared" ca="1" si="269"/>
        <v>13.7</v>
      </c>
      <c r="L548">
        <f t="shared" ca="1" si="270"/>
        <v>36.200000000000003</v>
      </c>
      <c r="M548">
        <f t="shared" ca="1" si="271"/>
        <v>31.2</v>
      </c>
      <c r="N548">
        <f t="shared" ca="1" si="272"/>
        <v>42</v>
      </c>
      <c r="O548">
        <f t="shared" ca="1" si="273"/>
        <v>53.3</v>
      </c>
      <c r="P548">
        <f t="shared" ca="1" si="274"/>
        <v>52</v>
      </c>
      <c r="Q548">
        <f t="shared" ca="1" si="275"/>
        <v>50</v>
      </c>
      <c r="R548">
        <f t="shared" ca="1" si="276"/>
        <v>20</v>
      </c>
      <c r="S548">
        <f t="shared" ca="1" si="277"/>
        <v>38</v>
      </c>
      <c r="T548">
        <f t="shared" ca="1" si="278"/>
        <v>30</v>
      </c>
      <c r="U548">
        <f t="shared" ca="1" si="279"/>
        <v>34</v>
      </c>
      <c r="V548">
        <v>60</v>
      </c>
      <c r="W548">
        <f ca="1">INDIRECT("'"&amp;$A548&amp;"'!$o$23")</f>
        <v>11.5</v>
      </c>
      <c r="X548">
        <f ca="1">INDIRECT("'"&amp;$A548&amp;"'!$o$27")</f>
        <v>92</v>
      </c>
    </row>
    <row r="549" spans="1:24" x14ac:dyDescent="0.35">
      <c r="A549" t="s">
        <v>137</v>
      </c>
      <c r="B549">
        <f ca="1">INDIRECT("'"&amp;$A549&amp;"'!$C$3")</f>
        <v>25</v>
      </c>
      <c r="C549">
        <f ca="1">INDIRECT("'"&amp;$A549&amp;"'!$C$4")</f>
        <v>177</v>
      </c>
      <c r="D549">
        <f ca="1">INDIRECT("'"&amp;$A549&amp;"'!$C$5")</f>
        <v>70.400000000000006</v>
      </c>
      <c r="E549">
        <f ca="1">INDIRECT("'"&amp;$A549&amp;"'!$C$6")</f>
        <v>18.600000000000001</v>
      </c>
      <c r="F549">
        <f ca="1">INDIRECT("'"&amp;$A549&amp;"'!$C$7")</f>
        <v>6</v>
      </c>
      <c r="G549">
        <f ca="1">INDIRECT("'"&amp;$A549&amp;"'!$C$8")</f>
        <v>22.5</v>
      </c>
      <c r="H549">
        <f ca="1">INDIRECT("'"&amp;$A549&amp;"'!$C$11")</f>
        <v>13</v>
      </c>
      <c r="I549">
        <f ca="1">INDIRECT("'"&amp;$A549&amp;"'!$D$11")</f>
        <v>11.4</v>
      </c>
      <c r="J549">
        <f ca="1">INDIRECT("'"&amp;$A549&amp;"'!$e$11")</f>
        <v>19.100000000000001</v>
      </c>
      <c r="K549">
        <f ca="1">INDIRECT("'"&amp;$A549&amp;"'!$f$11")</f>
        <v>18.5</v>
      </c>
      <c r="L549">
        <f ca="1">INDIRECT("'"&amp;$A549&amp;"'!$C$12")</f>
        <v>35.1</v>
      </c>
      <c r="M549">
        <f ca="1">INDIRECT("'"&amp;$A549&amp;"'!$d$12")</f>
        <v>28.8</v>
      </c>
      <c r="N549">
        <f ca="1">INDIRECT("'"&amp;$A549&amp;"'!$e$12")</f>
        <v>40.200000000000003</v>
      </c>
      <c r="O549">
        <f ca="1">INDIRECT("'"&amp;$A549&amp;"'!$f$12")</f>
        <v>52.3</v>
      </c>
      <c r="P549">
        <f ca="1">INDIRECT("'"&amp;$A549&amp;"'!$C$16")</f>
        <v>48</v>
      </c>
      <c r="Q549">
        <f ca="1">INDIRECT("'"&amp;$A549&amp;"'!$C$17")</f>
        <v>48</v>
      </c>
      <c r="R549">
        <f ca="1">INDIRECT("'"&amp;$A549&amp;"'!$d$16")</f>
        <v>18</v>
      </c>
      <c r="S549">
        <f ca="1">INDIRECT("'"&amp;$A549&amp;"'!$e$17")</f>
        <v>44</v>
      </c>
      <c r="T549">
        <f ca="1">INDIRECT("'"&amp;$A549&amp;"'!$f$16")</f>
        <v>30</v>
      </c>
      <c r="U549">
        <f ca="1">INDIRECT("'"&amp;$A549&amp;"'!$f$17")</f>
        <v>25</v>
      </c>
      <c r="V549">
        <v>0</v>
      </c>
      <c r="W549">
        <f ca="1">INDIRECT("'"&amp;$A549&amp;"'!$C$23")</f>
        <v>0</v>
      </c>
      <c r="X549">
        <f ca="1">INDIRECT("'"&amp;$A549&amp;"'!$C$25")</f>
        <v>14</v>
      </c>
    </row>
    <row r="550" spans="1:24" x14ac:dyDescent="0.35">
      <c r="A550" t="s">
        <v>137</v>
      </c>
      <c r="B550">
        <f t="shared" ref="B550:B587" ca="1" si="280">INDIRECT("'"&amp;$A550&amp;"'!$C$3")</f>
        <v>25</v>
      </c>
      <c r="C550">
        <f t="shared" ref="C550:C587" ca="1" si="281">INDIRECT("'"&amp;$A550&amp;"'!$C$4")</f>
        <v>177</v>
      </c>
      <c r="D550">
        <f t="shared" ref="D550:D587" ca="1" si="282">INDIRECT("'"&amp;$A550&amp;"'!$C$5")</f>
        <v>70.400000000000006</v>
      </c>
      <c r="E550">
        <f t="shared" ref="E550:E587" ca="1" si="283">INDIRECT("'"&amp;$A550&amp;"'!$C$6")</f>
        <v>18.600000000000001</v>
      </c>
      <c r="F550">
        <f t="shared" ref="F550:F587" ca="1" si="284">INDIRECT("'"&amp;$A550&amp;"'!$C$7")</f>
        <v>6</v>
      </c>
      <c r="G550">
        <f t="shared" ref="G550:G587" ca="1" si="285">INDIRECT("'"&amp;$A550&amp;"'!$C$8")</f>
        <v>22.5</v>
      </c>
      <c r="H550">
        <f t="shared" ref="H550:H587" ca="1" si="286">INDIRECT("'"&amp;$A550&amp;"'!$C$11")</f>
        <v>13</v>
      </c>
      <c r="I550">
        <f t="shared" ref="I550:I587" ca="1" si="287">INDIRECT("'"&amp;$A550&amp;"'!$D$11")</f>
        <v>11.4</v>
      </c>
      <c r="J550">
        <f t="shared" ref="J550:J587" ca="1" si="288">INDIRECT("'"&amp;$A550&amp;"'!$e$11")</f>
        <v>19.100000000000001</v>
      </c>
      <c r="K550">
        <f t="shared" ref="K550:K587" ca="1" si="289">INDIRECT("'"&amp;$A550&amp;"'!$f$11")</f>
        <v>18.5</v>
      </c>
      <c r="L550">
        <f t="shared" ref="L550:L587" ca="1" si="290">INDIRECT("'"&amp;$A550&amp;"'!$C$12")</f>
        <v>35.1</v>
      </c>
      <c r="M550">
        <f t="shared" ref="M550:M587" ca="1" si="291">INDIRECT("'"&amp;$A550&amp;"'!$d$12")</f>
        <v>28.8</v>
      </c>
      <c r="N550">
        <f t="shared" ref="N550:N587" ca="1" si="292">INDIRECT("'"&amp;$A550&amp;"'!$e$12")</f>
        <v>40.200000000000003</v>
      </c>
      <c r="O550">
        <f t="shared" ref="O550:O587" ca="1" si="293">INDIRECT("'"&amp;$A550&amp;"'!$f$12")</f>
        <v>52.3</v>
      </c>
      <c r="P550">
        <f t="shared" ref="P550:P587" ca="1" si="294">INDIRECT("'"&amp;$A550&amp;"'!$C$16")</f>
        <v>48</v>
      </c>
      <c r="Q550">
        <f t="shared" ref="Q550:Q587" ca="1" si="295">INDIRECT("'"&amp;$A550&amp;"'!$C$17")</f>
        <v>48</v>
      </c>
      <c r="R550">
        <f t="shared" ref="R550:R587" ca="1" si="296">INDIRECT("'"&amp;$A550&amp;"'!$d$16")</f>
        <v>18</v>
      </c>
      <c r="S550">
        <f t="shared" ref="S550:S587" ca="1" si="297">INDIRECT("'"&amp;$A550&amp;"'!$e$17")</f>
        <v>44</v>
      </c>
      <c r="T550">
        <f t="shared" ref="T550:T587" ca="1" si="298">INDIRECT("'"&amp;$A550&amp;"'!$f$16")</f>
        <v>30</v>
      </c>
      <c r="U550">
        <f t="shared" ref="U550:U587" ca="1" si="299">INDIRECT("'"&amp;$A550&amp;"'!$f$17")</f>
        <v>25</v>
      </c>
      <c r="V550">
        <v>5</v>
      </c>
      <c r="W550">
        <f ca="1">INDIRECT("'"&amp;$A550&amp;"'!$d$23")</f>
        <v>2</v>
      </c>
      <c r="X550">
        <f ca="1">INDIRECT("'"&amp;$A550&amp;"'!$D$25")</f>
        <v>18</v>
      </c>
    </row>
    <row r="551" spans="1:24" x14ac:dyDescent="0.35">
      <c r="A551" t="s">
        <v>137</v>
      </c>
      <c r="B551">
        <f t="shared" ca="1" si="280"/>
        <v>25</v>
      </c>
      <c r="C551">
        <f t="shared" ca="1" si="281"/>
        <v>177</v>
      </c>
      <c r="D551">
        <f t="shared" ca="1" si="282"/>
        <v>70.400000000000006</v>
      </c>
      <c r="E551">
        <f t="shared" ca="1" si="283"/>
        <v>18.600000000000001</v>
      </c>
      <c r="F551">
        <f t="shared" ca="1" si="284"/>
        <v>6</v>
      </c>
      <c r="G551">
        <f t="shared" ca="1" si="285"/>
        <v>22.5</v>
      </c>
      <c r="H551">
        <f t="shared" ca="1" si="286"/>
        <v>13</v>
      </c>
      <c r="I551">
        <f t="shared" ca="1" si="287"/>
        <v>11.4</v>
      </c>
      <c r="J551">
        <f t="shared" ca="1" si="288"/>
        <v>19.100000000000001</v>
      </c>
      <c r="K551">
        <f t="shared" ca="1" si="289"/>
        <v>18.5</v>
      </c>
      <c r="L551">
        <f t="shared" ca="1" si="290"/>
        <v>35.1</v>
      </c>
      <c r="M551">
        <f t="shared" ca="1" si="291"/>
        <v>28.8</v>
      </c>
      <c r="N551">
        <f t="shared" ca="1" si="292"/>
        <v>40.200000000000003</v>
      </c>
      <c r="O551">
        <f t="shared" ca="1" si="293"/>
        <v>52.3</v>
      </c>
      <c r="P551">
        <f t="shared" ca="1" si="294"/>
        <v>48</v>
      </c>
      <c r="Q551">
        <f t="shared" ca="1" si="295"/>
        <v>48</v>
      </c>
      <c r="R551">
        <f t="shared" ca="1" si="296"/>
        <v>18</v>
      </c>
      <c r="S551">
        <f t="shared" ca="1" si="297"/>
        <v>44</v>
      </c>
      <c r="T551">
        <f t="shared" ca="1" si="298"/>
        <v>30</v>
      </c>
      <c r="U551">
        <f t="shared" ca="1" si="299"/>
        <v>25</v>
      </c>
      <c r="V551">
        <v>10</v>
      </c>
      <c r="W551">
        <f ca="1">INDIRECT("'"&amp;$A551&amp;"'!$e$23")</f>
        <v>3</v>
      </c>
      <c r="X551">
        <f ca="1">INDIRECT("'"&amp;$A551&amp;"'!$e$25")</f>
        <v>25</v>
      </c>
    </row>
    <row r="552" spans="1:24" x14ac:dyDescent="0.35">
      <c r="A552" t="s">
        <v>137</v>
      </c>
      <c r="B552">
        <f t="shared" ca="1" si="280"/>
        <v>25</v>
      </c>
      <c r="C552">
        <f t="shared" ca="1" si="281"/>
        <v>177</v>
      </c>
      <c r="D552">
        <f t="shared" ca="1" si="282"/>
        <v>70.400000000000006</v>
      </c>
      <c r="E552">
        <f t="shared" ca="1" si="283"/>
        <v>18.600000000000001</v>
      </c>
      <c r="F552">
        <f t="shared" ca="1" si="284"/>
        <v>6</v>
      </c>
      <c r="G552">
        <f t="shared" ca="1" si="285"/>
        <v>22.5</v>
      </c>
      <c r="H552">
        <f t="shared" ca="1" si="286"/>
        <v>13</v>
      </c>
      <c r="I552">
        <f t="shared" ca="1" si="287"/>
        <v>11.4</v>
      </c>
      <c r="J552">
        <f t="shared" ca="1" si="288"/>
        <v>19.100000000000001</v>
      </c>
      <c r="K552">
        <f t="shared" ca="1" si="289"/>
        <v>18.5</v>
      </c>
      <c r="L552">
        <f t="shared" ca="1" si="290"/>
        <v>35.1</v>
      </c>
      <c r="M552">
        <f t="shared" ca="1" si="291"/>
        <v>28.8</v>
      </c>
      <c r="N552">
        <f t="shared" ca="1" si="292"/>
        <v>40.200000000000003</v>
      </c>
      <c r="O552">
        <f t="shared" ca="1" si="293"/>
        <v>52.3</v>
      </c>
      <c r="P552">
        <f t="shared" ca="1" si="294"/>
        <v>48</v>
      </c>
      <c r="Q552">
        <f t="shared" ca="1" si="295"/>
        <v>48</v>
      </c>
      <c r="R552">
        <f t="shared" ca="1" si="296"/>
        <v>18</v>
      </c>
      <c r="S552">
        <f t="shared" ca="1" si="297"/>
        <v>44</v>
      </c>
      <c r="T552">
        <f t="shared" ca="1" si="298"/>
        <v>30</v>
      </c>
      <c r="U552">
        <f t="shared" ca="1" si="299"/>
        <v>25</v>
      </c>
      <c r="V552">
        <v>15</v>
      </c>
      <c r="W552">
        <f ca="1">INDIRECT("'"&amp;$A552&amp;"'!$f$23")</f>
        <v>4.75</v>
      </c>
      <c r="X552">
        <f ca="1">INDIRECT("'"&amp;$A552&amp;"'!$f$25")</f>
        <v>32</v>
      </c>
    </row>
    <row r="553" spans="1:24" x14ac:dyDescent="0.35">
      <c r="A553" t="s">
        <v>137</v>
      </c>
      <c r="B553">
        <f t="shared" ca="1" si="280"/>
        <v>25</v>
      </c>
      <c r="C553">
        <f t="shared" ca="1" si="281"/>
        <v>177</v>
      </c>
      <c r="D553">
        <f t="shared" ca="1" si="282"/>
        <v>70.400000000000006</v>
      </c>
      <c r="E553">
        <f t="shared" ca="1" si="283"/>
        <v>18.600000000000001</v>
      </c>
      <c r="F553">
        <f t="shared" ca="1" si="284"/>
        <v>6</v>
      </c>
      <c r="G553">
        <f t="shared" ca="1" si="285"/>
        <v>22.5</v>
      </c>
      <c r="H553">
        <f t="shared" ca="1" si="286"/>
        <v>13</v>
      </c>
      <c r="I553">
        <f t="shared" ca="1" si="287"/>
        <v>11.4</v>
      </c>
      <c r="J553">
        <f t="shared" ca="1" si="288"/>
        <v>19.100000000000001</v>
      </c>
      <c r="K553">
        <f t="shared" ca="1" si="289"/>
        <v>18.5</v>
      </c>
      <c r="L553">
        <f t="shared" ca="1" si="290"/>
        <v>35.1</v>
      </c>
      <c r="M553">
        <f t="shared" ca="1" si="291"/>
        <v>28.8</v>
      </c>
      <c r="N553">
        <f t="shared" ca="1" si="292"/>
        <v>40.200000000000003</v>
      </c>
      <c r="O553">
        <f t="shared" ca="1" si="293"/>
        <v>52.3</v>
      </c>
      <c r="P553">
        <f t="shared" ca="1" si="294"/>
        <v>48</v>
      </c>
      <c r="Q553">
        <f t="shared" ca="1" si="295"/>
        <v>48</v>
      </c>
      <c r="R553">
        <f t="shared" ca="1" si="296"/>
        <v>18</v>
      </c>
      <c r="S553">
        <f t="shared" ca="1" si="297"/>
        <v>44</v>
      </c>
      <c r="T553">
        <f t="shared" ca="1" si="298"/>
        <v>30</v>
      </c>
      <c r="U553">
        <f t="shared" ca="1" si="299"/>
        <v>25</v>
      </c>
      <c r="V553">
        <v>20</v>
      </c>
      <c r="W553">
        <f ca="1">INDIRECT("'"&amp;$A553&amp;"'!$g$23")</f>
        <v>6.25</v>
      </c>
      <c r="X553">
        <f ca="1">INDIRECT("'"&amp;$A553&amp;"'!$g$25")</f>
        <v>40</v>
      </c>
    </row>
    <row r="554" spans="1:24" x14ac:dyDescent="0.35">
      <c r="A554" t="s">
        <v>137</v>
      </c>
      <c r="B554">
        <f t="shared" ca="1" si="280"/>
        <v>25</v>
      </c>
      <c r="C554">
        <f t="shared" ca="1" si="281"/>
        <v>177</v>
      </c>
      <c r="D554">
        <f t="shared" ca="1" si="282"/>
        <v>70.400000000000006</v>
      </c>
      <c r="E554">
        <f t="shared" ca="1" si="283"/>
        <v>18.600000000000001</v>
      </c>
      <c r="F554">
        <f t="shared" ca="1" si="284"/>
        <v>6</v>
      </c>
      <c r="G554">
        <f t="shared" ca="1" si="285"/>
        <v>22.5</v>
      </c>
      <c r="H554">
        <f t="shared" ca="1" si="286"/>
        <v>13</v>
      </c>
      <c r="I554">
        <f t="shared" ca="1" si="287"/>
        <v>11.4</v>
      </c>
      <c r="J554">
        <f t="shared" ca="1" si="288"/>
        <v>19.100000000000001</v>
      </c>
      <c r="K554">
        <f t="shared" ca="1" si="289"/>
        <v>18.5</v>
      </c>
      <c r="L554">
        <f t="shared" ca="1" si="290"/>
        <v>35.1</v>
      </c>
      <c r="M554">
        <f t="shared" ca="1" si="291"/>
        <v>28.8</v>
      </c>
      <c r="N554">
        <f t="shared" ca="1" si="292"/>
        <v>40.200000000000003</v>
      </c>
      <c r="O554">
        <f t="shared" ca="1" si="293"/>
        <v>52.3</v>
      </c>
      <c r="P554">
        <f t="shared" ca="1" si="294"/>
        <v>48</v>
      </c>
      <c r="Q554">
        <f t="shared" ca="1" si="295"/>
        <v>48</v>
      </c>
      <c r="R554">
        <f t="shared" ca="1" si="296"/>
        <v>18</v>
      </c>
      <c r="S554">
        <f t="shared" ca="1" si="297"/>
        <v>44</v>
      </c>
      <c r="T554">
        <f t="shared" ca="1" si="298"/>
        <v>30</v>
      </c>
      <c r="U554">
        <f t="shared" ca="1" si="299"/>
        <v>25</v>
      </c>
      <c r="V554">
        <v>25</v>
      </c>
      <c r="W554">
        <f ca="1">INDIRECT("'"&amp;$A554&amp;"'!$h$23")</f>
        <v>7.25</v>
      </c>
      <c r="X554">
        <f ca="1">INDIRECT("'"&amp;$A554&amp;"'!$h$25")</f>
        <v>45</v>
      </c>
    </row>
    <row r="555" spans="1:24" x14ac:dyDescent="0.35">
      <c r="A555" t="s">
        <v>137</v>
      </c>
      <c r="B555">
        <f t="shared" ca="1" si="280"/>
        <v>25</v>
      </c>
      <c r="C555">
        <f t="shared" ca="1" si="281"/>
        <v>177</v>
      </c>
      <c r="D555">
        <f t="shared" ca="1" si="282"/>
        <v>70.400000000000006</v>
      </c>
      <c r="E555">
        <f t="shared" ca="1" si="283"/>
        <v>18.600000000000001</v>
      </c>
      <c r="F555">
        <f t="shared" ca="1" si="284"/>
        <v>6</v>
      </c>
      <c r="G555">
        <f t="shared" ca="1" si="285"/>
        <v>22.5</v>
      </c>
      <c r="H555">
        <f t="shared" ca="1" si="286"/>
        <v>13</v>
      </c>
      <c r="I555">
        <f t="shared" ca="1" si="287"/>
        <v>11.4</v>
      </c>
      <c r="J555">
        <f t="shared" ca="1" si="288"/>
        <v>19.100000000000001</v>
      </c>
      <c r="K555">
        <f t="shared" ca="1" si="289"/>
        <v>18.5</v>
      </c>
      <c r="L555">
        <f t="shared" ca="1" si="290"/>
        <v>35.1</v>
      </c>
      <c r="M555">
        <f t="shared" ca="1" si="291"/>
        <v>28.8</v>
      </c>
      <c r="N555">
        <f t="shared" ca="1" si="292"/>
        <v>40.200000000000003</v>
      </c>
      <c r="O555">
        <f t="shared" ca="1" si="293"/>
        <v>52.3</v>
      </c>
      <c r="P555">
        <f t="shared" ca="1" si="294"/>
        <v>48</v>
      </c>
      <c r="Q555">
        <f t="shared" ca="1" si="295"/>
        <v>48</v>
      </c>
      <c r="R555">
        <f t="shared" ca="1" si="296"/>
        <v>18</v>
      </c>
      <c r="S555">
        <f t="shared" ca="1" si="297"/>
        <v>44</v>
      </c>
      <c r="T555">
        <f t="shared" ca="1" si="298"/>
        <v>30</v>
      </c>
      <c r="U555">
        <f t="shared" ca="1" si="299"/>
        <v>25</v>
      </c>
      <c r="V555">
        <v>30</v>
      </c>
      <c r="W555">
        <f ca="1">INDIRECT("'"&amp;$A555&amp;"'!$i$23")</f>
        <v>8.5</v>
      </c>
      <c r="X555">
        <f ca="1">INDIRECT("'"&amp;$A555&amp;"'!$i$25")</f>
        <v>55</v>
      </c>
    </row>
    <row r="556" spans="1:24" x14ac:dyDescent="0.35">
      <c r="A556" t="s">
        <v>137</v>
      </c>
      <c r="B556">
        <f t="shared" ca="1" si="280"/>
        <v>25</v>
      </c>
      <c r="C556">
        <f t="shared" ca="1" si="281"/>
        <v>177</v>
      </c>
      <c r="D556">
        <f t="shared" ca="1" si="282"/>
        <v>70.400000000000006</v>
      </c>
      <c r="E556">
        <f t="shared" ca="1" si="283"/>
        <v>18.600000000000001</v>
      </c>
      <c r="F556">
        <f t="shared" ca="1" si="284"/>
        <v>6</v>
      </c>
      <c r="G556">
        <f t="shared" ca="1" si="285"/>
        <v>22.5</v>
      </c>
      <c r="H556">
        <f t="shared" ca="1" si="286"/>
        <v>13</v>
      </c>
      <c r="I556">
        <f t="shared" ca="1" si="287"/>
        <v>11.4</v>
      </c>
      <c r="J556">
        <f t="shared" ca="1" si="288"/>
        <v>19.100000000000001</v>
      </c>
      <c r="K556">
        <f t="shared" ca="1" si="289"/>
        <v>18.5</v>
      </c>
      <c r="L556">
        <f t="shared" ca="1" si="290"/>
        <v>35.1</v>
      </c>
      <c r="M556">
        <f t="shared" ca="1" si="291"/>
        <v>28.8</v>
      </c>
      <c r="N556">
        <f t="shared" ca="1" si="292"/>
        <v>40.200000000000003</v>
      </c>
      <c r="O556">
        <f t="shared" ca="1" si="293"/>
        <v>52.3</v>
      </c>
      <c r="P556">
        <f t="shared" ca="1" si="294"/>
        <v>48</v>
      </c>
      <c r="Q556">
        <f t="shared" ca="1" si="295"/>
        <v>48</v>
      </c>
      <c r="R556">
        <f t="shared" ca="1" si="296"/>
        <v>18</v>
      </c>
      <c r="S556">
        <f t="shared" ca="1" si="297"/>
        <v>44</v>
      </c>
      <c r="T556">
        <f t="shared" ca="1" si="298"/>
        <v>30</v>
      </c>
      <c r="U556">
        <f t="shared" ca="1" si="299"/>
        <v>25</v>
      </c>
      <c r="V556">
        <v>35</v>
      </c>
      <c r="W556">
        <f ca="1">INDIRECT("'"&amp;$A556&amp;"'!$j$23")</f>
        <v>9.5</v>
      </c>
      <c r="X556">
        <f ca="1">INDIRECT("'"&amp;$A556&amp;"'!$j$25")</f>
        <v>67</v>
      </c>
    </row>
    <row r="557" spans="1:24" x14ac:dyDescent="0.35">
      <c r="A557" t="s">
        <v>137</v>
      </c>
      <c r="B557">
        <f t="shared" ca="1" si="280"/>
        <v>25</v>
      </c>
      <c r="C557">
        <f t="shared" ca="1" si="281"/>
        <v>177</v>
      </c>
      <c r="D557">
        <f t="shared" ca="1" si="282"/>
        <v>70.400000000000006</v>
      </c>
      <c r="E557">
        <f t="shared" ca="1" si="283"/>
        <v>18.600000000000001</v>
      </c>
      <c r="F557">
        <f t="shared" ca="1" si="284"/>
        <v>6</v>
      </c>
      <c r="G557">
        <f t="shared" ca="1" si="285"/>
        <v>22.5</v>
      </c>
      <c r="H557">
        <f t="shared" ca="1" si="286"/>
        <v>13</v>
      </c>
      <c r="I557">
        <f t="shared" ca="1" si="287"/>
        <v>11.4</v>
      </c>
      <c r="J557">
        <f t="shared" ca="1" si="288"/>
        <v>19.100000000000001</v>
      </c>
      <c r="K557">
        <f t="shared" ca="1" si="289"/>
        <v>18.5</v>
      </c>
      <c r="L557">
        <f t="shared" ca="1" si="290"/>
        <v>35.1</v>
      </c>
      <c r="M557">
        <f t="shared" ca="1" si="291"/>
        <v>28.8</v>
      </c>
      <c r="N557">
        <f t="shared" ca="1" si="292"/>
        <v>40.200000000000003</v>
      </c>
      <c r="O557">
        <f t="shared" ca="1" si="293"/>
        <v>52.3</v>
      </c>
      <c r="P557">
        <f t="shared" ca="1" si="294"/>
        <v>48</v>
      </c>
      <c r="Q557">
        <f t="shared" ca="1" si="295"/>
        <v>48</v>
      </c>
      <c r="R557">
        <f t="shared" ca="1" si="296"/>
        <v>18</v>
      </c>
      <c r="S557">
        <f t="shared" ca="1" si="297"/>
        <v>44</v>
      </c>
      <c r="T557">
        <f t="shared" ca="1" si="298"/>
        <v>30</v>
      </c>
      <c r="U557">
        <f t="shared" ca="1" si="299"/>
        <v>25</v>
      </c>
      <c r="V557">
        <v>40</v>
      </c>
      <c r="W557">
        <f ca="1">INDIRECT("'"&amp;$A557&amp;"'!$k$23")</f>
        <v>10.5</v>
      </c>
      <c r="X557">
        <f ca="1">INDIRECT("'"&amp;$A557&amp;"'!$k$25")</f>
        <v>62</v>
      </c>
    </row>
    <row r="558" spans="1:24" x14ac:dyDescent="0.35">
      <c r="A558" t="s">
        <v>137</v>
      </c>
      <c r="B558">
        <f t="shared" ca="1" si="280"/>
        <v>25</v>
      </c>
      <c r="C558">
        <f t="shared" ca="1" si="281"/>
        <v>177</v>
      </c>
      <c r="D558">
        <f t="shared" ca="1" si="282"/>
        <v>70.400000000000006</v>
      </c>
      <c r="E558">
        <f t="shared" ca="1" si="283"/>
        <v>18.600000000000001</v>
      </c>
      <c r="F558">
        <f t="shared" ca="1" si="284"/>
        <v>6</v>
      </c>
      <c r="G558">
        <f t="shared" ca="1" si="285"/>
        <v>22.5</v>
      </c>
      <c r="H558">
        <f t="shared" ca="1" si="286"/>
        <v>13</v>
      </c>
      <c r="I558">
        <f t="shared" ca="1" si="287"/>
        <v>11.4</v>
      </c>
      <c r="J558">
        <f t="shared" ca="1" si="288"/>
        <v>19.100000000000001</v>
      </c>
      <c r="K558">
        <f t="shared" ca="1" si="289"/>
        <v>18.5</v>
      </c>
      <c r="L558">
        <f t="shared" ca="1" si="290"/>
        <v>35.1</v>
      </c>
      <c r="M558">
        <f t="shared" ca="1" si="291"/>
        <v>28.8</v>
      </c>
      <c r="N558">
        <f t="shared" ca="1" si="292"/>
        <v>40.200000000000003</v>
      </c>
      <c r="O558">
        <f t="shared" ca="1" si="293"/>
        <v>52.3</v>
      </c>
      <c r="P558">
        <f t="shared" ca="1" si="294"/>
        <v>48</v>
      </c>
      <c r="Q558">
        <f t="shared" ca="1" si="295"/>
        <v>48</v>
      </c>
      <c r="R558">
        <f t="shared" ca="1" si="296"/>
        <v>18</v>
      </c>
      <c r="S558">
        <f t="shared" ca="1" si="297"/>
        <v>44</v>
      </c>
      <c r="T558">
        <f t="shared" ca="1" si="298"/>
        <v>30</v>
      </c>
      <c r="U558">
        <f t="shared" ca="1" si="299"/>
        <v>25</v>
      </c>
      <c r="V558">
        <v>45</v>
      </c>
      <c r="W558">
        <f ca="1">INDIRECT("'"&amp;$A558&amp;"'!$l$23")</f>
        <v>11</v>
      </c>
      <c r="X558">
        <f ca="1">INDIRECT("'"&amp;$A558&amp;"'!$l$25")</f>
        <v>67</v>
      </c>
    </row>
    <row r="559" spans="1:24" x14ac:dyDescent="0.35">
      <c r="A559" t="s">
        <v>137</v>
      </c>
      <c r="B559">
        <f t="shared" ca="1" si="280"/>
        <v>25</v>
      </c>
      <c r="C559">
        <f t="shared" ca="1" si="281"/>
        <v>177</v>
      </c>
      <c r="D559">
        <f t="shared" ca="1" si="282"/>
        <v>70.400000000000006</v>
      </c>
      <c r="E559">
        <f t="shared" ca="1" si="283"/>
        <v>18.600000000000001</v>
      </c>
      <c r="F559">
        <f t="shared" ca="1" si="284"/>
        <v>6</v>
      </c>
      <c r="G559">
        <f t="shared" ca="1" si="285"/>
        <v>22.5</v>
      </c>
      <c r="H559">
        <f t="shared" ca="1" si="286"/>
        <v>13</v>
      </c>
      <c r="I559">
        <f t="shared" ca="1" si="287"/>
        <v>11.4</v>
      </c>
      <c r="J559">
        <f t="shared" ca="1" si="288"/>
        <v>19.100000000000001</v>
      </c>
      <c r="K559">
        <f t="shared" ca="1" si="289"/>
        <v>18.5</v>
      </c>
      <c r="L559">
        <f t="shared" ca="1" si="290"/>
        <v>35.1</v>
      </c>
      <c r="M559">
        <f t="shared" ca="1" si="291"/>
        <v>28.8</v>
      </c>
      <c r="N559">
        <f t="shared" ca="1" si="292"/>
        <v>40.200000000000003</v>
      </c>
      <c r="O559">
        <f t="shared" ca="1" si="293"/>
        <v>52.3</v>
      </c>
      <c r="P559">
        <f t="shared" ca="1" si="294"/>
        <v>48</v>
      </c>
      <c r="Q559">
        <f t="shared" ca="1" si="295"/>
        <v>48</v>
      </c>
      <c r="R559">
        <f t="shared" ca="1" si="296"/>
        <v>18</v>
      </c>
      <c r="S559">
        <f t="shared" ca="1" si="297"/>
        <v>44</v>
      </c>
      <c r="T559">
        <f t="shared" ca="1" si="298"/>
        <v>30</v>
      </c>
      <c r="U559">
        <f t="shared" ca="1" si="299"/>
        <v>25</v>
      </c>
      <c r="V559">
        <v>50</v>
      </c>
      <c r="W559">
        <f ca="1">INDIRECT("'"&amp;$A559&amp;"'!$m$23")</f>
        <v>11.25</v>
      </c>
      <c r="X559">
        <f ca="1">INDIRECT("'"&amp;$A559&amp;"'!$m$25")</f>
        <v>77</v>
      </c>
    </row>
    <row r="560" spans="1:24" x14ac:dyDescent="0.35">
      <c r="A560" t="s">
        <v>137</v>
      </c>
      <c r="B560">
        <f t="shared" ca="1" si="280"/>
        <v>25</v>
      </c>
      <c r="C560">
        <f t="shared" ca="1" si="281"/>
        <v>177</v>
      </c>
      <c r="D560">
        <f t="shared" ca="1" si="282"/>
        <v>70.400000000000006</v>
      </c>
      <c r="E560">
        <f t="shared" ca="1" si="283"/>
        <v>18.600000000000001</v>
      </c>
      <c r="F560">
        <f t="shared" ca="1" si="284"/>
        <v>6</v>
      </c>
      <c r="G560">
        <f t="shared" ca="1" si="285"/>
        <v>22.5</v>
      </c>
      <c r="H560">
        <f t="shared" ca="1" si="286"/>
        <v>13</v>
      </c>
      <c r="I560">
        <f t="shared" ca="1" si="287"/>
        <v>11.4</v>
      </c>
      <c r="J560">
        <f t="shared" ca="1" si="288"/>
        <v>19.100000000000001</v>
      </c>
      <c r="K560">
        <f t="shared" ca="1" si="289"/>
        <v>18.5</v>
      </c>
      <c r="L560">
        <f t="shared" ca="1" si="290"/>
        <v>35.1</v>
      </c>
      <c r="M560">
        <f t="shared" ca="1" si="291"/>
        <v>28.8</v>
      </c>
      <c r="N560">
        <f t="shared" ca="1" si="292"/>
        <v>40.200000000000003</v>
      </c>
      <c r="O560">
        <f t="shared" ca="1" si="293"/>
        <v>52.3</v>
      </c>
      <c r="P560">
        <f t="shared" ca="1" si="294"/>
        <v>48</v>
      </c>
      <c r="Q560">
        <f t="shared" ca="1" si="295"/>
        <v>48</v>
      </c>
      <c r="R560">
        <f t="shared" ca="1" si="296"/>
        <v>18</v>
      </c>
      <c r="S560">
        <f t="shared" ca="1" si="297"/>
        <v>44</v>
      </c>
      <c r="T560">
        <f t="shared" ca="1" si="298"/>
        <v>30</v>
      </c>
      <c r="U560">
        <f t="shared" ca="1" si="299"/>
        <v>25</v>
      </c>
      <c r="V560">
        <v>55</v>
      </c>
      <c r="W560">
        <f ca="1">INDIRECT("'"&amp;$A560&amp;"'!$n$23")</f>
        <v>12</v>
      </c>
      <c r="X560">
        <f ca="1">INDIRECT("'"&amp;$A560&amp;"'!$n$25")</f>
        <v>76</v>
      </c>
    </row>
    <row r="561" spans="1:24" x14ac:dyDescent="0.35">
      <c r="A561" t="s">
        <v>137</v>
      </c>
      <c r="B561">
        <f t="shared" ca="1" si="280"/>
        <v>25</v>
      </c>
      <c r="C561">
        <f t="shared" ca="1" si="281"/>
        <v>177</v>
      </c>
      <c r="D561">
        <f t="shared" ca="1" si="282"/>
        <v>70.400000000000006</v>
      </c>
      <c r="E561">
        <f t="shared" ca="1" si="283"/>
        <v>18.600000000000001</v>
      </c>
      <c r="F561">
        <f t="shared" ca="1" si="284"/>
        <v>6</v>
      </c>
      <c r="G561">
        <f t="shared" ca="1" si="285"/>
        <v>22.5</v>
      </c>
      <c r="H561">
        <f t="shared" ca="1" si="286"/>
        <v>13</v>
      </c>
      <c r="I561">
        <f t="shared" ca="1" si="287"/>
        <v>11.4</v>
      </c>
      <c r="J561">
        <f t="shared" ca="1" si="288"/>
        <v>19.100000000000001</v>
      </c>
      <c r="K561">
        <f t="shared" ca="1" si="289"/>
        <v>18.5</v>
      </c>
      <c r="L561">
        <f t="shared" ca="1" si="290"/>
        <v>35.1</v>
      </c>
      <c r="M561">
        <f t="shared" ca="1" si="291"/>
        <v>28.8</v>
      </c>
      <c r="N561">
        <f t="shared" ca="1" si="292"/>
        <v>40.200000000000003</v>
      </c>
      <c r="O561">
        <f t="shared" ca="1" si="293"/>
        <v>52.3</v>
      </c>
      <c r="P561">
        <f t="shared" ca="1" si="294"/>
        <v>48</v>
      </c>
      <c r="Q561">
        <f t="shared" ca="1" si="295"/>
        <v>48</v>
      </c>
      <c r="R561">
        <f t="shared" ca="1" si="296"/>
        <v>18</v>
      </c>
      <c r="S561">
        <f t="shared" ca="1" si="297"/>
        <v>44</v>
      </c>
      <c r="T561">
        <f t="shared" ca="1" si="298"/>
        <v>30</v>
      </c>
      <c r="U561">
        <f t="shared" ca="1" si="299"/>
        <v>25</v>
      </c>
      <c r="V561">
        <v>60</v>
      </c>
      <c r="W561">
        <f ca="1">INDIRECT("'"&amp;$A561&amp;"'!$o$23")</f>
        <v>12.5</v>
      </c>
      <c r="X561">
        <f ca="1">INDIRECT("'"&amp;$A561&amp;"'!$o$25")</f>
        <v>88</v>
      </c>
    </row>
    <row r="562" spans="1:24" x14ac:dyDescent="0.35">
      <c r="A562" t="s">
        <v>137</v>
      </c>
      <c r="B562">
        <f t="shared" ca="1" si="280"/>
        <v>25</v>
      </c>
      <c r="C562">
        <f t="shared" ca="1" si="281"/>
        <v>177</v>
      </c>
      <c r="D562">
        <f t="shared" ca="1" si="282"/>
        <v>70.400000000000006</v>
      </c>
      <c r="E562">
        <f t="shared" ca="1" si="283"/>
        <v>18.600000000000001</v>
      </c>
      <c r="F562">
        <f t="shared" ca="1" si="284"/>
        <v>6</v>
      </c>
      <c r="G562">
        <f t="shared" ca="1" si="285"/>
        <v>22.5</v>
      </c>
      <c r="H562">
        <f t="shared" ca="1" si="286"/>
        <v>13</v>
      </c>
      <c r="I562">
        <f t="shared" ca="1" si="287"/>
        <v>11.4</v>
      </c>
      <c r="J562">
        <f t="shared" ca="1" si="288"/>
        <v>19.100000000000001</v>
      </c>
      <c r="K562">
        <f t="shared" ca="1" si="289"/>
        <v>18.5</v>
      </c>
      <c r="L562">
        <f t="shared" ca="1" si="290"/>
        <v>35.1</v>
      </c>
      <c r="M562">
        <f t="shared" ca="1" si="291"/>
        <v>28.8</v>
      </c>
      <c r="N562">
        <f t="shared" ca="1" si="292"/>
        <v>40.200000000000003</v>
      </c>
      <c r="O562">
        <f t="shared" ca="1" si="293"/>
        <v>52.3</v>
      </c>
      <c r="P562">
        <f t="shared" ca="1" si="294"/>
        <v>48</v>
      </c>
      <c r="Q562">
        <f t="shared" ca="1" si="295"/>
        <v>48</v>
      </c>
      <c r="R562">
        <f t="shared" ca="1" si="296"/>
        <v>18</v>
      </c>
      <c r="S562">
        <f t="shared" ca="1" si="297"/>
        <v>44</v>
      </c>
      <c r="T562">
        <f t="shared" ca="1" si="298"/>
        <v>30</v>
      </c>
      <c r="U562">
        <f t="shared" ca="1" si="299"/>
        <v>25</v>
      </c>
      <c r="V562">
        <v>0</v>
      </c>
      <c r="W562">
        <f ca="1">INDIRECT("'"&amp;$A562&amp;"'!$C$23")</f>
        <v>0</v>
      </c>
      <c r="X562">
        <f ca="1">INDIRECT("'"&amp;$A562&amp;"'!$C$26")</f>
        <v>12</v>
      </c>
    </row>
    <row r="563" spans="1:24" x14ac:dyDescent="0.35">
      <c r="A563" t="s">
        <v>137</v>
      </c>
      <c r="B563">
        <f t="shared" ca="1" si="280"/>
        <v>25</v>
      </c>
      <c r="C563">
        <f t="shared" ca="1" si="281"/>
        <v>177</v>
      </c>
      <c r="D563">
        <f t="shared" ca="1" si="282"/>
        <v>70.400000000000006</v>
      </c>
      <c r="E563">
        <f t="shared" ca="1" si="283"/>
        <v>18.600000000000001</v>
      </c>
      <c r="F563">
        <f t="shared" ca="1" si="284"/>
        <v>6</v>
      </c>
      <c r="G563">
        <f t="shared" ca="1" si="285"/>
        <v>22.5</v>
      </c>
      <c r="H563">
        <f t="shared" ca="1" si="286"/>
        <v>13</v>
      </c>
      <c r="I563">
        <f t="shared" ca="1" si="287"/>
        <v>11.4</v>
      </c>
      <c r="J563">
        <f t="shared" ca="1" si="288"/>
        <v>19.100000000000001</v>
      </c>
      <c r="K563">
        <f t="shared" ca="1" si="289"/>
        <v>18.5</v>
      </c>
      <c r="L563">
        <f t="shared" ca="1" si="290"/>
        <v>35.1</v>
      </c>
      <c r="M563">
        <f t="shared" ca="1" si="291"/>
        <v>28.8</v>
      </c>
      <c r="N563">
        <f t="shared" ca="1" si="292"/>
        <v>40.200000000000003</v>
      </c>
      <c r="O563">
        <f t="shared" ca="1" si="293"/>
        <v>52.3</v>
      </c>
      <c r="P563">
        <f t="shared" ca="1" si="294"/>
        <v>48</v>
      </c>
      <c r="Q563">
        <f t="shared" ca="1" si="295"/>
        <v>48</v>
      </c>
      <c r="R563">
        <f t="shared" ca="1" si="296"/>
        <v>18</v>
      </c>
      <c r="S563">
        <f t="shared" ca="1" si="297"/>
        <v>44</v>
      </c>
      <c r="T563">
        <f t="shared" ca="1" si="298"/>
        <v>30</v>
      </c>
      <c r="U563">
        <f t="shared" ca="1" si="299"/>
        <v>25</v>
      </c>
      <c r="V563">
        <v>5</v>
      </c>
      <c r="W563">
        <f ca="1">INDIRECT("'"&amp;$A563&amp;"'!$d$23")</f>
        <v>2</v>
      </c>
      <c r="X563">
        <f ca="1">INDIRECT("'"&amp;$A563&amp;"'!$D$26")</f>
        <v>21</v>
      </c>
    </row>
    <row r="564" spans="1:24" x14ac:dyDescent="0.35">
      <c r="A564" t="s">
        <v>137</v>
      </c>
      <c r="B564">
        <f t="shared" ca="1" si="280"/>
        <v>25</v>
      </c>
      <c r="C564">
        <f t="shared" ca="1" si="281"/>
        <v>177</v>
      </c>
      <c r="D564">
        <f t="shared" ca="1" si="282"/>
        <v>70.400000000000006</v>
      </c>
      <c r="E564">
        <f t="shared" ca="1" si="283"/>
        <v>18.600000000000001</v>
      </c>
      <c r="F564">
        <f t="shared" ca="1" si="284"/>
        <v>6</v>
      </c>
      <c r="G564">
        <f t="shared" ca="1" si="285"/>
        <v>22.5</v>
      </c>
      <c r="H564">
        <f t="shared" ca="1" si="286"/>
        <v>13</v>
      </c>
      <c r="I564">
        <f t="shared" ca="1" si="287"/>
        <v>11.4</v>
      </c>
      <c r="J564">
        <f t="shared" ca="1" si="288"/>
        <v>19.100000000000001</v>
      </c>
      <c r="K564">
        <f t="shared" ca="1" si="289"/>
        <v>18.5</v>
      </c>
      <c r="L564">
        <f t="shared" ca="1" si="290"/>
        <v>35.1</v>
      </c>
      <c r="M564">
        <f t="shared" ca="1" si="291"/>
        <v>28.8</v>
      </c>
      <c r="N564">
        <f t="shared" ca="1" si="292"/>
        <v>40.200000000000003</v>
      </c>
      <c r="O564">
        <f t="shared" ca="1" si="293"/>
        <v>52.3</v>
      </c>
      <c r="P564">
        <f t="shared" ca="1" si="294"/>
        <v>48</v>
      </c>
      <c r="Q564">
        <f t="shared" ca="1" si="295"/>
        <v>48</v>
      </c>
      <c r="R564">
        <f t="shared" ca="1" si="296"/>
        <v>18</v>
      </c>
      <c r="S564">
        <f t="shared" ca="1" si="297"/>
        <v>44</v>
      </c>
      <c r="T564">
        <f t="shared" ca="1" si="298"/>
        <v>30</v>
      </c>
      <c r="U564">
        <f t="shared" ca="1" si="299"/>
        <v>25</v>
      </c>
      <c r="V564">
        <v>10</v>
      </c>
      <c r="W564">
        <f ca="1">INDIRECT("'"&amp;$A564&amp;"'!$e$23")</f>
        <v>3</v>
      </c>
      <c r="X564">
        <f ca="1">INDIRECT("'"&amp;$A564&amp;"'!$e$26")</f>
        <v>27</v>
      </c>
    </row>
    <row r="565" spans="1:24" x14ac:dyDescent="0.35">
      <c r="A565" t="s">
        <v>137</v>
      </c>
      <c r="B565">
        <f t="shared" ca="1" si="280"/>
        <v>25</v>
      </c>
      <c r="C565">
        <f t="shared" ca="1" si="281"/>
        <v>177</v>
      </c>
      <c r="D565">
        <f t="shared" ca="1" si="282"/>
        <v>70.400000000000006</v>
      </c>
      <c r="E565">
        <f t="shared" ca="1" si="283"/>
        <v>18.600000000000001</v>
      </c>
      <c r="F565">
        <f t="shared" ca="1" si="284"/>
        <v>6</v>
      </c>
      <c r="G565">
        <f t="shared" ca="1" si="285"/>
        <v>22.5</v>
      </c>
      <c r="H565">
        <f t="shared" ca="1" si="286"/>
        <v>13</v>
      </c>
      <c r="I565">
        <f t="shared" ca="1" si="287"/>
        <v>11.4</v>
      </c>
      <c r="J565">
        <f t="shared" ca="1" si="288"/>
        <v>19.100000000000001</v>
      </c>
      <c r="K565">
        <f t="shared" ca="1" si="289"/>
        <v>18.5</v>
      </c>
      <c r="L565">
        <f t="shared" ca="1" si="290"/>
        <v>35.1</v>
      </c>
      <c r="M565">
        <f t="shared" ca="1" si="291"/>
        <v>28.8</v>
      </c>
      <c r="N565">
        <f t="shared" ca="1" si="292"/>
        <v>40.200000000000003</v>
      </c>
      <c r="O565">
        <f t="shared" ca="1" si="293"/>
        <v>52.3</v>
      </c>
      <c r="P565">
        <f t="shared" ca="1" si="294"/>
        <v>48</v>
      </c>
      <c r="Q565">
        <f t="shared" ca="1" si="295"/>
        <v>48</v>
      </c>
      <c r="R565">
        <f t="shared" ca="1" si="296"/>
        <v>18</v>
      </c>
      <c r="S565">
        <f t="shared" ca="1" si="297"/>
        <v>44</v>
      </c>
      <c r="T565">
        <f t="shared" ca="1" si="298"/>
        <v>30</v>
      </c>
      <c r="U565">
        <f t="shared" ca="1" si="299"/>
        <v>25</v>
      </c>
      <c r="V565">
        <v>15</v>
      </c>
      <c r="W565">
        <f ca="1">INDIRECT("'"&amp;$A565&amp;"'!$f$23")</f>
        <v>4.75</v>
      </c>
      <c r="X565">
        <f ca="1">INDIRECT("'"&amp;$A565&amp;"'!$f$26")</f>
        <v>29</v>
      </c>
    </row>
    <row r="566" spans="1:24" x14ac:dyDescent="0.35">
      <c r="A566" t="s">
        <v>137</v>
      </c>
      <c r="B566">
        <f t="shared" ca="1" si="280"/>
        <v>25</v>
      </c>
      <c r="C566">
        <f t="shared" ca="1" si="281"/>
        <v>177</v>
      </c>
      <c r="D566">
        <f t="shared" ca="1" si="282"/>
        <v>70.400000000000006</v>
      </c>
      <c r="E566">
        <f t="shared" ca="1" si="283"/>
        <v>18.600000000000001</v>
      </c>
      <c r="F566">
        <f t="shared" ca="1" si="284"/>
        <v>6</v>
      </c>
      <c r="G566">
        <f t="shared" ca="1" si="285"/>
        <v>22.5</v>
      </c>
      <c r="H566">
        <f t="shared" ca="1" si="286"/>
        <v>13</v>
      </c>
      <c r="I566">
        <f t="shared" ca="1" si="287"/>
        <v>11.4</v>
      </c>
      <c r="J566">
        <f t="shared" ca="1" si="288"/>
        <v>19.100000000000001</v>
      </c>
      <c r="K566">
        <f t="shared" ca="1" si="289"/>
        <v>18.5</v>
      </c>
      <c r="L566">
        <f t="shared" ca="1" si="290"/>
        <v>35.1</v>
      </c>
      <c r="M566">
        <f t="shared" ca="1" si="291"/>
        <v>28.8</v>
      </c>
      <c r="N566">
        <f t="shared" ca="1" si="292"/>
        <v>40.200000000000003</v>
      </c>
      <c r="O566">
        <f t="shared" ca="1" si="293"/>
        <v>52.3</v>
      </c>
      <c r="P566">
        <f t="shared" ca="1" si="294"/>
        <v>48</v>
      </c>
      <c r="Q566">
        <f t="shared" ca="1" si="295"/>
        <v>48</v>
      </c>
      <c r="R566">
        <f t="shared" ca="1" si="296"/>
        <v>18</v>
      </c>
      <c r="S566">
        <f t="shared" ca="1" si="297"/>
        <v>44</v>
      </c>
      <c r="T566">
        <f t="shared" ca="1" si="298"/>
        <v>30</v>
      </c>
      <c r="U566">
        <f t="shared" ca="1" si="299"/>
        <v>25</v>
      </c>
      <c r="V566">
        <v>20</v>
      </c>
      <c r="W566">
        <f ca="1">INDIRECT("'"&amp;$A566&amp;"'!$g$23")</f>
        <v>6.25</v>
      </c>
      <c r="X566">
        <f ca="1">INDIRECT("'"&amp;$A566&amp;"'!$g$26")</f>
        <v>40</v>
      </c>
    </row>
    <row r="567" spans="1:24" x14ac:dyDescent="0.35">
      <c r="A567" t="s">
        <v>137</v>
      </c>
      <c r="B567">
        <f t="shared" ca="1" si="280"/>
        <v>25</v>
      </c>
      <c r="C567">
        <f t="shared" ca="1" si="281"/>
        <v>177</v>
      </c>
      <c r="D567">
        <f t="shared" ca="1" si="282"/>
        <v>70.400000000000006</v>
      </c>
      <c r="E567">
        <f t="shared" ca="1" si="283"/>
        <v>18.600000000000001</v>
      </c>
      <c r="F567">
        <f t="shared" ca="1" si="284"/>
        <v>6</v>
      </c>
      <c r="G567">
        <f t="shared" ca="1" si="285"/>
        <v>22.5</v>
      </c>
      <c r="H567">
        <f t="shared" ca="1" si="286"/>
        <v>13</v>
      </c>
      <c r="I567">
        <f t="shared" ca="1" si="287"/>
        <v>11.4</v>
      </c>
      <c r="J567">
        <f t="shared" ca="1" si="288"/>
        <v>19.100000000000001</v>
      </c>
      <c r="K567">
        <f t="shared" ca="1" si="289"/>
        <v>18.5</v>
      </c>
      <c r="L567">
        <f t="shared" ca="1" si="290"/>
        <v>35.1</v>
      </c>
      <c r="M567">
        <f t="shared" ca="1" si="291"/>
        <v>28.8</v>
      </c>
      <c r="N567">
        <f t="shared" ca="1" si="292"/>
        <v>40.200000000000003</v>
      </c>
      <c r="O567">
        <f t="shared" ca="1" si="293"/>
        <v>52.3</v>
      </c>
      <c r="P567">
        <f t="shared" ca="1" si="294"/>
        <v>48</v>
      </c>
      <c r="Q567">
        <f t="shared" ca="1" si="295"/>
        <v>48</v>
      </c>
      <c r="R567">
        <f t="shared" ca="1" si="296"/>
        <v>18</v>
      </c>
      <c r="S567">
        <f t="shared" ca="1" si="297"/>
        <v>44</v>
      </c>
      <c r="T567">
        <f t="shared" ca="1" si="298"/>
        <v>30</v>
      </c>
      <c r="U567">
        <f t="shared" ca="1" si="299"/>
        <v>25</v>
      </c>
      <c r="V567">
        <v>25</v>
      </c>
      <c r="W567">
        <f ca="1">INDIRECT("'"&amp;$A567&amp;"'!$h$23")</f>
        <v>7.25</v>
      </c>
      <c r="X567">
        <f ca="1">INDIRECT("'"&amp;$A567&amp;"'!$h$26")</f>
        <v>50</v>
      </c>
    </row>
    <row r="568" spans="1:24" x14ac:dyDescent="0.35">
      <c r="A568" t="s">
        <v>137</v>
      </c>
      <c r="B568">
        <f t="shared" ca="1" si="280"/>
        <v>25</v>
      </c>
      <c r="C568">
        <f t="shared" ca="1" si="281"/>
        <v>177</v>
      </c>
      <c r="D568">
        <f t="shared" ca="1" si="282"/>
        <v>70.400000000000006</v>
      </c>
      <c r="E568">
        <f t="shared" ca="1" si="283"/>
        <v>18.600000000000001</v>
      </c>
      <c r="F568">
        <f t="shared" ca="1" si="284"/>
        <v>6</v>
      </c>
      <c r="G568">
        <f t="shared" ca="1" si="285"/>
        <v>22.5</v>
      </c>
      <c r="H568">
        <f t="shared" ca="1" si="286"/>
        <v>13</v>
      </c>
      <c r="I568">
        <f t="shared" ca="1" si="287"/>
        <v>11.4</v>
      </c>
      <c r="J568">
        <f t="shared" ca="1" si="288"/>
        <v>19.100000000000001</v>
      </c>
      <c r="K568">
        <f t="shared" ca="1" si="289"/>
        <v>18.5</v>
      </c>
      <c r="L568">
        <f t="shared" ca="1" si="290"/>
        <v>35.1</v>
      </c>
      <c r="M568">
        <f t="shared" ca="1" si="291"/>
        <v>28.8</v>
      </c>
      <c r="N568">
        <f t="shared" ca="1" si="292"/>
        <v>40.200000000000003</v>
      </c>
      <c r="O568">
        <f t="shared" ca="1" si="293"/>
        <v>52.3</v>
      </c>
      <c r="P568">
        <f t="shared" ca="1" si="294"/>
        <v>48</v>
      </c>
      <c r="Q568">
        <f t="shared" ca="1" si="295"/>
        <v>48</v>
      </c>
      <c r="R568">
        <f t="shared" ca="1" si="296"/>
        <v>18</v>
      </c>
      <c r="S568">
        <f t="shared" ca="1" si="297"/>
        <v>44</v>
      </c>
      <c r="T568">
        <f t="shared" ca="1" si="298"/>
        <v>30</v>
      </c>
      <c r="U568">
        <f t="shared" ca="1" si="299"/>
        <v>25</v>
      </c>
      <c r="V568">
        <v>30</v>
      </c>
      <c r="W568">
        <f ca="1">INDIRECT("'"&amp;$A568&amp;"'!$i$23")</f>
        <v>8.5</v>
      </c>
      <c r="X568">
        <f ca="1">INDIRECT("'"&amp;$A568&amp;"'!$i$26")</f>
        <v>55</v>
      </c>
    </row>
    <row r="569" spans="1:24" x14ac:dyDescent="0.35">
      <c r="A569" t="s">
        <v>137</v>
      </c>
      <c r="B569">
        <f t="shared" ca="1" si="280"/>
        <v>25</v>
      </c>
      <c r="C569">
        <f t="shared" ca="1" si="281"/>
        <v>177</v>
      </c>
      <c r="D569">
        <f t="shared" ca="1" si="282"/>
        <v>70.400000000000006</v>
      </c>
      <c r="E569">
        <f t="shared" ca="1" si="283"/>
        <v>18.600000000000001</v>
      </c>
      <c r="F569">
        <f t="shared" ca="1" si="284"/>
        <v>6</v>
      </c>
      <c r="G569">
        <f t="shared" ca="1" si="285"/>
        <v>22.5</v>
      </c>
      <c r="H569">
        <f t="shared" ca="1" si="286"/>
        <v>13</v>
      </c>
      <c r="I569">
        <f t="shared" ca="1" si="287"/>
        <v>11.4</v>
      </c>
      <c r="J569">
        <f t="shared" ca="1" si="288"/>
        <v>19.100000000000001</v>
      </c>
      <c r="K569">
        <f t="shared" ca="1" si="289"/>
        <v>18.5</v>
      </c>
      <c r="L569">
        <f t="shared" ca="1" si="290"/>
        <v>35.1</v>
      </c>
      <c r="M569">
        <f t="shared" ca="1" si="291"/>
        <v>28.8</v>
      </c>
      <c r="N569">
        <f t="shared" ca="1" si="292"/>
        <v>40.200000000000003</v>
      </c>
      <c r="O569">
        <f t="shared" ca="1" si="293"/>
        <v>52.3</v>
      </c>
      <c r="P569">
        <f t="shared" ca="1" si="294"/>
        <v>48</v>
      </c>
      <c r="Q569">
        <f t="shared" ca="1" si="295"/>
        <v>48</v>
      </c>
      <c r="R569">
        <f t="shared" ca="1" si="296"/>
        <v>18</v>
      </c>
      <c r="S569">
        <f t="shared" ca="1" si="297"/>
        <v>44</v>
      </c>
      <c r="T569">
        <f t="shared" ca="1" si="298"/>
        <v>30</v>
      </c>
      <c r="U569">
        <f t="shared" ca="1" si="299"/>
        <v>25</v>
      </c>
      <c r="V569">
        <v>35</v>
      </c>
      <c r="W569">
        <f ca="1">INDIRECT("'"&amp;$A569&amp;"'!$j$23")</f>
        <v>9.5</v>
      </c>
      <c r="X569">
        <f ca="1">INDIRECT("'"&amp;$A569&amp;"'!$j$26")</f>
        <v>64</v>
      </c>
    </row>
    <row r="570" spans="1:24" x14ac:dyDescent="0.35">
      <c r="A570" t="s">
        <v>137</v>
      </c>
      <c r="B570">
        <f t="shared" ca="1" si="280"/>
        <v>25</v>
      </c>
      <c r="C570">
        <f t="shared" ca="1" si="281"/>
        <v>177</v>
      </c>
      <c r="D570">
        <f t="shared" ca="1" si="282"/>
        <v>70.400000000000006</v>
      </c>
      <c r="E570">
        <f t="shared" ca="1" si="283"/>
        <v>18.600000000000001</v>
      </c>
      <c r="F570">
        <f t="shared" ca="1" si="284"/>
        <v>6</v>
      </c>
      <c r="G570">
        <f t="shared" ca="1" si="285"/>
        <v>22.5</v>
      </c>
      <c r="H570">
        <f t="shared" ca="1" si="286"/>
        <v>13</v>
      </c>
      <c r="I570">
        <f t="shared" ca="1" si="287"/>
        <v>11.4</v>
      </c>
      <c r="J570">
        <f t="shared" ca="1" si="288"/>
        <v>19.100000000000001</v>
      </c>
      <c r="K570">
        <f t="shared" ca="1" si="289"/>
        <v>18.5</v>
      </c>
      <c r="L570">
        <f t="shared" ca="1" si="290"/>
        <v>35.1</v>
      </c>
      <c r="M570">
        <f t="shared" ca="1" si="291"/>
        <v>28.8</v>
      </c>
      <c r="N570">
        <f t="shared" ca="1" si="292"/>
        <v>40.200000000000003</v>
      </c>
      <c r="O570">
        <f t="shared" ca="1" si="293"/>
        <v>52.3</v>
      </c>
      <c r="P570">
        <f t="shared" ca="1" si="294"/>
        <v>48</v>
      </c>
      <c r="Q570">
        <f t="shared" ca="1" si="295"/>
        <v>48</v>
      </c>
      <c r="R570">
        <f t="shared" ca="1" si="296"/>
        <v>18</v>
      </c>
      <c r="S570">
        <f t="shared" ca="1" si="297"/>
        <v>44</v>
      </c>
      <c r="T570">
        <f t="shared" ca="1" si="298"/>
        <v>30</v>
      </c>
      <c r="U570">
        <f t="shared" ca="1" si="299"/>
        <v>25</v>
      </c>
      <c r="V570">
        <v>40</v>
      </c>
      <c r="W570">
        <f ca="1">INDIRECT("'"&amp;$A570&amp;"'!$k$23")</f>
        <v>10.5</v>
      </c>
      <c r="X570">
        <f ca="1">INDIRECT("'"&amp;$A570&amp;"'!$k$26")</f>
        <v>65</v>
      </c>
    </row>
    <row r="571" spans="1:24" x14ac:dyDescent="0.35">
      <c r="A571" t="s">
        <v>137</v>
      </c>
      <c r="B571">
        <f t="shared" ca="1" si="280"/>
        <v>25</v>
      </c>
      <c r="C571">
        <f t="shared" ca="1" si="281"/>
        <v>177</v>
      </c>
      <c r="D571">
        <f t="shared" ca="1" si="282"/>
        <v>70.400000000000006</v>
      </c>
      <c r="E571">
        <f t="shared" ca="1" si="283"/>
        <v>18.600000000000001</v>
      </c>
      <c r="F571">
        <f t="shared" ca="1" si="284"/>
        <v>6</v>
      </c>
      <c r="G571">
        <f t="shared" ca="1" si="285"/>
        <v>22.5</v>
      </c>
      <c r="H571">
        <f t="shared" ca="1" si="286"/>
        <v>13</v>
      </c>
      <c r="I571">
        <f t="shared" ca="1" si="287"/>
        <v>11.4</v>
      </c>
      <c r="J571">
        <f t="shared" ca="1" si="288"/>
        <v>19.100000000000001</v>
      </c>
      <c r="K571">
        <f t="shared" ca="1" si="289"/>
        <v>18.5</v>
      </c>
      <c r="L571">
        <f t="shared" ca="1" si="290"/>
        <v>35.1</v>
      </c>
      <c r="M571">
        <f t="shared" ca="1" si="291"/>
        <v>28.8</v>
      </c>
      <c r="N571">
        <f t="shared" ca="1" si="292"/>
        <v>40.200000000000003</v>
      </c>
      <c r="O571">
        <f t="shared" ca="1" si="293"/>
        <v>52.3</v>
      </c>
      <c r="P571">
        <f t="shared" ca="1" si="294"/>
        <v>48</v>
      </c>
      <c r="Q571">
        <f t="shared" ca="1" si="295"/>
        <v>48</v>
      </c>
      <c r="R571">
        <f t="shared" ca="1" si="296"/>
        <v>18</v>
      </c>
      <c r="S571">
        <f t="shared" ca="1" si="297"/>
        <v>44</v>
      </c>
      <c r="T571">
        <f t="shared" ca="1" si="298"/>
        <v>30</v>
      </c>
      <c r="U571">
        <f t="shared" ca="1" si="299"/>
        <v>25</v>
      </c>
      <c r="V571">
        <v>45</v>
      </c>
      <c r="W571">
        <f ca="1">INDIRECT("'"&amp;$A571&amp;"'!$l$23")</f>
        <v>11</v>
      </c>
      <c r="X571">
        <f ca="1">INDIRECT("'"&amp;$A571&amp;"'!$l$26")</f>
        <v>75</v>
      </c>
    </row>
    <row r="572" spans="1:24" x14ac:dyDescent="0.35">
      <c r="A572" t="s">
        <v>137</v>
      </c>
      <c r="B572">
        <f t="shared" ca="1" si="280"/>
        <v>25</v>
      </c>
      <c r="C572">
        <f t="shared" ca="1" si="281"/>
        <v>177</v>
      </c>
      <c r="D572">
        <f t="shared" ca="1" si="282"/>
        <v>70.400000000000006</v>
      </c>
      <c r="E572">
        <f t="shared" ca="1" si="283"/>
        <v>18.600000000000001</v>
      </c>
      <c r="F572">
        <f t="shared" ca="1" si="284"/>
        <v>6</v>
      </c>
      <c r="G572">
        <f t="shared" ca="1" si="285"/>
        <v>22.5</v>
      </c>
      <c r="H572">
        <f t="shared" ca="1" si="286"/>
        <v>13</v>
      </c>
      <c r="I572">
        <f t="shared" ca="1" si="287"/>
        <v>11.4</v>
      </c>
      <c r="J572">
        <f t="shared" ca="1" si="288"/>
        <v>19.100000000000001</v>
      </c>
      <c r="K572">
        <f t="shared" ca="1" si="289"/>
        <v>18.5</v>
      </c>
      <c r="L572">
        <f t="shared" ca="1" si="290"/>
        <v>35.1</v>
      </c>
      <c r="M572">
        <f t="shared" ca="1" si="291"/>
        <v>28.8</v>
      </c>
      <c r="N572">
        <f t="shared" ca="1" si="292"/>
        <v>40.200000000000003</v>
      </c>
      <c r="O572">
        <f t="shared" ca="1" si="293"/>
        <v>52.3</v>
      </c>
      <c r="P572">
        <f t="shared" ca="1" si="294"/>
        <v>48</v>
      </c>
      <c r="Q572">
        <f t="shared" ca="1" si="295"/>
        <v>48</v>
      </c>
      <c r="R572">
        <f t="shared" ca="1" si="296"/>
        <v>18</v>
      </c>
      <c r="S572">
        <f t="shared" ca="1" si="297"/>
        <v>44</v>
      </c>
      <c r="T572">
        <f t="shared" ca="1" si="298"/>
        <v>30</v>
      </c>
      <c r="U572">
        <f t="shared" ca="1" si="299"/>
        <v>25</v>
      </c>
      <c r="V572">
        <v>50</v>
      </c>
      <c r="W572">
        <f ca="1">INDIRECT("'"&amp;$A572&amp;"'!$m$23")</f>
        <v>11.25</v>
      </c>
      <c r="X572">
        <f ca="1">INDIRECT("'"&amp;$A572&amp;"'!$m$26")</f>
        <v>78</v>
      </c>
    </row>
    <row r="573" spans="1:24" x14ac:dyDescent="0.35">
      <c r="A573" t="s">
        <v>137</v>
      </c>
      <c r="B573">
        <f t="shared" ca="1" si="280"/>
        <v>25</v>
      </c>
      <c r="C573">
        <f t="shared" ca="1" si="281"/>
        <v>177</v>
      </c>
      <c r="D573">
        <f t="shared" ca="1" si="282"/>
        <v>70.400000000000006</v>
      </c>
      <c r="E573">
        <f t="shared" ca="1" si="283"/>
        <v>18.600000000000001</v>
      </c>
      <c r="F573">
        <f t="shared" ca="1" si="284"/>
        <v>6</v>
      </c>
      <c r="G573">
        <f t="shared" ca="1" si="285"/>
        <v>22.5</v>
      </c>
      <c r="H573">
        <f t="shared" ca="1" si="286"/>
        <v>13</v>
      </c>
      <c r="I573">
        <f t="shared" ca="1" si="287"/>
        <v>11.4</v>
      </c>
      <c r="J573">
        <f t="shared" ca="1" si="288"/>
        <v>19.100000000000001</v>
      </c>
      <c r="K573">
        <f t="shared" ca="1" si="289"/>
        <v>18.5</v>
      </c>
      <c r="L573">
        <f t="shared" ca="1" si="290"/>
        <v>35.1</v>
      </c>
      <c r="M573">
        <f t="shared" ca="1" si="291"/>
        <v>28.8</v>
      </c>
      <c r="N573">
        <f t="shared" ca="1" si="292"/>
        <v>40.200000000000003</v>
      </c>
      <c r="O573">
        <f t="shared" ca="1" si="293"/>
        <v>52.3</v>
      </c>
      <c r="P573">
        <f t="shared" ca="1" si="294"/>
        <v>48</v>
      </c>
      <c r="Q573">
        <f t="shared" ca="1" si="295"/>
        <v>48</v>
      </c>
      <c r="R573">
        <f t="shared" ca="1" si="296"/>
        <v>18</v>
      </c>
      <c r="S573">
        <f t="shared" ca="1" si="297"/>
        <v>44</v>
      </c>
      <c r="T573">
        <f t="shared" ca="1" si="298"/>
        <v>30</v>
      </c>
      <c r="U573">
        <f t="shared" ca="1" si="299"/>
        <v>25</v>
      </c>
      <c r="V573">
        <v>55</v>
      </c>
      <c r="W573">
        <f ca="1">INDIRECT("'"&amp;$A573&amp;"'!$n$23")</f>
        <v>12</v>
      </c>
      <c r="X573">
        <f ca="1">INDIRECT("'"&amp;$A573&amp;"'!$n$26")</f>
        <v>83</v>
      </c>
    </row>
    <row r="574" spans="1:24" x14ac:dyDescent="0.35">
      <c r="A574" t="s">
        <v>137</v>
      </c>
      <c r="B574">
        <f t="shared" ca="1" si="280"/>
        <v>25</v>
      </c>
      <c r="C574">
        <f t="shared" ca="1" si="281"/>
        <v>177</v>
      </c>
      <c r="D574">
        <f t="shared" ca="1" si="282"/>
        <v>70.400000000000006</v>
      </c>
      <c r="E574">
        <f t="shared" ca="1" si="283"/>
        <v>18.600000000000001</v>
      </c>
      <c r="F574">
        <f t="shared" ca="1" si="284"/>
        <v>6</v>
      </c>
      <c r="G574">
        <f t="shared" ca="1" si="285"/>
        <v>22.5</v>
      </c>
      <c r="H574">
        <f t="shared" ca="1" si="286"/>
        <v>13</v>
      </c>
      <c r="I574">
        <f t="shared" ca="1" si="287"/>
        <v>11.4</v>
      </c>
      <c r="J574">
        <f t="shared" ca="1" si="288"/>
        <v>19.100000000000001</v>
      </c>
      <c r="K574">
        <f t="shared" ca="1" si="289"/>
        <v>18.5</v>
      </c>
      <c r="L574">
        <f t="shared" ca="1" si="290"/>
        <v>35.1</v>
      </c>
      <c r="M574">
        <f t="shared" ca="1" si="291"/>
        <v>28.8</v>
      </c>
      <c r="N574">
        <f t="shared" ca="1" si="292"/>
        <v>40.200000000000003</v>
      </c>
      <c r="O574">
        <f t="shared" ca="1" si="293"/>
        <v>52.3</v>
      </c>
      <c r="P574">
        <f t="shared" ca="1" si="294"/>
        <v>48</v>
      </c>
      <c r="Q574">
        <f t="shared" ca="1" si="295"/>
        <v>48</v>
      </c>
      <c r="R574">
        <f t="shared" ca="1" si="296"/>
        <v>18</v>
      </c>
      <c r="S574">
        <f t="shared" ca="1" si="297"/>
        <v>44</v>
      </c>
      <c r="T574">
        <f t="shared" ca="1" si="298"/>
        <v>30</v>
      </c>
      <c r="U574">
        <f t="shared" ca="1" si="299"/>
        <v>25</v>
      </c>
      <c r="V574">
        <v>60</v>
      </c>
      <c r="W574">
        <f ca="1">INDIRECT("'"&amp;$A574&amp;"'!$o$23")</f>
        <v>12.5</v>
      </c>
      <c r="X574">
        <f ca="1">INDIRECT("'"&amp;$A574&amp;"'!$o$26")</f>
        <v>78</v>
      </c>
    </row>
    <row r="575" spans="1:24" x14ac:dyDescent="0.35">
      <c r="A575" t="s">
        <v>137</v>
      </c>
      <c r="B575">
        <f t="shared" ca="1" si="280"/>
        <v>25</v>
      </c>
      <c r="C575">
        <f t="shared" ca="1" si="281"/>
        <v>177</v>
      </c>
      <c r="D575">
        <f t="shared" ca="1" si="282"/>
        <v>70.400000000000006</v>
      </c>
      <c r="E575">
        <f t="shared" ca="1" si="283"/>
        <v>18.600000000000001</v>
      </c>
      <c r="F575">
        <f t="shared" ca="1" si="284"/>
        <v>6</v>
      </c>
      <c r="G575">
        <f t="shared" ca="1" si="285"/>
        <v>22.5</v>
      </c>
      <c r="H575">
        <f t="shared" ca="1" si="286"/>
        <v>13</v>
      </c>
      <c r="I575">
        <f t="shared" ca="1" si="287"/>
        <v>11.4</v>
      </c>
      <c r="J575">
        <f t="shared" ca="1" si="288"/>
        <v>19.100000000000001</v>
      </c>
      <c r="K575">
        <f t="shared" ca="1" si="289"/>
        <v>18.5</v>
      </c>
      <c r="L575">
        <f t="shared" ca="1" si="290"/>
        <v>35.1</v>
      </c>
      <c r="M575">
        <f t="shared" ca="1" si="291"/>
        <v>28.8</v>
      </c>
      <c r="N575">
        <f t="shared" ca="1" si="292"/>
        <v>40.200000000000003</v>
      </c>
      <c r="O575">
        <f t="shared" ca="1" si="293"/>
        <v>52.3</v>
      </c>
      <c r="P575">
        <f t="shared" ca="1" si="294"/>
        <v>48</v>
      </c>
      <c r="Q575">
        <f t="shared" ca="1" si="295"/>
        <v>48</v>
      </c>
      <c r="R575">
        <f t="shared" ca="1" si="296"/>
        <v>18</v>
      </c>
      <c r="S575">
        <f t="shared" ca="1" si="297"/>
        <v>44</v>
      </c>
      <c r="T575">
        <f t="shared" ca="1" si="298"/>
        <v>30</v>
      </c>
      <c r="U575">
        <f t="shared" ca="1" si="299"/>
        <v>25</v>
      </c>
      <c r="V575">
        <v>0</v>
      </c>
      <c r="W575">
        <f ca="1">INDIRECT("'"&amp;$A575&amp;"'!$C$23")</f>
        <v>0</v>
      </c>
      <c r="X575">
        <f ca="1">INDIRECT("'"&amp;$A575&amp;"'!$C$27")</f>
        <v>16</v>
      </c>
    </row>
    <row r="576" spans="1:24" x14ac:dyDescent="0.35">
      <c r="A576" t="s">
        <v>137</v>
      </c>
      <c r="B576">
        <f t="shared" ca="1" si="280"/>
        <v>25</v>
      </c>
      <c r="C576">
        <f t="shared" ca="1" si="281"/>
        <v>177</v>
      </c>
      <c r="D576">
        <f t="shared" ca="1" si="282"/>
        <v>70.400000000000006</v>
      </c>
      <c r="E576">
        <f t="shared" ca="1" si="283"/>
        <v>18.600000000000001</v>
      </c>
      <c r="F576">
        <f t="shared" ca="1" si="284"/>
        <v>6</v>
      </c>
      <c r="G576">
        <f t="shared" ca="1" si="285"/>
        <v>22.5</v>
      </c>
      <c r="H576">
        <f t="shared" ca="1" si="286"/>
        <v>13</v>
      </c>
      <c r="I576">
        <f t="shared" ca="1" si="287"/>
        <v>11.4</v>
      </c>
      <c r="J576">
        <f t="shared" ca="1" si="288"/>
        <v>19.100000000000001</v>
      </c>
      <c r="K576">
        <f t="shared" ca="1" si="289"/>
        <v>18.5</v>
      </c>
      <c r="L576">
        <f t="shared" ca="1" si="290"/>
        <v>35.1</v>
      </c>
      <c r="M576">
        <f t="shared" ca="1" si="291"/>
        <v>28.8</v>
      </c>
      <c r="N576">
        <f t="shared" ca="1" si="292"/>
        <v>40.200000000000003</v>
      </c>
      <c r="O576">
        <f t="shared" ca="1" si="293"/>
        <v>52.3</v>
      </c>
      <c r="P576">
        <f t="shared" ca="1" si="294"/>
        <v>48</v>
      </c>
      <c r="Q576">
        <f t="shared" ca="1" si="295"/>
        <v>48</v>
      </c>
      <c r="R576">
        <f t="shared" ca="1" si="296"/>
        <v>18</v>
      </c>
      <c r="S576">
        <f t="shared" ca="1" si="297"/>
        <v>44</v>
      </c>
      <c r="T576">
        <f t="shared" ca="1" si="298"/>
        <v>30</v>
      </c>
      <c r="U576">
        <f t="shared" ca="1" si="299"/>
        <v>25</v>
      </c>
      <c r="V576">
        <v>5</v>
      </c>
      <c r="W576">
        <f ca="1">INDIRECT("'"&amp;$A576&amp;"'!$d$23")</f>
        <v>2</v>
      </c>
      <c r="X576">
        <f ca="1">INDIRECT("'"&amp;$A576&amp;"'!$D$27")</f>
        <v>17</v>
      </c>
    </row>
    <row r="577" spans="1:24" x14ac:dyDescent="0.35">
      <c r="A577" t="s">
        <v>137</v>
      </c>
      <c r="B577">
        <f t="shared" ca="1" si="280"/>
        <v>25</v>
      </c>
      <c r="C577">
        <f t="shared" ca="1" si="281"/>
        <v>177</v>
      </c>
      <c r="D577">
        <f t="shared" ca="1" si="282"/>
        <v>70.400000000000006</v>
      </c>
      <c r="E577">
        <f t="shared" ca="1" si="283"/>
        <v>18.600000000000001</v>
      </c>
      <c r="F577">
        <f t="shared" ca="1" si="284"/>
        <v>6</v>
      </c>
      <c r="G577">
        <f t="shared" ca="1" si="285"/>
        <v>22.5</v>
      </c>
      <c r="H577">
        <f t="shared" ca="1" si="286"/>
        <v>13</v>
      </c>
      <c r="I577">
        <f t="shared" ca="1" si="287"/>
        <v>11.4</v>
      </c>
      <c r="J577">
        <f t="shared" ca="1" si="288"/>
        <v>19.100000000000001</v>
      </c>
      <c r="K577">
        <f t="shared" ca="1" si="289"/>
        <v>18.5</v>
      </c>
      <c r="L577">
        <f t="shared" ca="1" si="290"/>
        <v>35.1</v>
      </c>
      <c r="M577">
        <f t="shared" ca="1" si="291"/>
        <v>28.8</v>
      </c>
      <c r="N577">
        <f t="shared" ca="1" si="292"/>
        <v>40.200000000000003</v>
      </c>
      <c r="O577">
        <f t="shared" ca="1" si="293"/>
        <v>52.3</v>
      </c>
      <c r="P577">
        <f t="shared" ca="1" si="294"/>
        <v>48</v>
      </c>
      <c r="Q577">
        <f t="shared" ca="1" si="295"/>
        <v>48</v>
      </c>
      <c r="R577">
        <f t="shared" ca="1" si="296"/>
        <v>18</v>
      </c>
      <c r="S577">
        <f t="shared" ca="1" si="297"/>
        <v>44</v>
      </c>
      <c r="T577">
        <f t="shared" ca="1" si="298"/>
        <v>30</v>
      </c>
      <c r="U577">
        <f t="shared" ca="1" si="299"/>
        <v>25</v>
      </c>
      <c r="V577">
        <v>10</v>
      </c>
      <c r="W577">
        <f ca="1">INDIRECT("'"&amp;$A577&amp;"'!$e$23")</f>
        <v>3</v>
      </c>
      <c r="X577">
        <f ca="1">INDIRECT("'"&amp;$A577&amp;"'!$e$27")</f>
        <v>24</v>
      </c>
    </row>
    <row r="578" spans="1:24" x14ac:dyDescent="0.35">
      <c r="A578" t="s">
        <v>137</v>
      </c>
      <c r="B578">
        <f t="shared" ca="1" si="280"/>
        <v>25</v>
      </c>
      <c r="C578">
        <f t="shared" ca="1" si="281"/>
        <v>177</v>
      </c>
      <c r="D578">
        <f t="shared" ca="1" si="282"/>
        <v>70.400000000000006</v>
      </c>
      <c r="E578">
        <f t="shared" ca="1" si="283"/>
        <v>18.600000000000001</v>
      </c>
      <c r="F578">
        <f t="shared" ca="1" si="284"/>
        <v>6</v>
      </c>
      <c r="G578">
        <f t="shared" ca="1" si="285"/>
        <v>22.5</v>
      </c>
      <c r="H578">
        <f t="shared" ca="1" si="286"/>
        <v>13</v>
      </c>
      <c r="I578">
        <f t="shared" ca="1" si="287"/>
        <v>11.4</v>
      </c>
      <c r="J578">
        <f t="shared" ca="1" si="288"/>
        <v>19.100000000000001</v>
      </c>
      <c r="K578">
        <f t="shared" ca="1" si="289"/>
        <v>18.5</v>
      </c>
      <c r="L578">
        <f t="shared" ca="1" si="290"/>
        <v>35.1</v>
      </c>
      <c r="M578">
        <f t="shared" ca="1" si="291"/>
        <v>28.8</v>
      </c>
      <c r="N578">
        <f t="shared" ca="1" si="292"/>
        <v>40.200000000000003</v>
      </c>
      <c r="O578">
        <f t="shared" ca="1" si="293"/>
        <v>52.3</v>
      </c>
      <c r="P578">
        <f t="shared" ca="1" si="294"/>
        <v>48</v>
      </c>
      <c r="Q578">
        <f t="shared" ca="1" si="295"/>
        <v>48</v>
      </c>
      <c r="R578">
        <f t="shared" ca="1" si="296"/>
        <v>18</v>
      </c>
      <c r="S578">
        <f t="shared" ca="1" si="297"/>
        <v>44</v>
      </c>
      <c r="T578">
        <f t="shared" ca="1" si="298"/>
        <v>30</v>
      </c>
      <c r="U578">
        <f t="shared" ca="1" si="299"/>
        <v>25</v>
      </c>
      <c r="V578">
        <v>15</v>
      </c>
      <c r="W578">
        <f ca="1">INDIRECT("'"&amp;$A578&amp;"'!$f$23")</f>
        <v>4.75</v>
      </c>
      <c r="X578">
        <f ca="1">INDIRECT("'"&amp;$A578&amp;"'!$f$27")</f>
        <v>26</v>
      </c>
    </row>
    <row r="579" spans="1:24" x14ac:dyDescent="0.35">
      <c r="A579" t="s">
        <v>137</v>
      </c>
      <c r="B579">
        <f t="shared" ca="1" si="280"/>
        <v>25</v>
      </c>
      <c r="C579">
        <f ca="1">INDIRECT("'"&amp;$A579&amp;"'!$C$4")</f>
        <v>177</v>
      </c>
      <c r="D579">
        <f ca="1">INDIRECT("'"&amp;$A579&amp;"'!$C$5")</f>
        <v>70.400000000000006</v>
      </c>
      <c r="E579">
        <f ca="1">INDIRECT("'"&amp;$A579&amp;"'!$C$6")</f>
        <v>18.600000000000001</v>
      </c>
      <c r="F579">
        <f ca="1">INDIRECT("'"&amp;$A579&amp;"'!$C$7")</f>
        <v>6</v>
      </c>
      <c r="G579">
        <f ca="1">INDIRECT("'"&amp;$A579&amp;"'!$C$8")</f>
        <v>22.5</v>
      </c>
      <c r="H579">
        <f ca="1">INDIRECT("'"&amp;$A579&amp;"'!$C$11")</f>
        <v>13</v>
      </c>
      <c r="I579">
        <f ca="1">INDIRECT("'"&amp;$A579&amp;"'!$D$11")</f>
        <v>11.4</v>
      </c>
      <c r="J579">
        <f ca="1">INDIRECT("'"&amp;$A579&amp;"'!$e$11")</f>
        <v>19.100000000000001</v>
      </c>
      <c r="K579">
        <f ca="1">INDIRECT("'"&amp;$A579&amp;"'!$f$11")</f>
        <v>18.5</v>
      </c>
      <c r="L579">
        <f ca="1">INDIRECT("'"&amp;$A579&amp;"'!$C$12")</f>
        <v>35.1</v>
      </c>
      <c r="M579">
        <f ca="1">INDIRECT("'"&amp;$A579&amp;"'!$d$12")</f>
        <v>28.8</v>
      </c>
      <c r="N579">
        <f ca="1">INDIRECT("'"&amp;$A579&amp;"'!$e$12")</f>
        <v>40.200000000000003</v>
      </c>
      <c r="O579">
        <f ca="1">INDIRECT("'"&amp;$A579&amp;"'!$f$12")</f>
        <v>52.3</v>
      </c>
      <c r="P579">
        <f ca="1">INDIRECT("'"&amp;$A579&amp;"'!$C$16")</f>
        <v>48</v>
      </c>
      <c r="Q579">
        <f ca="1">INDIRECT("'"&amp;$A579&amp;"'!$C$17")</f>
        <v>48</v>
      </c>
      <c r="R579">
        <f ca="1">INDIRECT("'"&amp;$A579&amp;"'!$d$16")</f>
        <v>18</v>
      </c>
      <c r="S579">
        <f ca="1">INDIRECT("'"&amp;$A579&amp;"'!$e$17")</f>
        <v>44</v>
      </c>
      <c r="T579">
        <f ca="1">INDIRECT("'"&amp;$A579&amp;"'!$f$16")</f>
        <v>30</v>
      </c>
      <c r="U579">
        <f ca="1">INDIRECT("'"&amp;$A579&amp;"'!$f$17")</f>
        <v>25</v>
      </c>
      <c r="V579">
        <v>20</v>
      </c>
      <c r="W579">
        <f ca="1">INDIRECT("'"&amp;$A579&amp;"'!$g$23")</f>
        <v>6.25</v>
      </c>
      <c r="X579">
        <f ca="1">INDIRECT("'"&amp;$A579&amp;"'!$g$27")</f>
        <v>34</v>
      </c>
    </row>
    <row r="580" spans="1:24" x14ac:dyDescent="0.35">
      <c r="A580" t="s">
        <v>137</v>
      </c>
      <c r="B580">
        <f t="shared" ca="1" si="280"/>
        <v>25</v>
      </c>
      <c r="C580">
        <f t="shared" ca="1" si="281"/>
        <v>177</v>
      </c>
      <c r="D580">
        <f t="shared" ca="1" si="282"/>
        <v>70.400000000000006</v>
      </c>
      <c r="E580">
        <f t="shared" ca="1" si="283"/>
        <v>18.600000000000001</v>
      </c>
      <c r="F580">
        <f t="shared" ca="1" si="284"/>
        <v>6</v>
      </c>
      <c r="G580">
        <f t="shared" ca="1" si="285"/>
        <v>22.5</v>
      </c>
      <c r="H580">
        <f t="shared" ca="1" si="286"/>
        <v>13</v>
      </c>
      <c r="I580">
        <f t="shared" ca="1" si="287"/>
        <v>11.4</v>
      </c>
      <c r="J580">
        <f t="shared" ca="1" si="288"/>
        <v>19.100000000000001</v>
      </c>
      <c r="K580">
        <f t="shared" ca="1" si="289"/>
        <v>18.5</v>
      </c>
      <c r="L580">
        <f t="shared" ca="1" si="290"/>
        <v>35.1</v>
      </c>
      <c r="M580">
        <f t="shared" ca="1" si="291"/>
        <v>28.8</v>
      </c>
      <c r="N580">
        <f t="shared" ca="1" si="292"/>
        <v>40.200000000000003</v>
      </c>
      <c r="O580">
        <f t="shared" ca="1" si="293"/>
        <v>52.3</v>
      </c>
      <c r="P580">
        <f t="shared" ca="1" si="294"/>
        <v>48</v>
      </c>
      <c r="Q580">
        <f t="shared" ca="1" si="295"/>
        <v>48</v>
      </c>
      <c r="R580">
        <f t="shared" ca="1" si="296"/>
        <v>18</v>
      </c>
      <c r="S580">
        <f t="shared" ca="1" si="297"/>
        <v>44</v>
      </c>
      <c r="T580">
        <f t="shared" ca="1" si="298"/>
        <v>30</v>
      </c>
      <c r="U580">
        <f t="shared" ca="1" si="299"/>
        <v>25</v>
      </c>
      <c r="V580">
        <v>25</v>
      </c>
      <c r="W580">
        <f ca="1">INDIRECT("'"&amp;$A580&amp;"'!$h$23")</f>
        <v>7.25</v>
      </c>
      <c r="X580">
        <f ca="1">INDIRECT("'"&amp;$A580&amp;"'!$h$27")</f>
        <v>45</v>
      </c>
    </row>
    <row r="581" spans="1:24" x14ac:dyDescent="0.35">
      <c r="A581" t="s">
        <v>137</v>
      </c>
      <c r="B581">
        <f t="shared" ca="1" si="280"/>
        <v>25</v>
      </c>
      <c r="C581">
        <f t="shared" ca="1" si="281"/>
        <v>177</v>
      </c>
      <c r="D581">
        <f t="shared" ca="1" si="282"/>
        <v>70.400000000000006</v>
      </c>
      <c r="E581">
        <f t="shared" ca="1" si="283"/>
        <v>18.600000000000001</v>
      </c>
      <c r="F581">
        <f t="shared" ca="1" si="284"/>
        <v>6</v>
      </c>
      <c r="G581">
        <f t="shared" ca="1" si="285"/>
        <v>22.5</v>
      </c>
      <c r="H581">
        <f t="shared" ca="1" si="286"/>
        <v>13</v>
      </c>
      <c r="I581">
        <f t="shared" ca="1" si="287"/>
        <v>11.4</v>
      </c>
      <c r="J581">
        <f t="shared" ca="1" si="288"/>
        <v>19.100000000000001</v>
      </c>
      <c r="K581">
        <f t="shared" ca="1" si="289"/>
        <v>18.5</v>
      </c>
      <c r="L581">
        <f t="shared" ca="1" si="290"/>
        <v>35.1</v>
      </c>
      <c r="M581">
        <f t="shared" ca="1" si="291"/>
        <v>28.8</v>
      </c>
      <c r="N581">
        <f t="shared" ca="1" si="292"/>
        <v>40.200000000000003</v>
      </c>
      <c r="O581">
        <f t="shared" ca="1" si="293"/>
        <v>52.3</v>
      </c>
      <c r="P581">
        <f t="shared" ca="1" si="294"/>
        <v>48</v>
      </c>
      <c r="Q581">
        <f t="shared" ca="1" si="295"/>
        <v>48</v>
      </c>
      <c r="R581">
        <f t="shared" ca="1" si="296"/>
        <v>18</v>
      </c>
      <c r="S581">
        <f t="shared" ca="1" si="297"/>
        <v>44</v>
      </c>
      <c r="T581">
        <f t="shared" ca="1" si="298"/>
        <v>30</v>
      </c>
      <c r="U581">
        <f t="shared" ca="1" si="299"/>
        <v>25</v>
      </c>
      <c r="V581">
        <v>30</v>
      </c>
      <c r="W581">
        <f ca="1">INDIRECT("'"&amp;$A581&amp;"'!$i$23")</f>
        <v>8.5</v>
      </c>
      <c r="X581">
        <f ca="1">INDIRECT("'"&amp;$A581&amp;"'!$i$27")</f>
        <v>57</v>
      </c>
    </row>
    <row r="582" spans="1:24" x14ac:dyDescent="0.35">
      <c r="A582" t="s">
        <v>137</v>
      </c>
      <c r="B582">
        <f t="shared" ca="1" si="280"/>
        <v>25</v>
      </c>
      <c r="C582">
        <f t="shared" ca="1" si="281"/>
        <v>177</v>
      </c>
      <c r="D582">
        <f t="shared" ca="1" si="282"/>
        <v>70.400000000000006</v>
      </c>
      <c r="E582">
        <f t="shared" ca="1" si="283"/>
        <v>18.600000000000001</v>
      </c>
      <c r="F582">
        <f t="shared" ca="1" si="284"/>
        <v>6</v>
      </c>
      <c r="G582">
        <f t="shared" ca="1" si="285"/>
        <v>22.5</v>
      </c>
      <c r="H582">
        <f t="shared" ca="1" si="286"/>
        <v>13</v>
      </c>
      <c r="I582">
        <f t="shared" ca="1" si="287"/>
        <v>11.4</v>
      </c>
      <c r="J582">
        <f t="shared" ca="1" si="288"/>
        <v>19.100000000000001</v>
      </c>
      <c r="K582">
        <f t="shared" ca="1" si="289"/>
        <v>18.5</v>
      </c>
      <c r="L582">
        <f t="shared" ca="1" si="290"/>
        <v>35.1</v>
      </c>
      <c r="M582">
        <f t="shared" ca="1" si="291"/>
        <v>28.8</v>
      </c>
      <c r="N582">
        <f t="shared" ca="1" si="292"/>
        <v>40.200000000000003</v>
      </c>
      <c r="O582">
        <f t="shared" ca="1" si="293"/>
        <v>52.3</v>
      </c>
      <c r="P582">
        <f t="shared" ca="1" si="294"/>
        <v>48</v>
      </c>
      <c r="Q582">
        <f t="shared" ca="1" si="295"/>
        <v>48</v>
      </c>
      <c r="R582">
        <f t="shared" ca="1" si="296"/>
        <v>18</v>
      </c>
      <c r="S582">
        <f t="shared" ca="1" si="297"/>
        <v>44</v>
      </c>
      <c r="T582">
        <f t="shared" ca="1" si="298"/>
        <v>30</v>
      </c>
      <c r="U582">
        <f t="shared" ca="1" si="299"/>
        <v>25</v>
      </c>
      <c r="V582">
        <v>35</v>
      </c>
      <c r="W582">
        <f ca="1">INDIRECT("'"&amp;$A582&amp;"'!$j$23")</f>
        <v>9.5</v>
      </c>
      <c r="X582">
        <f ca="1">INDIRECT("'"&amp;$A582&amp;"'!$j$27")</f>
        <v>66</v>
      </c>
    </row>
    <row r="583" spans="1:24" x14ac:dyDescent="0.35">
      <c r="A583" t="s">
        <v>137</v>
      </c>
      <c r="B583">
        <f t="shared" ca="1" si="280"/>
        <v>25</v>
      </c>
      <c r="C583">
        <f t="shared" ca="1" si="281"/>
        <v>177</v>
      </c>
      <c r="D583">
        <f t="shared" ca="1" si="282"/>
        <v>70.400000000000006</v>
      </c>
      <c r="E583">
        <f t="shared" ca="1" si="283"/>
        <v>18.600000000000001</v>
      </c>
      <c r="F583">
        <f t="shared" ca="1" si="284"/>
        <v>6</v>
      </c>
      <c r="G583">
        <f t="shared" ca="1" si="285"/>
        <v>22.5</v>
      </c>
      <c r="H583">
        <f t="shared" ca="1" si="286"/>
        <v>13</v>
      </c>
      <c r="I583">
        <f t="shared" ca="1" si="287"/>
        <v>11.4</v>
      </c>
      <c r="J583">
        <f t="shared" ca="1" si="288"/>
        <v>19.100000000000001</v>
      </c>
      <c r="K583">
        <f t="shared" ca="1" si="289"/>
        <v>18.5</v>
      </c>
      <c r="L583">
        <f t="shared" ca="1" si="290"/>
        <v>35.1</v>
      </c>
      <c r="M583">
        <f t="shared" ca="1" si="291"/>
        <v>28.8</v>
      </c>
      <c r="N583">
        <f t="shared" ca="1" si="292"/>
        <v>40.200000000000003</v>
      </c>
      <c r="O583">
        <f t="shared" ca="1" si="293"/>
        <v>52.3</v>
      </c>
      <c r="P583">
        <f t="shared" ca="1" si="294"/>
        <v>48</v>
      </c>
      <c r="Q583">
        <f t="shared" ca="1" si="295"/>
        <v>48</v>
      </c>
      <c r="R583">
        <f t="shared" ca="1" si="296"/>
        <v>18</v>
      </c>
      <c r="S583">
        <f t="shared" ca="1" si="297"/>
        <v>44</v>
      </c>
      <c r="T583">
        <f t="shared" ca="1" si="298"/>
        <v>30</v>
      </c>
      <c r="U583">
        <f t="shared" ca="1" si="299"/>
        <v>25</v>
      </c>
      <c r="V583">
        <v>40</v>
      </c>
      <c r="W583">
        <f ca="1">INDIRECT("'"&amp;$A583&amp;"'!$k$23")</f>
        <v>10.5</v>
      </c>
      <c r="X583">
        <f ca="1">INDIRECT("'"&amp;$A583&amp;"'!$k$27")</f>
        <v>66</v>
      </c>
    </row>
    <row r="584" spans="1:24" x14ac:dyDescent="0.35">
      <c r="A584" t="s">
        <v>137</v>
      </c>
      <c r="B584">
        <f t="shared" ca="1" si="280"/>
        <v>25</v>
      </c>
      <c r="C584">
        <f t="shared" ca="1" si="281"/>
        <v>177</v>
      </c>
      <c r="D584">
        <f t="shared" ca="1" si="282"/>
        <v>70.400000000000006</v>
      </c>
      <c r="E584">
        <f t="shared" ca="1" si="283"/>
        <v>18.600000000000001</v>
      </c>
      <c r="F584">
        <f t="shared" ca="1" si="284"/>
        <v>6</v>
      </c>
      <c r="G584">
        <f t="shared" ca="1" si="285"/>
        <v>22.5</v>
      </c>
      <c r="H584">
        <f t="shared" ca="1" si="286"/>
        <v>13</v>
      </c>
      <c r="I584">
        <f t="shared" ca="1" si="287"/>
        <v>11.4</v>
      </c>
      <c r="J584">
        <f t="shared" ca="1" si="288"/>
        <v>19.100000000000001</v>
      </c>
      <c r="K584">
        <f t="shared" ca="1" si="289"/>
        <v>18.5</v>
      </c>
      <c r="L584">
        <f t="shared" ca="1" si="290"/>
        <v>35.1</v>
      </c>
      <c r="M584">
        <f t="shared" ca="1" si="291"/>
        <v>28.8</v>
      </c>
      <c r="N584">
        <f t="shared" ca="1" si="292"/>
        <v>40.200000000000003</v>
      </c>
      <c r="O584">
        <f t="shared" ca="1" si="293"/>
        <v>52.3</v>
      </c>
      <c r="P584">
        <f t="shared" ca="1" si="294"/>
        <v>48</v>
      </c>
      <c r="Q584">
        <f t="shared" ca="1" si="295"/>
        <v>48</v>
      </c>
      <c r="R584">
        <f t="shared" ca="1" si="296"/>
        <v>18</v>
      </c>
      <c r="S584">
        <f t="shared" ca="1" si="297"/>
        <v>44</v>
      </c>
      <c r="T584">
        <f t="shared" ca="1" si="298"/>
        <v>30</v>
      </c>
      <c r="U584">
        <f t="shared" ca="1" si="299"/>
        <v>25</v>
      </c>
      <c r="V584">
        <v>45</v>
      </c>
      <c r="W584">
        <f ca="1">INDIRECT("'"&amp;$A584&amp;"'!$l$23")</f>
        <v>11</v>
      </c>
      <c r="X584">
        <f ca="1">INDIRECT("'"&amp;$A584&amp;"'!$l$27")</f>
        <v>65</v>
      </c>
    </row>
    <row r="585" spans="1:24" x14ac:dyDescent="0.35">
      <c r="A585" t="s">
        <v>137</v>
      </c>
      <c r="B585">
        <f t="shared" ca="1" si="280"/>
        <v>25</v>
      </c>
      <c r="C585">
        <f t="shared" ca="1" si="281"/>
        <v>177</v>
      </c>
      <c r="D585">
        <f t="shared" ca="1" si="282"/>
        <v>70.400000000000006</v>
      </c>
      <c r="E585">
        <f t="shared" ca="1" si="283"/>
        <v>18.600000000000001</v>
      </c>
      <c r="F585">
        <f t="shared" ca="1" si="284"/>
        <v>6</v>
      </c>
      <c r="G585">
        <f t="shared" ca="1" si="285"/>
        <v>22.5</v>
      </c>
      <c r="H585">
        <f t="shared" ca="1" si="286"/>
        <v>13</v>
      </c>
      <c r="I585">
        <f t="shared" ca="1" si="287"/>
        <v>11.4</v>
      </c>
      <c r="J585">
        <f t="shared" ca="1" si="288"/>
        <v>19.100000000000001</v>
      </c>
      <c r="K585">
        <f t="shared" ca="1" si="289"/>
        <v>18.5</v>
      </c>
      <c r="L585">
        <f t="shared" ca="1" si="290"/>
        <v>35.1</v>
      </c>
      <c r="M585">
        <f t="shared" ca="1" si="291"/>
        <v>28.8</v>
      </c>
      <c r="N585">
        <f t="shared" ca="1" si="292"/>
        <v>40.200000000000003</v>
      </c>
      <c r="O585">
        <f t="shared" ca="1" si="293"/>
        <v>52.3</v>
      </c>
      <c r="P585">
        <f t="shared" ca="1" si="294"/>
        <v>48</v>
      </c>
      <c r="Q585">
        <f t="shared" ca="1" si="295"/>
        <v>48</v>
      </c>
      <c r="R585">
        <f t="shared" ca="1" si="296"/>
        <v>18</v>
      </c>
      <c r="S585">
        <f t="shared" ca="1" si="297"/>
        <v>44</v>
      </c>
      <c r="T585">
        <f t="shared" ca="1" si="298"/>
        <v>30</v>
      </c>
      <c r="U585">
        <f t="shared" ca="1" si="299"/>
        <v>25</v>
      </c>
      <c r="V585">
        <v>50</v>
      </c>
      <c r="W585">
        <f ca="1">INDIRECT("'"&amp;$A585&amp;"'!$m$23")</f>
        <v>11.25</v>
      </c>
      <c r="X585">
        <f ca="1">INDIRECT("'"&amp;$A585&amp;"'!$m$27")</f>
        <v>66</v>
      </c>
    </row>
    <row r="586" spans="1:24" x14ac:dyDescent="0.35">
      <c r="A586" t="s">
        <v>137</v>
      </c>
      <c r="B586">
        <f t="shared" ca="1" si="280"/>
        <v>25</v>
      </c>
      <c r="C586">
        <f t="shared" ca="1" si="281"/>
        <v>177</v>
      </c>
      <c r="D586">
        <f t="shared" ca="1" si="282"/>
        <v>70.400000000000006</v>
      </c>
      <c r="E586">
        <f t="shared" ca="1" si="283"/>
        <v>18.600000000000001</v>
      </c>
      <c r="F586">
        <f t="shared" ca="1" si="284"/>
        <v>6</v>
      </c>
      <c r="G586">
        <f t="shared" ca="1" si="285"/>
        <v>22.5</v>
      </c>
      <c r="H586">
        <f t="shared" ca="1" si="286"/>
        <v>13</v>
      </c>
      <c r="I586">
        <f t="shared" ca="1" si="287"/>
        <v>11.4</v>
      </c>
      <c r="J586">
        <f t="shared" ca="1" si="288"/>
        <v>19.100000000000001</v>
      </c>
      <c r="K586">
        <f t="shared" ca="1" si="289"/>
        <v>18.5</v>
      </c>
      <c r="L586">
        <f t="shared" ca="1" si="290"/>
        <v>35.1</v>
      </c>
      <c r="M586">
        <f t="shared" ca="1" si="291"/>
        <v>28.8</v>
      </c>
      <c r="N586">
        <f t="shared" ca="1" si="292"/>
        <v>40.200000000000003</v>
      </c>
      <c r="O586">
        <f t="shared" ca="1" si="293"/>
        <v>52.3</v>
      </c>
      <c r="P586">
        <f t="shared" ca="1" si="294"/>
        <v>48</v>
      </c>
      <c r="Q586">
        <f t="shared" ca="1" si="295"/>
        <v>48</v>
      </c>
      <c r="R586">
        <f t="shared" ca="1" si="296"/>
        <v>18</v>
      </c>
      <c r="S586">
        <f t="shared" ca="1" si="297"/>
        <v>44</v>
      </c>
      <c r="T586">
        <f t="shared" ca="1" si="298"/>
        <v>30</v>
      </c>
      <c r="U586">
        <f t="shared" ca="1" si="299"/>
        <v>25</v>
      </c>
      <c r="V586">
        <v>55</v>
      </c>
      <c r="W586">
        <f ca="1">INDIRECT("'"&amp;$A586&amp;"'!$n$23")</f>
        <v>12</v>
      </c>
      <c r="X586">
        <f ca="1">INDIRECT("'"&amp;$A586&amp;"'!$n$27")</f>
        <v>68</v>
      </c>
    </row>
    <row r="587" spans="1:24" x14ac:dyDescent="0.35">
      <c r="A587" t="s">
        <v>137</v>
      </c>
      <c r="B587">
        <f t="shared" ca="1" si="280"/>
        <v>25</v>
      </c>
      <c r="C587">
        <f t="shared" ca="1" si="281"/>
        <v>177</v>
      </c>
      <c r="D587">
        <f t="shared" ca="1" si="282"/>
        <v>70.400000000000006</v>
      </c>
      <c r="E587">
        <f t="shared" ca="1" si="283"/>
        <v>18.600000000000001</v>
      </c>
      <c r="F587">
        <f t="shared" ca="1" si="284"/>
        <v>6</v>
      </c>
      <c r="G587">
        <f t="shared" ca="1" si="285"/>
        <v>22.5</v>
      </c>
      <c r="H587">
        <f t="shared" ca="1" si="286"/>
        <v>13</v>
      </c>
      <c r="I587">
        <f t="shared" ca="1" si="287"/>
        <v>11.4</v>
      </c>
      <c r="J587">
        <f t="shared" ca="1" si="288"/>
        <v>19.100000000000001</v>
      </c>
      <c r="K587">
        <f t="shared" ca="1" si="289"/>
        <v>18.5</v>
      </c>
      <c r="L587">
        <f t="shared" ca="1" si="290"/>
        <v>35.1</v>
      </c>
      <c r="M587">
        <f t="shared" ca="1" si="291"/>
        <v>28.8</v>
      </c>
      <c r="N587">
        <f t="shared" ca="1" si="292"/>
        <v>40.200000000000003</v>
      </c>
      <c r="O587">
        <f t="shared" ca="1" si="293"/>
        <v>52.3</v>
      </c>
      <c r="P587">
        <f t="shared" ca="1" si="294"/>
        <v>48</v>
      </c>
      <c r="Q587">
        <f t="shared" ca="1" si="295"/>
        <v>48</v>
      </c>
      <c r="R587">
        <f t="shared" ca="1" si="296"/>
        <v>18</v>
      </c>
      <c r="S587">
        <f t="shared" ca="1" si="297"/>
        <v>44</v>
      </c>
      <c r="T587">
        <f t="shared" ca="1" si="298"/>
        <v>30</v>
      </c>
      <c r="U587">
        <f t="shared" ca="1" si="299"/>
        <v>25</v>
      </c>
      <c r="V587">
        <v>60</v>
      </c>
      <c r="W587">
        <f ca="1">INDIRECT("'"&amp;$A587&amp;"'!$o$23")</f>
        <v>12.5</v>
      </c>
      <c r="X587">
        <f ca="1">INDIRECT("'"&amp;$A587&amp;"'!$o$27")</f>
        <v>66</v>
      </c>
    </row>
    <row r="588" spans="1:24" x14ac:dyDescent="0.35">
      <c r="A588" t="s">
        <v>138</v>
      </c>
      <c r="B588">
        <f ca="1">INDIRECT("'"&amp;$A588&amp;"'!$C$3")</f>
        <v>25</v>
      </c>
      <c r="C588">
        <f ca="1">INDIRECT("'"&amp;$A588&amp;"'!$C$4")</f>
        <v>173</v>
      </c>
      <c r="D588">
        <f ca="1">INDIRECT("'"&amp;$A588&amp;"'!$C$5")</f>
        <v>66.599999999999994</v>
      </c>
      <c r="E588">
        <f ca="1">INDIRECT("'"&amp;$A588&amp;"'!$C$6")</f>
        <v>16.600000000000001</v>
      </c>
      <c r="F588">
        <f ca="1">INDIRECT("'"&amp;$A588&amp;"'!$C$7")</f>
        <v>5.5</v>
      </c>
      <c r="G588">
        <f ca="1">INDIRECT("'"&amp;$A588&amp;"'!$C$8")</f>
        <v>22.3</v>
      </c>
      <c r="H588">
        <f ca="1">INDIRECT("'"&amp;$A588&amp;"'!$C$11")</f>
        <v>11.7</v>
      </c>
      <c r="I588">
        <f ca="1">INDIRECT("'"&amp;$A588&amp;"'!$D$11")</f>
        <v>10.3</v>
      </c>
      <c r="J588">
        <f ca="1">INDIRECT("'"&amp;$A588&amp;"'!$e$11")</f>
        <v>17.399999999999999</v>
      </c>
      <c r="K588">
        <f ca="1">INDIRECT("'"&amp;$A588&amp;"'!$f$11")</f>
        <v>16.5</v>
      </c>
      <c r="L588">
        <f ca="1">INDIRECT("'"&amp;$A588&amp;"'!$C$12")</f>
        <v>35.6</v>
      </c>
      <c r="M588">
        <f ca="1">INDIRECT("'"&amp;$A588&amp;"'!$d$12")</f>
        <v>29.7</v>
      </c>
      <c r="N588">
        <f ca="1">INDIRECT("'"&amp;$A588&amp;"'!$e$12")</f>
        <v>40.4</v>
      </c>
      <c r="O588">
        <f ca="1">INDIRECT("'"&amp;$A588&amp;"'!$f$12")</f>
        <v>52.7</v>
      </c>
      <c r="P588">
        <f ca="1">INDIRECT("'"&amp;$A588&amp;"'!$C$16")</f>
        <v>50</v>
      </c>
      <c r="Q588">
        <f ca="1">INDIRECT("'"&amp;$A588&amp;"'!$C$17")</f>
        <v>50</v>
      </c>
      <c r="R588">
        <f ca="1">INDIRECT("'"&amp;$A588&amp;"'!$d$16")</f>
        <v>20</v>
      </c>
      <c r="S588">
        <f ca="1">INDIRECT("'"&amp;$A588&amp;"'!$e$17")</f>
        <v>52</v>
      </c>
      <c r="T588">
        <f ca="1">INDIRECT("'"&amp;$A588&amp;"'!$f$16")</f>
        <v>32</v>
      </c>
      <c r="U588">
        <f ca="1">INDIRECT("'"&amp;$A588&amp;"'!$f$17")</f>
        <v>28</v>
      </c>
      <c r="V588">
        <v>0</v>
      </c>
      <c r="W588">
        <f ca="1">INDIRECT("'"&amp;$A588&amp;"'!$C$23")</f>
        <v>0</v>
      </c>
      <c r="X588">
        <f ca="1">INDIRECT("'"&amp;$A588&amp;"'!$C$25")</f>
        <v>9</v>
      </c>
    </row>
    <row r="589" spans="1:24" x14ac:dyDescent="0.35">
      <c r="A589" t="s">
        <v>138</v>
      </c>
      <c r="B589">
        <f t="shared" ref="B589:B652" ca="1" si="300">INDIRECT("'"&amp;$A589&amp;"'!$C$3")</f>
        <v>25</v>
      </c>
      <c r="C589">
        <f t="shared" ref="C589:C652" ca="1" si="301">INDIRECT("'"&amp;$A589&amp;"'!$C$4")</f>
        <v>173</v>
      </c>
      <c r="D589">
        <f t="shared" ref="D589:D652" ca="1" si="302">INDIRECT("'"&amp;$A589&amp;"'!$C$5")</f>
        <v>66.599999999999994</v>
      </c>
      <c r="E589">
        <f t="shared" ref="E589:E652" ca="1" si="303">INDIRECT("'"&amp;$A589&amp;"'!$C$6")</f>
        <v>16.600000000000001</v>
      </c>
      <c r="F589">
        <f t="shared" ref="F589:F652" ca="1" si="304">INDIRECT("'"&amp;$A589&amp;"'!$C$7")</f>
        <v>5.5</v>
      </c>
      <c r="G589">
        <f t="shared" ref="G589:G652" ca="1" si="305">INDIRECT("'"&amp;$A589&amp;"'!$C$8")</f>
        <v>22.3</v>
      </c>
      <c r="H589">
        <f t="shared" ref="H589:H652" ca="1" si="306">INDIRECT("'"&amp;$A589&amp;"'!$C$11")</f>
        <v>11.7</v>
      </c>
      <c r="I589">
        <f t="shared" ref="I589:I652" ca="1" si="307">INDIRECT("'"&amp;$A589&amp;"'!$D$11")</f>
        <v>10.3</v>
      </c>
      <c r="J589">
        <f t="shared" ref="J589:J652" ca="1" si="308">INDIRECT("'"&amp;$A589&amp;"'!$e$11")</f>
        <v>17.399999999999999</v>
      </c>
      <c r="K589">
        <f t="shared" ref="K589:K652" ca="1" si="309">INDIRECT("'"&amp;$A589&amp;"'!$f$11")</f>
        <v>16.5</v>
      </c>
      <c r="L589">
        <f t="shared" ref="L589:L652" ca="1" si="310">INDIRECT("'"&amp;$A589&amp;"'!$C$12")</f>
        <v>35.6</v>
      </c>
      <c r="M589">
        <f t="shared" ref="M589:M652" ca="1" si="311">INDIRECT("'"&amp;$A589&amp;"'!$d$12")</f>
        <v>29.7</v>
      </c>
      <c r="N589">
        <f t="shared" ref="N589:N652" ca="1" si="312">INDIRECT("'"&amp;$A589&amp;"'!$e$12")</f>
        <v>40.4</v>
      </c>
      <c r="O589">
        <f t="shared" ref="O589:O652" ca="1" si="313">INDIRECT("'"&amp;$A589&amp;"'!$f$12")</f>
        <v>52.7</v>
      </c>
      <c r="P589">
        <f t="shared" ref="P589:P652" ca="1" si="314">INDIRECT("'"&amp;$A589&amp;"'!$C$16")</f>
        <v>50</v>
      </c>
      <c r="Q589">
        <f t="shared" ref="Q589:Q652" ca="1" si="315">INDIRECT("'"&amp;$A589&amp;"'!$C$17")</f>
        <v>50</v>
      </c>
      <c r="R589">
        <f t="shared" ref="R589:R652" ca="1" si="316">INDIRECT("'"&amp;$A589&amp;"'!$d$16")</f>
        <v>20</v>
      </c>
      <c r="S589">
        <f t="shared" ref="S589:S652" ca="1" si="317">INDIRECT("'"&amp;$A589&amp;"'!$e$17")</f>
        <v>52</v>
      </c>
      <c r="T589">
        <f t="shared" ref="T589:T652" ca="1" si="318">INDIRECT("'"&amp;$A589&amp;"'!$f$16")</f>
        <v>32</v>
      </c>
      <c r="U589">
        <f t="shared" ref="U589:U652" ca="1" si="319">INDIRECT("'"&amp;$A589&amp;"'!$f$17")</f>
        <v>28</v>
      </c>
      <c r="V589">
        <v>5</v>
      </c>
      <c r="W589">
        <f ca="1">INDIRECT("'"&amp;$A589&amp;"'!$d$23")</f>
        <v>1</v>
      </c>
      <c r="X589">
        <f ca="1">INDIRECT("'"&amp;$A589&amp;"'!$D$25")</f>
        <v>16</v>
      </c>
    </row>
    <row r="590" spans="1:24" x14ac:dyDescent="0.35">
      <c r="A590" t="s">
        <v>138</v>
      </c>
      <c r="B590">
        <f t="shared" ca="1" si="300"/>
        <v>25</v>
      </c>
      <c r="C590">
        <f t="shared" ca="1" si="301"/>
        <v>173</v>
      </c>
      <c r="D590">
        <f t="shared" ca="1" si="302"/>
        <v>66.599999999999994</v>
      </c>
      <c r="E590">
        <f t="shared" ca="1" si="303"/>
        <v>16.600000000000001</v>
      </c>
      <c r="F590">
        <f t="shared" ca="1" si="304"/>
        <v>5.5</v>
      </c>
      <c r="G590">
        <f t="shared" ca="1" si="305"/>
        <v>22.3</v>
      </c>
      <c r="H590">
        <f t="shared" ca="1" si="306"/>
        <v>11.7</v>
      </c>
      <c r="I590">
        <f t="shared" ca="1" si="307"/>
        <v>10.3</v>
      </c>
      <c r="J590">
        <f t="shared" ca="1" si="308"/>
        <v>17.399999999999999</v>
      </c>
      <c r="K590">
        <f t="shared" ca="1" si="309"/>
        <v>16.5</v>
      </c>
      <c r="L590">
        <f t="shared" ca="1" si="310"/>
        <v>35.6</v>
      </c>
      <c r="M590">
        <f t="shared" ca="1" si="311"/>
        <v>29.7</v>
      </c>
      <c r="N590">
        <f t="shared" ca="1" si="312"/>
        <v>40.4</v>
      </c>
      <c r="O590">
        <f t="shared" ca="1" si="313"/>
        <v>52.7</v>
      </c>
      <c r="P590">
        <f t="shared" ca="1" si="314"/>
        <v>50</v>
      </c>
      <c r="Q590">
        <f t="shared" ca="1" si="315"/>
        <v>50</v>
      </c>
      <c r="R590">
        <f t="shared" ca="1" si="316"/>
        <v>20</v>
      </c>
      <c r="S590">
        <f t="shared" ca="1" si="317"/>
        <v>52</v>
      </c>
      <c r="T590">
        <f t="shared" ca="1" si="318"/>
        <v>32</v>
      </c>
      <c r="U590">
        <f t="shared" ca="1" si="319"/>
        <v>28</v>
      </c>
      <c r="V590">
        <v>10</v>
      </c>
      <c r="W590">
        <f ca="1">INDIRECT("'"&amp;$A590&amp;"'!$e$23")</f>
        <v>2</v>
      </c>
      <c r="X590">
        <f ca="1">INDIRECT("'"&amp;$A590&amp;"'!$e$25")</f>
        <v>24</v>
      </c>
    </row>
    <row r="591" spans="1:24" x14ac:dyDescent="0.35">
      <c r="A591" t="s">
        <v>138</v>
      </c>
      <c r="B591">
        <f t="shared" ca="1" si="300"/>
        <v>25</v>
      </c>
      <c r="C591">
        <f t="shared" ca="1" si="301"/>
        <v>173</v>
      </c>
      <c r="D591">
        <f t="shared" ca="1" si="302"/>
        <v>66.599999999999994</v>
      </c>
      <c r="E591">
        <f t="shared" ca="1" si="303"/>
        <v>16.600000000000001</v>
      </c>
      <c r="F591">
        <f t="shared" ca="1" si="304"/>
        <v>5.5</v>
      </c>
      <c r="G591">
        <f t="shared" ca="1" si="305"/>
        <v>22.3</v>
      </c>
      <c r="H591">
        <f t="shared" ca="1" si="306"/>
        <v>11.7</v>
      </c>
      <c r="I591">
        <f t="shared" ca="1" si="307"/>
        <v>10.3</v>
      </c>
      <c r="J591">
        <f t="shared" ca="1" si="308"/>
        <v>17.399999999999999</v>
      </c>
      <c r="K591">
        <f t="shared" ca="1" si="309"/>
        <v>16.5</v>
      </c>
      <c r="L591">
        <f t="shared" ca="1" si="310"/>
        <v>35.6</v>
      </c>
      <c r="M591">
        <f t="shared" ca="1" si="311"/>
        <v>29.7</v>
      </c>
      <c r="N591">
        <f t="shared" ca="1" si="312"/>
        <v>40.4</v>
      </c>
      <c r="O591">
        <f t="shared" ca="1" si="313"/>
        <v>52.7</v>
      </c>
      <c r="P591">
        <f t="shared" ca="1" si="314"/>
        <v>50</v>
      </c>
      <c r="Q591">
        <f t="shared" ca="1" si="315"/>
        <v>50</v>
      </c>
      <c r="R591">
        <f t="shared" ca="1" si="316"/>
        <v>20</v>
      </c>
      <c r="S591">
        <f t="shared" ca="1" si="317"/>
        <v>52</v>
      </c>
      <c r="T591">
        <f t="shared" ca="1" si="318"/>
        <v>32</v>
      </c>
      <c r="U591">
        <f t="shared" ca="1" si="319"/>
        <v>28</v>
      </c>
      <c r="V591">
        <v>15</v>
      </c>
      <c r="W591">
        <f ca="1">INDIRECT("'"&amp;$A591&amp;"'!$f$23")</f>
        <v>3.5</v>
      </c>
      <c r="X591">
        <f ca="1">INDIRECT("'"&amp;$A591&amp;"'!$f$25")</f>
        <v>38</v>
      </c>
    </row>
    <row r="592" spans="1:24" x14ac:dyDescent="0.35">
      <c r="A592" t="s">
        <v>138</v>
      </c>
      <c r="B592">
        <f t="shared" ca="1" si="300"/>
        <v>25</v>
      </c>
      <c r="C592">
        <f t="shared" ca="1" si="301"/>
        <v>173</v>
      </c>
      <c r="D592">
        <f t="shared" ca="1" si="302"/>
        <v>66.599999999999994</v>
      </c>
      <c r="E592">
        <f t="shared" ca="1" si="303"/>
        <v>16.600000000000001</v>
      </c>
      <c r="F592">
        <f t="shared" ca="1" si="304"/>
        <v>5.5</v>
      </c>
      <c r="G592">
        <f t="shared" ca="1" si="305"/>
        <v>22.3</v>
      </c>
      <c r="H592">
        <f t="shared" ca="1" si="306"/>
        <v>11.7</v>
      </c>
      <c r="I592">
        <f t="shared" ca="1" si="307"/>
        <v>10.3</v>
      </c>
      <c r="J592">
        <f t="shared" ca="1" si="308"/>
        <v>17.399999999999999</v>
      </c>
      <c r="K592">
        <f t="shared" ca="1" si="309"/>
        <v>16.5</v>
      </c>
      <c r="L592">
        <f t="shared" ca="1" si="310"/>
        <v>35.6</v>
      </c>
      <c r="M592">
        <f t="shared" ca="1" si="311"/>
        <v>29.7</v>
      </c>
      <c r="N592">
        <f t="shared" ca="1" si="312"/>
        <v>40.4</v>
      </c>
      <c r="O592">
        <f t="shared" ca="1" si="313"/>
        <v>52.7</v>
      </c>
      <c r="P592">
        <f t="shared" ca="1" si="314"/>
        <v>50</v>
      </c>
      <c r="Q592">
        <f t="shared" ca="1" si="315"/>
        <v>50</v>
      </c>
      <c r="R592">
        <f t="shared" ca="1" si="316"/>
        <v>20</v>
      </c>
      <c r="S592">
        <f t="shared" ca="1" si="317"/>
        <v>52</v>
      </c>
      <c r="T592">
        <f t="shared" ca="1" si="318"/>
        <v>32</v>
      </c>
      <c r="U592">
        <f t="shared" ca="1" si="319"/>
        <v>28</v>
      </c>
      <c r="V592">
        <v>20</v>
      </c>
      <c r="W592">
        <f ca="1">INDIRECT("'"&amp;$A592&amp;"'!$g$23")</f>
        <v>5</v>
      </c>
      <c r="X592">
        <f ca="1">INDIRECT("'"&amp;$A592&amp;"'!$g$25")</f>
        <v>45</v>
      </c>
    </row>
    <row r="593" spans="1:24" x14ac:dyDescent="0.35">
      <c r="A593" t="s">
        <v>138</v>
      </c>
      <c r="B593">
        <f t="shared" ca="1" si="300"/>
        <v>25</v>
      </c>
      <c r="C593">
        <f t="shared" ca="1" si="301"/>
        <v>173</v>
      </c>
      <c r="D593">
        <f t="shared" ca="1" si="302"/>
        <v>66.599999999999994</v>
      </c>
      <c r="E593">
        <f t="shared" ca="1" si="303"/>
        <v>16.600000000000001</v>
      </c>
      <c r="F593">
        <f t="shared" ca="1" si="304"/>
        <v>5.5</v>
      </c>
      <c r="G593">
        <f t="shared" ca="1" si="305"/>
        <v>22.3</v>
      </c>
      <c r="H593">
        <f t="shared" ca="1" si="306"/>
        <v>11.7</v>
      </c>
      <c r="I593">
        <f t="shared" ca="1" si="307"/>
        <v>10.3</v>
      </c>
      <c r="J593">
        <f t="shared" ca="1" si="308"/>
        <v>17.399999999999999</v>
      </c>
      <c r="K593">
        <f t="shared" ca="1" si="309"/>
        <v>16.5</v>
      </c>
      <c r="L593">
        <f t="shared" ca="1" si="310"/>
        <v>35.6</v>
      </c>
      <c r="M593">
        <f t="shared" ca="1" si="311"/>
        <v>29.7</v>
      </c>
      <c r="N593">
        <f t="shared" ca="1" si="312"/>
        <v>40.4</v>
      </c>
      <c r="O593">
        <f t="shared" ca="1" si="313"/>
        <v>52.7</v>
      </c>
      <c r="P593">
        <f t="shared" ca="1" si="314"/>
        <v>50</v>
      </c>
      <c r="Q593">
        <f t="shared" ca="1" si="315"/>
        <v>50</v>
      </c>
      <c r="R593">
        <f t="shared" ca="1" si="316"/>
        <v>20</v>
      </c>
      <c r="S593">
        <f t="shared" ca="1" si="317"/>
        <v>52</v>
      </c>
      <c r="T593">
        <f t="shared" ca="1" si="318"/>
        <v>32</v>
      </c>
      <c r="U593">
        <f t="shared" ca="1" si="319"/>
        <v>28</v>
      </c>
      <c r="V593">
        <v>25</v>
      </c>
      <c r="W593">
        <f ca="1">INDIRECT("'"&amp;$A593&amp;"'!$h$23")</f>
        <v>6.5</v>
      </c>
      <c r="X593">
        <f ca="1">INDIRECT("'"&amp;$A593&amp;"'!$h$25")</f>
        <v>57</v>
      </c>
    </row>
    <row r="594" spans="1:24" x14ac:dyDescent="0.35">
      <c r="A594" t="s">
        <v>138</v>
      </c>
      <c r="B594">
        <f t="shared" ca="1" si="300"/>
        <v>25</v>
      </c>
      <c r="C594">
        <f t="shared" ca="1" si="301"/>
        <v>173</v>
      </c>
      <c r="D594">
        <f t="shared" ca="1" si="302"/>
        <v>66.599999999999994</v>
      </c>
      <c r="E594">
        <f t="shared" ca="1" si="303"/>
        <v>16.600000000000001</v>
      </c>
      <c r="F594">
        <f t="shared" ca="1" si="304"/>
        <v>5.5</v>
      </c>
      <c r="G594">
        <f t="shared" ca="1" si="305"/>
        <v>22.3</v>
      </c>
      <c r="H594">
        <f t="shared" ca="1" si="306"/>
        <v>11.7</v>
      </c>
      <c r="I594">
        <f t="shared" ca="1" si="307"/>
        <v>10.3</v>
      </c>
      <c r="J594">
        <f t="shared" ca="1" si="308"/>
        <v>17.399999999999999</v>
      </c>
      <c r="K594">
        <f t="shared" ca="1" si="309"/>
        <v>16.5</v>
      </c>
      <c r="L594">
        <f t="shared" ca="1" si="310"/>
        <v>35.6</v>
      </c>
      <c r="M594">
        <f t="shared" ca="1" si="311"/>
        <v>29.7</v>
      </c>
      <c r="N594">
        <f t="shared" ca="1" si="312"/>
        <v>40.4</v>
      </c>
      <c r="O594">
        <f t="shared" ca="1" si="313"/>
        <v>52.7</v>
      </c>
      <c r="P594">
        <f t="shared" ca="1" si="314"/>
        <v>50</v>
      </c>
      <c r="Q594">
        <f t="shared" ca="1" si="315"/>
        <v>50</v>
      </c>
      <c r="R594">
        <f t="shared" ca="1" si="316"/>
        <v>20</v>
      </c>
      <c r="S594">
        <f t="shared" ca="1" si="317"/>
        <v>52</v>
      </c>
      <c r="T594">
        <f t="shared" ca="1" si="318"/>
        <v>32</v>
      </c>
      <c r="U594">
        <f t="shared" ca="1" si="319"/>
        <v>28</v>
      </c>
      <c r="V594">
        <v>30</v>
      </c>
      <c r="W594">
        <f ca="1">INDIRECT("'"&amp;$A594&amp;"'!$i$23")</f>
        <v>8</v>
      </c>
      <c r="X594">
        <f ca="1">INDIRECT("'"&amp;$A594&amp;"'!$i$25")</f>
        <v>67</v>
      </c>
    </row>
    <row r="595" spans="1:24" x14ac:dyDescent="0.35">
      <c r="A595" t="s">
        <v>138</v>
      </c>
      <c r="B595">
        <f t="shared" ca="1" si="300"/>
        <v>25</v>
      </c>
      <c r="C595">
        <f t="shared" ca="1" si="301"/>
        <v>173</v>
      </c>
      <c r="D595">
        <f t="shared" ca="1" si="302"/>
        <v>66.599999999999994</v>
      </c>
      <c r="E595">
        <f t="shared" ca="1" si="303"/>
        <v>16.600000000000001</v>
      </c>
      <c r="F595">
        <f t="shared" ca="1" si="304"/>
        <v>5.5</v>
      </c>
      <c r="G595">
        <f t="shared" ca="1" si="305"/>
        <v>22.3</v>
      </c>
      <c r="H595">
        <f t="shared" ca="1" si="306"/>
        <v>11.7</v>
      </c>
      <c r="I595">
        <f t="shared" ca="1" si="307"/>
        <v>10.3</v>
      </c>
      <c r="J595">
        <f t="shared" ca="1" si="308"/>
        <v>17.399999999999999</v>
      </c>
      <c r="K595">
        <f t="shared" ca="1" si="309"/>
        <v>16.5</v>
      </c>
      <c r="L595">
        <f t="shared" ca="1" si="310"/>
        <v>35.6</v>
      </c>
      <c r="M595">
        <f t="shared" ca="1" si="311"/>
        <v>29.7</v>
      </c>
      <c r="N595">
        <f t="shared" ca="1" si="312"/>
        <v>40.4</v>
      </c>
      <c r="O595">
        <f t="shared" ca="1" si="313"/>
        <v>52.7</v>
      </c>
      <c r="P595">
        <f t="shared" ca="1" si="314"/>
        <v>50</v>
      </c>
      <c r="Q595">
        <f t="shared" ca="1" si="315"/>
        <v>50</v>
      </c>
      <c r="R595">
        <f t="shared" ca="1" si="316"/>
        <v>20</v>
      </c>
      <c r="S595">
        <f t="shared" ca="1" si="317"/>
        <v>52</v>
      </c>
      <c r="T595">
        <f t="shared" ca="1" si="318"/>
        <v>32</v>
      </c>
      <c r="U595">
        <f t="shared" ca="1" si="319"/>
        <v>28</v>
      </c>
      <c r="V595">
        <v>35</v>
      </c>
      <c r="W595">
        <f ca="1">INDIRECT("'"&amp;$A595&amp;"'!$j$23")</f>
        <v>8.5</v>
      </c>
      <c r="X595">
        <f ca="1">INDIRECT("'"&amp;$A595&amp;"'!$j$25")</f>
        <v>75</v>
      </c>
    </row>
    <row r="596" spans="1:24" x14ac:dyDescent="0.35">
      <c r="A596" t="s">
        <v>138</v>
      </c>
      <c r="B596">
        <f t="shared" ca="1" si="300"/>
        <v>25</v>
      </c>
      <c r="C596">
        <f t="shared" ca="1" si="301"/>
        <v>173</v>
      </c>
      <c r="D596">
        <f t="shared" ca="1" si="302"/>
        <v>66.599999999999994</v>
      </c>
      <c r="E596">
        <f t="shared" ca="1" si="303"/>
        <v>16.600000000000001</v>
      </c>
      <c r="F596">
        <f t="shared" ca="1" si="304"/>
        <v>5.5</v>
      </c>
      <c r="G596">
        <f t="shared" ca="1" si="305"/>
        <v>22.3</v>
      </c>
      <c r="H596">
        <f t="shared" ca="1" si="306"/>
        <v>11.7</v>
      </c>
      <c r="I596">
        <f t="shared" ca="1" si="307"/>
        <v>10.3</v>
      </c>
      <c r="J596">
        <f t="shared" ca="1" si="308"/>
        <v>17.399999999999999</v>
      </c>
      <c r="K596">
        <f t="shared" ca="1" si="309"/>
        <v>16.5</v>
      </c>
      <c r="L596">
        <f t="shared" ca="1" si="310"/>
        <v>35.6</v>
      </c>
      <c r="M596">
        <f t="shared" ca="1" si="311"/>
        <v>29.7</v>
      </c>
      <c r="N596">
        <f t="shared" ca="1" si="312"/>
        <v>40.4</v>
      </c>
      <c r="O596">
        <f t="shared" ca="1" si="313"/>
        <v>52.7</v>
      </c>
      <c r="P596">
        <f t="shared" ca="1" si="314"/>
        <v>50</v>
      </c>
      <c r="Q596">
        <f t="shared" ca="1" si="315"/>
        <v>50</v>
      </c>
      <c r="R596">
        <f t="shared" ca="1" si="316"/>
        <v>20</v>
      </c>
      <c r="S596">
        <f t="shared" ca="1" si="317"/>
        <v>52</v>
      </c>
      <c r="T596">
        <f t="shared" ca="1" si="318"/>
        <v>32</v>
      </c>
      <c r="U596">
        <f t="shared" ca="1" si="319"/>
        <v>28</v>
      </c>
      <c r="V596">
        <v>40</v>
      </c>
      <c r="W596">
        <f ca="1">INDIRECT("'"&amp;$A596&amp;"'!$k$23")</f>
        <v>9.5</v>
      </c>
      <c r="X596">
        <f ca="1">INDIRECT("'"&amp;$A596&amp;"'!$k$25")</f>
        <v>83</v>
      </c>
    </row>
    <row r="597" spans="1:24" x14ac:dyDescent="0.35">
      <c r="A597" t="s">
        <v>138</v>
      </c>
      <c r="B597">
        <f t="shared" ca="1" si="300"/>
        <v>25</v>
      </c>
      <c r="C597">
        <f t="shared" ca="1" si="301"/>
        <v>173</v>
      </c>
      <c r="D597">
        <f t="shared" ca="1" si="302"/>
        <v>66.599999999999994</v>
      </c>
      <c r="E597">
        <f t="shared" ca="1" si="303"/>
        <v>16.600000000000001</v>
      </c>
      <c r="F597">
        <f t="shared" ca="1" si="304"/>
        <v>5.5</v>
      </c>
      <c r="G597">
        <f t="shared" ca="1" si="305"/>
        <v>22.3</v>
      </c>
      <c r="H597">
        <f t="shared" ca="1" si="306"/>
        <v>11.7</v>
      </c>
      <c r="I597">
        <f t="shared" ca="1" si="307"/>
        <v>10.3</v>
      </c>
      <c r="J597">
        <f t="shared" ca="1" si="308"/>
        <v>17.399999999999999</v>
      </c>
      <c r="K597">
        <f t="shared" ca="1" si="309"/>
        <v>16.5</v>
      </c>
      <c r="L597">
        <f t="shared" ca="1" si="310"/>
        <v>35.6</v>
      </c>
      <c r="M597">
        <f t="shared" ca="1" si="311"/>
        <v>29.7</v>
      </c>
      <c r="N597">
        <f t="shared" ca="1" si="312"/>
        <v>40.4</v>
      </c>
      <c r="O597">
        <f t="shared" ca="1" si="313"/>
        <v>52.7</v>
      </c>
      <c r="P597">
        <f t="shared" ca="1" si="314"/>
        <v>50</v>
      </c>
      <c r="Q597">
        <f t="shared" ca="1" si="315"/>
        <v>50</v>
      </c>
      <c r="R597">
        <f t="shared" ca="1" si="316"/>
        <v>20</v>
      </c>
      <c r="S597">
        <f t="shared" ca="1" si="317"/>
        <v>52</v>
      </c>
      <c r="T597">
        <f t="shared" ca="1" si="318"/>
        <v>32</v>
      </c>
      <c r="U597">
        <f t="shared" ca="1" si="319"/>
        <v>28</v>
      </c>
      <c r="V597">
        <v>45</v>
      </c>
      <c r="W597">
        <f ca="1">INDIRECT("'"&amp;$A597&amp;"'!$l$23")</f>
        <v>9.75</v>
      </c>
      <c r="X597">
        <f ca="1">INDIRECT("'"&amp;$A597&amp;"'!$l$25")</f>
        <v>88</v>
      </c>
    </row>
    <row r="598" spans="1:24" x14ac:dyDescent="0.35">
      <c r="A598" t="s">
        <v>138</v>
      </c>
      <c r="B598">
        <f t="shared" ca="1" si="300"/>
        <v>25</v>
      </c>
      <c r="C598">
        <f t="shared" ca="1" si="301"/>
        <v>173</v>
      </c>
      <c r="D598">
        <f t="shared" ca="1" si="302"/>
        <v>66.599999999999994</v>
      </c>
      <c r="E598">
        <f t="shared" ca="1" si="303"/>
        <v>16.600000000000001</v>
      </c>
      <c r="F598">
        <f t="shared" ca="1" si="304"/>
        <v>5.5</v>
      </c>
      <c r="G598">
        <f t="shared" ca="1" si="305"/>
        <v>22.3</v>
      </c>
      <c r="H598">
        <f t="shared" ca="1" si="306"/>
        <v>11.7</v>
      </c>
      <c r="I598">
        <f t="shared" ca="1" si="307"/>
        <v>10.3</v>
      </c>
      <c r="J598">
        <f t="shared" ca="1" si="308"/>
        <v>17.399999999999999</v>
      </c>
      <c r="K598">
        <f t="shared" ca="1" si="309"/>
        <v>16.5</v>
      </c>
      <c r="L598">
        <f t="shared" ca="1" si="310"/>
        <v>35.6</v>
      </c>
      <c r="M598">
        <f t="shared" ca="1" si="311"/>
        <v>29.7</v>
      </c>
      <c r="N598">
        <f t="shared" ca="1" si="312"/>
        <v>40.4</v>
      </c>
      <c r="O598">
        <f t="shared" ca="1" si="313"/>
        <v>52.7</v>
      </c>
      <c r="P598">
        <f t="shared" ca="1" si="314"/>
        <v>50</v>
      </c>
      <c r="Q598">
        <f t="shared" ca="1" si="315"/>
        <v>50</v>
      </c>
      <c r="R598">
        <f t="shared" ca="1" si="316"/>
        <v>20</v>
      </c>
      <c r="S598">
        <f t="shared" ca="1" si="317"/>
        <v>52</v>
      </c>
      <c r="T598">
        <f t="shared" ca="1" si="318"/>
        <v>32</v>
      </c>
      <c r="U598">
        <f t="shared" ca="1" si="319"/>
        <v>28</v>
      </c>
      <c r="V598">
        <v>50</v>
      </c>
      <c r="W598">
        <f ca="1">INDIRECT("'"&amp;$A598&amp;"'!$m$23")</f>
        <v>11</v>
      </c>
      <c r="X598">
        <f ca="1">INDIRECT("'"&amp;$A598&amp;"'!$m$25")</f>
        <v>112</v>
      </c>
    </row>
    <row r="599" spans="1:24" x14ac:dyDescent="0.35">
      <c r="A599" t="s">
        <v>138</v>
      </c>
      <c r="B599">
        <f t="shared" ca="1" si="300"/>
        <v>25</v>
      </c>
      <c r="C599">
        <f t="shared" ca="1" si="301"/>
        <v>173</v>
      </c>
      <c r="D599">
        <f t="shared" ca="1" si="302"/>
        <v>66.599999999999994</v>
      </c>
      <c r="E599">
        <f t="shared" ca="1" si="303"/>
        <v>16.600000000000001</v>
      </c>
      <c r="F599">
        <f t="shared" ca="1" si="304"/>
        <v>5.5</v>
      </c>
      <c r="G599">
        <f t="shared" ca="1" si="305"/>
        <v>22.3</v>
      </c>
      <c r="H599">
        <f t="shared" ca="1" si="306"/>
        <v>11.7</v>
      </c>
      <c r="I599">
        <f t="shared" ca="1" si="307"/>
        <v>10.3</v>
      </c>
      <c r="J599">
        <f t="shared" ca="1" si="308"/>
        <v>17.399999999999999</v>
      </c>
      <c r="K599">
        <f t="shared" ca="1" si="309"/>
        <v>16.5</v>
      </c>
      <c r="L599">
        <f t="shared" ca="1" si="310"/>
        <v>35.6</v>
      </c>
      <c r="M599">
        <f t="shared" ca="1" si="311"/>
        <v>29.7</v>
      </c>
      <c r="N599">
        <f t="shared" ca="1" si="312"/>
        <v>40.4</v>
      </c>
      <c r="O599">
        <f t="shared" ca="1" si="313"/>
        <v>52.7</v>
      </c>
      <c r="P599">
        <f t="shared" ca="1" si="314"/>
        <v>50</v>
      </c>
      <c r="Q599">
        <f t="shared" ca="1" si="315"/>
        <v>50</v>
      </c>
      <c r="R599">
        <f t="shared" ca="1" si="316"/>
        <v>20</v>
      </c>
      <c r="S599">
        <f t="shared" ca="1" si="317"/>
        <v>52</v>
      </c>
      <c r="T599">
        <f t="shared" ca="1" si="318"/>
        <v>32</v>
      </c>
      <c r="U599">
        <f t="shared" ca="1" si="319"/>
        <v>28</v>
      </c>
      <c r="V599">
        <v>55</v>
      </c>
      <c r="W599">
        <f ca="1">INDIRECT("'"&amp;$A599&amp;"'!$n$23")</f>
        <v>12.25</v>
      </c>
      <c r="X599">
        <f ca="1">INDIRECT("'"&amp;$A599&amp;"'!$n$25")</f>
        <v>115</v>
      </c>
    </row>
    <row r="600" spans="1:24" x14ac:dyDescent="0.35">
      <c r="A600" t="s">
        <v>138</v>
      </c>
      <c r="B600">
        <f t="shared" ca="1" si="300"/>
        <v>25</v>
      </c>
      <c r="C600">
        <f t="shared" ca="1" si="301"/>
        <v>173</v>
      </c>
      <c r="D600">
        <f t="shared" ca="1" si="302"/>
        <v>66.599999999999994</v>
      </c>
      <c r="E600">
        <f t="shared" ca="1" si="303"/>
        <v>16.600000000000001</v>
      </c>
      <c r="F600">
        <f t="shared" ca="1" si="304"/>
        <v>5.5</v>
      </c>
      <c r="G600">
        <f t="shared" ca="1" si="305"/>
        <v>22.3</v>
      </c>
      <c r="H600">
        <f t="shared" ca="1" si="306"/>
        <v>11.7</v>
      </c>
      <c r="I600">
        <f t="shared" ca="1" si="307"/>
        <v>10.3</v>
      </c>
      <c r="J600">
        <f t="shared" ca="1" si="308"/>
        <v>17.399999999999999</v>
      </c>
      <c r="K600">
        <f t="shared" ca="1" si="309"/>
        <v>16.5</v>
      </c>
      <c r="L600">
        <f t="shared" ca="1" si="310"/>
        <v>35.6</v>
      </c>
      <c r="M600">
        <f t="shared" ca="1" si="311"/>
        <v>29.7</v>
      </c>
      <c r="N600">
        <f t="shared" ca="1" si="312"/>
        <v>40.4</v>
      </c>
      <c r="O600">
        <f t="shared" ca="1" si="313"/>
        <v>52.7</v>
      </c>
      <c r="P600">
        <f t="shared" ca="1" si="314"/>
        <v>50</v>
      </c>
      <c r="Q600">
        <f t="shared" ca="1" si="315"/>
        <v>50</v>
      </c>
      <c r="R600">
        <f t="shared" ca="1" si="316"/>
        <v>20</v>
      </c>
      <c r="S600">
        <f t="shared" ca="1" si="317"/>
        <v>52</v>
      </c>
      <c r="T600">
        <f t="shared" ca="1" si="318"/>
        <v>32</v>
      </c>
      <c r="U600">
        <f t="shared" ca="1" si="319"/>
        <v>28</v>
      </c>
      <c r="V600">
        <v>60</v>
      </c>
      <c r="W600">
        <f ca="1">INDIRECT("'"&amp;$A600&amp;"'!$o$23")</f>
        <v>13</v>
      </c>
      <c r="X600">
        <f ca="1">INDIRECT("'"&amp;$A600&amp;"'!$o$25")</f>
        <v>137</v>
      </c>
    </row>
    <row r="601" spans="1:24" x14ac:dyDescent="0.35">
      <c r="A601" t="s">
        <v>138</v>
      </c>
      <c r="B601">
        <f t="shared" ca="1" si="300"/>
        <v>25</v>
      </c>
      <c r="C601">
        <f t="shared" ca="1" si="301"/>
        <v>173</v>
      </c>
      <c r="D601">
        <f t="shared" ca="1" si="302"/>
        <v>66.599999999999994</v>
      </c>
      <c r="E601">
        <f t="shared" ca="1" si="303"/>
        <v>16.600000000000001</v>
      </c>
      <c r="F601">
        <f t="shared" ca="1" si="304"/>
        <v>5.5</v>
      </c>
      <c r="G601">
        <f t="shared" ca="1" si="305"/>
        <v>22.3</v>
      </c>
      <c r="H601">
        <f t="shared" ca="1" si="306"/>
        <v>11.7</v>
      </c>
      <c r="I601">
        <f t="shared" ca="1" si="307"/>
        <v>10.3</v>
      </c>
      <c r="J601">
        <f t="shared" ca="1" si="308"/>
        <v>17.399999999999999</v>
      </c>
      <c r="K601">
        <f t="shared" ca="1" si="309"/>
        <v>16.5</v>
      </c>
      <c r="L601">
        <f t="shared" ca="1" si="310"/>
        <v>35.6</v>
      </c>
      <c r="M601">
        <f t="shared" ca="1" si="311"/>
        <v>29.7</v>
      </c>
      <c r="N601">
        <f t="shared" ca="1" si="312"/>
        <v>40.4</v>
      </c>
      <c r="O601">
        <f t="shared" ca="1" si="313"/>
        <v>52.7</v>
      </c>
      <c r="P601">
        <f t="shared" ca="1" si="314"/>
        <v>50</v>
      </c>
      <c r="Q601">
        <f t="shared" ca="1" si="315"/>
        <v>50</v>
      </c>
      <c r="R601">
        <f t="shared" ca="1" si="316"/>
        <v>20</v>
      </c>
      <c r="S601">
        <f t="shared" ca="1" si="317"/>
        <v>52</v>
      </c>
      <c r="T601">
        <f t="shared" ca="1" si="318"/>
        <v>32</v>
      </c>
      <c r="U601">
        <f t="shared" ca="1" si="319"/>
        <v>28</v>
      </c>
      <c r="V601">
        <v>0</v>
      </c>
      <c r="W601">
        <f ca="1">INDIRECT("'"&amp;$A601&amp;"'!$C$23")</f>
        <v>0</v>
      </c>
      <c r="X601">
        <f ca="1">INDIRECT("'"&amp;$A601&amp;"'!$C$26")</f>
        <v>4</v>
      </c>
    </row>
    <row r="602" spans="1:24" x14ac:dyDescent="0.35">
      <c r="A602" t="s">
        <v>138</v>
      </c>
      <c r="B602">
        <f t="shared" ca="1" si="300"/>
        <v>25</v>
      </c>
      <c r="C602">
        <f t="shared" ca="1" si="301"/>
        <v>173</v>
      </c>
      <c r="D602">
        <f t="shared" ca="1" si="302"/>
        <v>66.599999999999994</v>
      </c>
      <c r="E602">
        <f t="shared" ca="1" si="303"/>
        <v>16.600000000000001</v>
      </c>
      <c r="F602">
        <f t="shared" ca="1" si="304"/>
        <v>5.5</v>
      </c>
      <c r="G602">
        <f t="shared" ca="1" si="305"/>
        <v>22.3</v>
      </c>
      <c r="H602">
        <f t="shared" ca="1" si="306"/>
        <v>11.7</v>
      </c>
      <c r="I602">
        <f t="shared" ca="1" si="307"/>
        <v>10.3</v>
      </c>
      <c r="J602">
        <f t="shared" ca="1" si="308"/>
        <v>17.399999999999999</v>
      </c>
      <c r="K602">
        <f t="shared" ca="1" si="309"/>
        <v>16.5</v>
      </c>
      <c r="L602">
        <f t="shared" ca="1" si="310"/>
        <v>35.6</v>
      </c>
      <c r="M602">
        <f t="shared" ca="1" si="311"/>
        <v>29.7</v>
      </c>
      <c r="N602">
        <f t="shared" ca="1" si="312"/>
        <v>40.4</v>
      </c>
      <c r="O602">
        <f t="shared" ca="1" si="313"/>
        <v>52.7</v>
      </c>
      <c r="P602">
        <f t="shared" ca="1" si="314"/>
        <v>50</v>
      </c>
      <c r="Q602">
        <f t="shared" ca="1" si="315"/>
        <v>50</v>
      </c>
      <c r="R602">
        <f t="shared" ca="1" si="316"/>
        <v>20</v>
      </c>
      <c r="S602">
        <f t="shared" ca="1" si="317"/>
        <v>52</v>
      </c>
      <c r="T602">
        <f t="shared" ca="1" si="318"/>
        <v>32</v>
      </c>
      <c r="U602">
        <f t="shared" ca="1" si="319"/>
        <v>28</v>
      </c>
      <c r="V602">
        <v>5</v>
      </c>
      <c r="W602">
        <f ca="1">INDIRECT("'"&amp;$A602&amp;"'!$d$23")</f>
        <v>1</v>
      </c>
      <c r="X602">
        <f ca="1">INDIRECT("'"&amp;$A602&amp;"'!$D$26")</f>
        <v>10</v>
      </c>
    </row>
    <row r="603" spans="1:24" x14ac:dyDescent="0.35">
      <c r="A603" t="s">
        <v>138</v>
      </c>
      <c r="B603">
        <f t="shared" ca="1" si="300"/>
        <v>25</v>
      </c>
      <c r="C603">
        <f t="shared" ca="1" si="301"/>
        <v>173</v>
      </c>
      <c r="D603">
        <f t="shared" ca="1" si="302"/>
        <v>66.599999999999994</v>
      </c>
      <c r="E603">
        <f t="shared" ca="1" si="303"/>
        <v>16.600000000000001</v>
      </c>
      <c r="F603">
        <f t="shared" ca="1" si="304"/>
        <v>5.5</v>
      </c>
      <c r="G603">
        <f t="shared" ca="1" si="305"/>
        <v>22.3</v>
      </c>
      <c r="H603">
        <f t="shared" ca="1" si="306"/>
        <v>11.7</v>
      </c>
      <c r="I603">
        <f t="shared" ca="1" si="307"/>
        <v>10.3</v>
      </c>
      <c r="J603">
        <f t="shared" ca="1" si="308"/>
        <v>17.399999999999999</v>
      </c>
      <c r="K603">
        <f t="shared" ca="1" si="309"/>
        <v>16.5</v>
      </c>
      <c r="L603">
        <f t="shared" ca="1" si="310"/>
        <v>35.6</v>
      </c>
      <c r="M603">
        <f t="shared" ca="1" si="311"/>
        <v>29.7</v>
      </c>
      <c r="N603">
        <f t="shared" ca="1" si="312"/>
        <v>40.4</v>
      </c>
      <c r="O603">
        <f t="shared" ca="1" si="313"/>
        <v>52.7</v>
      </c>
      <c r="P603">
        <f t="shared" ca="1" si="314"/>
        <v>50</v>
      </c>
      <c r="Q603">
        <f t="shared" ca="1" si="315"/>
        <v>50</v>
      </c>
      <c r="R603">
        <f t="shared" ca="1" si="316"/>
        <v>20</v>
      </c>
      <c r="S603">
        <f t="shared" ca="1" si="317"/>
        <v>52</v>
      </c>
      <c r="T603">
        <f t="shared" ca="1" si="318"/>
        <v>32</v>
      </c>
      <c r="U603">
        <f t="shared" ca="1" si="319"/>
        <v>28</v>
      </c>
      <c r="V603">
        <v>10</v>
      </c>
      <c r="W603">
        <f ca="1">INDIRECT("'"&amp;$A603&amp;"'!$e$23")</f>
        <v>2</v>
      </c>
      <c r="X603">
        <f ca="1">INDIRECT("'"&amp;$A603&amp;"'!$e$26")</f>
        <v>17</v>
      </c>
    </row>
    <row r="604" spans="1:24" x14ac:dyDescent="0.35">
      <c r="A604" t="s">
        <v>138</v>
      </c>
      <c r="B604">
        <f t="shared" ca="1" si="300"/>
        <v>25</v>
      </c>
      <c r="C604">
        <f t="shared" ca="1" si="301"/>
        <v>173</v>
      </c>
      <c r="D604">
        <f t="shared" ca="1" si="302"/>
        <v>66.599999999999994</v>
      </c>
      <c r="E604">
        <f t="shared" ca="1" si="303"/>
        <v>16.600000000000001</v>
      </c>
      <c r="F604">
        <f t="shared" ca="1" si="304"/>
        <v>5.5</v>
      </c>
      <c r="G604">
        <f t="shared" ca="1" si="305"/>
        <v>22.3</v>
      </c>
      <c r="H604">
        <f t="shared" ca="1" si="306"/>
        <v>11.7</v>
      </c>
      <c r="I604">
        <f t="shared" ca="1" si="307"/>
        <v>10.3</v>
      </c>
      <c r="J604">
        <f t="shared" ca="1" si="308"/>
        <v>17.399999999999999</v>
      </c>
      <c r="K604">
        <f t="shared" ca="1" si="309"/>
        <v>16.5</v>
      </c>
      <c r="L604">
        <f t="shared" ca="1" si="310"/>
        <v>35.6</v>
      </c>
      <c r="M604">
        <f t="shared" ca="1" si="311"/>
        <v>29.7</v>
      </c>
      <c r="N604">
        <f t="shared" ca="1" si="312"/>
        <v>40.4</v>
      </c>
      <c r="O604">
        <f t="shared" ca="1" si="313"/>
        <v>52.7</v>
      </c>
      <c r="P604">
        <f t="shared" ca="1" si="314"/>
        <v>50</v>
      </c>
      <c r="Q604">
        <f t="shared" ca="1" si="315"/>
        <v>50</v>
      </c>
      <c r="R604">
        <f t="shared" ca="1" si="316"/>
        <v>20</v>
      </c>
      <c r="S604">
        <f t="shared" ca="1" si="317"/>
        <v>52</v>
      </c>
      <c r="T604">
        <f t="shared" ca="1" si="318"/>
        <v>32</v>
      </c>
      <c r="U604">
        <f t="shared" ca="1" si="319"/>
        <v>28</v>
      </c>
      <c r="V604">
        <v>15</v>
      </c>
      <c r="W604">
        <f ca="1">INDIRECT("'"&amp;$A604&amp;"'!$f$23")</f>
        <v>3.5</v>
      </c>
      <c r="X604">
        <f ca="1">INDIRECT("'"&amp;$A604&amp;"'!$f$26")</f>
        <v>28</v>
      </c>
    </row>
    <row r="605" spans="1:24" x14ac:dyDescent="0.35">
      <c r="A605" t="s">
        <v>138</v>
      </c>
      <c r="B605">
        <f t="shared" ca="1" si="300"/>
        <v>25</v>
      </c>
      <c r="C605">
        <f t="shared" ca="1" si="301"/>
        <v>173</v>
      </c>
      <c r="D605">
        <f t="shared" ca="1" si="302"/>
        <v>66.599999999999994</v>
      </c>
      <c r="E605">
        <f t="shared" ca="1" si="303"/>
        <v>16.600000000000001</v>
      </c>
      <c r="F605">
        <f t="shared" ca="1" si="304"/>
        <v>5.5</v>
      </c>
      <c r="G605">
        <f t="shared" ca="1" si="305"/>
        <v>22.3</v>
      </c>
      <c r="H605">
        <f t="shared" ca="1" si="306"/>
        <v>11.7</v>
      </c>
      <c r="I605">
        <f t="shared" ca="1" si="307"/>
        <v>10.3</v>
      </c>
      <c r="J605">
        <f t="shared" ca="1" si="308"/>
        <v>17.399999999999999</v>
      </c>
      <c r="K605">
        <f t="shared" ca="1" si="309"/>
        <v>16.5</v>
      </c>
      <c r="L605">
        <f t="shared" ca="1" si="310"/>
        <v>35.6</v>
      </c>
      <c r="M605">
        <f t="shared" ca="1" si="311"/>
        <v>29.7</v>
      </c>
      <c r="N605">
        <f t="shared" ca="1" si="312"/>
        <v>40.4</v>
      </c>
      <c r="O605">
        <f t="shared" ca="1" si="313"/>
        <v>52.7</v>
      </c>
      <c r="P605">
        <f t="shared" ca="1" si="314"/>
        <v>50</v>
      </c>
      <c r="Q605">
        <f t="shared" ca="1" si="315"/>
        <v>50</v>
      </c>
      <c r="R605">
        <f t="shared" ca="1" si="316"/>
        <v>20</v>
      </c>
      <c r="S605">
        <f t="shared" ca="1" si="317"/>
        <v>52</v>
      </c>
      <c r="T605">
        <f t="shared" ca="1" si="318"/>
        <v>32</v>
      </c>
      <c r="U605">
        <f t="shared" ca="1" si="319"/>
        <v>28</v>
      </c>
      <c r="V605">
        <v>20</v>
      </c>
      <c r="W605">
        <f ca="1">INDIRECT("'"&amp;$A605&amp;"'!$g$23")</f>
        <v>5</v>
      </c>
      <c r="X605">
        <f ca="1">INDIRECT("'"&amp;$A605&amp;"'!$g$26")</f>
        <v>29</v>
      </c>
    </row>
    <row r="606" spans="1:24" x14ac:dyDescent="0.35">
      <c r="A606" t="s">
        <v>138</v>
      </c>
      <c r="B606">
        <f t="shared" ca="1" si="300"/>
        <v>25</v>
      </c>
      <c r="C606">
        <f t="shared" ca="1" si="301"/>
        <v>173</v>
      </c>
      <c r="D606">
        <f t="shared" ca="1" si="302"/>
        <v>66.599999999999994</v>
      </c>
      <c r="E606">
        <f t="shared" ca="1" si="303"/>
        <v>16.600000000000001</v>
      </c>
      <c r="F606">
        <f t="shared" ca="1" si="304"/>
        <v>5.5</v>
      </c>
      <c r="G606">
        <f t="shared" ca="1" si="305"/>
        <v>22.3</v>
      </c>
      <c r="H606">
        <f t="shared" ca="1" si="306"/>
        <v>11.7</v>
      </c>
      <c r="I606">
        <f t="shared" ca="1" si="307"/>
        <v>10.3</v>
      </c>
      <c r="J606">
        <f t="shared" ca="1" si="308"/>
        <v>17.399999999999999</v>
      </c>
      <c r="K606">
        <f t="shared" ca="1" si="309"/>
        <v>16.5</v>
      </c>
      <c r="L606">
        <f t="shared" ca="1" si="310"/>
        <v>35.6</v>
      </c>
      <c r="M606">
        <f t="shared" ca="1" si="311"/>
        <v>29.7</v>
      </c>
      <c r="N606">
        <f t="shared" ca="1" si="312"/>
        <v>40.4</v>
      </c>
      <c r="O606">
        <f t="shared" ca="1" si="313"/>
        <v>52.7</v>
      </c>
      <c r="P606">
        <f t="shared" ca="1" si="314"/>
        <v>50</v>
      </c>
      <c r="Q606">
        <f t="shared" ca="1" si="315"/>
        <v>50</v>
      </c>
      <c r="R606">
        <f t="shared" ca="1" si="316"/>
        <v>20</v>
      </c>
      <c r="S606">
        <f t="shared" ca="1" si="317"/>
        <v>52</v>
      </c>
      <c r="T606">
        <f t="shared" ca="1" si="318"/>
        <v>32</v>
      </c>
      <c r="U606">
        <f t="shared" ca="1" si="319"/>
        <v>28</v>
      </c>
      <c r="V606">
        <v>25</v>
      </c>
      <c r="W606">
        <f ca="1">INDIRECT("'"&amp;$A606&amp;"'!$h$23")</f>
        <v>6.5</v>
      </c>
      <c r="X606">
        <f ca="1">INDIRECT("'"&amp;$A606&amp;"'!$h$26")</f>
        <v>44</v>
      </c>
    </row>
    <row r="607" spans="1:24" x14ac:dyDescent="0.35">
      <c r="A607" t="s">
        <v>138</v>
      </c>
      <c r="B607">
        <f t="shared" ca="1" si="300"/>
        <v>25</v>
      </c>
      <c r="C607">
        <f t="shared" ca="1" si="301"/>
        <v>173</v>
      </c>
      <c r="D607">
        <f t="shared" ca="1" si="302"/>
        <v>66.599999999999994</v>
      </c>
      <c r="E607">
        <f t="shared" ca="1" si="303"/>
        <v>16.600000000000001</v>
      </c>
      <c r="F607">
        <f t="shared" ca="1" si="304"/>
        <v>5.5</v>
      </c>
      <c r="G607">
        <f t="shared" ca="1" si="305"/>
        <v>22.3</v>
      </c>
      <c r="H607">
        <f t="shared" ca="1" si="306"/>
        <v>11.7</v>
      </c>
      <c r="I607">
        <f t="shared" ca="1" si="307"/>
        <v>10.3</v>
      </c>
      <c r="J607">
        <f t="shared" ca="1" si="308"/>
        <v>17.399999999999999</v>
      </c>
      <c r="K607">
        <f t="shared" ca="1" si="309"/>
        <v>16.5</v>
      </c>
      <c r="L607">
        <f t="shared" ca="1" si="310"/>
        <v>35.6</v>
      </c>
      <c r="M607">
        <f t="shared" ca="1" si="311"/>
        <v>29.7</v>
      </c>
      <c r="N607">
        <f t="shared" ca="1" si="312"/>
        <v>40.4</v>
      </c>
      <c r="O607">
        <f t="shared" ca="1" si="313"/>
        <v>52.7</v>
      </c>
      <c r="P607">
        <f t="shared" ca="1" si="314"/>
        <v>50</v>
      </c>
      <c r="Q607">
        <f t="shared" ca="1" si="315"/>
        <v>50</v>
      </c>
      <c r="R607">
        <f t="shared" ca="1" si="316"/>
        <v>20</v>
      </c>
      <c r="S607">
        <f t="shared" ca="1" si="317"/>
        <v>52</v>
      </c>
      <c r="T607">
        <f t="shared" ca="1" si="318"/>
        <v>32</v>
      </c>
      <c r="U607">
        <f t="shared" ca="1" si="319"/>
        <v>28</v>
      </c>
      <c r="V607">
        <v>30</v>
      </c>
      <c r="W607">
        <f ca="1">INDIRECT("'"&amp;$A607&amp;"'!$i$23")</f>
        <v>8</v>
      </c>
      <c r="X607">
        <f ca="1">INDIRECT("'"&amp;$A607&amp;"'!$i$26")</f>
        <v>60</v>
      </c>
    </row>
    <row r="608" spans="1:24" x14ac:dyDescent="0.35">
      <c r="A608" t="s">
        <v>138</v>
      </c>
      <c r="B608">
        <f t="shared" ca="1" si="300"/>
        <v>25</v>
      </c>
      <c r="C608">
        <f t="shared" ca="1" si="301"/>
        <v>173</v>
      </c>
      <c r="D608">
        <f t="shared" ca="1" si="302"/>
        <v>66.599999999999994</v>
      </c>
      <c r="E608">
        <f t="shared" ca="1" si="303"/>
        <v>16.600000000000001</v>
      </c>
      <c r="F608">
        <f t="shared" ca="1" si="304"/>
        <v>5.5</v>
      </c>
      <c r="G608">
        <f t="shared" ca="1" si="305"/>
        <v>22.3</v>
      </c>
      <c r="H608">
        <f t="shared" ca="1" si="306"/>
        <v>11.7</v>
      </c>
      <c r="I608">
        <f t="shared" ca="1" si="307"/>
        <v>10.3</v>
      </c>
      <c r="J608">
        <f t="shared" ca="1" si="308"/>
        <v>17.399999999999999</v>
      </c>
      <c r="K608">
        <f t="shared" ca="1" si="309"/>
        <v>16.5</v>
      </c>
      <c r="L608">
        <f t="shared" ca="1" si="310"/>
        <v>35.6</v>
      </c>
      <c r="M608">
        <f t="shared" ca="1" si="311"/>
        <v>29.7</v>
      </c>
      <c r="N608">
        <f t="shared" ca="1" si="312"/>
        <v>40.4</v>
      </c>
      <c r="O608">
        <f t="shared" ca="1" si="313"/>
        <v>52.7</v>
      </c>
      <c r="P608">
        <f t="shared" ca="1" si="314"/>
        <v>50</v>
      </c>
      <c r="Q608">
        <f t="shared" ca="1" si="315"/>
        <v>50</v>
      </c>
      <c r="R608">
        <f t="shared" ca="1" si="316"/>
        <v>20</v>
      </c>
      <c r="S608">
        <f t="shared" ca="1" si="317"/>
        <v>52</v>
      </c>
      <c r="T608">
        <f t="shared" ca="1" si="318"/>
        <v>32</v>
      </c>
      <c r="U608">
        <f t="shared" ca="1" si="319"/>
        <v>28</v>
      </c>
      <c r="V608">
        <v>35</v>
      </c>
      <c r="W608">
        <f ca="1">INDIRECT("'"&amp;$A608&amp;"'!$j$23")</f>
        <v>8.5</v>
      </c>
      <c r="X608">
        <f ca="1">INDIRECT("'"&amp;$A608&amp;"'!$j$26")</f>
        <v>65</v>
      </c>
    </row>
    <row r="609" spans="1:24" x14ac:dyDescent="0.35">
      <c r="A609" t="s">
        <v>138</v>
      </c>
      <c r="B609">
        <f t="shared" ca="1" si="300"/>
        <v>25</v>
      </c>
      <c r="C609">
        <f t="shared" ca="1" si="301"/>
        <v>173</v>
      </c>
      <c r="D609">
        <f t="shared" ca="1" si="302"/>
        <v>66.599999999999994</v>
      </c>
      <c r="E609">
        <f t="shared" ca="1" si="303"/>
        <v>16.600000000000001</v>
      </c>
      <c r="F609">
        <f t="shared" ca="1" si="304"/>
        <v>5.5</v>
      </c>
      <c r="G609">
        <f t="shared" ca="1" si="305"/>
        <v>22.3</v>
      </c>
      <c r="H609">
        <f t="shared" ca="1" si="306"/>
        <v>11.7</v>
      </c>
      <c r="I609">
        <f t="shared" ca="1" si="307"/>
        <v>10.3</v>
      </c>
      <c r="J609">
        <f t="shared" ca="1" si="308"/>
        <v>17.399999999999999</v>
      </c>
      <c r="K609">
        <f t="shared" ca="1" si="309"/>
        <v>16.5</v>
      </c>
      <c r="L609">
        <f t="shared" ca="1" si="310"/>
        <v>35.6</v>
      </c>
      <c r="M609">
        <f t="shared" ca="1" si="311"/>
        <v>29.7</v>
      </c>
      <c r="N609">
        <f t="shared" ca="1" si="312"/>
        <v>40.4</v>
      </c>
      <c r="O609">
        <f t="shared" ca="1" si="313"/>
        <v>52.7</v>
      </c>
      <c r="P609">
        <f t="shared" ca="1" si="314"/>
        <v>50</v>
      </c>
      <c r="Q609">
        <f t="shared" ca="1" si="315"/>
        <v>50</v>
      </c>
      <c r="R609">
        <f t="shared" ca="1" si="316"/>
        <v>20</v>
      </c>
      <c r="S609">
        <f t="shared" ca="1" si="317"/>
        <v>52</v>
      </c>
      <c r="T609">
        <f t="shared" ca="1" si="318"/>
        <v>32</v>
      </c>
      <c r="U609">
        <f t="shared" ca="1" si="319"/>
        <v>28</v>
      </c>
      <c r="V609">
        <v>40</v>
      </c>
      <c r="W609">
        <f ca="1">INDIRECT("'"&amp;$A609&amp;"'!$k$23")</f>
        <v>9.5</v>
      </c>
      <c r="X609">
        <f ca="1">INDIRECT("'"&amp;$A609&amp;"'!$k$26")</f>
        <v>82</v>
      </c>
    </row>
    <row r="610" spans="1:24" x14ac:dyDescent="0.35">
      <c r="A610" t="s">
        <v>138</v>
      </c>
      <c r="B610">
        <f t="shared" ca="1" si="300"/>
        <v>25</v>
      </c>
      <c r="C610">
        <f t="shared" ca="1" si="301"/>
        <v>173</v>
      </c>
      <c r="D610">
        <f t="shared" ca="1" si="302"/>
        <v>66.599999999999994</v>
      </c>
      <c r="E610">
        <f t="shared" ca="1" si="303"/>
        <v>16.600000000000001</v>
      </c>
      <c r="F610">
        <f t="shared" ca="1" si="304"/>
        <v>5.5</v>
      </c>
      <c r="G610">
        <f t="shared" ca="1" si="305"/>
        <v>22.3</v>
      </c>
      <c r="H610">
        <f t="shared" ca="1" si="306"/>
        <v>11.7</v>
      </c>
      <c r="I610">
        <f t="shared" ca="1" si="307"/>
        <v>10.3</v>
      </c>
      <c r="J610">
        <f t="shared" ca="1" si="308"/>
        <v>17.399999999999999</v>
      </c>
      <c r="K610">
        <f t="shared" ca="1" si="309"/>
        <v>16.5</v>
      </c>
      <c r="L610">
        <f t="shared" ca="1" si="310"/>
        <v>35.6</v>
      </c>
      <c r="M610">
        <f t="shared" ca="1" si="311"/>
        <v>29.7</v>
      </c>
      <c r="N610">
        <f t="shared" ca="1" si="312"/>
        <v>40.4</v>
      </c>
      <c r="O610">
        <f t="shared" ca="1" si="313"/>
        <v>52.7</v>
      </c>
      <c r="P610">
        <f t="shared" ca="1" si="314"/>
        <v>50</v>
      </c>
      <c r="Q610">
        <f t="shared" ca="1" si="315"/>
        <v>50</v>
      </c>
      <c r="R610">
        <f t="shared" ca="1" si="316"/>
        <v>20</v>
      </c>
      <c r="S610">
        <f t="shared" ca="1" si="317"/>
        <v>52</v>
      </c>
      <c r="T610">
        <f t="shared" ca="1" si="318"/>
        <v>32</v>
      </c>
      <c r="U610">
        <f t="shared" ca="1" si="319"/>
        <v>28</v>
      </c>
      <c r="V610">
        <v>45</v>
      </c>
      <c r="W610">
        <f ca="1">INDIRECT("'"&amp;$A610&amp;"'!$l$23")</f>
        <v>9.75</v>
      </c>
      <c r="X610">
        <f ca="1">INDIRECT("'"&amp;$A610&amp;"'!$l$26")</f>
        <v>84</v>
      </c>
    </row>
    <row r="611" spans="1:24" x14ac:dyDescent="0.35">
      <c r="A611" t="s">
        <v>138</v>
      </c>
      <c r="B611">
        <f t="shared" ca="1" si="300"/>
        <v>25</v>
      </c>
      <c r="C611">
        <f t="shared" ca="1" si="301"/>
        <v>173</v>
      </c>
      <c r="D611">
        <f t="shared" ca="1" si="302"/>
        <v>66.599999999999994</v>
      </c>
      <c r="E611">
        <f t="shared" ca="1" si="303"/>
        <v>16.600000000000001</v>
      </c>
      <c r="F611">
        <f t="shared" ca="1" si="304"/>
        <v>5.5</v>
      </c>
      <c r="G611">
        <f t="shared" ca="1" si="305"/>
        <v>22.3</v>
      </c>
      <c r="H611">
        <f t="shared" ca="1" si="306"/>
        <v>11.7</v>
      </c>
      <c r="I611">
        <f t="shared" ca="1" si="307"/>
        <v>10.3</v>
      </c>
      <c r="J611">
        <f t="shared" ca="1" si="308"/>
        <v>17.399999999999999</v>
      </c>
      <c r="K611">
        <f t="shared" ca="1" si="309"/>
        <v>16.5</v>
      </c>
      <c r="L611">
        <f t="shared" ca="1" si="310"/>
        <v>35.6</v>
      </c>
      <c r="M611">
        <f t="shared" ca="1" si="311"/>
        <v>29.7</v>
      </c>
      <c r="N611">
        <f t="shared" ca="1" si="312"/>
        <v>40.4</v>
      </c>
      <c r="O611">
        <f t="shared" ca="1" si="313"/>
        <v>52.7</v>
      </c>
      <c r="P611">
        <f t="shared" ca="1" si="314"/>
        <v>50</v>
      </c>
      <c r="Q611">
        <f t="shared" ca="1" si="315"/>
        <v>50</v>
      </c>
      <c r="R611">
        <f t="shared" ca="1" si="316"/>
        <v>20</v>
      </c>
      <c r="S611">
        <f t="shared" ca="1" si="317"/>
        <v>52</v>
      </c>
      <c r="T611">
        <f t="shared" ca="1" si="318"/>
        <v>32</v>
      </c>
      <c r="U611">
        <f t="shared" ca="1" si="319"/>
        <v>28</v>
      </c>
      <c r="V611">
        <v>50</v>
      </c>
      <c r="W611">
        <f ca="1">INDIRECT("'"&amp;$A611&amp;"'!$m$23")</f>
        <v>11</v>
      </c>
      <c r="X611">
        <f ca="1">INDIRECT("'"&amp;$A611&amp;"'!$m$26")</f>
        <v>100</v>
      </c>
    </row>
    <row r="612" spans="1:24" x14ac:dyDescent="0.35">
      <c r="A612" t="s">
        <v>138</v>
      </c>
      <c r="B612">
        <f t="shared" ca="1" si="300"/>
        <v>25</v>
      </c>
      <c r="C612">
        <f t="shared" ca="1" si="301"/>
        <v>173</v>
      </c>
      <c r="D612">
        <f t="shared" ca="1" si="302"/>
        <v>66.599999999999994</v>
      </c>
      <c r="E612">
        <f t="shared" ca="1" si="303"/>
        <v>16.600000000000001</v>
      </c>
      <c r="F612">
        <f t="shared" ca="1" si="304"/>
        <v>5.5</v>
      </c>
      <c r="G612">
        <f t="shared" ca="1" si="305"/>
        <v>22.3</v>
      </c>
      <c r="H612">
        <f t="shared" ca="1" si="306"/>
        <v>11.7</v>
      </c>
      <c r="I612">
        <f t="shared" ca="1" si="307"/>
        <v>10.3</v>
      </c>
      <c r="J612">
        <f t="shared" ca="1" si="308"/>
        <v>17.399999999999999</v>
      </c>
      <c r="K612">
        <f t="shared" ca="1" si="309"/>
        <v>16.5</v>
      </c>
      <c r="L612">
        <f t="shared" ca="1" si="310"/>
        <v>35.6</v>
      </c>
      <c r="M612">
        <f t="shared" ca="1" si="311"/>
        <v>29.7</v>
      </c>
      <c r="N612">
        <f t="shared" ca="1" si="312"/>
        <v>40.4</v>
      </c>
      <c r="O612">
        <f t="shared" ca="1" si="313"/>
        <v>52.7</v>
      </c>
      <c r="P612">
        <f t="shared" ca="1" si="314"/>
        <v>50</v>
      </c>
      <c r="Q612">
        <f t="shared" ca="1" si="315"/>
        <v>50</v>
      </c>
      <c r="R612">
        <f t="shared" ca="1" si="316"/>
        <v>20</v>
      </c>
      <c r="S612">
        <f t="shared" ca="1" si="317"/>
        <v>52</v>
      </c>
      <c r="T612">
        <f t="shared" ca="1" si="318"/>
        <v>32</v>
      </c>
      <c r="U612">
        <f t="shared" ca="1" si="319"/>
        <v>28</v>
      </c>
      <c r="V612">
        <v>55</v>
      </c>
      <c r="W612">
        <f ca="1">INDIRECT("'"&amp;$A612&amp;"'!$n$23")</f>
        <v>12.25</v>
      </c>
      <c r="X612">
        <f ca="1">INDIRECT("'"&amp;$A612&amp;"'!$n$26")</f>
        <v>105</v>
      </c>
    </row>
    <row r="613" spans="1:24" x14ac:dyDescent="0.35">
      <c r="A613" t="s">
        <v>138</v>
      </c>
      <c r="B613">
        <f t="shared" ca="1" si="300"/>
        <v>25</v>
      </c>
      <c r="C613">
        <f t="shared" ca="1" si="301"/>
        <v>173</v>
      </c>
      <c r="D613">
        <f t="shared" ca="1" si="302"/>
        <v>66.599999999999994</v>
      </c>
      <c r="E613">
        <f t="shared" ca="1" si="303"/>
        <v>16.600000000000001</v>
      </c>
      <c r="F613">
        <f t="shared" ca="1" si="304"/>
        <v>5.5</v>
      </c>
      <c r="G613">
        <f t="shared" ca="1" si="305"/>
        <v>22.3</v>
      </c>
      <c r="H613">
        <f t="shared" ca="1" si="306"/>
        <v>11.7</v>
      </c>
      <c r="I613">
        <f t="shared" ca="1" si="307"/>
        <v>10.3</v>
      </c>
      <c r="J613">
        <f t="shared" ca="1" si="308"/>
        <v>17.399999999999999</v>
      </c>
      <c r="K613">
        <f t="shared" ca="1" si="309"/>
        <v>16.5</v>
      </c>
      <c r="L613">
        <f t="shared" ca="1" si="310"/>
        <v>35.6</v>
      </c>
      <c r="M613">
        <f t="shared" ca="1" si="311"/>
        <v>29.7</v>
      </c>
      <c r="N613">
        <f t="shared" ca="1" si="312"/>
        <v>40.4</v>
      </c>
      <c r="O613">
        <f t="shared" ca="1" si="313"/>
        <v>52.7</v>
      </c>
      <c r="P613">
        <f t="shared" ca="1" si="314"/>
        <v>50</v>
      </c>
      <c r="Q613">
        <f t="shared" ca="1" si="315"/>
        <v>50</v>
      </c>
      <c r="R613">
        <f t="shared" ca="1" si="316"/>
        <v>20</v>
      </c>
      <c r="S613">
        <f t="shared" ca="1" si="317"/>
        <v>52</v>
      </c>
      <c r="T613">
        <f t="shared" ca="1" si="318"/>
        <v>32</v>
      </c>
      <c r="U613">
        <f t="shared" ca="1" si="319"/>
        <v>28</v>
      </c>
      <c r="V613">
        <v>60</v>
      </c>
      <c r="W613">
        <f ca="1">INDIRECT("'"&amp;$A613&amp;"'!$o$23")</f>
        <v>13</v>
      </c>
      <c r="X613">
        <f ca="1">INDIRECT("'"&amp;$A613&amp;"'!$o$26")</f>
        <v>118</v>
      </c>
    </row>
    <row r="614" spans="1:24" x14ac:dyDescent="0.35">
      <c r="A614" t="s">
        <v>138</v>
      </c>
      <c r="B614">
        <f t="shared" ca="1" si="300"/>
        <v>25</v>
      </c>
      <c r="C614">
        <f t="shared" ca="1" si="301"/>
        <v>173</v>
      </c>
      <c r="D614">
        <f t="shared" ca="1" si="302"/>
        <v>66.599999999999994</v>
      </c>
      <c r="E614">
        <f t="shared" ca="1" si="303"/>
        <v>16.600000000000001</v>
      </c>
      <c r="F614">
        <f t="shared" ca="1" si="304"/>
        <v>5.5</v>
      </c>
      <c r="G614">
        <f t="shared" ca="1" si="305"/>
        <v>22.3</v>
      </c>
      <c r="H614">
        <f t="shared" ca="1" si="306"/>
        <v>11.7</v>
      </c>
      <c r="I614">
        <f t="shared" ca="1" si="307"/>
        <v>10.3</v>
      </c>
      <c r="J614">
        <f t="shared" ca="1" si="308"/>
        <v>17.399999999999999</v>
      </c>
      <c r="K614">
        <f t="shared" ca="1" si="309"/>
        <v>16.5</v>
      </c>
      <c r="L614">
        <f t="shared" ca="1" si="310"/>
        <v>35.6</v>
      </c>
      <c r="M614">
        <f t="shared" ca="1" si="311"/>
        <v>29.7</v>
      </c>
      <c r="N614">
        <f t="shared" ca="1" si="312"/>
        <v>40.4</v>
      </c>
      <c r="O614">
        <f t="shared" ca="1" si="313"/>
        <v>52.7</v>
      </c>
      <c r="P614">
        <f t="shared" ca="1" si="314"/>
        <v>50</v>
      </c>
      <c r="Q614">
        <f t="shared" ca="1" si="315"/>
        <v>50</v>
      </c>
      <c r="R614">
        <f t="shared" ca="1" si="316"/>
        <v>20</v>
      </c>
      <c r="S614">
        <f t="shared" ca="1" si="317"/>
        <v>52</v>
      </c>
      <c r="T614">
        <f t="shared" ca="1" si="318"/>
        <v>32</v>
      </c>
      <c r="U614">
        <f t="shared" ca="1" si="319"/>
        <v>28</v>
      </c>
      <c r="V614">
        <v>0</v>
      </c>
      <c r="W614">
        <f ca="1">INDIRECT("'"&amp;$A614&amp;"'!$C$23")</f>
        <v>0</v>
      </c>
      <c r="X614">
        <f ca="1">INDIRECT("'"&amp;$A614&amp;"'!$C$27")</f>
        <v>7</v>
      </c>
    </row>
    <row r="615" spans="1:24" x14ac:dyDescent="0.35">
      <c r="A615" t="s">
        <v>138</v>
      </c>
      <c r="B615">
        <f t="shared" ca="1" si="300"/>
        <v>25</v>
      </c>
      <c r="C615">
        <f t="shared" ca="1" si="301"/>
        <v>173</v>
      </c>
      <c r="D615">
        <f t="shared" ca="1" si="302"/>
        <v>66.599999999999994</v>
      </c>
      <c r="E615">
        <f t="shared" ca="1" si="303"/>
        <v>16.600000000000001</v>
      </c>
      <c r="F615">
        <f t="shared" ca="1" si="304"/>
        <v>5.5</v>
      </c>
      <c r="G615">
        <f t="shared" ca="1" si="305"/>
        <v>22.3</v>
      </c>
      <c r="H615">
        <f t="shared" ca="1" si="306"/>
        <v>11.7</v>
      </c>
      <c r="I615">
        <f t="shared" ca="1" si="307"/>
        <v>10.3</v>
      </c>
      <c r="J615">
        <f t="shared" ca="1" si="308"/>
        <v>17.399999999999999</v>
      </c>
      <c r="K615">
        <f t="shared" ca="1" si="309"/>
        <v>16.5</v>
      </c>
      <c r="L615">
        <f t="shared" ca="1" si="310"/>
        <v>35.6</v>
      </c>
      <c r="M615">
        <f t="shared" ca="1" si="311"/>
        <v>29.7</v>
      </c>
      <c r="N615">
        <f t="shared" ca="1" si="312"/>
        <v>40.4</v>
      </c>
      <c r="O615">
        <f t="shared" ca="1" si="313"/>
        <v>52.7</v>
      </c>
      <c r="P615">
        <f t="shared" ca="1" si="314"/>
        <v>50</v>
      </c>
      <c r="Q615">
        <f t="shared" ca="1" si="315"/>
        <v>50</v>
      </c>
      <c r="R615">
        <f t="shared" ca="1" si="316"/>
        <v>20</v>
      </c>
      <c r="S615">
        <f t="shared" ca="1" si="317"/>
        <v>52</v>
      </c>
      <c r="T615">
        <f t="shared" ca="1" si="318"/>
        <v>32</v>
      </c>
      <c r="U615">
        <f t="shared" ca="1" si="319"/>
        <v>28</v>
      </c>
      <c r="V615">
        <v>5</v>
      </c>
      <c r="W615">
        <f ca="1">INDIRECT("'"&amp;$A615&amp;"'!$d$23")</f>
        <v>1</v>
      </c>
      <c r="X615">
        <f ca="1">INDIRECT("'"&amp;$A615&amp;"'!$D$27")</f>
        <v>13</v>
      </c>
    </row>
    <row r="616" spans="1:24" x14ac:dyDescent="0.35">
      <c r="A616" t="s">
        <v>138</v>
      </c>
      <c r="B616">
        <f t="shared" ca="1" si="300"/>
        <v>25</v>
      </c>
      <c r="C616">
        <f t="shared" ca="1" si="301"/>
        <v>173</v>
      </c>
      <c r="D616">
        <f t="shared" ca="1" si="302"/>
        <v>66.599999999999994</v>
      </c>
      <c r="E616">
        <f t="shared" ca="1" si="303"/>
        <v>16.600000000000001</v>
      </c>
      <c r="F616">
        <f t="shared" ca="1" si="304"/>
        <v>5.5</v>
      </c>
      <c r="G616">
        <f t="shared" ca="1" si="305"/>
        <v>22.3</v>
      </c>
      <c r="H616">
        <f t="shared" ca="1" si="306"/>
        <v>11.7</v>
      </c>
      <c r="I616">
        <f t="shared" ca="1" si="307"/>
        <v>10.3</v>
      </c>
      <c r="J616">
        <f t="shared" ca="1" si="308"/>
        <v>17.399999999999999</v>
      </c>
      <c r="K616">
        <f t="shared" ca="1" si="309"/>
        <v>16.5</v>
      </c>
      <c r="L616">
        <f t="shared" ca="1" si="310"/>
        <v>35.6</v>
      </c>
      <c r="M616">
        <f t="shared" ca="1" si="311"/>
        <v>29.7</v>
      </c>
      <c r="N616">
        <f t="shared" ca="1" si="312"/>
        <v>40.4</v>
      </c>
      <c r="O616">
        <f t="shared" ca="1" si="313"/>
        <v>52.7</v>
      </c>
      <c r="P616">
        <f t="shared" ca="1" si="314"/>
        <v>50</v>
      </c>
      <c r="Q616">
        <f t="shared" ca="1" si="315"/>
        <v>50</v>
      </c>
      <c r="R616">
        <f t="shared" ca="1" si="316"/>
        <v>20</v>
      </c>
      <c r="S616">
        <f t="shared" ca="1" si="317"/>
        <v>52</v>
      </c>
      <c r="T616">
        <f t="shared" ca="1" si="318"/>
        <v>32</v>
      </c>
      <c r="U616">
        <f t="shared" ca="1" si="319"/>
        <v>28</v>
      </c>
      <c r="V616">
        <v>10</v>
      </c>
      <c r="W616">
        <f ca="1">INDIRECT("'"&amp;$A616&amp;"'!$e$23")</f>
        <v>2</v>
      </c>
      <c r="X616">
        <f ca="1">INDIRECT("'"&amp;$A616&amp;"'!$e$27")</f>
        <v>15</v>
      </c>
    </row>
    <row r="617" spans="1:24" x14ac:dyDescent="0.35">
      <c r="A617" t="s">
        <v>138</v>
      </c>
      <c r="B617">
        <f t="shared" ca="1" si="300"/>
        <v>25</v>
      </c>
      <c r="C617">
        <f t="shared" ca="1" si="301"/>
        <v>173</v>
      </c>
      <c r="D617">
        <f t="shared" ca="1" si="302"/>
        <v>66.599999999999994</v>
      </c>
      <c r="E617">
        <f t="shared" ca="1" si="303"/>
        <v>16.600000000000001</v>
      </c>
      <c r="F617">
        <f t="shared" ca="1" si="304"/>
        <v>5.5</v>
      </c>
      <c r="G617">
        <f t="shared" ca="1" si="305"/>
        <v>22.3</v>
      </c>
      <c r="H617">
        <f t="shared" ca="1" si="306"/>
        <v>11.7</v>
      </c>
      <c r="I617">
        <f t="shared" ca="1" si="307"/>
        <v>10.3</v>
      </c>
      <c r="J617">
        <f t="shared" ca="1" si="308"/>
        <v>17.399999999999999</v>
      </c>
      <c r="K617">
        <f t="shared" ca="1" si="309"/>
        <v>16.5</v>
      </c>
      <c r="L617">
        <f t="shared" ca="1" si="310"/>
        <v>35.6</v>
      </c>
      <c r="M617">
        <f t="shared" ca="1" si="311"/>
        <v>29.7</v>
      </c>
      <c r="N617">
        <f t="shared" ca="1" si="312"/>
        <v>40.4</v>
      </c>
      <c r="O617">
        <f t="shared" ca="1" si="313"/>
        <v>52.7</v>
      </c>
      <c r="P617">
        <f t="shared" ca="1" si="314"/>
        <v>50</v>
      </c>
      <c r="Q617">
        <f t="shared" ca="1" si="315"/>
        <v>50</v>
      </c>
      <c r="R617">
        <f t="shared" ca="1" si="316"/>
        <v>20</v>
      </c>
      <c r="S617">
        <f t="shared" ca="1" si="317"/>
        <v>52</v>
      </c>
      <c r="T617">
        <f t="shared" ca="1" si="318"/>
        <v>32</v>
      </c>
      <c r="U617">
        <f t="shared" ca="1" si="319"/>
        <v>28</v>
      </c>
      <c r="V617">
        <v>15</v>
      </c>
      <c r="W617">
        <f ca="1">INDIRECT("'"&amp;$A617&amp;"'!$f$23")</f>
        <v>3.5</v>
      </c>
      <c r="X617">
        <f ca="1">INDIRECT("'"&amp;$A617&amp;"'!$f$27")</f>
        <v>20</v>
      </c>
    </row>
    <row r="618" spans="1:24" x14ac:dyDescent="0.35">
      <c r="A618" t="s">
        <v>138</v>
      </c>
      <c r="B618">
        <f t="shared" ca="1" si="300"/>
        <v>25</v>
      </c>
      <c r="C618">
        <f ca="1">INDIRECT("'"&amp;$A618&amp;"'!$C$4")</f>
        <v>173</v>
      </c>
      <c r="D618">
        <f ca="1">INDIRECT("'"&amp;$A618&amp;"'!$C$5")</f>
        <v>66.599999999999994</v>
      </c>
      <c r="E618">
        <f ca="1">INDIRECT("'"&amp;$A618&amp;"'!$C$6")</f>
        <v>16.600000000000001</v>
      </c>
      <c r="F618">
        <f ca="1">INDIRECT("'"&amp;$A618&amp;"'!$C$7")</f>
        <v>5.5</v>
      </c>
      <c r="G618">
        <f ca="1">INDIRECT("'"&amp;$A618&amp;"'!$C$8")</f>
        <v>22.3</v>
      </c>
      <c r="H618">
        <f ca="1">INDIRECT("'"&amp;$A618&amp;"'!$C$11")</f>
        <v>11.7</v>
      </c>
      <c r="I618">
        <f ca="1">INDIRECT("'"&amp;$A618&amp;"'!$D$11")</f>
        <v>10.3</v>
      </c>
      <c r="J618">
        <f ca="1">INDIRECT("'"&amp;$A618&amp;"'!$e$11")</f>
        <v>17.399999999999999</v>
      </c>
      <c r="K618">
        <f ca="1">INDIRECT("'"&amp;$A618&amp;"'!$f$11")</f>
        <v>16.5</v>
      </c>
      <c r="L618">
        <f ca="1">INDIRECT("'"&amp;$A618&amp;"'!$C$12")</f>
        <v>35.6</v>
      </c>
      <c r="M618">
        <f ca="1">INDIRECT("'"&amp;$A618&amp;"'!$d$12")</f>
        <v>29.7</v>
      </c>
      <c r="N618">
        <f ca="1">INDIRECT("'"&amp;$A618&amp;"'!$e$12")</f>
        <v>40.4</v>
      </c>
      <c r="O618">
        <f ca="1">INDIRECT("'"&amp;$A618&amp;"'!$f$12")</f>
        <v>52.7</v>
      </c>
      <c r="P618">
        <f ca="1">INDIRECT("'"&amp;$A618&amp;"'!$C$16")</f>
        <v>50</v>
      </c>
      <c r="Q618">
        <f ca="1">INDIRECT("'"&amp;$A618&amp;"'!$C$17")</f>
        <v>50</v>
      </c>
      <c r="R618">
        <f ca="1">INDIRECT("'"&amp;$A618&amp;"'!$d$16")</f>
        <v>20</v>
      </c>
      <c r="S618">
        <f ca="1">INDIRECT("'"&amp;$A618&amp;"'!$e$17")</f>
        <v>52</v>
      </c>
      <c r="T618">
        <f ca="1">INDIRECT("'"&amp;$A618&amp;"'!$f$16")</f>
        <v>32</v>
      </c>
      <c r="U618">
        <f ca="1">INDIRECT("'"&amp;$A618&amp;"'!$f$17")</f>
        <v>28</v>
      </c>
      <c r="V618">
        <v>20</v>
      </c>
      <c r="W618">
        <f ca="1">INDIRECT("'"&amp;$A618&amp;"'!$g$23")</f>
        <v>5</v>
      </c>
      <c r="X618">
        <f ca="1">INDIRECT("'"&amp;$A618&amp;"'!$g$27")</f>
        <v>25</v>
      </c>
    </row>
    <row r="619" spans="1:24" x14ac:dyDescent="0.35">
      <c r="A619" t="s">
        <v>138</v>
      </c>
      <c r="B619">
        <f t="shared" ca="1" si="300"/>
        <v>25</v>
      </c>
      <c r="C619">
        <f t="shared" ca="1" si="301"/>
        <v>173</v>
      </c>
      <c r="D619">
        <f t="shared" ca="1" si="302"/>
        <v>66.599999999999994</v>
      </c>
      <c r="E619">
        <f t="shared" ca="1" si="303"/>
        <v>16.600000000000001</v>
      </c>
      <c r="F619">
        <f t="shared" ca="1" si="304"/>
        <v>5.5</v>
      </c>
      <c r="G619">
        <f t="shared" ca="1" si="305"/>
        <v>22.3</v>
      </c>
      <c r="H619">
        <f t="shared" ca="1" si="306"/>
        <v>11.7</v>
      </c>
      <c r="I619">
        <f t="shared" ca="1" si="307"/>
        <v>10.3</v>
      </c>
      <c r="J619">
        <f t="shared" ca="1" si="308"/>
        <v>17.399999999999999</v>
      </c>
      <c r="K619">
        <f t="shared" ca="1" si="309"/>
        <v>16.5</v>
      </c>
      <c r="L619">
        <f t="shared" ca="1" si="310"/>
        <v>35.6</v>
      </c>
      <c r="M619">
        <f t="shared" ca="1" si="311"/>
        <v>29.7</v>
      </c>
      <c r="N619">
        <f t="shared" ca="1" si="312"/>
        <v>40.4</v>
      </c>
      <c r="O619">
        <f t="shared" ca="1" si="313"/>
        <v>52.7</v>
      </c>
      <c r="P619">
        <f t="shared" ca="1" si="314"/>
        <v>50</v>
      </c>
      <c r="Q619">
        <f t="shared" ca="1" si="315"/>
        <v>50</v>
      </c>
      <c r="R619">
        <f t="shared" ca="1" si="316"/>
        <v>20</v>
      </c>
      <c r="S619">
        <f t="shared" ca="1" si="317"/>
        <v>52</v>
      </c>
      <c r="T619">
        <f t="shared" ca="1" si="318"/>
        <v>32</v>
      </c>
      <c r="U619">
        <f t="shared" ca="1" si="319"/>
        <v>28</v>
      </c>
      <c r="V619">
        <v>25</v>
      </c>
      <c r="W619">
        <f ca="1">INDIRECT("'"&amp;$A619&amp;"'!$h$23")</f>
        <v>6.5</v>
      </c>
      <c r="X619">
        <f ca="1">INDIRECT("'"&amp;$A619&amp;"'!$h$27")</f>
        <v>32</v>
      </c>
    </row>
    <row r="620" spans="1:24" x14ac:dyDescent="0.35">
      <c r="A620" t="s">
        <v>138</v>
      </c>
      <c r="B620">
        <f t="shared" ca="1" si="300"/>
        <v>25</v>
      </c>
      <c r="C620">
        <f t="shared" ca="1" si="301"/>
        <v>173</v>
      </c>
      <c r="D620">
        <f t="shared" ca="1" si="302"/>
        <v>66.599999999999994</v>
      </c>
      <c r="E620">
        <f t="shared" ca="1" si="303"/>
        <v>16.600000000000001</v>
      </c>
      <c r="F620">
        <f t="shared" ca="1" si="304"/>
        <v>5.5</v>
      </c>
      <c r="G620">
        <f t="shared" ca="1" si="305"/>
        <v>22.3</v>
      </c>
      <c r="H620">
        <f t="shared" ca="1" si="306"/>
        <v>11.7</v>
      </c>
      <c r="I620">
        <f t="shared" ca="1" si="307"/>
        <v>10.3</v>
      </c>
      <c r="J620">
        <f t="shared" ca="1" si="308"/>
        <v>17.399999999999999</v>
      </c>
      <c r="K620">
        <f t="shared" ca="1" si="309"/>
        <v>16.5</v>
      </c>
      <c r="L620">
        <f t="shared" ca="1" si="310"/>
        <v>35.6</v>
      </c>
      <c r="M620">
        <f t="shared" ca="1" si="311"/>
        <v>29.7</v>
      </c>
      <c r="N620">
        <f t="shared" ca="1" si="312"/>
        <v>40.4</v>
      </c>
      <c r="O620">
        <f t="shared" ca="1" si="313"/>
        <v>52.7</v>
      </c>
      <c r="P620">
        <f t="shared" ca="1" si="314"/>
        <v>50</v>
      </c>
      <c r="Q620">
        <f t="shared" ca="1" si="315"/>
        <v>50</v>
      </c>
      <c r="R620">
        <f t="shared" ca="1" si="316"/>
        <v>20</v>
      </c>
      <c r="S620">
        <f t="shared" ca="1" si="317"/>
        <v>52</v>
      </c>
      <c r="T620">
        <f t="shared" ca="1" si="318"/>
        <v>32</v>
      </c>
      <c r="U620">
        <f t="shared" ca="1" si="319"/>
        <v>28</v>
      </c>
      <c r="V620">
        <v>30</v>
      </c>
      <c r="W620">
        <f ca="1">INDIRECT("'"&amp;$A620&amp;"'!$i$23")</f>
        <v>8</v>
      </c>
      <c r="X620">
        <f ca="1">INDIRECT("'"&amp;$A620&amp;"'!$i$27")</f>
        <v>41</v>
      </c>
    </row>
    <row r="621" spans="1:24" x14ac:dyDescent="0.35">
      <c r="A621" t="s">
        <v>138</v>
      </c>
      <c r="B621">
        <f t="shared" ca="1" si="300"/>
        <v>25</v>
      </c>
      <c r="C621">
        <f t="shared" ca="1" si="301"/>
        <v>173</v>
      </c>
      <c r="D621">
        <f t="shared" ca="1" si="302"/>
        <v>66.599999999999994</v>
      </c>
      <c r="E621">
        <f t="shared" ca="1" si="303"/>
        <v>16.600000000000001</v>
      </c>
      <c r="F621">
        <f t="shared" ca="1" si="304"/>
        <v>5.5</v>
      </c>
      <c r="G621">
        <f t="shared" ca="1" si="305"/>
        <v>22.3</v>
      </c>
      <c r="H621">
        <f t="shared" ca="1" si="306"/>
        <v>11.7</v>
      </c>
      <c r="I621">
        <f t="shared" ca="1" si="307"/>
        <v>10.3</v>
      </c>
      <c r="J621">
        <f t="shared" ca="1" si="308"/>
        <v>17.399999999999999</v>
      </c>
      <c r="K621">
        <f t="shared" ca="1" si="309"/>
        <v>16.5</v>
      </c>
      <c r="L621">
        <f t="shared" ca="1" si="310"/>
        <v>35.6</v>
      </c>
      <c r="M621">
        <f t="shared" ca="1" si="311"/>
        <v>29.7</v>
      </c>
      <c r="N621">
        <f t="shared" ca="1" si="312"/>
        <v>40.4</v>
      </c>
      <c r="O621">
        <f t="shared" ca="1" si="313"/>
        <v>52.7</v>
      </c>
      <c r="P621">
        <f t="shared" ca="1" si="314"/>
        <v>50</v>
      </c>
      <c r="Q621">
        <f t="shared" ca="1" si="315"/>
        <v>50</v>
      </c>
      <c r="R621">
        <f t="shared" ca="1" si="316"/>
        <v>20</v>
      </c>
      <c r="S621">
        <f t="shared" ca="1" si="317"/>
        <v>52</v>
      </c>
      <c r="T621">
        <f t="shared" ca="1" si="318"/>
        <v>32</v>
      </c>
      <c r="U621">
        <f t="shared" ca="1" si="319"/>
        <v>28</v>
      </c>
      <c r="V621">
        <v>35</v>
      </c>
      <c r="W621">
        <f ca="1">INDIRECT("'"&amp;$A621&amp;"'!$j$23")</f>
        <v>8.5</v>
      </c>
      <c r="X621">
        <f ca="1">INDIRECT("'"&amp;$A621&amp;"'!$j$27")</f>
        <v>47</v>
      </c>
    </row>
    <row r="622" spans="1:24" x14ac:dyDescent="0.35">
      <c r="A622" t="s">
        <v>138</v>
      </c>
      <c r="B622">
        <f t="shared" ca="1" si="300"/>
        <v>25</v>
      </c>
      <c r="C622">
        <f t="shared" ca="1" si="301"/>
        <v>173</v>
      </c>
      <c r="D622">
        <f t="shared" ca="1" si="302"/>
        <v>66.599999999999994</v>
      </c>
      <c r="E622">
        <f t="shared" ca="1" si="303"/>
        <v>16.600000000000001</v>
      </c>
      <c r="F622">
        <f t="shared" ca="1" si="304"/>
        <v>5.5</v>
      </c>
      <c r="G622">
        <f t="shared" ca="1" si="305"/>
        <v>22.3</v>
      </c>
      <c r="H622">
        <f t="shared" ca="1" si="306"/>
        <v>11.7</v>
      </c>
      <c r="I622">
        <f t="shared" ca="1" si="307"/>
        <v>10.3</v>
      </c>
      <c r="J622">
        <f t="shared" ca="1" si="308"/>
        <v>17.399999999999999</v>
      </c>
      <c r="K622">
        <f t="shared" ca="1" si="309"/>
        <v>16.5</v>
      </c>
      <c r="L622">
        <f t="shared" ca="1" si="310"/>
        <v>35.6</v>
      </c>
      <c r="M622">
        <f t="shared" ca="1" si="311"/>
        <v>29.7</v>
      </c>
      <c r="N622">
        <f t="shared" ca="1" si="312"/>
        <v>40.4</v>
      </c>
      <c r="O622">
        <f t="shared" ca="1" si="313"/>
        <v>52.7</v>
      </c>
      <c r="P622">
        <f t="shared" ca="1" si="314"/>
        <v>50</v>
      </c>
      <c r="Q622">
        <f t="shared" ca="1" si="315"/>
        <v>50</v>
      </c>
      <c r="R622">
        <f t="shared" ca="1" si="316"/>
        <v>20</v>
      </c>
      <c r="S622">
        <f t="shared" ca="1" si="317"/>
        <v>52</v>
      </c>
      <c r="T622">
        <f t="shared" ca="1" si="318"/>
        <v>32</v>
      </c>
      <c r="U622">
        <f t="shared" ca="1" si="319"/>
        <v>28</v>
      </c>
      <c r="V622">
        <v>40</v>
      </c>
      <c r="W622">
        <f ca="1">INDIRECT("'"&amp;$A622&amp;"'!$k$23")</f>
        <v>9.5</v>
      </c>
      <c r="X622">
        <f ca="1">INDIRECT("'"&amp;$A622&amp;"'!$k$27")</f>
        <v>56</v>
      </c>
    </row>
    <row r="623" spans="1:24" x14ac:dyDescent="0.35">
      <c r="A623" t="s">
        <v>138</v>
      </c>
      <c r="B623">
        <f t="shared" ca="1" si="300"/>
        <v>25</v>
      </c>
      <c r="C623">
        <f t="shared" ca="1" si="301"/>
        <v>173</v>
      </c>
      <c r="D623">
        <f t="shared" ca="1" si="302"/>
        <v>66.599999999999994</v>
      </c>
      <c r="E623">
        <f t="shared" ca="1" si="303"/>
        <v>16.600000000000001</v>
      </c>
      <c r="F623">
        <f t="shared" ca="1" si="304"/>
        <v>5.5</v>
      </c>
      <c r="G623">
        <f t="shared" ca="1" si="305"/>
        <v>22.3</v>
      </c>
      <c r="H623">
        <f t="shared" ca="1" si="306"/>
        <v>11.7</v>
      </c>
      <c r="I623">
        <f t="shared" ca="1" si="307"/>
        <v>10.3</v>
      </c>
      <c r="J623">
        <f t="shared" ca="1" si="308"/>
        <v>17.399999999999999</v>
      </c>
      <c r="K623">
        <f t="shared" ca="1" si="309"/>
        <v>16.5</v>
      </c>
      <c r="L623">
        <f t="shared" ca="1" si="310"/>
        <v>35.6</v>
      </c>
      <c r="M623">
        <f t="shared" ca="1" si="311"/>
        <v>29.7</v>
      </c>
      <c r="N623">
        <f t="shared" ca="1" si="312"/>
        <v>40.4</v>
      </c>
      <c r="O623">
        <f t="shared" ca="1" si="313"/>
        <v>52.7</v>
      </c>
      <c r="P623">
        <f t="shared" ca="1" si="314"/>
        <v>50</v>
      </c>
      <c r="Q623">
        <f t="shared" ca="1" si="315"/>
        <v>50</v>
      </c>
      <c r="R623">
        <f t="shared" ca="1" si="316"/>
        <v>20</v>
      </c>
      <c r="S623">
        <f t="shared" ca="1" si="317"/>
        <v>52</v>
      </c>
      <c r="T623">
        <f t="shared" ca="1" si="318"/>
        <v>32</v>
      </c>
      <c r="U623">
        <f t="shared" ca="1" si="319"/>
        <v>28</v>
      </c>
      <c r="V623">
        <v>45</v>
      </c>
      <c r="W623">
        <f ca="1">INDIRECT("'"&amp;$A623&amp;"'!$l$23")</f>
        <v>9.75</v>
      </c>
      <c r="X623">
        <f ca="1">INDIRECT("'"&amp;$A623&amp;"'!$l$27")</f>
        <v>64</v>
      </c>
    </row>
    <row r="624" spans="1:24" x14ac:dyDescent="0.35">
      <c r="A624" t="s">
        <v>138</v>
      </c>
      <c r="B624">
        <f t="shared" ca="1" si="300"/>
        <v>25</v>
      </c>
      <c r="C624">
        <f t="shared" ca="1" si="301"/>
        <v>173</v>
      </c>
      <c r="D624">
        <f t="shared" ca="1" si="302"/>
        <v>66.599999999999994</v>
      </c>
      <c r="E624">
        <f t="shared" ca="1" si="303"/>
        <v>16.600000000000001</v>
      </c>
      <c r="F624">
        <f t="shared" ca="1" si="304"/>
        <v>5.5</v>
      </c>
      <c r="G624">
        <f t="shared" ca="1" si="305"/>
        <v>22.3</v>
      </c>
      <c r="H624">
        <f t="shared" ca="1" si="306"/>
        <v>11.7</v>
      </c>
      <c r="I624">
        <f t="shared" ca="1" si="307"/>
        <v>10.3</v>
      </c>
      <c r="J624">
        <f t="shared" ca="1" si="308"/>
        <v>17.399999999999999</v>
      </c>
      <c r="K624">
        <f t="shared" ca="1" si="309"/>
        <v>16.5</v>
      </c>
      <c r="L624">
        <f t="shared" ca="1" si="310"/>
        <v>35.6</v>
      </c>
      <c r="M624">
        <f t="shared" ca="1" si="311"/>
        <v>29.7</v>
      </c>
      <c r="N624">
        <f t="shared" ca="1" si="312"/>
        <v>40.4</v>
      </c>
      <c r="O624">
        <f t="shared" ca="1" si="313"/>
        <v>52.7</v>
      </c>
      <c r="P624">
        <f t="shared" ca="1" si="314"/>
        <v>50</v>
      </c>
      <c r="Q624">
        <f t="shared" ca="1" si="315"/>
        <v>50</v>
      </c>
      <c r="R624">
        <f t="shared" ca="1" si="316"/>
        <v>20</v>
      </c>
      <c r="S624">
        <f t="shared" ca="1" si="317"/>
        <v>52</v>
      </c>
      <c r="T624">
        <f t="shared" ca="1" si="318"/>
        <v>32</v>
      </c>
      <c r="U624">
        <f t="shared" ca="1" si="319"/>
        <v>28</v>
      </c>
      <c r="V624">
        <v>50</v>
      </c>
      <c r="W624">
        <f ca="1">INDIRECT("'"&amp;$A624&amp;"'!$m$23")</f>
        <v>11</v>
      </c>
      <c r="X624">
        <f ca="1">INDIRECT("'"&amp;$A624&amp;"'!$m$27")</f>
        <v>76</v>
      </c>
    </row>
    <row r="625" spans="1:24" x14ac:dyDescent="0.35">
      <c r="A625" t="s">
        <v>138</v>
      </c>
      <c r="B625">
        <f t="shared" ca="1" si="300"/>
        <v>25</v>
      </c>
      <c r="C625">
        <f t="shared" ca="1" si="301"/>
        <v>173</v>
      </c>
      <c r="D625">
        <f t="shared" ca="1" si="302"/>
        <v>66.599999999999994</v>
      </c>
      <c r="E625">
        <f t="shared" ca="1" si="303"/>
        <v>16.600000000000001</v>
      </c>
      <c r="F625">
        <f t="shared" ca="1" si="304"/>
        <v>5.5</v>
      </c>
      <c r="G625">
        <f t="shared" ca="1" si="305"/>
        <v>22.3</v>
      </c>
      <c r="H625">
        <f t="shared" ca="1" si="306"/>
        <v>11.7</v>
      </c>
      <c r="I625">
        <f t="shared" ca="1" si="307"/>
        <v>10.3</v>
      </c>
      <c r="J625">
        <f t="shared" ca="1" si="308"/>
        <v>17.399999999999999</v>
      </c>
      <c r="K625">
        <f t="shared" ca="1" si="309"/>
        <v>16.5</v>
      </c>
      <c r="L625">
        <f t="shared" ca="1" si="310"/>
        <v>35.6</v>
      </c>
      <c r="M625">
        <f t="shared" ca="1" si="311"/>
        <v>29.7</v>
      </c>
      <c r="N625">
        <f t="shared" ca="1" si="312"/>
        <v>40.4</v>
      </c>
      <c r="O625">
        <f t="shared" ca="1" si="313"/>
        <v>52.7</v>
      </c>
      <c r="P625">
        <f t="shared" ca="1" si="314"/>
        <v>50</v>
      </c>
      <c r="Q625">
        <f t="shared" ca="1" si="315"/>
        <v>50</v>
      </c>
      <c r="R625">
        <f t="shared" ca="1" si="316"/>
        <v>20</v>
      </c>
      <c r="S625">
        <f t="shared" ca="1" si="317"/>
        <v>52</v>
      </c>
      <c r="T625">
        <f t="shared" ca="1" si="318"/>
        <v>32</v>
      </c>
      <c r="U625">
        <f t="shared" ca="1" si="319"/>
        <v>28</v>
      </c>
      <c r="V625">
        <v>55</v>
      </c>
      <c r="W625">
        <f ca="1">INDIRECT("'"&amp;$A625&amp;"'!$n$23")</f>
        <v>12.25</v>
      </c>
      <c r="X625">
        <f ca="1">INDIRECT("'"&amp;$A625&amp;"'!$n$27")</f>
        <v>90</v>
      </c>
    </row>
    <row r="626" spans="1:24" x14ac:dyDescent="0.35">
      <c r="A626" t="s">
        <v>138</v>
      </c>
      <c r="B626">
        <f t="shared" ca="1" si="300"/>
        <v>25</v>
      </c>
      <c r="C626">
        <f t="shared" ca="1" si="301"/>
        <v>173</v>
      </c>
      <c r="D626">
        <f t="shared" ca="1" si="302"/>
        <v>66.599999999999994</v>
      </c>
      <c r="E626">
        <f t="shared" ca="1" si="303"/>
        <v>16.600000000000001</v>
      </c>
      <c r="F626">
        <f t="shared" ca="1" si="304"/>
        <v>5.5</v>
      </c>
      <c r="G626">
        <f t="shared" ca="1" si="305"/>
        <v>22.3</v>
      </c>
      <c r="H626">
        <f t="shared" ca="1" si="306"/>
        <v>11.7</v>
      </c>
      <c r="I626">
        <f t="shared" ca="1" si="307"/>
        <v>10.3</v>
      </c>
      <c r="J626">
        <f t="shared" ca="1" si="308"/>
        <v>17.399999999999999</v>
      </c>
      <c r="K626">
        <f t="shared" ca="1" si="309"/>
        <v>16.5</v>
      </c>
      <c r="L626">
        <f t="shared" ca="1" si="310"/>
        <v>35.6</v>
      </c>
      <c r="M626">
        <f t="shared" ca="1" si="311"/>
        <v>29.7</v>
      </c>
      <c r="N626">
        <f t="shared" ca="1" si="312"/>
        <v>40.4</v>
      </c>
      <c r="O626">
        <f t="shared" ca="1" si="313"/>
        <v>52.7</v>
      </c>
      <c r="P626">
        <f t="shared" ca="1" si="314"/>
        <v>50</v>
      </c>
      <c r="Q626">
        <f t="shared" ca="1" si="315"/>
        <v>50</v>
      </c>
      <c r="R626">
        <f t="shared" ca="1" si="316"/>
        <v>20</v>
      </c>
      <c r="S626">
        <f t="shared" ca="1" si="317"/>
        <v>52</v>
      </c>
      <c r="T626">
        <f t="shared" ca="1" si="318"/>
        <v>32</v>
      </c>
      <c r="U626">
        <f t="shared" ca="1" si="319"/>
        <v>28</v>
      </c>
      <c r="V626">
        <v>60</v>
      </c>
      <c r="W626">
        <f ca="1">INDIRECT("'"&amp;$A626&amp;"'!$o$23")</f>
        <v>13</v>
      </c>
      <c r="X626">
        <f ca="1">INDIRECT("'"&amp;$A626&amp;"'!$o$27")</f>
        <v>120</v>
      </c>
    </row>
    <row r="627" spans="1:24" x14ac:dyDescent="0.35">
      <c r="A627" t="s">
        <v>139</v>
      </c>
      <c r="B627">
        <f ca="1">INDIRECT("'"&amp;$A627&amp;"'!$C$3")</f>
        <v>25</v>
      </c>
      <c r="C627">
        <f ca="1">INDIRECT("'"&amp;$A627&amp;"'!$C$4")</f>
        <v>168.5</v>
      </c>
      <c r="D627">
        <f ca="1">INDIRECT("'"&amp;$A627&amp;"'!$C$5")</f>
        <v>61.9</v>
      </c>
      <c r="E627">
        <f ca="1">INDIRECT("'"&amp;$A627&amp;"'!$C$6")</f>
        <v>14.7</v>
      </c>
      <c r="F627">
        <f ca="1">INDIRECT("'"&amp;$A627&amp;"'!$C$7")</f>
        <v>5.5</v>
      </c>
      <c r="G627">
        <f ca="1">INDIRECT("'"&amp;$A627&amp;"'!$C$8")</f>
        <v>21.8</v>
      </c>
      <c r="H627">
        <f ca="1">INDIRECT("'"&amp;$A627&amp;"'!$C$11")</f>
        <v>10.5</v>
      </c>
      <c r="I627">
        <f ca="1">INDIRECT("'"&amp;$A627&amp;"'!$D$11")</f>
        <v>9.1</v>
      </c>
      <c r="J627">
        <f ca="1">INDIRECT("'"&amp;$A627&amp;"'!$e$11")</f>
        <v>15.9</v>
      </c>
      <c r="K627">
        <f ca="1">INDIRECT("'"&amp;$A627&amp;"'!$f$11")</f>
        <v>14.9</v>
      </c>
      <c r="L627">
        <f ca="1">INDIRECT("'"&amp;$A627&amp;"'!$C$12")</f>
        <v>35.799999999999997</v>
      </c>
      <c r="M627">
        <f ca="1">INDIRECT("'"&amp;$A627&amp;"'!$d$12")</f>
        <v>30.4</v>
      </c>
      <c r="N627">
        <f ca="1">INDIRECT("'"&amp;$A627&amp;"'!$e$12")</f>
        <v>40.799999999999997</v>
      </c>
      <c r="O627">
        <f ca="1">INDIRECT("'"&amp;$A627&amp;"'!$f$12")</f>
        <v>53</v>
      </c>
      <c r="P627">
        <f ca="1">INDIRECT("'"&amp;$A627&amp;"'!$C$16")</f>
        <v>48</v>
      </c>
      <c r="Q627">
        <f ca="1">INDIRECT("'"&amp;$A627&amp;"'!$C$17")</f>
        <v>47</v>
      </c>
      <c r="R627">
        <f ca="1">INDIRECT("'"&amp;$A627&amp;"'!$d$16")</f>
        <v>24</v>
      </c>
      <c r="S627">
        <f ca="1">INDIRECT("'"&amp;$A627&amp;"'!$e$17")</f>
        <v>46</v>
      </c>
      <c r="T627">
        <f ca="1">INDIRECT("'"&amp;$A627&amp;"'!$f$16")</f>
        <v>28</v>
      </c>
      <c r="U627">
        <f ca="1">INDIRECT("'"&amp;$A627&amp;"'!$f$17")</f>
        <v>26</v>
      </c>
      <c r="V627">
        <v>0</v>
      </c>
      <c r="W627">
        <f ca="1">INDIRECT("'"&amp;$A627&amp;"'!$C$23")</f>
        <v>0</v>
      </c>
      <c r="X627">
        <f ca="1">INDIRECT("'"&amp;$A627&amp;"'!$C$25")</f>
        <v>4</v>
      </c>
    </row>
    <row r="628" spans="1:24" x14ac:dyDescent="0.35">
      <c r="A628" t="s">
        <v>139</v>
      </c>
      <c r="B628">
        <f t="shared" ca="1" si="300"/>
        <v>25</v>
      </c>
      <c r="C628">
        <f t="shared" ca="1" si="301"/>
        <v>168.5</v>
      </c>
      <c r="D628">
        <f t="shared" ca="1" si="302"/>
        <v>61.9</v>
      </c>
      <c r="E628">
        <f t="shared" ca="1" si="303"/>
        <v>14.7</v>
      </c>
      <c r="F628">
        <f t="shared" ca="1" si="304"/>
        <v>5.5</v>
      </c>
      <c r="G628">
        <f t="shared" ca="1" si="305"/>
        <v>21.8</v>
      </c>
      <c r="H628">
        <f t="shared" ca="1" si="306"/>
        <v>10.5</v>
      </c>
      <c r="I628">
        <f t="shared" ca="1" si="307"/>
        <v>9.1</v>
      </c>
      <c r="J628">
        <f t="shared" ca="1" si="308"/>
        <v>15.9</v>
      </c>
      <c r="K628">
        <f t="shared" ca="1" si="309"/>
        <v>14.9</v>
      </c>
      <c r="L628">
        <f t="shared" ca="1" si="310"/>
        <v>35.799999999999997</v>
      </c>
      <c r="M628">
        <f t="shared" ca="1" si="311"/>
        <v>30.4</v>
      </c>
      <c r="N628">
        <f t="shared" ca="1" si="312"/>
        <v>40.799999999999997</v>
      </c>
      <c r="O628">
        <f t="shared" ca="1" si="313"/>
        <v>53</v>
      </c>
      <c r="P628">
        <f t="shared" ca="1" si="314"/>
        <v>48</v>
      </c>
      <c r="Q628">
        <f t="shared" ca="1" si="315"/>
        <v>47</v>
      </c>
      <c r="R628">
        <f t="shared" ca="1" si="316"/>
        <v>24</v>
      </c>
      <c r="S628">
        <f t="shared" ca="1" si="317"/>
        <v>46</v>
      </c>
      <c r="T628">
        <f t="shared" ca="1" si="318"/>
        <v>28</v>
      </c>
      <c r="U628">
        <f t="shared" ca="1" si="319"/>
        <v>26</v>
      </c>
      <c r="V628">
        <v>5</v>
      </c>
      <c r="W628">
        <f ca="1">INDIRECT("'"&amp;$A628&amp;"'!$d$23")</f>
        <v>1.25</v>
      </c>
      <c r="X628">
        <f ca="1">INDIRECT("'"&amp;$A628&amp;"'!$D$25")</f>
        <v>10</v>
      </c>
    </row>
    <row r="629" spans="1:24" x14ac:dyDescent="0.35">
      <c r="A629" t="s">
        <v>139</v>
      </c>
      <c r="B629">
        <f t="shared" ca="1" si="300"/>
        <v>25</v>
      </c>
      <c r="C629">
        <f t="shared" ca="1" si="301"/>
        <v>168.5</v>
      </c>
      <c r="D629">
        <f t="shared" ca="1" si="302"/>
        <v>61.9</v>
      </c>
      <c r="E629">
        <f t="shared" ca="1" si="303"/>
        <v>14.7</v>
      </c>
      <c r="F629">
        <f t="shared" ca="1" si="304"/>
        <v>5.5</v>
      </c>
      <c r="G629">
        <f t="shared" ca="1" si="305"/>
        <v>21.8</v>
      </c>
      <c r="H629">
        <f t="shared" ca="1" si="306"/>
        <v>10.5</v>
      </c>
      <c r="I629">
        <f t="shared" ca="1" si="307"/>
        <v>9.1</v>
      </c>
      <c r="J629">
        <f t="shared" ca="1" si="308"/>
        <v>15.9</v>
      </c>
      <c r="K629">
        <f t="shared" ca="1" si="309"/>
        <v>14.9</v>
      </c>
      <c r="L629">
        <f t="shared" ca="1" si="310"/>
        <v>35.799999999999997</v>
      </c>
      <c r="M629">
        <f t="shared" ca="1" si="311"/>
        <v>30.4</v>
      </c>
      <c r="N629">
        <f t="shared" ca="1" si="312"/>
        <v>40.799999999999997</v>
      </c>
      <c r="O629">
        <f t="shared" ca="1" si="313"/>
        <v>53</v>
      </c>
      <c r="P629">
        <f t="shared" ca="1" si="314"/>
        <v>48</v>
      </c>
      <c r="Q629">
        <f t="shared" ca="1" si="315"/>
        <v>47</v>
      </c>
      <c r="R629">
        <f t="shared" ca="1" si="316"/>
        <v>24</v>
      </c>
      <c r="S629">
        <f t="shared" ca="1" si="317"/>
        <v>46</v>
      </c>
      <c r="T629">
        <f t="shared" ca="1" si="318"/>
        <v>28</v>
      </c>
      <c r="U629">
        <f t="shared" ca="1" si="319"/>
        <v>26</v>
      </c>
      <c r="V629">
        <v>10</v>
      </c>
      <c r="W629">
        <f ca="1">INDIRECT("'"&amp;$A629&amp;"'!$e$23")</f>
        <v>2.5</v>
      </c>
      <c r="X629">
        <f ca="1">INDIRECT("'"&amp;$A629&amp;"'!$e$25")</f>
        <v>14</v>
      </c>
    </row>
    <row r="630" spans="1:24" x14ac:dyDescent="0.35">
      <c r="A630" t="s">
        <v>139</v>
      </c>
      <c r="B630">
        <f t="shared" ca="1" si="300"/>
        <v>25</v>
      </c>
      <c r="C630">
        <f t="shared" ca="1" si="301"/>
        <v>168.5</v>
      </c>
      <c r="D630">
        <f t="shared" ca="1" si="302"/>
        <v>61.9</v>
      </c>
      <c r="E630">
        <f t="shared" ca="1" si="303"/>
        <v>14.7</v>
      </c>
      <c r="F630">
        <f t="shared" ca="1" si="304"/>
        <v>5.5</v>
      </c>
      <c r="G630">
        <f t="shared" ca="1" si="305"/>
        <v>21.8</v>
      </c>
      <c r="H630">
        <f t="shared" ca="1" si="306"/>
        <v>10.5</v>
      </c>
      <c r="I630">
        <f t="shared" ca="1" si="307"/>
        <v>9.1</v>
      </c>
      <c r="J630">
        <f t="shared" ca="1" si="308"/>
        <v>15.9</v>
      </c>
      <c r="K630">
        <f t="shared" ca="1" si="309"/>
        <v>14.9</v>
      </c>
      <c r="L630">
        <f t="shared" ca="1" si="310"/>
        <v>35.799999999999997</v>
      </c>
      <c r="M630">
        <f t="shared" ca="1" si="311"/>
        <v>30.4</v>
      </c>
      <c r="N630">
        <f t="shared" ca="1" si="312"/>
        <v>40.799999999999997</v>
      </c>
      <c r="O630">
        <f t="shared" ca="1" si="313"/>
        <v>53</v>
      </c>
      <c r="P630">
        <f t="shared" ca="1" si="314"/>
        <v>48</v>
      </c>
      <c r="Q630">
        <f t="shared" ca="1" si="315"/>
        <v>47</v>
      </c>
      <c r="R630">
        <f t="shared" ca="1" si="316"/>
        <v>24</v>
      </c>
      <c r="S630">
        <f t="shared" ca="1" si="317"/>
        <v>46</v>
      </c>
      <c r="T630">
        <f t="shared" ca="1" si="318"/>
        <v>28</v>
      </c>
      <c r="U630">
        <f t="shared" ca="1" si="319"/>
        <v>26</v>
      </c>
      <c r="V630">
        <v>15</v>
      </c>
      <c r="W630">
        <f ca="1">INDIRECT("'"&amp;$A630&amp;"'!$f$23")</f>
        <v>3.25</v>
      </c>
      <c r="X630">
        <f ca="1">INDIRECT("'"&amp;$A630&amp;"'!$f$25")</f>
        <v>22</v>
      </c>
    </row>
    <row r="631" spans="1:24" x14ac:dyDescent="0.35">
      <c r="A631" t="s">
        <v>139</v>
      </c>
      <c r="B631">
        <f t="shared" ca="1" si="300"/>
        <v>25</v>
      </c>
      <c r="C631">
        <f t="shared" ca="1" si="301"/>
        <v>168.5</v>
      </c>
      <c r="D631">
        <f t="shared" ca="1" si="302"/>
        <v>61.9</v>
      </c>
      <c r="E631">
        <f t="shared" ca="1" si="303"/>
        <v>14.7</v>
      </c>
      <c r="F631">
        <f t="shared" ca="1" si="304"/>
        <v>5.5</v>
      </c>
      <c r="G631">
        <f t="shared" ca="1" si="305"/>
        <v>21.8</v>
      </c>
      <c r="H631">
        <f t="shared" ca="1" si="306"/>
        <v>10.5</v>
      </c>
      <c r="I631">
        <f t="shared" ca="1" si="307"/>
        <v>9.1</v>
      </c>
      <c r="J631">
        <f t="shared" ca="1" si="308"/>
        <v>15.9</v>
      </c>
      <c r="K631">
        <f t="shared" ca="1" si="309"/>
        <v>14.9</v>
      </c>
      <c r="L631">
        <f t="shared" ca="1" si="310"/>
        <v>35.799999999999997</v>
      </c>
      <c r="M631">
        <f t="shared" ca="1" si="311"/>
        <v>30.4</v>
      </c>
      <c r="N631">
        <f t="shared" ca="1" si="312"/>
        <v>40.799999999999997</v>
      </c>
      <c r="O631">
        <f t="shared" ca="1" si="313"/>
        <v>53</v>
      </c>
      <c r="P631">
        <f t="shared" ca="1" si="314"/>
        <v>48</v>
      </c>
      <c r="Q631">
        <f t="shared" ca="1" si="315"/>
        <v>47</v>
      </c>
      <c r="R631">
        <f t="shared" ca="1" si="316"/>
        <v>24</v>
      </c>
      <c r="S631">
        <f t="shared" ca="1" si="317"/>
        <v>46</v>
      </c>
      <c r="T631">
        <f t="shared" ca="1" si="318"/>
        <v>28</v>
      </c>
      <c r="U631">
        <f t="shared" ca="1" si="319"/>
        <v>26</v>
      </c>
      <c r="V631">
        <v>20</v>
      </c>
      <c r="W631">
        <f ca="1">INDIRECT("'"&amp;$A631&amp;"'!$g$23")</f>
        <v>4.5</v>
      </c>
      <c r="X631">
        <f ca="1">INDIRECT("'"&amp;$A631&amp;"'!$g$25")</f>
        <v>26</v>
      </c>
    </row>
    <row r="632" spans="1:24" x14ac:dyDescent="0.35">
      <c r="A632" t="s">
        <v>139</v>
      </c>
      <c r="B632">
        <f t="shared" ca="1" si="300"/>
        <v>25</v>
      </c>
      <c r="C632">
        <f t="shared" ca="1" si="301"/>
        <v>168.5</v>
      </c>
      <c r="D632">
        <f t="shared" ca="1" si="302"/>
        <v>61.9</v>
      </c>
      <c r="E632">
        <f t="shared" ca="1" si="303"/>
        <v>14.7</v>
      </c>
      <c r="F632">
        <f t="shared" ca="1" si="304"/>
        <v>5.5</v>
      </c>
      <c r="G632">
        <f t="shared" ca="1" si="305"/>
        <v>21.8</v>
      </c>
      <c r="H632">
        <f t="shared" ca="1" si="306"/>
        <v>10.5</v>
      </c>
      <c r="I632">
        <f t="shared" ca="1" si="307"/>
        <v>9.1</v>
      </c>
      <c r="J632">
        <f t="shared" ca="1" si="308"/>
        <v>15.9</v>
      </c>
      <c r="K632">
        <f t="shared" ca="1" si="309"/>
        <v>14.9</v>
      </c>
      <c r="L632">
        <f t="shared" ca="1" si="310"/>
        <v>35.799999999999997</v>
      </c>
      <c r="M632">
        <f t="shared" ca="1" si="311"/>
        <v>30.4</v>
      </c>
      <c r="N632">
        <f t="shared" ca="1" si="312"/>
        <v>40.799999999999997</v>
      </c>
      <c r="O632">
        <f t="shared" ca="1" si="313"/>
        <v>53</v>
      </c>
      <c r="P632">
        <f t="shared" ca="1" si="314"/>
        <v>48</v>
      </c>
      <c r="Q632">
        <f t="shared" ca="1" si="315"/>
        <v>47</v>
      </c>
      <c r="R632">
        <f t="shared" ca="1" si="316"/>
        <v>24</v>
      </c>
      <c r="S632">
        <f t="shared" ca="1" si="317"/>
        <v>46</v>
      </c>
      <c r="T632">
        <f t="shared" ca="1" si="318"/>
        <v>28</v>
      </c>
      <c r="U632">
        <f t="shared" ca="1" si="319"/>
        <v>26</v>
      </c>
      <c r="V632">
        <v>25</v>
      </c>
      <c r="W632">
        <f ca="1">INDIRECT("'"&amp;$A632&amp;"'!$h$23")</f>
        <v>5.5</v>
      </c>
      <c r="X632">
        <f ca="1">INDIRECT("'"&amp;$A632&amp;"'!$h$25")</f>
        <v>40</v>
      </c>
    </row>
    <row r="633" spans="1:24" x14ac:dyDescent="0.35">
      <c r="A633" t="s">
        <v>139</v>
      </c>
      <c r="B633">
        <f t="shared" ca="1" si="300"/>
        <v>25</v>
      </c>
      <c r="C633">
        <f t="shared" ca="1" si="301"/>
        <v>168.5</v>
      </c>
      <c r="D633">
        <f t="shared" ca="1" si="302"/>
        <v>61.9</v>
      </c>
      <c r="E633">
        <f t="shared" ca="1" si="303"/>
        <v>14.7</v>
      </c>
      <c r="F633">
        <f t="shared" ca="1" si="304"/>
        <v>5.5</v>
      </c>
      <c r="G633">
        <f t="shared" ca="1" si="305"/>
        <v>21.8</v>
      </c>
      <c r="H633">
        <f t="shared" ca="1" si="306"/>
        <v>10.5</v>
      </c>
      <c r="I633">
        <f t="shared" ca="1" si="307"/>
        <v>9.1</v>
      </c>
      <c r="J633">
        <f t="shared" ca="1" si="308"/>
        <v>15.9</v>
      </c>
      <c r="K633">
        <f t="shared" ca="1" si="309"/>
        <v>14.9</v>
      </c>
      <c r="L633">
        <f t="shared" ca="1" si="310"/>
        <v>35.799999999999997</v>
      </c>
      <c r="M633">
        <f t="shared" ca="1" si="311"/>
        <v>30.4</v>
      </c>
      <c r="N633">
        <f t="shared" ca="1" si="312"/>
        <v>40.799999999999997</v>
      </c>
      <c r="O633">
        <f t="shared" ca="1" si="313"/>
        <v>53</v>
      </c>
      <c r="P633">
        <f t="shared" ca="1" si="314"/>
        <v>48</v>
      </c>
      <c r="Q633">
        <f t="shared" ca="1" si="315"/>
        <v>47</v>
      </c>
      <c r="R633">
        <f t="shared" ca="1" si="316"/>
        <v>24</v>
      </c>
      <c r="S633">
        <f t="shared" ca="1" si="317"/>
        <v>46</v>
      </c>
      <c r="T633">
        <f t="shared" ca="1" si="318"/>
        <v>28</v>
      </c>
      <c r="U633">
        <f t="shared" ca="1" si="319"/>
        <v>26</v>
      </c>
      <c r="V633">
        <v>30</v>
      </c>
      <c r="W633">
        <f ca="1">INDIRECT("'"&amp;$A633&amp;"'!$i$23")</f>
        <v>7</v>
      </c>
      <c r="X633">
        <f ca="1">INDIRECT("'"&amp;$A633&amp;"'!$i$25")</f>
        <v>41</v>
      </c>
    </row>
    <row r="634" spans="1:24" x14ac:dyDescent="0.35">
      <c r="A634" t="s">
        <v>139</v>
      </c>
      <c r="B634">
        <f t="shared" ca="1" si="300"/>
        <v>25</v>
      </c>
      <c r="C634">
        <f t="shared" ca="1" si="301"/>
        <v>168.5</v>
      </c>
      <c r="D634">
        <f t="shared" ca="1" si="302"/>
        <v>61.9</v>
      </c>
      <c r="E634">
        <f t="shared" ca="1" si="303"/>
        <v>14.7</v>
      </c>
      <c r="F634">
        <f t="shared" ca="1" si="304"/>
        <v>5.5</v>
      </c>
      <c r="G634">
        <f t="shared" ca="1" si="305"/>
        <v>21.8</v>
      </c>
      <c r="H634">
        <f t="shared" ca="1" si="306"/>
        <v>10.5</v>
      </c>
      <c r="I634">
        <f t="shared" ca="1" si="307"/>
        <v>9.1</v>
      </c>
      <c r="J634">
        <f t="shared" ca="1" si="308"/>
        <v>15.9</v>
      </c>
      <c r="K634">
        <f t="shared" ca="1" si="309"/>
        <v>14.9</v>
      </c>
      <c r="L634">
        <f t="shared" ca="1" si="310"/>
        <v>35.799999999999997</v>
      </c>
      <c r="M634">
        <f t="shared" ca="1" si="311"/>
        <v>30.4</v>
      </c>
      <c r="N634">
        <f t="shared" ca="1" si="312"/>
        <v>40.799999999999997</v>
      </c>
      <c r="O634">
        <f t="shared" ca="1" si="313"/>
        <v>53</v>
      </c>
      <c r="P634">
        <f t="shared" ca="1" si="314"/>
        <v>48</v>
      </c>
      <c r="Q634">
        <f t="shared" ca="1" si="315"/>
        <v>47</v>
      </c>
      <c r="R634">
        <f t="shared" ca="1" si="316"/>
        <v>24</v>
      </c>
      <c r="S634">
        <f t="shared" ca="1" si="317"/>
        <v>46</v>
      </c>
      <c r="T634">
        <f t="shared" ca="1" si="318"/>
        <v>28</v>
      </c>
      <c r="U634">
        <f t="shared" ca="1" si="319"/>
        <v>26</v>
      </c>
      <c r="V634">
        <v>35</v>
      </c>
      <c r="W634">
        <f ca="1">INDIRECT("'"&amp;$A634&amp;"'!$j$23")</f>
        <v>8.25</v>
      </c>
      <c r="X634">
        <f ca="1">INDIRECT("'"&amp;$A634&amp;"'!$j$25")</f>
        <v>59</v>
      </c>
    </row>
    <row r="635" spans="1:24" x14ac:dyDescent="0.35">
      <c r="A635" t="s">
        <v>139</v>
      </c>
      <c r="B635">
        <f t="shared" ca="1" si="300"/>
        <v>25</v>
      </c>
      <c r="C635">
        <f t="shared" ca="1" si="301"/>
        <v>168.5</v>
      </c>
      <c r="D635">
        <f t="shared" ca="1" si="302"/>
        <v>61.9</v>
      </c>
      <c r="E635">
        <f t="shared" ca="1" si="303"/>
        <v>14.7</v>
      </c>
      <c r="F635">
        <f t="shared" ca="1" si="304"/>
        <v>5.5</v>
      </c>
      <c r="G635">
        <f t="shared" ca="1" si="305"/>
        <v>21.8</v>
      </c>
      <c r="H635">
        <f t="shared" ca="1" si="306"/>
        <v>10.5</v>
      </c>
      <c r="I635">
        <f t="shared" ca="1" si="307"/>
        <v>9.1</v>
      </c>
      <c r="J635">
        <f t="shared" ca="1" si="308"/>
        <v>15.9</v>
      </c>
      <c r="K635">
        <f t="shared" ca="1" si="309"/>
        <v>14.9</v>
      </c>
      <c r="L635">
        <f t="shared" ca="1" si="310"/>
        <v>35.799999999999997</v>
      </c>
      <c r="M635">
        <f t="shared" ca="1" si="311"/>
        <v>30.4</v>
      </c>
      <c r="N635">
        <f t="shared" ca="1" si="312"/>
        <v>40.799999999999997</v>
      </c>
      <c r="O635">
        <f t="shared" ca="1" si="313"/>
        <v>53</v>
      </c>
      <c r="P635">
        <f t="shared" ca="1" si="314"/>
        <v>48</v>
      </c>
      <c r="Q635">
        <f t="shared" ca="1" si="315"/>
        <v>47</v>
      </c>
      <c r="R635">
        <f t="shared" ca="1" si="316"/>
        <v>24</v>
      </c>
      <c r="S635">
        <f t="shared" ca="1" si="317"/>
        <v>46</v>
      </c>
      <c r="T635">
        <f t="shared" ca="1" si="318"/>
        <v>28</v>
      </c>
      <c r="U635">
        <f t="shared" ca="1" si="319"/>
        <v>26</v>
      </c>
      <c r="V635">
        <v>40</v>
      </c>
      <c r="W635">
        <f ca="1">INDIRECT("'"&amp;$A635&amp;"'!$k$23")</f>
        <v>9.5</v>
      </c>
      <c r="X635">
        <f ca="1">INDIRECT("'"&amp;$A635&amp;"'!$k$25")</f>
        <v>70</v>
      </c>
    </row>
    <row r="636" spans="1:24" x14ac:dyDescent="0.35">
      <c r="A636" t="s">
        <v>139</v>
      </c>
      <c r="B636">
        <f t="shared" ca="1" si="300"/>
        <v>25</v>
      </c>
      <c r="C636">
        <f t="shared" ca="1" si="301"/>
        <v>168.5</v>
      </c>
      <c r="D636">
        <f t="shared" ca="1" si="302"/>
        <v>61.9</v>
      </c>
      <c r="E636">
        <f t="shared" ca="1" si="303"/>
        <v>14.7</v>
      </c>
      <c r="F636">
        <f t="shared" ca="1" si="304"/>
        <v>5.5</v>
      </c>
      <c r="G636">
        <f t="shared" ca="1" si="305"/>
        <v>21.8</v>
      </c>
      <c r="H636">
        <f t="shared" ca="1" si="306"/>
        <v>10.5</v>
      </c>
      <c r="I636">
        <f t="shared" ca="1" si="307"/>
        <v>9.1</v>
      </c>
      <c r="J636">
        <f t="shared" ca="1" si="308"/>
        <v>15.9</v>
      </c>
      <c r="K636">
        <f t="shared" ca="1" si="309"/>
        <v>14.9</v>
      </c>
      <c r="L636">
        <f t="shared" ca="1" si="310"/>
        <v>35.799999999999997</v>
      </c>
      <c r="M636">
        <f t="shared" ca="1" si="311"/>
        <v>30.4</v>
      </c>
      <c r="N636">
        <f t="shared" ca="1" si="312"/>
        <v>40.799999999999997</v>
      </c>
      <c r="O636">
        <f t="shared" ca="1" si="313"/>
        <v>53</v>
      </c>
      <c r="P636">
        <f t="shared" ca="1" si="314"/>
        <v>48</v>
      </c>
      <c r="Q636">
        <f t="shared" ca="1" si="315"/>
        <v>47</v>
      </c>
      <c r="R636">
        <f t="shared" ca="1" si="316"/>
        <v>24</v>
      </c>
      <c r="S636">
        <f t="shared" ca="1" si="317"/>
        <v>46</v>
      </c>
      <c r="T636">
        <f t="shared" ca="1" si="318"/>
        <v>28</v>
      </c>
      <c r="U636">
        <f t="shared" ca="1" si="319"/>
        <v>26</v>
      </c>
      <c r="V636">
        <v>45</v>
      </c>
      <c r="W636">
        <f ca="1">INDIRECT("'"&amp;$A636&amp;"'!$l$23")</f>
        <v>10</v>
      </c>
      <c r="X636">
        <f ca="1">INDIRECT("'"&amp;$A636&amp;"'!$l$25")</f>
        <v>81</v>
      </c>
    </row>
    <row r="637" spans="1:24" x14ac:dyDescent="0.35">
      <c r="A637" t="s">
        <v>139</v>
      </c>
      <c r="B637">
        <f t="shared" ca="1" si="300"/>
        <v>25</v>
      </c>
      <c r="C637">
        <f t="shared" ca="1" si="301"/>
        <v>168.5</v>
      </c>
      <c r="D637">
        <f t="shared" ca="1" si="302"/>
        <v>61.9</v>
      </c>
      <c r="E637">
        <f t="shared" ca="1" si="303"/>
        <v>14.7</v>
      </c>
      <c r="F637">
        <f t="shared" ca="1" si="304"/>
        <v>5.5</v>
      </c>
      <c r="G637">
        <f t="shared" ca="1" si="305"/>
        <v>21.8</v>
      </c>
      <c r="H637">
        <f t="shared" ca="1" si="306"/>
        <v>10.5</v>
      </c>
      <c r="I637">
        <f t="shared" ca="1" si="307"/>
        <v>9.1</v>
      </c>
      <c r="J637">
        <f t="shared" ca="1" si="308"/>
        <v>15.9</v>
      </c>
      <c r="K637">
        <f t="shared" ca="1" si="309"/>
        <v>14.9</v>
      </c>
      <c r="L637">
        <f t="shared" ca="1" si="310"/>
        <v>35.799999999999997</v>
      </c>
      <c r="M637">
        <f t="shared" ca="1" si="311"/>
        <v>30.4</v>
      </c>
      <c r="N637">
        <f t="shared" ca="1" si="312"/>
        <v>40.799999999999997</v>
      </c>
      <c r="O637">
        <f t="shared" ca="1" si="313"/>
        <v>53</v>
      </c>
      <c r="P637">
        <f t="shared" ca="1" si="314"/>
        <v>48</v>
      </c>
      <c r="Q637">
        <f t="shared" ca="1" si="315"/>
        <v>47</v>
      </c>
      <c r="R637">
        <f t="shared" ca="1" si="316"/>
        <v>24</v>
      </c>
      <c r="S637">
        <f t="shared" ca="1" si="317"/>
        <v>46</v>
      </c>
      <c r="T637">
        <f t="shared" ca="1" si="318"/>
        <v>28</v>
      </c>
      <c r="U637">
        <f t="shared" ca="1" si="319"/>
        <v>26</v>
      </c>
      <c r="V637">
        <v>50</v>
      </c>
      <c r="W637">
        <f ca="1">INDIRECT("'"&amp;$A637&amp;"'!$m$23")</f>
        <v>10.25</v>
      </c>
      <c r="X637">
        <f ca="1">INDIRECT("'"&amp;$A637&amp;"'!$m$25")</f>
        <v>89</v>
      </c>
    </row>
    <row r="638" spans="1:24" x14ac:dyDescent="0.35">
      <c r="A638" t="s">
        <v>139</v>
      </c>
      <c r="B638">
        <f t="shared" ca="1" si="300"/>
        <v>25</v>
      </c>
      <c r="C638">
        <f t="shared" ca="1" si="301"/>
        <v>168.5</v>
      </c>
      <c r="D638">
        <f t="shared" ca="1" si="302"/>
        <v>61.9</v>
      </c>
      <c r="E638">
        <f t="shared" ca="1" si="303"/>
        <v>14.7</v>
      </c>
      <c r="F638">
        <f t="shared" ca="1" si="304"/>
        <v>5.5</v>
      </c>
      <c r="G638">
        <f t="shared" ca="1" si="305"/>
        <v>21.8</v>
      </c>
      <c r="H638">
        <f t="shared" ca="1" si="306"/>
        <v>10.5</v>
      </c>
      <c r="I638">
        <f t="shared" ca="1" si="307"/>
        <v>9.1</v>
      </c>
      <c r="J638">
        <f t="shared" ca="1" si="308"/>
        <v>15.9</v>
      </c>
      <c r="K638">
        <f t="shared" ca="1" si="309"/>
        <v>14.9</v>
      </c>
      <c r="L638">
        <f t="shared" ca="1" si="310"/>
        <v>35.799999999999997</v>
      </c>
      <c r="M638">
        <f t="shared" ca="1" si="311"/>
        <v>30.4</v>
      </c>
      <c r="N638">
        <f t="shared" ca="1" si="312"/>
        <v>40.799999999999997</v>
      </c>
      <c r="O638">
        <f t="shared" ca="1" si="313"/>
        <v>53</v>
      </c>
      <c r="P638">
        <f t="shared" ca="1" si="314"/>
        <v>48</v>
      </c>
      <c r="Q638">
        <f t="shared" ca="1" si="315"/>
        <v>47</v>
      </c>
      <c r="R638">
        <f t="shared" ca="1" si="316"/>
        <v>24</v>
      </c>
      <c r="S638">
        <f t="shared" ca="1" si="317"/>
        <v>46</v>
      </c>
      <c r="T638">
        <f t="shared" ca="1" si="318"/>
        <v>28</v>
      </c>
      <c r="U638">
        <f t="shared" ca="1" si="319"/>
        <v>26</v>
      </c>
      <c r="V638">
        <v>55</v>
      </c>
      <c r="W638">
        <f ca="1">INDIRECT("'"&amp;$A638&amp;"'!$n$23")</f>
        <v>10.75</v>
      </c>
      <c r="X638">
        <f ca="1">INDIRECT("'"&amp;$A638&amp;"'!$n$25")</f>
        <v>84</v>
      </c>
    </row>
    <row r="639" spans="1:24" x14ac:dyDescent="0.35">
      <c r="A639" t="s">
        <v>139</v>
      </c>
      <c r="B639">
        <f t="shared" ca="1" si="300"/>
        <v>25</v>
      </c>
      <c r="C639">
        <f t="shared" ca="1" si="301"/>
        <v>168.5</v>
      </c>
      <c r="D639">
        <f t="shared" ca="1" si="302"/>
        <v>61.9</v>
      </c>
      <c r="E639">
        <f t="shared" ca="1" si="303"/>
        <v>14.7</v>
      </c>
      <c r="F639">
        <f t="shared" ca="1" si="304"/>
        <v>5.5</v>
      </c>
      <c r="G639">
        <f t="shared" ca="1" si="305"/>
        <v>21.8</v>
      </c>
      <c r="H639">
        <f t="shared" ca="1" si="306"/>
        <v>10.5</v>
      </c>
      <c r="I639">
        <f t="shared" ca="1" si="307"/>
        <v>9.1</v>
      </c>
      <c r="J639">
        <f t="shared" ca="1" si="308"/>
        <v>15.9</v>
      </c>
      <c r="K639">
        <f t="shared" ca="1" si="309"/>
        <v>14.9</v>
      </c>
      <c r="L639">
        <f t="shared" ca="1" si="310"/>
        <v>35.799999999999997</v>
      </c>
      <c r="M639">
        <f t="shared" ca="1" si="311"/>
        <v>30.4</v>
      </c>
      <c r="N639">
        <f t="shared" ca="1" si="312"/>
        <v>40.799999999999997</v>
      </c>
      <c r="O639">
        <f t="shared" ca="1" si="313"/>
        <v>53</v>
      </c>
      <c r="P639">
        <f t="shared" ca="1" si="314"/>
        <v>48</v>
      </c>
      <c r="Q639">
        <f t="shared" ca="1" si="315"/>
        <v>47</v>
      </c>
      <c r="R639">
        <f t="shared" ca="1" si="316"/>
        <v>24</v>
      </c>
      <c r="S639">
        <f t="shared" ca="1" si="317"/>
        <v>46</v>
      </c>
      <c r="T639">
        <f t="shared" ca="1" si="318"/>
        <v>28</v>
      </c>
      <c r="U639">
        <f t="shared" ca="1" si="319"/>
        <v>26</v>
      </c>
      <c r="V639">
        <v>60</v>
      </c>
      <c r="W639">
        <f ca="1">INDIRECT("'"&amp;$A639&amp;"'!$o$23")</f>
        <v>11.27</v>
      </c>
      <c r="X639">
        <f ca="1">INDIRECT("'"&amp;$A639&amp;"'!$o$25")</f>
        <v>95</v>
      </c>
    </row>
    <row r="640" spans="1:24" x14ac:dyDescent="0.35">
      <c r="A640" t="s">
        <v>139</v>
      </c>
      <c r="B640">
        <f t="shared" ca="1" si="300"/>
        <v>25</v>
      </c>
      <c r="C640">
        <f t="shared" ca="1" si="301"/>
        <v>168.5</v>
      </c>
      <c r="D640">
        <f t="shared" ca="1" si="302"/>
        <v>61.9</v>
      </c>
      <c r="E640">
        <f t="shared" ca="1" si="303"/>
        <v>14.7</v>
      </c>
      <c r="F640">
        <f t="shared" ca="1" si="304"/>
        <v>5.5</v>
      </c>
      <c r="G640">
        <f t="shared" ca="1" si="305"/>
        <v>21.8</v>
      </c>
      <c r="H640">
        <f t="shared" ca="1" si="306"/>
        <v>10.5</v>
      </c>
      <c r="I640">
        <f t="shared" ca="1" si="307"/>
        <v>9.1</v>
      </c>
      <c r="J640">
        <f t="shared" ca="1" si="308"/>
        <v>15.9</v>
      </c>
      <c r="K640">
        <f t="shared" ca="1" si="309"/>
        <v>14.9</v>
      </c>
      <c r="L640">
        <f t="shared" ca="1" si="310"/>
        <v>35.799999999999997</v>
      </c>
      <c r="M640">
        <f t="shared" ca="1" si="311"/>
        <v>30.4</v>
      </c>
      <c r="N640">
        <f t="shared" ca="1" si="312"/>
        <v>40.799999999999997</v>
      </c>
      <c r="O640">
        <f t="shared" ca="1" si="313"/>
        <v>53</v>
      </c>
      <c r="P640">
        <f t="shared" ca="1" si="314"/>
        <v>48</v>
      </c>
      <c r="Q640">
        <f t="shared" ca="1" si="315"/>
        <v>47</v>
      </c>
      <c r="R640">
        <f t="shared" ca="1" si="316"/>
        <v>24</v>
      </c>
      <c r="S640">
        <f t="shared" ca="1" si="317"/>
        <v>46</v>
      </c>
      <c r="T640">
        <f t="shared" ca="1" si="318"/>
        <v>28</v>
      </c>
      <c r="U640">
        <f t="shared" ca="1" si="319"/>
        <v>26</v>
      </c>
      <c r="V640">
        <v>0</v>
      </c>
      <c r="W640">
        <f ca="1">INDIRECT("'"&amp;$A640&amp;"'!$C$23")</f>
        <v>0</v>
      </c>
      <c r="X640">
        <f ca="1">INDIRECT("'"&amp;$A640&amp;"'!$C$26")</f>
        <v>5</v>
      </c>
    </row>
    <row r="641" spans="1:24" x14ac:dyDescent="0.35">
      <c r="A641" t="s">
        <v>139</v>
      </c>
      <c r="B641">
        <f t="shared" ca="1" si="300"/>
        <v>25</v>
      </c>
      <c r="C641">
        <f t="shared" ca="1" si="301"/>
        <v>168.5</v>
      </c>
      <c r="D641">
        <f t="shared" ca="1" si="302"/>
        <v>61.9</v>
      </c>
      <c r="E641">
        <f t="shared" ca="1" si="303"/>
        <v>14.7</v>
      </c>
      <c r="F641">
        <f t="shared" ca="1" si="304"/>
        <v>5.5</v>
      </c>
      <c r="G641">
        <f t="shared" ca="1" si="305"/>
        <v>21.8</v>
      </c>
      <c r="H641">
        <f t="shared" ca="1" si="306"/>
        <v>10.5</v>
      </c>
      <c r="I641">
        <f t="shared" ca="1" si="307"/>
        <v>9.1</v>
      </c>
      <c r="J641">
        <f t="shared" ca="1" si="308"/>
        <v>15.9</v>
      </c>
      <c r="K641">
        <f t="shared" ca="1" si="309"/>
        <v>14.9</v>
      </c>
      <c r="L641">
        <f t="shared" ca="1" si="310"/>
        <v>35.799999999999997</v>
      </c>
      <c r="M641">
        <f t="shared" ca="1" si="311"/>
        <v>30.4</v>
      </c>
      <c r="N641">
        <f t="shared" ca="1" si="312"/>
        <v>40.799999999999997</v>
      </c>
      <c r="O641">
        <f t="shared" ca="1" si="313"/>
        <v>53</v>
      </c>
      <c r="P641">
        <f t="shared" ca="1" si="314"/>
        <v>48</v>
      </c>
      <c r="Q641">
        <f t="shared" ca="1" si="315"/>
        <v>47</v>
      </c>
      <c r="R641">
        <f t="shared" ca="1" si="316"/>
        <v>24</v>
      </c>
      <c r="S641">
        <f t="shared" ca="1" si="317"/>
        <v>46</v>
      </c>
      <c r="T641">
        <f t="shared" ca="1" si="318"/>
        <v>28</v>
      </c>
      <c r="U641">
        <f t="shared" ca="1" si="319"/>
        <v>26</v>
      </c>
      <c r="V641">
        <v>5</v>
      </c>
      <c r="W641">
        <f ca="1">INDIRECT("'"&amp;$A641&amp;"'!$d$23")</f>
        <v>1.25</v>
      </c>
      <c r="X641">
        <f ca="1">INDIRECT("'"&amp;$A641&amp;"'!$D$26")</f>
        <v>7</v>
      </c>
    </row>
    <row r="642" spans="1:24" x14ac:dyDescent="0.35">
      <c r="A642" t="s">
        <v>139</v>
      </c>
      <c r="B642">
        <f t="shared" ca="1" si="300"/>
        <v>25</v>
      </c>
      <c r="C642">
        <f t="shared" ca="1" si="301"/>
        <v>168.5</v>
      </c>
      <c r="D642">
        <f t="shared" ca="1" si="302"/>
        <v>61.9</v>
      </c>
      <c r="E642">
        <f t="shared" ca="1" si="303"/>
        <v>14.7</v>
      </c>
      <c r="F642">
        <f t="shared" ca="1" si="304"/>
        <v>5.5</v>
      </c>
      <c r="G642">
        <f t="shared" ca="1" si="305"/>
        <v>21.8</v>
      </c>
      <c r="H642">
        <f t="shared" ca="1" si="306"/>
        <v>10.5</v>
      </c>
      <c r="I642">
        <f t="shared" ca="1" si="307"/>
        <v>9.1</v>
      </c>
      <c r="J642">
        <f t="shared" ca="1" si="308"/>
        <v>15.9</v>
      </c>
      <c r="K642">
        <f t="shared" ca="1" si="309"/>
        <v>14.9</v>
      </c>
      <c r="L642">
        <f t="shared" ca="1" si="310"/>
        <v>35.799999999999997</v>
      </c>
      <c r="M642">
        <f t="shared" ca="1" si="311"/>
        <v>30.4</v>
      </c>
      <c r="N642">
        <f t="shared" ca="1" si="312"/>
        <v>40.799999999999997</v>
      </c>
      <c r="O642">
        <f t="shared" ca="1" si="313"/>
        <v>53</v>
      </c>
      <c r="P642">
        <f t="shared" ca="1" si="314"/>
        <v>48</v>
      </c>
      <c r="Q642">
        <f t="shared" ca="1" si="315"/>
        <v>47</v>
      </c>
      <c r="R642">
        <f t="shared" ca="1" si="316"/>
        <v>24</v>
      </c>
      <c r="S642">
        <f t="shared" ca="1" si="317"/>
        <v>46</v>
      </c>
      <c r="T642">
        <f t="shared" ca="1" si="318"/>
        <v>28</v>
      </c>
      <c r="U642">
        <f t="shared" ca="1" si="319"/>
        <v>26</v>
      </c>
      <c r="V642">
        <v>10</v>
      </c>
      <c r="W642">
        <f ca="1">INDIRECT("'"&amp;$A642&amp;"'!$e$23")</f>
        <v>2.5</v>
      </c>
      <c r="X642">
        <f ca="1">INDIRECT("'"&amp;$A642&amp;"'!$e$26")</f>
        <v>15</v>
      </c>
    </row>
    <row r="643" spans="1:24" x14ac:dyDescent="0.35">
      <c r="A643" t="s">
        <v>139</v>
      </c>
      <c r="B643">
        <f t="shared" ca="1" si="300"/>
        <v>25</v>
      </c>
      <c r="C643">
        <f t="shared" ca="1" si="301"/>
        <v>168.5</v>
      </c>
      <c r="D643">
        <f t="shared" ca="1" si="302"/>
        <v>61.9</v>
      </c>
      <c r="E643">
        <f t="shared" ca="1" si="303"/>
        <v>14.7</v>
      </c>
      <c r="F643">
        <f t="shared" ca="1" si="304"/>
        <v>5.5</v>
      </c>
      <c r="G643">
        <f t="shared" ca="1" si="305"/>
        <v>21.8</v>
      </c>
      <c r="H643">
        <f t="shared" ca="1" si="306"/>
        <v>10.5</v>
      </c>
      <c r="I643">
        <f t="shared" ca="1" si="307"/>
        <v>9.1</v>
      </c>
      <c r="J643">
        <f t="shared" ca="1" si="308"/>
        <v>15.9</v>
      </c>
      <c r="K643">
        <f t="shared" ca="1" si="309"/>
        <v>14.9</v>
      </c>
      <c r="L643">
        <f t="shared" ca="1" si="310"/>
        <v>35.799999999999997</v>
      </c>
      <c r="M643">
        <f t="shared" ca="1" si="311"/>
        <v>30.4</v>
      </c>
      <c r="N643">
        <f t="shared" ca="1" si="312"/>
        <v>40.799999999999997</v>
      </c>
      <c r="O643">
        <f t="shared" ca="1" si="313"/>
        <v>53</v>
      </c>
      <c r="P643">
        <f t="shared" ca="1" si="314"/>
        <v>48</v>
      </c>
      <c r="Q643">
        <f t="shared" ca="1" si="315"/>
        <v>47</v>
      </c>
      <c r="R643">
        <f t="shared" ca="1" si="316"/>
        <v>24</v>
      </c>
      <c r="S643">
        <f t="shared" ca="1" si="317"/>
        <v>46</v>
      </c>
      <c r="T643">
        <f t="shared" ca="1" si="318"/>
        <v>28</v>
      </c>
      <c r="U643">
        <f t="shared" ca="1" si="319"/>
        <v>26</v>
      </c>
      <c r="V643">
        <v>15</v>
      </c>
      <c r="W643">
        <f ca="1">INDIRECT("'"&amp;$A643&amp;"'!$f$23")</f>
        <v>3.25</v>
      </c>
      <c r="X643">
        <f ca="1">INDIRECT("'"&amp;$A643&amp;"'!$f$26")</f>
        <v>21</v>
      </c>
    </row>
    <row r="644" spans="1:24" x14ac:dyDescent="0.35">
      <c r="A644" t="s">
        <v>139</v>
      </c>
      <c r="B644">
        <f t="shared" ca="1" si="300"/>
        <v>25</v>
      </c>
      <c r="C644">
        <f t="shared" ca="1" si="301"/>
        <v>168.5</v>
      </c>
      <c r="D644">
        <f t="shared" ca="1" si="302"/>
        <v>61.9</v>
      </c>
      <c r="E644">
        <f t="shared" ca="1" si="303"/>
        <v>14.7</v>
      </c>
      <c r="F644">
        <f t="shared" ca="1" si="304"/>
        <v>5.5</v>
      </c>
      <c r="G644">
        <f t="shared" ca="1" si="305"/>
        <v>21.8</v>
      </c>
      <c r="H644">
        <f t="shared" ca="1" si="306"/>
        <v>10.5</v>
      </c>
      <c r="I644">
        <f t="shared" ca="1" si="307"/>
        <v>9.1</v>
      </c>
      <c r="J644">
        <f t="shared" ca="1" si="308"/>
        <v>15.9</v>
      </c>
      <c r="K644">
        <f t="shared" ca="1" si="309"/>
        <v>14.9</v>
      </c>
      <c r="L644">
        <f t="shared" ca="1" si="310"/>
        <v>35.799999999999997</v>
      </c>
      <c r="M644">
        <f t="shared" ca="1" si="311"/>
        <v>30.4</v>
      </c>
      <c r="N644">
        <f t="shared" ca="1" si="312"/>
        <v>40.799999999999997</v>
      </c>
      <c r="O644">
        <f t="shared" ca="1" si="313"/>
        <v>53</v>
      </c>
      <c r="P644">
        <f t="shared" ca="1" si="314"/>
        <v>48</v>
      </c>
      <c r="Q644">
        <f t="shared" ca="1" si="315"/>
        <v>47</v>
      </c>
      <c r="R644">
        <f t="shared" ca="1" si="316"/>
        <v>24</v>
      </c>
      <c r="S644">
        <f t="shared" ca="1" si="317"/>
        <v>46</v>
      </c>
      <c r="T644">
        <f t="shared" ca="1" si="318"/>
        <v>28</v>
      </c>
      <c r="U644">
        <f t="shared" ca="1" si="319"/>
        <v>26</v>
      </c>
      <c r="V644">
        <v>20</v>
      </c>
      <c r="W644">
        <f ca="1">INDIRECT("'"&amp;$A644&amp;"'!$g$23")</f>
        <v>4.5</v>
      </c>
      <c r="X644">
        <f ca="1">INDIRECT("'"&amp;$A644&amp;"'!$g$26")</f>
        <v>26</v>
      </c>
    </row>
    <row r="645" spans="1:24" x14ac:dyDescent="0.35">
      <c r="A645" t="s">
        <v>139</v>
      </c>
      <c r="B645">
        <f t="shared" ca="1" si="300"/>
        <v>25</v>
      </c>
      <c r="C645">
        <f t="shared" ca="1" si="301"/>
        <v>168.5</v>
      </c>
      <c r="D645">
        <f t="shared" ca="1" si="302"/>
        <v>61.9</v>
      </c>
      <c r="E645">
        <f t="shared" ca="1" si="303"/>
        <v>14.7</v>
      </c>
      <c r="F645">
        <f t="shared" ca="1" si="304"/>
        <v>5.5</v>
      </c>
      <c r="G645">
        <f t="shared" ca="1" si="305"/>
        <v>21.8</v>
      </c>
      <c r="H645">
        <f t="shared" ca="1" si="306"/>
        <v>10.5</v>
      </c>
      <c r="I645">
        <f t="shared" ca="1" si="307"/>
        <v>9.1</v>
      </c>
      <c r="J645">
        <f t="shared" ca="1" si="308"/>
        <v>15.9</v>
      </c>
      <c r="K645">
        <f t="shared" ca="1" si="309"/>
        <v>14.9</v>
      </c>
      <c r="L645">
        <f t="shared" ca="1" si="310"/>
        <v>35.799999999999997</v>
      </c>
      <c r="M645">
        <f t="shared" ca="1" si="311"/>
        <v>30.4</v>
      </c>
      <c r="N645">
        <f t="shared" ca="1" si="312"/>
        <v>40.799999999999997</v>
      </c>
      <c r="O645">
        <f t="shared" ca="1" si="313"/>
        <v>53</v>
      </c>
      <c r="P645">
        <f t="shared" ca="1" si="314"/>
        <v>48</v>
      </c>
      <c r="Q645">
        <f t="shared" ca="1" si="315"/>
        <v>47</v>
      </c>
      <c r="R645">
        <f t="shared" ca="1" si="316"/>
        <v>24</v>
      </c>
      <c r="S645">
        <f t="shared" ca="1" si="317"/>
        <v>46</v>
      </c>
      <c r="T645">
        <f t="shared" ca="1" si="318"/>
        <v>28</v>
      </c>
      <c r="U645">
        <f t="shared" ca="1" si="319"/>
        <v>26</v>
      </c>
      <c r="V645">
        <v>25</v>
      </c>
      <c r="W645">
        <f ca="1">INDIRECT("'"&amp;$A645&amp;"'!$h$23")</f>
        <v>5.5</v>
      </c>
      <c r="X645">
        <f ca="1">INDIRECT("'"&amp;$A645&amp;"'!$h$26")</f>
        <v>34</v>
      </c>
    </row>
    <row r="646" spans="1:24" x14ac:dyDescent="0.35">
      <c r="A646" t="s">
        <v>139</v>
      </c>
      <c r="B646">
        <f t="shared" ca="1" si="300"/>
        <v>25</v>
      </c>
      <c r="C646">
        <f t="shared" ca="1" si="301"/>
        <v>168.5</v>
      </c>
      <c r="D646">
        <f t="shared" ca="1" si="302"/>
        <v>61.9</v>
      </c>
      <c r="E646">
        <f t="shared" ca="1" si="303"/>
        <v>14.7</v>
      </c>
      <c r="F646">
        <f t="shared" ca="1" si="304"/>
        <v>5.5</v>
      </c>
      <c r="G646">
        <f t="shared" ca="1" si="305"/>
        <v>21.8</v>
      </c>
      <c r="H646">
        <f t="shared" ca="1" si="306"/>
        <v>10.5</v>
      </c>
      <c r="I646">
        <f t="shared" ca="1" si="307"/>
        <v>9.1</v>
      </c>
      <c r="J646">
        <f t="shared" ca="1" si="308"/>
        <v>15.9</v>
      </c>
      <c r="K646">
        <f t="shared" ca="1" si="309"/>
        <v>14.9</v>
      </c>
      <c r="L646">
        <f t="shared" ca="1" si="310"/>
        <v>35.799999999999997</v>
      </c>
      <c r="M646">
        <f t="shared" ca="1" si="311"/>
        <v>30.4</v>
      </c>
      <c r="N646">
        <f t="shared" ca="1" si="312"/>
        <v>40.799999999999997</v>
      </c>
      <c r="O646">
        <f t="shared" ca="1" si="313"/>
        <v>53</v>
      </c>
      <c r="P646">
        <f t="shared" ca="1" si="314"/>
        <v>48</v>
      </c>
      <c r="Q646">
        <f t="shared" ca="1" si="315"/>
        <v>47</v>
      </c>
      <c r="R646">
        <f t="shared" ca="1" si="316"/>
        <v>24</v>
      </c>
      <c r="S646">
        <f t="shared" ca="1" si="317"/>
        <v>46</v>
      </c>
      <c r="T646">
        <f t="shared" ca="1" si="318"/>
        <v>28</v>
      </c>
      <c r="U646">
        <f t="shared" ca="1" si="319"/>
        <v>26</v>
      </c>
      <c r="V646">
        <v>30</v>
      </c>
      <c r="W646">
        <f ca="1">INDIRECT("'"&amp;$A646&amp;"'!$i$23")</f>
        <v>7</v>
      </c>
      <c r="X646">
        <f ca="1">INDIRECT("'"&amp;$A646&amp;"'!$i$26")</f>
        <v>47</v>
      </c>
    </row>
    <row r="647" spans="1:24" x14ac:dyDescent="0.35">
      <c r="A647" t="s">
        <v>139</v>
      </c>
      <c r="B647">
        <f t="shared" ca="1" si="300"/>
        <v>25</v>
      </c>
      <c r="C647">
        <f t="shared" ca="1" si="301"/>
        <v>168.5</v>
      </c>
      <c r="D647">
        <f t="shared" ca="1" si="302"/>
        <v>61.9</v>
      </c>
      <c r="E647">
        <f t="shared" ca="1" si="303"/>
        <v>14.7</v>
      </c>
      <c r="F647">
        <f t="shared" ca="1" si="304"/>
        <v>5.5</v>
      </c>
      <c r="G647">
        <f t="shared" ca="1" si="305"/>
        <v>21.8</v>
      </c>
      <c r="H647">
        <f t="shared" ca="1" si="306"/>
        <v>10.5</v>
      </c>
      <c r="I647">
        <f t="shared" ca="1" si="307"/>
        <v>9.1</v>
      </c>
      <c r="J647">
        <f t="shared" ca="1" si="308"/>
        <v>15.9</v>
      </c>
      <c r="K647">
        <f t="shared" ca="1" si="309"/>
        <v>14.9</v>
      </c>
      <c r="L647">
        <f t="shared" ca="1" si="310"/>
        <v>35.799999999999997</v>
      </c>
      <c r="M647">
        <f t="shared" ca="1" si="311"/>
        <v>30.4</v>
      </c>
      <c r="N647">
        <f t="shared" ca="1" si="312"/>
        <v>40.799999999999997</v>
      </c>
      <c r="O647">
        <f t="shared" ca="1" si="313"/>
        <v>53</v>
      </c>
      <c r="P647">
        <f t="shared" ca="1" si="314"/>
        <v>48</v>
      </c>
      <c r="Q647">
        <f t="shared" ca="1" si="315"/>
        <v>47</v>
      </c>
      <c r="R647">
        <f t="shared" ca="1" si="316"/>
        <v>24</v>
      </c>
      <c r="S647">
        <f t="shared" ca="1" si="317"/>
        <v>46</v>
      </c>
      <c r="T647">
        <f t="shared" ca="1" si="318"/>
        <v>28</v>
      </c>
      <c r="U647">
        <f t="shared" ca="1" si="319"/>
        <v>26</v>
      </c>
      <c r="V647">
        <v>35</v>
      </c>
      <c r="W647">
        <f ca="1">INDIRECT("'"&amp;$A647&amp;"'!$j$23")</f>
        <v>8.25</v>
      </c>
      <c r="X647">
        <f ca="1">INDIRECT("'"&amp;$A647&amp;"'!$j$26")</f>
        <v>52</v>
      </c>
    </row>
    <row r="648" spans="1:24" x14ac:dyDescent="0.35">
      <c r="A648" t="s">
        <v>139</v>
      </c>
      <c r="B648">
        <f t="shared" ca="1" si="300"/>
        <v>25</v>
      </c>
      <c r="C648">
        <f t="shared" ca="1" si="301"/>
        <v>168.5</v>
      </c>
      <c r="D648">
        <f t="shared" ca="1" si="302"/>
        <v>61.9</v>
      </c>
      <c r="E648">
        <f t="shared" ca="1" si="303"/>
        <v>14.7</v>
      </c>
      <c r="F648">
        <f t="shared" ca="1" si="304"/>
        <v>5.5</v>
      </c>
      <c r="G648">
        <f t="shared" ca="1" si="305"/>
        <v>21.8</v>
      </c>
      <c r="H648">
        <f t="shared" ca="1" si="306"/>
        <v>10.5</v>
      </c>
      <c r="I648">
        <f t="shared" ca="1" si="307"/>
        <v>9.1</v>
      </c>
      <c r="J648">
        <f t="shared" ca="1" si="308"/>
        <v>15.9</v>
      </c>
      <c r="K648">
        <f t="shared" ca="1" si="309"/>
        <v>14.9</v>
      </c>
      <c r="L648">
        <f t="shared" ca="1" si="310"/>
        <v>35.799999999999997</v>
      </c>
      <c r="M648">
        <f t="shared" ca="1" si="311"/>
        <v>30.4</v>
      </c>
      <c r="N648">
        <f t="shared" ca="1" si="312"/>
        <v>40.799999999999997</v>
      </c>
      <c r="O648">
        <f t="shared" ca="1" si="313"/>
        <v>53</v>
      </c>
      <c r="P648">
        <f t="shared" ca="1" si="314"/>
        <v>48</v>
      </c>
      <c r="Q648">
        <f t="shared" ca="1" si="315"/>
        <v>47</v>
      </c>
      <c r="R648">
        <f t="shared" ca="1" si="316"/>
        <v>24</v>
      </c>
      <c r="S648">
        <f t="shared" ca="1" si="317"/>
        <v>46</v>
      </c>
      <c r="T648">
        <f t="shared" ca="1" si="318"/>
        <v>28</v>
      </c>
      <c r="U648">
        <f t="shared" ca="1" si="319"/>
        <v>26</v>
      </c>
      <c r="V648">
        <v>40</v>
      </c>
      <c r="W648">
        <f ca="1">INDIRECT("'"&amp;$A648&amp;"'!$k$23")</f>
        <v>9.5</v>
      </c>
      <c r="X648">
        <f ca="1">INDIRECT("'"&amp;$A648&amp;"'!$k$26")</f>
        <v>61</v>
      </c>
    </row>
    <row r="649" spans="1:24" x14ac:dyDescent="0.35">
      <c r="A649" t="s">
        <v>139</v>
      </c>
      <c r="B649">
        <f t="shared" ca="1" si="300"/>
        <v>25</v>
      </c>
      <c r="C649">
        <f t="shared" ca="1" si="301"/>
        <v>168.5</v>
      </c>
      <c r="D649">
        <f t="shared" ca="1" si="302"/>
        <v>61.9</v>
      </c>
      <c r="E649">
        <f t="shared" ca="1" si="303"/>
        <v>14.7</v>
      </c>
      <c r="F649">
        <f t="shared" ca="1" si="304"/>
        <v>5.5</v>
      </c>
      <c r="G649">
        <f t="shared" ca="1" si="305"/>
        <v>21.8</v>
      </c>
      <c r="H649">
        <f t="shared" ca="1" si="306"/>
        <v>10.5</v>
      </c>
      <c r="I649">
        <f t="shared" ca="1" si="307"/>
        <v>9.1</v>
      </c>
      <c r="J649">
        <f t="shared" ca="1" si="308"/>
        <v>15.9</v>
      </c>
      <c r="K649">
        <f t="shared" ca="1" si="309"/>
        <v>14.9</v>
      </c>
      <c r="L649">
        <f t="shared" ca="1" si="310"/>
        <v>35.799999999999997</v>
      </c>
      <c r="M649">
        <f t="shared" ca="1" si="311"/>
        <v>30.4</v>
      </c>
      <c r="N649">
        <f t="shared" ca="1" si="312"/>
        <v>40.799999999999997</v>
      </c>
      <c r="O649">
        <f t="shared" ca="1" si="313"/>
        <v>53</v>
      </c>
      <c r="P649">
        <f t="shared" ca="1" si="314"/>
        <v>48</v>
      </c>
      <c r="Q649">
        <f t="shared" ca="1" si="315"/>
        <v>47</v>
      </c>
      <c r="R649">
        <f t="shared" ca="1" si="316"/>
        <v>24</v>
      </c>
      <c r="S649">
        <f t="shared" ca="1" si="317"/>
        <v>46</v>
      </c>
      <c r="T649">
        <f t="shared" ca="1" si="318"/>
        <v>28</v>
      </c>
      <c r="U649">
        <f t="shared" ca="1" si="319"/>
        <v>26</v>
      </c>
      <c r="V649">
        <v>45</v>
      </c>
      <c r="W649">
        <f ca="1">INDIRECT("'"&amp;$A649&amp;"'!$l$23")</f>
        <v>10</v>
      </c>
      <c r="X649">
        <f ca="1">INDIRECT("'"&amp;$A649&amp;"'!$l$26")</f>
        <v>85</v>
      </c>
    </row>
    <row r="650" spans="1:24" x14ac:dyDescent="0.35">
      <c r="A650" t="s">
        <v>139</v>
      </c>
      <c r="B650">
        <f t="shared" ca="1" si="300"/>
        <v>25</v>
      </c>
      <c r="C650">
        <f t="shared" ca="1" si="301"/>
        <v>168.5</v>
      </c>
      <c r="D650">
        <f t="shared" ca="1" si="302"/>
        <v>61.9</v>
      </c>
      <c r="E650">
        <f t="shared" ca="1" si="303"/>
        <v>14.7</v>
      </c>
      <c r="F650">
        <f t="shared" ca="1" si="304"/>
        <v>5.5</v>
      </c>
      <c r="G650">
        <f t="shared" ca="1" si="305"/>
        <v>21.8</v>
      </c>
      <c r="H650">
        <f t="shared" ca="1" si="306"/>
        <v>10.5</v>
      </c>
      <c r="I650">
        <f t="shared" ca="1" si="307"/>
        <v>9.1</v>
      </c>
      <c r="J650">
        <f t="shared" ca="1" si="308"/>
        <v>15.9</v>
      </c>
      <c r="K650">
        <f t="shared" ca="1" si="309"/>
        <v>14.9</v>
      </c>
      <c r="L650">
        <f t="shared" ca="1" si="310"/>
        <v>35.799999999999997</v>
      </c>
      <c r="M650">
        <f t="shared" ca="1" si="311"/>
        <v>30.4</v>
      </c>
      <c r="N650">
        <f t="shared" ca="1" si="312"/>
        <v>40.799999999999997</v>
      </c>
      <c r="O650">
        <f t="shared" ca="1" si="313"/>
        <v>53</v>
      </c>
      <c r="P650">
        <f t="shared" ca="1" si="314"/>
        <v>48</v>
      </c>
      <c r="Q650">
        <f t="shared" ca="1" si="315"/>
        <v>47</v>
      </c>
      <c r="R650">
        <f t="shared" ca="1" si="316"/>
        <v>24</v>
      </c>
      <c r="S650">
        <f t="shared" ca="1" si="317"/>
        <v>46</v>
      </c>
      <c r="T650">
        <f t="shared" ca="1" si="318"/>
        <v>28</v>
      </c>
      <c r="U650">
        <f t="shared" ca="1" si="319"/>
        <v>26</v>
      </c>
      <c r="V650">
        <v>50</v>
      </c>
      <c r="W650">
        <f ca="1">INDIRECT("'"&amp;$A650&amp;"'!$m$23")</f>
        <v>10.25</v>
      </c>
      <c r="X650">
        <f ca="1">INDIRECT("'"&amp;$A650&amp;"'!$m$26")</f>
        <v>94</v>
      </c>
    </row>
    <row r="651" spans="1:24" x14ac:dyDescent="0.35">
      <c r="A651" t="s">
        <v>139</v>
      </c>
      <c r="B651">
        <f t="shared" ca="1" si="300"/>
        <v>25</v>
      </c>
      <c r="C651">
        <f t="shared" ca="1" si="301"/>
        <v>168.5</v>
      </c>
      <c r="D651">
        <f t="shared" ca="1" si="302"/>
        <v>61.9</v>
      </c>
      <c r="E651">
        <f t="shared" ca="1" si="303"/>
        <v>14.7</v>
      </c>
      <c r="F651">
        <f t="shared" ca="1" si="304"/>
        <v>5.5</v>
      </c>
      <c r="G651">
        <f t="shared" ca="1" si="305"/>
        <v>21.8</v>
      </c>
      <c r="H651">
        <f t="shared" ca="1" si="306"/>
        <v>10.5</v>
      </c>
      <c r="I651">
        <f t="shared" ca="1" si="307"/>
        <v>9.1</v>
      </c>
      <c r="J651">
        <f t="shared" ca="1" si="308"/>
        <v>15.9</v>
      </c>
      <c r="K651">
        <f t="shared" ca="1" si="309"/>
        <v>14.9</v>
      </c>
      <c r="L651">
        <f t="shared" ca="1" si="310"/>
        <v>35.799999999999997</v>
      </c>
      <c r="M651">
        <f t="shared" ca="1" si="311"/>
        <v>30.4</v>
      </c>
      <c r="N651">
        <f t="shared" ca="1" si="312"/>
        <v>40.799999999999997</v>
      </c>
      <c r="O651">
        <f t="shared" ca="1" si="313"/>
        <v>53</v>
      </c>
      <c r="P651">
        <f t="shared" ca="1" si="314"/>
        <v>48</v>
      </c>
      <c r="Q651">
        <f t="shared" ca="1" si="315"/>
        <v>47</v>
      </c>
      <c r="R651">
        <f t="shared" ca="1" si="316"/>
        <v>24</v>
      </c>
      <c r="S651">
        <f t="shared" ca="1" si="317"/>
        <v>46</v>
      </c>
      <c r="T651">
        <f t="shared" ca="1" si="318"/>
        <v>28</v>
      </c>
      <c r="U651">
        <f t="shared" ca="1" si="319"/>
        <v>26</v>
      </c>
      <c r="V651">
        <v>55</v>
      </c>
      <c r="W651">
        <f ca="1">INDIRECT("'"&amp;$A651&amp;"'!$n$23")</f>
        <v>10.75</v>
      </c>
      <c r="X651">
        <f ca="1">INDIRECT("'"&amp;$A651&amp;"'!$n$26")</f>
        <v>89</v>
      </c>
    </row>
    <row r="652" spans="1:24" x14ac:dyDescent="0.35">
      <c r="A652" t="s">
        <v>139</v>
      </c>
      <c r="B652">
        <f t="shared" ca="1" si="300"/>
        <v>25</v>
      </c>
      <c r="C652">
        <f t="shared" ca="1" si="301"/>
        <v>168.5</v>
      </c>
      <c r="D652">
        <f t="shared" ca="1" si="302"/>
        <v>61.9</v>
      </c>
      <c r="E652">
        <f t="shared" ca="1" si="303"/>
        <v>14.7</v>
      </c>
      <c r="F652">
        <f t="shared" ca="1" si="304"/>
        <v>5.5</v>
      </c>
      <c r="G652">
        <f t="shared" ca="1" si="305"/>
        <v>21.8</v>
      </c>
      <c r="H652">
        <f t="shared" ca="1" si="306"/>
        <v>10.5</v>
      </c>
      <c r="I652">
        <f t="shared" ca="1" si="307"/>
        <v>9.1</v>
      </c>
      <c r="J652">
        <f t="shared" ca="1" si="308"/>
        <v>15.9</v>
      </c>
      <c r="K652">
        <f t="shared" ca="1" si="309"/>
        <v>14.9</v>
      </c>
      <c r="L652">
        <f t="shared" ca="1" si="310"/>
        <v>35.799999999999997</v>
      </c>
      <c r="M652">
        <f t="shared" ca="1" si="311"/>
        <v>30.4</v>
      </c>
      <c r="N652">
        <f t="shared" ca="1" si="312"/>
        <v>40.799999999999997</v>
      </c>
      <c r="O652">
        <f t="shared" ca="1" si="313"/>
        <v>53</v>
      </c>
      <c r="P652">
        <f t="shared" ca="1" si="314"/>
        <v>48</v>
      </c>
      <c r="Q652">
        <f t="shared" ca="1" si="315"/>
        <v>47</v>
      </c>
      <c r="R652">
        <f t="shared" ca="1" si="316"/>
        <v>24</v>
      </c>
      <c r="S652">
        <f t="shared" ca="1" si="317"/>
        <v>46</v>
      </c>
      <c r="T652">
        <f t="shared" ca="1" si="318"/>
        <v>28</v>
      </c>
      <c r="U652">
        <f t="shared" ca="1" si="319"/>
        <v>26</v>
      </c>
      <c r="V652">
        <v>60</v>
      </c>
      <c r="W652">
        <f ca="1">INDIRECT("'"&amp;$A652&amp;"'!$o$23")</f>
        <v>11.27</v>
      </c>
      <c r="X652">
        <f ca="1">INDIRECT("'"&amp;$A652&amp;"'!$o$26")</f>
        <v>87</v>
      </c>
    </row>
    <row r="653" spans="1:24" x14ac:dyDescent="0.35">
      <c r="A653" t="s">
        <v>139</v>
      </c>
      <c r="B653">
        <f t="shared" ref="B653:B665" ca="1" si="320">INDIRECT("'"&amp;$A653&amp;"'!$C$3")</f>
        <v>25</v>
      </c>
      <c r="C653">
        <f t="shared" ref="C653:C665" ca="1" si="321">INDIRECT("'"&amp;$A653&amp;"'!$C$4")</f>
        <v>168.5</v>
      </c>
      <c r="D653">
        <f t="shared" ref="D653:D665" ca="1" si="322">INDIRECT("'"&amp;$A653&amp;"'!$C$5")</f>
        <v>61.9</v>
      </c>
      <c r="E653">
        <f t="shared" ref="E653:E665" ca="1" si="323">INDIRECT("'"&amp;$A653&amp;"'!$C$6")</f>
        <v>14.7</v>
      </c>
      <c r="F653">
        <f t="shared" ref="F653:F665" ca="1" si="324">INDIRECT("'"&amp;$A653&amp;"'!$C$7")</f>
        <v>5.5</v>
      </c>
      <c r="G653">
        <f t="shared" ref="G653:G665" ca="1" si="325">INDIRECT("'"&amp;$A653&amp;"'!$C$8")</f>
        <v>21.8</v>
      </c>
      <c r="H653">
        <f t="shared" ref="H653:H665" ca="1" si="326">INDIRECT("'"&amp;$A653&amp;"'!$C$11")</f>
        <v>10.5</v>
      </c>
      <c r="I653">
        <f t="shared" ref="I653:I665" ca="1" si="327">INDIRECT("'"&amp;$A653&amp;"'!$D$11")</f>
        <v>9.1</v>
      </c>
      <c r="J653">
        <f t="shared" ref="J653:J665" ca="1" si="328">INDIRECT("'"&amp;$A653&amp;"'!$e$11")</f>
        <v>15.9</v>
      </c>
      <c r="K653">
        <f t="shared" ref="K653:K665" ca="1" si="329">INDIRECT("'"&amp;$A653&amp;"'!$f$11")</f>
        <v>14.9</v>
      </c>
      <c r="L653">
        <f t="shared" ref="L653:L665" ca="1" si="330">INDIRECT("'"&amp;$A653&amp;"'!$C$12")</f>
        <v>35.799999999999997</v>
      </c>
      <c r="M653">
        <f t="shared" ref="M653:M665" ca="1" si="331">INDIRECT("'"&amp;$A653&amp;"'!$d$12")</f>
        <v>30.4</v>
      </c>
      <c r="N653">
        <f t="shared" ref="N653:N665" ca="1" si="332">INDIRECT("'"&amp;$A653&amp;"'!$e$12")</f>
        <v>40.799999999999997</v>
      </c>
      <c r="O653">
        <f t="shared" ref="O653:O665" ca="1" si="333">INDIRECT("'"&amp;$A653&amp;"'!$f$12")</f>
        <v>53</v>
      </c>
      <c r="P653">
        <f t="shared" ref="P653:P665" ca="1" si="334">INDIRECT("'"&amp;$A653&amp;"'!$C$16")</f>
        <v>48</v>
      </c>
      <c r="Q653">
        <f t="shared" ref="Q653:Q665" ca="1" si="335">INDIRECT("'"&amp;$A653&amp;"'!$C$17")</f>
        <v>47</v>
      </c>
      <c r="R653">
        <f t="shared" ref="R653:R665" ca="1" si="336">INDIRECT("'"&amp;$A653&amp;"'!$d$16")</f>
        <v>24</v>
      </c>
      <c r="S653">
        <f t="shared" ref="S653:S665" ca="1" si="337">INDIRECT("'"&amp;$A653&amp;"'!$e$17")</f>
        <v>46</v>
      </c>
      <c r="T653">
        <f t="shared" ref="T653:T665" ca="1" si="338">INDIRECT("'"&amp;$A653&amp;"'!$f$16")</f>
        <v>28</v>
      </c>
      <c r="U653">
        <f t="shared" ref="U653:U665" ca="1" si="339">INDIRECT("'"&amp;$A653&amp;"'!$f$17")</f>
        <v>26</v>
      </c>
      <c r="V653">
        <v>0</v>
      </c>
      <c r="W653">
        <f ca="1">INDIRECT("'"&amp;$A653&amp;"'!$C$23")</f>
        <v>0</v>
      </c>
      <c r="X653">
        <f ca="1">INDIRECT("'"&amp;$A653&amp;"'!$C$27")</f>
        <v>3</v>
      </c>
    </row>
    <row r="654" spans="1:24" x14ac:dyDescent="0.35">
      <c r="A654" t="s">
        <v>139</v>
      </c>
      <c r="B654">
        <f t="shared" ca="1" si="320"/>
        <v>25</v>
      </c>
      <c r="C654">
        <f t="shared" ca="1" si="321"/>
        <v>168.5</v>
      </c>
      <c r="D654">
        <f t="shared" ca="1" si="322"/>
        <v>61.9</v>
      </c>
      <c r="E654">
        <f t="shared" ca="1" si="323"/>
        <v>14.7</v>
      </c>
      <c r="F654">
        <f t="shared" ca="1" si="324"/>
        <v>5.5</v>
      </c>
      <c r="G654">
        <f t="shared" ca="1" si="325"/>
        <v>21.8</v>
      </c>
      <c r="H654">
        <f t="shared" ca="1" si="326"/>
        <v>10.5</v>
      </c>
      <c r="I654">
        <f t="shared" ca="1" si="327"/>
        <v>9.1</v>
      </c>
      <c r="J654">
        <f t="shared" ca="1" si="328"/>
        <v>15.9</v>
      </c>
      <c r="K654">
        <f t="shared" ca="1" si="329"/>
        <v>14.9</v>
      </c>
      <c r="L654">
        <f t="shared" ca="1" si="330"/>
        <v>35.799999999999997</v>
      </c>
      <c r="M654">
        <f t="shared" ca="1" si="331"/>
        <v>30.4</v>
      </c>
      <c r="N654">
        <f t="shared" ca="1" si="332"/>
        <v>40.799999999999997</v>
      </c>
      <c r="O654">
        <f t="shared" ca="1" si="333"/>
        <v>53</v>
      </c>
      <c r="P654">
        <f t="shared" ca="1" si="334"/>
        <v>48</v>
      </c>
      <c r="Q654">
        <f t="shared" ca="1" si="335"/>
        <v>47</v>
      </c>
      <c r="R654">
        <f t="shared" ca="1" si="336"/>
        <v>24</v>
      </c>
      <c r="S654">
        <f t="shared" ca="1" si="337"/>
        <v>46</v>
      </c>
      <c r="T654">
        <f t="shared" ca="1" si="338"/>
        <v>28</v>
      </c>
      <c r="U654">
        <f t="shared" ca="1" si="339"/>
        <v>26</v>
      </c>
      <c r="V654">
        <v>5</v>
      </c>
      <c r="W654">
        <f ca="1">INDIRECT("'"&amp;$A654&amp;"'!$d$23")</f>
        <v>1.25</v>
      </c>
      <c r="X654">
        <f ca="1">INDIRECT("'"&amp;$A654&amp;"'!$D$27")</f>
        <v>8</v>
      </c>
    </row>
    <row r="655" spans="1:24" x14ac:dyDescent="0.35">
      <c r="A655" t="s">
        <v>139</v>
      </c>
      <c r="B655">
        <f t="shared" ca="1" si="320"/>
        <v>25</v>
      </c>
      <c r="C655">
        <f t="shared" ca="1" si="321"/>
        <v>168.5</v>
      </c>
      <c r="D655">
        <f t="shared" ca="1" si="322"/>
        <v>61.9</v>
      </c>
      <c r="E655">
        <f t="shared" ca="1" si="323"/>
        <v>14.7</v>
      </c>
      <c r="F655">
        <f t="shared" ca="1" si="324"/>
        <v>5.5</v>
      </c>
      <c r="G655">
        <f t="shared" ca="1" si="325"/>
        <v>21.8</v>
      </c>
      <c r="H655">
        <f t="shared" ca="1" si="326"/>
        <v>10.5</v>
      </c>
      <c r="I655">
        <f t="shared" ca="1" si="327"/>
        <v>9.1</v>
      </c>
      <c r="J655">
        <f t="shared" ca="1" si="328"/>
        <v>15.9</v>
      </c>
      <c r="K655">
        <f t="shared" ca="1" si="329"/>
        <v>14.9</v>
      </c>
      <c r="L655">
        <f t="shared" ca="1" si="330"/>
        <v>35.799999999999997</v>
      </c>
      <c r="M655">
        <f t="shared" ca="1" si="331"/>
        <v>30.4</v>
      </c>
      <c r="N655">
        <f t="shared" ca="1" si="332"/>
        <v>40.799999999999997</v>
      </c>
      <c r="O655">
        <f t="shared" ca="1" si="333"/>
        <v>53</v>
      </c>
      <c r="P655">
        <f t="shared" ca="1" si="334"/>
        <v>48</v>
      </c>
      <c r="Q655">
        <f t="shared" ca="1" si="335"/>
        <v>47</v>
      </c>
      <c r="R655">
        <f t="shared" ca="1" si="336"/>
        <v>24</v>
      </c>
      <c r="S655">
        <f t="shared" ca="1" si="337"/>
        <v>46</v>
      </c>
      <c r="T655">
        <f t="shared" ca="1" si="338"/>
        <v>28</v>
      </c>
      <c r="U655">
        <f t="shared" ca="1" si="339"/>
        <v>26</v>
      </c>
      <c r="V655">
        <v>10</v>
      </c>
      <c r="W655">
        <f ca="1">INDIRECT("'"&amp;$A655&amp;"'!$e$23")</f>
        <v>2.5</v>
      </c>
      <c r="X655">
        <f ca="1">INDIRECT("'"&amp;$A655&amp;"'!$e$27")</f>
        <v>12</v>
      </c>
    </row>
    <row r="656" spans="1:24" x14ac:dyDescent="0.35">
      <c r="A656" t="s">
        <v>139</v>
      </c>
      <c r="B656">
        <f t="shared" ca="1" si="320"/>
        <v>25</v>
      </c>
      <c r="C656">
        <f t="shared" ca="1" si="321"/>
        <v>168.5</v>
      </c>
      <c r="D656">
        <f t="shared" ca="1" si="322"/>
        <v>61.9</v>
      </c>
      <c r="E656">
        <f t="shared" ca="1" si="323"/>
        <v>14.7</v>
      </c>
      <c r="F656">
        <f t="shared" ca="1" si="324"/>
        <v>5.5</v>
      </c>
      <c r="G656">
        <f t="shared" ca="1" si="325"/>
        <v>21.8</v>
      </c>
      <c r="H656">
        <f t="shared" ca="1" si="326"/>
        <v>10.5</v>
      </c>
      <c r="I656">
        <f t="shared" ca="1" si="327"/>
        <v>9.1</v>
      </c>
      <c r="J656">
        <f t="shared" ca="1" si="328"/>
        <v>15.9</v>
      </c>
      <c r="K656">
        <f t="shared" ca="1" si="329"/>
        <v>14.9</v>
      </c>
      <c r="L656">
        <f t="shared" ca="1" si="330"/>
        <v>35.799999999999997</v>
      </c>
      <c r="M656">
        <f t="shared" ca="1" si="331"/>
        <v>30.4</v>
      </c>
      <c r="N656">
        <f t="shared" ca="1" si="332"/>
        <v>40.799999999999997</v>
      </c>
      <c r="O656">
        <f t="shared" ca="1" si="333"/>
        <v>53</v>
      </c>
      <c r="P656">
        <f t="shared" ca="1" si="334"/>
        <v>48</v>
      </c>
      <c r="Q656">
        <f t="shared" ca="1" si="335"/>
        <v>47</v>
      </c>
      <c r="R656">
        <f t="shared" ca="1" si="336"/>
        <v>24</v>
      </c>
      <c r="S656">
        <f t="shared" ca="1" si="337"/>
        <v>46</v>
      </c>
      <c r="T656">
        <f t="shared" ca="1" si="338"/>
        <v>28</v>
      </c>
      <c r="U656">
        <f t="shared" ca="1" si="339"/>
        <v>26</v>
      </c>
      <c r="V656">
        <v>15</v>
      </c>
      <c r="W656">
        <f ca="1">INDIRECT("'"&amp;$A656&amp;"'!$f$23")</f>
        <v>3.25</v>
      </c>
      <c r="X656">
        <f ca="1">INDIRECT("'"&amp;$A656&amp;"'!$f$27")</f>
        <v>18</v>
      </c>
    </row>
    <row r="657" spans="1:24" x14ac:dyDescent="0.35">
      <c r="A657" t="s">
        <v>139</v>
      </c>
      <c r="B657">
        <f t="shared" ca="1" si="320"/>
        <v>25</v>
      </c>
      <c r="C657">
        <f ca="1">INDIRECT("'"&amp;$A657&amp;"'!$C$4")</f>
        <v>168.5</v>
      </c>
      <c r="D657">
        <f ca="1">INDIRECT("'"&amp;$A657&amp;"'!$C$5")</f>
        <v>61.9</v>
      </c>
      <c r="E657">
        <f ca="1">INDIRECT("'"&amp;$A657&amp;"'!$C$6")</f>
        <v>14.7</v>
      </c>
      <c r="F657">
        <f ca="1">INDIRECT("'"&amp;$A657&amp;"'!$C$7")</f>
        <v>5.5</v>
      </c>
      <c r="G657">
        <f ca="1">INDIRECT("'"&amp;$A657&amp;"'!$C$8")</f>
        <v>21.8</v>
      </c>
      <c r="H657">
        <f ca="1">INDIRECT("'"&amp;$A657&amp;"'!$C$11")</f>
        <v>10.5</v>
      </c>
      <c r="I657">
        <f ca="1">INDIRECT("'"&amp;$A657&amp;"'!$D$11")</f>
        <v>9.1</v>
      </c>
      <c r="J657">
        <f ca="1">INDIRECT("'"&amp;$A657&amp;"'!$e$11")</f>
        <v>15.9</v>
      </c>
      <c r="K657">
        <f ca="1">INDIRECT("'"&amp;$A657&amp;"'!$f$11")</f>
        <v>14.9</v>
      </c>
      <c r="L657">
        <f ca="1">INDIRECT("'"&amp;$A657&amp;"'!$C$12")</f>
        <v>35.799999999999997</v>
      </c>
      <c r="M657">
        <f ca="1">INDIRECT("'"&amp;$A657&amp;"'!$d$12")</f>
        <v>30.4</v>
      </c>
      <c r="N657">
        <f ca="1">INDIRECT("'"&amp;$A657&amp;"'!$e$12")</f>
        <v>40.799999999999997</v>
      </c>
      <c r="O657">
        <f ca="1">INDIRECT("'"&amp;$A657&amp;"'!$f$12")</f>
        <v>53</v>
      </c>
      <c r="P657">
        <f ca="1">INDIRECT("'"&amp;$A657&amp;"'!$C$16")</f>
        <v>48</v>
      </c>
      <c r="Q657">
        <f ca="1">INDIRECT("'"&amp;$A657&amp;"'!$C$17")</f>
        <v>47</v>
      </c>
      <c r="R657">
        <f ca="1">INDIRECT("'"&amp;$A657&amp;"'!$d$16")</f>
        <v>24</v>
      </c>
      <c r="S657">
        <f ca="1">INDIRECT("'"&amp;$A657&amp;"'!$e$17")</f>
        <v>46</v>
      </c>
      <c r="T657">
        <f ca="1">INDIRECT("'"&amp;$A657&amp;"'!$f$16")</f>
        <v>28</v>
      </c>
      <c r="U657">
        <f ca="1">INDIRECT("'"&amp;$A657&amp;"'!$f$17")</f>
        <v>26</v>
      </c>
      <c r="V657">
        <v>20</v>
      </c>
      <c r="W657">
        <f ca="1">INDIRECT("'"&amp;$A657&amp;"'!$g$23")</f>
        <v>4.5</v>
      </c>
      <c r="X657">
        <f ca="1">INDIRECT("'"&amp;$A657&amp;"'!$g$27")</f>
        <v>24</v>
      </c>
    </row>
    <row r="658" spans="1:24" x14ac:dyDescent="0.35">
      <c r="A658" t="s">
        <v>139</v>
      </c>
      <c r="B658">
        <f t="shared" ca="1" si="320"/>
        <v>25</v>
      </c>
      <c r="C658">
        <f t="shared" ca="1" si="321"/>
        <v>168.5</v>
      </c>
      <c r="D658">
        <f t="shared" ca="1" si="322"/>
        <v>61.9</v>
      </c>
      <c r="E658">
        <f t="shared" ca="1" si="323"/>
        <v>14.7</v>
      </c>
      <c r="F658">
        <f t="shared" ca="1" si="324"/>
        <v>5.5</v>
      </c>
      <c r="G658">
        <f t="shared" ca="1" si="325"/>
        <v>21.8</v>
      </c>
      <c r="H658">
        <f t="shared" ca="1" si="326"/>
        <v>10.5</v>
      </c>
      <c r="I658">
        <f t="shared" ca="1" si="327"/>
        <v>9.1</v>
      </c>
      <c r="J658">
        <f t="shared" ca="1" si="328"/>
        <v>15.9</v>
      </c>
      <c r="K658">
        <f t="shared" ca="1" si="329"/>
        <v>14.9</v>
      </c>
      <c r="L658">
        <f t="shared" ca="1" si="330"/>
        <v>35.799999999999997</v>
      </c>
      <c r="M658">
        <f t="shared" ca="1" si="331"/>
        <v>30.4</v>
      </c>
      <c r="N658">
        <f t="shared" ca="1" si="332"/>
        <v>40.799999999999997</v>
      </c>
      <c r="O658">
        <f t="shared" ca="1" si="333"/>
        <v>53</v>
      </c>
      <c r="P658">
        <f t="shared" ca="1" si="334"/>
        <v>48</v>
      </c>
      <c r="Q658">
        <f t="shared" ca="1" si="335"/>
        <v>47</v>
      </c>
      <c r="R658">
        <f t="shared" ca="1" si="336"/>
        <v>24</v>
      </c>
      <c r="S658">
        <f t="shared" ca="1" si="337"/>
        <v>46</v>
      </c>
      <c r="T658">
        <f t="shared" ca="1" si="338"/>
        <v>28</v>
      </c>
      <c r="U658">
        <f t="shared" ca="1" si="339"/>
        <v>26</v>
      </c>
      <c r="V658">
        <v>25</v>
      </c>
      <c r="W658">
        <f ca="1">INDIRECT("'"&amp;$A658&amp;"'!$h$23")</f>
        <v>5.5</v>
      </c>
      <c r="X658">
        <f ca="1">INDIRECT("'"&amp;$A658&amp;"'!$h$27")</f>
        <v>33</v>
      </c>
    </row>
    <row r="659" spans="1:24" x14ac:dyDescent="0.35">
      <c r="A659" t="s">
        <v>139</v>
      </c>
      <c r="B659">
        <f t="shared" ca="1" si="320"/>
        <v>25</v>
      </c>
      <c r="C659">
        <f t="shared" ca="1" si="321"/>
        <v>168.5</v>
      </c>
      <c r="D659">
        <f t="shared" ca="1" si="322"/>
        <v>61.9</v>
      </c>
      <c r="E659">
        <f t="shared" ca="1" si="323"/>
        <v>14.7</v>
      </c>
      <c r="F659">
        <f t="shared" ca="1" si="324"/>
        <v>5.5</v>
      </c>
      <c r="G659">
        <f t="shared" ca="1" si="325"/>
        <v>21.8</v>
      </c>
      <c r="H659">
        <f t="shared" ca="1" si="326"/>
        <v>10.5</v>
      </c>
      <c r="I659">
        <f t="shared" ca="1" si="327"/>
        <v>9.1</v>
      </c>
      <c r="J659">
        <f t="shared" ca="1" si="328"/>
        <v>15.9</v>
      </c>
      <c r="K659">
        <f t="shared" ca="1" si="329"/>
        <v>14.9</v>
      </c>
      <c r="L659">
        <f t="shared" ca="1" si="330"/>
        <v>35.799999999999997</v>
      </c>
      <c r="M659">
        <f t="shared" ca="1" si="331"/>
        <v>30.4</v>
      </c>
      <c r="N659">
        <f t="shared" ca="1" si="332"/>
        <v>40.799999999999997</v>
      </c>
      <c r="O659">
        <f t="shared" ca="1" si="333"/>
        <v>53</v>
      </c>
      <c r="P659">
        <f t="shared" ca="1" si="334"/>
        <v>48</v>
      </c>
      <c r="Q659">
        <f t="shared" ca="1" si="335"/>
        <v>47</v>
      </c>
      <c r="R659">
        <f t="shared" ca="1" si="336"/>
        <v>24</v>
      </c>
      <c r="S659">
        <f t="shared" ca="1" si="337"/>
        <v>46</v>
      </c>
      <c r="T659">
        <f t="shared" ca="1" si="338"/>
        <v>28</v>
      </c>
      <c r="U659">
        <f t="shared" ca="1" si="339"/>
        <v>26</v>
      </c>
      <c r="V659">
        <v>30</v>
      </c>
      <c r="W659">
        <f ca="1">INDIRECT("'"&amp;$A659&amp;"'!$i$23")</f>
        <v>7</v>
      </c>
      <c r="X659">
        <f ca="1">INDIRECT("'"&amp;$A659&amp;"'!$i$27")</f>
        <v>43</v>
      </c>
    </row>
    <row r="660" spans="1:24" x14ac:dyDescent="0.35">
      <c r="A660" t="s">
        <v>139</v>
      </c>
      <c r="B660">
        <f t="shared" ca="1" si="320"/>
        <v>25</v>
      </c>
      <c r="C660">
        <f t="shared" ca="1" si="321"/>
        <v>168.5</v>
      </c>
      <c r="D660">
        <f t="shared" ca="1" si="322"/>
        <v>61.9</v>
      </c>
      <c r="E660">
        <f t="shared" ca="1" si="323"/>
        <v>14.7</v>
      </c>
      <c r="F660">
        <f t="shared" ca="1" si="324"/>
        <v>5.5</v>
      </c>
      <c r="G660">
        <f t="shared" ca="1" si="325"/>
        <v>21.8</v>
      </c>
      <c r="H660">
        <f t="shared" ca="1" si="326"/>
        <v>10.5</v>
      </c>
      <c r="I660">
        <f t="shared" ca="1" si="327"/>
        <v>9.1</v>
      </c>
      <c r="J660">
        <f t="shared" ca="1" si="328"/>
        <v>15.9</v>
      </c>
      <c r="K660">
        <f t="shared" ca="1" si="329"/>
        <v>14.9</v>
      </c>
      <c r="L660">
        <f t="shared" ca="1" si="330"/>
        <v>35.799999999999997</v>
      </c>
      <c r="M660">
        <f t="shared" ca="1" si="331"/>
        <v>30.4</v>
      </c>
      <c r="N660">
        <f t="shared" ca="1" si="332"/>
        <v>40.799999999999997</v>
      </c>
      <c r="O660">
        <f t="shared" ca="1" si="333"/>
        <v>53</v>
      </c>
      <c r="P660">
        <f t="shared" ca="1" si="334"/>
        <v>48</v>
      </c>
      <c r="Q660">
        <f t="shared" ca="1" si="335"/>
        <v>47</v>
      </c>
      <c r="R660">
        <f t="shared" ca="1" si="336"/>
        <v>24</v>
      </c>
      <c r="S660">
        <f t="shared" ca="1" si="337"/>
        <v>46</v>
      </c>
      <c r="T660">
        <f t="shared" ca="1" si="338"/>
        <v>28</v>
      </c>
      <c r="U660">
        <f t="shared" ca="1" si="339"/>
        <v>26</v>
      </c>
      <c r="V660">
        <v>35</v>
      </c>
      <c r="W660">
        <f ca="1">INDIRECT("'"&amp;$A660&amp;"'!$j$23")</f>
        <v>8.25</v>
      </c>
      <c r="X660">
        <f ca="1">INDIRECT("'"&amp;$A660&amp;"'!$j$27")</f>
        <v>67</v>
      </c>
    </row>
    <row r="661" spans="1:24" x14ac:dyDescent="0.35">
      <c r="A661" t="s">
        <v>139</v>
      </c>
      <c r="B661">
        <f t="shared" ca="1" si="320"/>
        <v>25</v>
      </c>
      <c r="C661">
        <f t="shared" ca="1" si="321"/>
        <v>168.5</v>
      </c>
      <c r="D661">
        <f t="shared" ca="1" si="322"/>
        <v>61.9</v>
      </c>
      <c r="E661">
        <f t="shared" ca="1" si="323"/>
        <v>14.7</v>
      </c>
      <c r="F661">
        <f t="shared" ca="1" si="324"/>
        <v>5.5</v>
      </c>
      <c r="G661">
        <f t="shared" ca="1" si="325"/>
        <v>21.8</v>
      </c>
      <c r="H661">
        <f t="shared" ca="1" si="326"/>
        <v>10.5</v>
      </c>
      <c r="I661">
        <f t="shared" ca="1" si="327"/>
        <v>9.1</v>
      </c>
      <c r="J661">
        <f t="shared" ca="1" si="328"/>
        <v>15.9</v>
      </c>
      <c r="K661">
        <f t="shared" ca="1" si="329"/>
        <v>14.9</v>
      </c>
      <c r="L661">
        <f t="shared" ca="1" si="330"/>
        <v>35.799999999999997</v>
      </c>
      <c r="M661">
        <f t="shared" ca="1" si="331"/>
        <v>30.4</v>
      </c>
      <c r="N661">
        <f t="shared" ca="1" si="332"/>
        <v>40.799999999999997</v>
      </c>
      <c r="O661">
        <f t="shared" ca="1" si="333"/>
        <v>53</v>
      </c>
      <c r="P661">
        <f t="shared" ca="1" si="334"/>
        <v>48</v>
      </c>
      <c r="Q661">
        <f t="shared" ca="1" si="335"/>
        <v>47</v>
      </c>
      <c r="R661">
        <f t="shared" ca="1" si="336"/>
        <v>24</v>
      </c>
      <c r="S661">
        <f t="shared" ca="1" si="337"/>
        <v>46</v>
      </c>
      <c r="T661">
        <f t="shared" ca="1" si="338"/>
        <v>28</v>
      </c>
      <c r="U661">
        <f t="shared" ca="1" si="339"/>
        <v>26</v>
      </c>
      <c r="V661">
        <v>40</v>
      </c>
      <c r="W661">
        <f ca="1">INDIRECT("'"&amp;$A661&amp;"'!$k$23")</f>
        <v>9.5</v>
      </c>
      <c r="X661">
        <f ca="1">INDIRECT("'"&amp;$A661&amp;"'!$k$27")</f>
        <v>78</v>
      </c>
    </row>
    <row r="662" spans="1:24" x14ac:dyDescent="0.35">
      <c r="A662" t="s">
        <v>139</v>
      </c>
      <c r="B662">
        <f t="shared" ca="1" si="320"/>
        <v>25</v>
      </c>
      <c r="C662">
        <f t="shared" ca="1" si="321"/>
        <v>168.5</v>
      </c>
      <c r="D662">
        <f t="shared" ca="1" si="322"/>
        <v>61.9</v>
      </c>
      <c r="E662">
        <f t="shared" ca="1" si="323"/>
        <v>14.7</v>
      </c>
      <c r="F662">
        <f t="shared" ca="1" si="324"/>
        <v>5.5</v>
      </c>
      <c r="G662">
        <f t="shared" ca="1" si="325"/>
        <v>21.8</v>
      </c>
      <c r="H662">
        <f t="shared" ca="1" si="326"/>
        <v>10.5</v>
      </c>
      <c r="I662">
        <f t="shared" ca="1" si="327"/>
        <v>9.1</v>
      </c>
      <c r="J662">
        <f t="shared" ca="1" si="328"/>
        <v>15.9</v>
      </c>
      <c r="K662">
        <f t="shared" ca="1" si="329"/>
        <v>14.9</v>
      </c>
      <c r="L662">
        <f t="shared" ca="1" si="330"/>
        <v>35.799999999999997</v>
      </c>
      <c r="M662">
        <f t="shared" ca="1" si="331"/>
        <v>30.4</v>
      </c>
      <c r="N662">
        <f t="shared" ca="1" si="332"/>
        <v>40.799999999999997</v>
      </c>
      <c r="O662">
        <f t="shared" ca="1" si="333"/>
        <v>53</v>
      </c>
      <c r="P662">
        <f t="shared" ca="1" si="334"/>
        <v>48</v>
      </c>
      <c r="Q662">
        <f t="shared" ca="1" si="335"/>
        <v>47</v>
      </c>
      <c r="R662">
        <f t="shared" ca="1" si="336"/>
        <v>24</v>
      </c>
      <c r="S662">
        <f t="shared" ca="1" si="337"/>
        <v>46</v>
      </c>
      <c r="T662">
        <f t="shared" ca="1" si="338"/>
        <v>28</v>
      </c>
      <c r="U662">
        <f t="shared" ca="1" si="339"/>
        <v>26</v>
      </c>
      <c r="V662">
        <v>45</v>
      </c>
      <c r="W662">
        <f ca="1">INDIRECT("'"&amp;$A662&amp;"'!$l$23")</f>
        <v>10</v>
      </c>
      <c r="X662">
        <f ca="1">INDIRECT("'"&amp;$A662&amp;"'!$l$27")</f>
        <v>78</v>
      </c>
    </row>
    <row r="663" spans="1:24" x14ac:dyDescent="0.35">
      <c r="A663" t="s">
        <v>139</v>
      </c>
      <c r="B663">
        <f t="shared" ca="1" si="320"/>
        <v>25</v>
      </c>
      <c r="C663">
        <f t="shared" ca="1" si="321"/>
        <v>168.5</v>
      </c>
      <c r="D663">
        <f t="shared" ca="1" si="322"/>
        <v>61.9</v>
      </c>
      <c r="E663">
        <f t="shared" ca="1" si="323"/>
        <v>14.7</v>
      </c>
      <c r="F663">
        <f t="shared" ca="1" si="324"/>
        <v>5.5</v>
      </c>
      <c r="G663">
        <f t="shared" ca="1" si="325"/>
        <v>21.8</v>
      </c>
      <c r="H663">
        <f t="shared" ca="1" si="326"/>
        <v>10.5</v>
      </c>
      <c r="I663">
        <f t="shared" ca="1" si="327"/>
        <v>9.1</v>
      </c>
      <c r="J663">
        <f t="shared" ca="1" si="328"/>
        <v>15.9</v>
      </c>
      <c r="K663">
        <f t="shared" ca="1" si="329"/>
        <v>14.9</v>
      </c>
      <c r="L663">
        <f t="shared" ca="1" si="330"/>
        <v>35.799999999999997</v>
      </c>
      <c r="M663">
        <f t="shared" ca="1" si="331"/>
        <v>30.4</v>
      </c>
      <c r="N663">
        <f t="shared" ca="1" si="332"/>
        <v>40.799999999999997</v>
      </c>
      <c r="O663">
        <f t="shared" ca="1" si="333"/>
        <v>53</v>
      </c>
      <c r="P663">
        <f t="shared" ca="1" si="334"/>
        <v>48</v>
      </c>
      <c r="Q663">
        <f t="shared" ca="1" si="335"/>
        <v>47</v>
      </c>
      <c r="R663">
        <f t="shared" ca="1" si="336"/>
        <v>24</v>
      </c>
      <c r="S663">
        <f t="shared" ca="1" si="337"/>
        <v>46</v>
      </c>
      <c r="T663">
        <f t="shared" ca="1" si="338"/>
        <v>28</v>
      </c>
      <c r="U663">
        <f t="shared" ca="1" si="339"/>
        <v>26</v>
      </c>
      <c r="V663">
        <v>50</v>
      </c>
      <c r="W663">
        <f ca="1">INDIRECT("'"&amp;$A663&amp;"'!$m$23")</f>
        <v>10.25</v>
      </c>
      <c r="X663">
        <f ca="1">INDIRECT("'"&amp;$A663&amp;"'!$m$27")</f>
        <v>84</v>
      </c>
    </row>
    <row r="664" spans="1:24" x14ac:dyDescent="0.35">
      <c r="A664" t="s">
        <v>139</v>
      </c>
      <c r="B664">
        <f t="shared" ca="1" si="320"/>
        <v>25</v>
      </c>
      <c r="C664">
        <f t="shared" ca="1" si="321"/>
        <v>168.5</v>
      </c>
      <c r="D664">
        <f t="shared" ca="1" si="322"/>
        <v>61.9</v>
      </c>
      <c r="E664">
        <f t="shared" ca="1" si="323"/>
        <v>14.7</v>
      </c>
      <c r="F664">
        <f t="shared" ca="1" si="324"/>
        <v>5.5</v>
      </c>
      <c r="G664">
        <f t="shared" ca="1" si="325"/>
        <v>21.8</v>
      </c>
      <c r="H664">
        <f t="shared" ca="1" si="326"/>
        <v>10.5</v>
      </c>
      <c r="I664">
        <f t="shared" ca="1" si="327"/>
        <v>9.1</v>
      </c>
      <c r="J664">
        <f t="shared" ca="1" si="328"/>
        <v>15.9</v>
      </c>
      <c r="K664">
        <f t="shared" ca="1" si="329"/>
        <v>14.9</v>
      </c>
      <c r="L664">
        <f t="shared" ca="1" si="330"/>
        <v>35.799999999999997</v>
      </c>
      <c r="M664">
        <f t="shared" ca="1" si="331"/>
        <v>30.4</v>
      </c>
      <c r="N664">
        <f t="shared" ca="1" si="332"/>
        <v>40.799999999999997</v>
      </c>
      <c r="O664">
        <f t="shared" ca="1" si="333"/>
        <v>53</v>
      </c>
      <c r="P664">
        <f t="shared" ca="1" si="334"/>
        <v>48</v>
      </c>
      <c r="Q664">
        <f t="shared" ca="1" si="335"/>
        <v>47</v>
      </c>
      <c r="R664">
        <f t="shared" ca="1" si="336"/>
        <v>24</v>
      </c>
      <c r="S664">
        <f t="shared" ca="1" si="337"/>
        <v>46</v>
      </c>
      <c r="T664">
        <f t="shared" ca="1" si="338"/>
        <v>28</v>
      </c>
      <c r="U664">
        <f t="shared" ca="1" si="339"/>
        <v>26</v>
      </c>
      <c r="V664">
        <v>55</v>
      </c>
      <c r="W664">
        <f ca="1">INDIRECT("'"&amp;$A664&amp;"'!$n$23")</f>
        <v>10.75</v>
      </c>
      <c r="X664">
        <f ca="1">INDIRECT("'"&amp;$A664&amp;"'!$n$27")</f>
        <v>85</v>
      </c>
    </row>
    <row r="665" spans="1:24" x14ac:dyDescent="0.35">
      <c r="A665" t="s">
        <v>139</v>
      </c>
      <c r="B665">
        <f t="shared" ca="1" si="320"/>
        <v>25</v>
      </c>
      <c r="C665">
        <f t="shared" ca="1" si="321"/>
        <v>168.5</v>
      </c>
      <c r="D665">
        <f t="shared" ca="1" si="322"/>
        <v>61.9</v>
      </c>
      <c r="E665">
        <f t="shared" ca="1" si="323"/>
        <v>14.7</v>
      </c>
      <c r="F665">
        <f t="shared" ca="1" si="324"/>
        <v>5.5</v>
      </c>
      <c r="G665">
        <f t="shared" ca="1" si="325"/>
        <v>21.8</v>
      </c>
      <c r="H665">
        <f t="shared" ca="1" si="326"/>
        <v>10.5</v>
      </c>
      <c r="I665">
        <f t="shared" ca="1" si="327"/>
        <v>9.1</v>
      </c>
      <c r="J665">
        <f t="shared" ca="1" si="328"/>
        <v>15.9</v>
      </c>
      <c r="K665">
        <f t="shared" ca="1" si="329"/>
        <v>14.9</v>
      </c>
      <c r="L665">
        <f t="shared" ca="1" si="330"/>
        <v>35.799999999999997</v>
      </c>
      <c r="M665">
        <f t="shared" ca="1" si="331"/>
        <v>30.4</v>
      </c>
      <c r="N665">
        <f t="shared" ca="1" si="332"/>
        <v>40.799999999999997</v>
      </c>
      <c r="O665">
        <f t="shared" ca="1" si="333"/>
        <v>53</v>
      </c>
      <c r="P665">
        <f t="shared" ca="1" si="334"/>
        <v>48</v>
      </c>
      <c r="Q665">
        <f t="shared" ca="1" si="335"/>
        <v>47</v>
      </c>
      <c r="R665">
        <f t="shared" ca="1" si="336"/>
        <v>24</v>
      </c>
      <c r="S665">
        <f t="shared" ca="1" si="337"/>
        <v>46</v>
      </c>
      <c r="T665">
        <f t="shared" ca="1" si="338"/>
        <v>28</v>
      </c>
      <c r="U665">
        <f t="shared" ca="1" si="339"/>
        <v>26</v>
      </c>
      <c r="V665">
        <v>60</v>
      </c>
      <c r="W665">
        <f ca="1">INDIRECT("'"&amp;$A665&amp;"'!$o$23")</f>
        <v>11.27</v>
      </c>
      <c r="X665">
        <f ca="1">INDIRECT("'"&amp;$A665&amp;"'!$o$27")</f>
        <v>88</v>
      </c>
    </row>
    <row r="666" spans="1:24" x14ac:dyDescent="0.35">
      <c r="A666" t="s">
        <v>140</v>
      </c>
      <c r="B666">
        <f ca="1">INDIRECT("'"&amp;$A666&amp;"'!$C$3")</f>
        <v>25</v>
      </c>
      <c r="C666">
        <f ca="1">INDIRECT("'"&amp;$A666&amp;"'!$C$4")</f>
        <v>169.5</v>
      </c>
      <c r="D666">
        <f ca="1">INDIRECT("'"&amp;$A666&amp;"'!$C$5")</f>
        <v>57.9</v>
      </c>
      <c r="E666">
        <f ca="1">INDIRECT("'"&amp;$A666&amp;"'!$C$6")</f>
        <v>10.3</v>
      </c>
      <c r="F666">
        <f ca="1">INDIRECT("'"&amp;$A666&amp;"'!$C$7")</f>
        <v>3.5</v>
      </c>
      <c r="G666">
        <f ca="1">INDIRECT("'"&amp;$A666&amp;"'!$C$8")</f>
        <v>20.2</v>
      </c>
      <c r="H666">
        <f ca="1">INDIRECT("'"&amp;$A666&amp;"'!$C$11")</f>
        <v>7.4</v>
      </c>
      <c r="I666">
        <f ca="1">INDIRECT("'"&amp;$A666&amp;"'!$D$11")</f>
        <v>6.2</v>
      </c>
      <c r="J666">
        <f ca="1">INDIRECT("'"&amp;$A666&amp;"'!$e$11")</f>
        <v>12.4</v>
      </c>
      <c r="K666">
        <f ca="1">INDIRECT("'"&amp;$A666&amp;"'!$f$11")</f>
        <v>10.9</v>
      </c>
      <c r="L666">
        <f ca="1">INDIRECT("'"&amp;$A666&amp;"'!$C$12")</f>
        <v>37.700000000000003</v>
      </c>
      <c r="M666">
        <f ca="1">INDIRECT("'"&amp;$A666&amp;"'!$d$12")</f>
        <v>33.1</v>
      </c>
      <c r="N666">
        <f ca="1">INDIRECT("'"&amp;$A666&amp;"'!$e$12")</f>
        <v>42.2</v>
      </c>
      <c r="O666">
        <f ca="1">INDIRECT("'"&amp;$A666&amp;"'!$f$12")</f>
        <v>54.8</v>
      </c>
      <c r="P666">
        <f ca="1">INDIRECT("'"&amp;$A666&amp;"'!$C$16")</f>
        <v>48</v>
      </c>
      <c r="Q666">
        <f ca="1">INDIRECT("'"&amp;$A666&amp;"'!$C$17")</f>
        <v>50</v>
      </c>
      <c r="R666">
        <f ca="1">INDIRECT("'"&amp;$A666&amp;"'!$d$16")</f>
        <v>20</v>
      </c>
      <c r="S666">
        <f ca="1">INDIRECT("'"&amp;$A666&amp;"'!$e$17")</f>
        <v>40</v>
      </c>
      <c r="T666">
        <f ca="1">INDIRECT("'"&amp;$A666&amp;"'!$f$16")</f>
        <v>26</v>
      </c>
      <c r="U666">
        <f ca="1">INDIRECT("'"&amp;$A666&amp;"'!$f$17")</f>
        <v>26</v>
      </c>
      <c r="V666">
        <v>0</v>
      </c>
      <c r="W666">
        <f ca="1">INDIRECT("'"&amp;$A666&amp;"'!$C$23")</f>
        <v>0</v>
      </c>
      <c r="X666">
        <f ca="1">INDIRECT("'"&amp;$A666&amp;"'!$C$25")</f>
        <v>17</v>
      </c>
    </row>
    <row r="667" spans="1:24" x14ac:dyDescent="0.35">
      <c r="A667" t="s">
        <v>140</v>
      </c>
      <c r="B667">
        <f t="shared" ref="B667:B704" ca="1" si="340">INDIRECT("'"&amp;$A667&amp;"'!$C$3")</f>
        <v>25</v>
      </c>
      <c r="C667">
        <f t="shared" ref="C667:C704" ca="1" si="341">INDIRECT("'"&amp;$A667&amp;"'!$C$4")</f>
        <v>169.5</v>
      </c>
      <c r="D667">
        <f t="shared" ref="D667:D704" ca="1" si="342">INDIRECT("'"&amp;$A667&amp;"'!$C$5")</f>
        <v>57.9</v>
      </c>
      <c r="E667">
        <f t="shared" ref="E667:E704" ca="1" si="343">INDIRECT("'"&amp;$A667&amp;"'!$C$6")</f>
        <v>10.3</v>
      </c>
      <c r="F667">
        <f t="shared" ref="F667:F704" ca="1" si="344">INDIRECT("'"&amp;$A667&amp;"'!$C$7")</f>
        <v>3.5</v>
      </c>
      <c r="G667">
        <f t="shared" ref="G667:G704" ca="1" si="345">INDIRECT("'"&amp;$A667&amp;"'!$C$8")</f>
        <v>20.2</v>
      </c>
      <c r="H667">
        <f t="shared" ref="H667:H704" ca="1" si="346">INDIRECT("'"&amp;$A667&amp;"'!$C$11")</f>
        <v>7.4</v>
      </c>
      <c r="I667">
        <f t="shared" ref="I667:I704" ca="1" si="347">INDIRECT("'"&amp;$A667&amp;"'!$D$11")</f>
        <v>6.2</v>
      </c>
      <c r="J667">
        <f t="shared" ref="J667:J704" ca="1" si="348">INDIRECT("'"&amp;$A667&amp;"'!$e$11")</f>
        <v>12.4</v>
      </c>
      <c r="K667">
        <f t="shared" ref="K667:K704" ca="1" si="349">INDIRECT("'"&amp;$A667&amp;"'!$f$11")</f>
        <v>10.9</v>
      </c>
      <c r="L667">
        <f t="shared" ref="L667:L704" ca="1" si="350">INDIRECT("'"&amp;$A667&amp;"'!$C$12")</f>
        <v>37.700000000000003</v>
      </c>
      <c r="M667">
        <f t="shared" ref="M667:M704" ca="1" si="351">INDIRECT("'"&amp;$A667&amp;"'!$d$12")</f>
        <v>33.1</v>
      </c>
      <c r="N667">
        <f t="shared" ref="N667:N704" ca="1" si="352">INDIRECT("'"&amp;$A667&amp;"'!$e$12")</f>
        <v>42.2</v>
      </c>
      <c r="O667">
        <f t="shared" ref="O667:O704" ca="1" si="353">INDIRECT("'"&amp;$A667&amp;"'!$f$12")</f>
        <v>54.8</v>
      </c>
      <c r="P667">
        <f t="shared" ref="P667:P704" ca="1" si="354">INDIRECT("'"&amp;$A667&amp;"'!$C$16")</f>
        <v>48</v>
      </c>
      <c r="Q667">
        <f t="shared" ref="Q667:Q704" ca="1" si="355">INDIRECT("'"&amp;$A667&amp;"'!$C$17")</f>
        <v>50</v>
      </c>
      <c r="R667">
        <f t="shared" ref="R667:R704" ca="1" si="356">INDIRECT("'"&amp;$A667&amp;"'!$d$16")</f>
        <v>20</v>
      </c>
      <c r="S667">
        <f t="shared" ref="S667:S704" ca="1" si="357">INDIRECT("'"&amp;$A667&amp;"'!$e$17")</f>
        <v>40</v>
      </c>
      <c r="T667">
        <f t="shared" ref="T667:T704" ca="1" si="358">INDIRECT("'"&amp;$A667&amp;"'!$f$16")</f>
        <v>26</v>
      </c>
      <c r="U667">
        <f t="shared" ref="U667:U704" ca="1" si="359">INDIRECT("'"&amp;$A667&amp;"'!$f$17")</f>
        <v>26</v>
      </c>
      <c r="V667">
        <v>5</v>
      </c>
      <c r="W667">
        <f ca="1">INDIRECT("'"&amp;$A667&amp;"'!$d$23")</f>
        <v>1.5</v>
      </c>
      <c r="X667">
        <f ca="1">INDIRECT("'"&amp;$A667&amp;"'!$D$25")</f>
        <v>20</v>
      </c>
    </row>
    <row r="668" spans="1:24" x14ac:dyDescent="0.35">
      <c r="A668" t="s">
        <v>140</v>
      </c>
      <c r="B668">
        <f t="shared" ca="1" si="340"/>
        <v>25</v>
      </c>
      <c r="C668">
        <f t="shared" ca="1" si="341"/>
        <v>169.5</v>
      </c>
      <c r="D668">
        <f t="shared" ca="1" si="342"/>
        <v>57.9</v>
      </c>
      <c r="E668">
        <f t="shared" ca="1" si="343"/>
        <v>10.3</v>
      </c>
      <c r="F668">
        <f t="shared" ca="1" si="344"/>
        <v>3.5</v>
      </c>
      <c r="G668">
        <f t="shared" ca="1" si="345"/>
        <v>20.2</v>
      </c>
      <c r="H668">
        <f t="shared" ca="1" si="346"/>
        <v>7.4</v>
      </c>
      <c r="I668">
        <f t="shared" ca="1" si="347"/>
        <v>6.2</v>
      </c>
      <c r="J668">
        <f t="shared" ca="1" si="348"/>
        <v>12.4</v>
      </c>
      <c r="K668">
        <f t="shared" ca="1" si="349"/>
        <v>10.9</v>
      </c>
      <c r="L668">
        <f t="shared" ca="1" si="350"/>
        <v>37.700000000000003</v>
      </c>
      <c r="M668">
        <f t="shared" ca="1" si="351"/>
        <v>33.1</v>
      </c>
      <c r="N668">
        <f t="shared" ca="1" si="352"/>
        <v>42.2</v>
      </c>
      <c r="O668">
        <f t="shared" ca="1" si="353"/>
        <v>54.8</v>
      </c>
      <c r="P668">
        <f t="shared" ca="1" si="354"/>
        <v>48</v>
      </c>
      <c r="Q668">
        <f t="shared" ca="1" si="355"/>
        <v>50</v>
      </c>
      <c r="R668">
        <f t="shared" ca="1" si="356"/>
        <v>20</v>
      </c>
      <c r="S668">
        <f t="shared" ca="1" si="357"/>
        <v>40</v>
      </c>
      <c r="T668">
        <f t="shared" ca="1" si="358"/>
        <v>26</v>
      </c>
      <c r="U668">
        <f t="shared" ca="1" si="359"/>
        <v>26</v>
      </c>
      <c r="V668">
        <v>10</v>
      </c>
      <c r="W668">
        <f ca="1">INDIRECT("'"&amp;$A668&amp;"'!$e$23")</f>
        <v>2.75</v>
      </c>
      <c r="X668">
        <f ca="1">INDIRECT("'"&amp;$A668&amp;"'!$e$25")</f>
        <v>16</v>
      </c>
    </row>
    <row r="669" spans="1:24" x14ac:dyDescent="0.35">
      <c r="A669" t="s">
        <v>140</v>
      </c>
      <c r="B669">
        <f t="shared" ca="1" si="340"/>
        <v>25</v>
      </c>
      <c r="C669">
        <f t="shared" ca="1" si="341"/>
        <v>169.5</v>
      </c>
      <c r="D669">
        <f t="shared" ca="1" si="342"/>
        <v>57.9</v>
      </c>
      <c r="E669">
        <f t="shared" ca="1" si="343"/>
        <v>10.3</v>
      </c>
      <c r="F669">
        <f t="shared" ca="1" si="344"/>
        <v>3.5</v>
      </c>
      <c r="G669">
        <f t="shared" ca="1" si="345"/>
        <v>20.2</v>
      </c>
      <c r="H669">
        <f t="shared" ca="1" si="346"/>
        <v>7.4</v>
      </c>
      <c r="I669">
        <f t="shared" ca="1" si="347"/>
        <v>6.2</v>
      </c>
      <c r="J669">
        <f t="shared" ca="1" si="348"/>
        <v>12.4</v>
      </c>
      <c r="K669">
        <f t="shared" ca="1" si="349"/>
        <v>10.9</v>
      </c>
      <c r="L669">
        <f t="shared" ca="1" si="350"/>
        <v>37.700000000000003</v>
      </c>
      <c r="M669">
        <f t="shared" ca="1" si="351"/>
        <v>33.1</v>
      </c>
      <c r="N669">
        <f t="shared" ca="1" si="352"/>
        <v>42.2</v>
      </c>
      <c r="O669">
        <f t="shared" ca="1" si="353"/>
        <v>54.8</v>
      </c>
      <c r="P669">
        <f t="shared" ca="1" si="354"/>
        <v>48</v>
      </c>
      <c r="Q669">
        <f t="shared" ca="1" si="355"/>
        <v>50</v>
      </c>
      <c r="R669">
        <f t="shared" ca="1" si="356"/>
        <v>20</v>
      </c>
      <c r="S669">
        <f t="shared" ca="1" si="357"/>
        <v>40</v>
      </c>
      <c r="T669">
        <f t="shared" ca="1" si="358"/>
        <v>26</v>
      </c>
      <c r="U669">
        <f t="shared" ca="1" si="359"/>
        <v>26</v>
      </c>
      <c r="V669">
        <v>15</v>
      </c>
      <c r="W669">
        <f ca="1">INDIRECT("'"&amp;$A669&amp;"'!$f$23")</f>
        <v>4</v>
      </c>
      <c r="X669">
        <f ca="1">INDIRECT("'"&amp;$A669&amp;"'!$f$25")</f>
        <v>34</v>
      </c>
    </row>
    <row r="670" spans="1:24" x14ac:dyDescent="0.35">
      <c r="A670" t="s">
        <v>140</v>
      </c>
      <c r="B670">
        <f t="shared" ca="1" si="340"/>
        <v>25</v>
      </c>
      <c r="C670">
        <f t="shared" ca="1" si="341"/>
        <v>169.5</v>
      </c>
      <c r="D670">
        <f t="shared" ca="1" si="342"/>
        <v>57.9</v>
      </c>
      <c r="E670">
        <f t="shared" ca="1" si="343"/>
        <v>10.3</v>
      </c>
      <c r="F670">
        <f t="shared" ca="1" si="344"/>
        <v>3.5</v>
      </c>
      <c r="G670">
        <f t="shared" ca="1" si="345"/>
        <v>20.2</v>
      </c>
      <c r="H670">
        <f t="shared" ca="1" si="346"/>
        <v>7.4</v>
      </c>
      <c r="I670">
        <f t="shared" ca="1" si="347"/>
        <v>6.2</v>
      </c>
      <c r="J670">
        <f t="shared" ca="1" si="348"/>
        <v>12.4</v>
      </c>
      <c r="K670">
        <f t="shared" ca="1" si="349"/>
        <v>10.9</v>
      </c>
      <c r="L670">
        <f t="shared" ca="1" si="350"/>
        <v>37.700000000000003</v>
      </c>
      <c r="M670">
        <f t="shared" ca="1" si="351"/>
        <v>33.1</v>
      </c>
      <c r="N670">
        <f t="shared" ca="1" si="352"/>
        <v>42.2</v>
      </c>
      <c r="O670">
        <f t="shared" ca="1" si="353"/>
        <v>54.8</v>
      </c>
      <c r="P670">
        <f t="shared" ca="1" si="354"/>
        <v>48</v>
      </c>
      <c r="Q670">
        <f t="shared" ca="1" si="355"/>
        <v>50</v>
      </c>
      <c r="R670">
        <f t="shared" ca="1" si="356"/>
        <v>20</v>
      </c>
      <c r="S670">
        <f t="shared" ca="1" si="357"/>
        <v>40</v>
      </c>
      <c r="T670">
        <f t="shared" ca="1" si="358"/>
        <v>26</v>
      </c>
      <c r="U670">
        <f t="shared" ca="1" si="359"/>
        <v>26</v>
      </c>
      <c r="V670">
        <v>20</v>
      </c>
      <c r="W670">
        <f ca="1">INDIRECT("'"&amp;$A670&amp;"'!$g$23")</f>
        <v>5.5</v>
      </c>
      <c r="X670">
        <f ca="1">INDIRECT("'"&amp;$A670&amp;"'!$g$25")</f>
        <v>32</v>
      </c>
    </row>
    <row r="671" spans="1:24" x14ac:dyDescent="0.35">
      <c r="A671" t="s">
        <v>140</v>
      </c>
      <c r="B671">
        <f t="shared" ca="1" si="340"/>
        <v>25</v>
      </c>
      <c r="C671">
        <f t="shared" ca="1" si="341"/>
        <v>169.5</v>
      </c>
      <c r="D671">
        <f t="shared" ca="1" si="342"/>
        <v>57.9</v>
      </c>
      <c r="E671">
        <f t="shared" ca="1" si="343"/>
        <v>10.3</v>
      </c>
      <c r="F671">
        <f t="shared" ca="1" si="344"/>
        <v>3.5</v>
      </c>
      <c r="G671">
        <f t="shared" ca="1" si="345"/>
        <v>20.2</v>
      </c>
      <c r="H671">
        <f t="shared" ca="1" si="346"/>
        <v>7.4</v>
      </c>
      <c r="I671">
        <f t="shared" ca="1" si="347"/>
        <v>6.2</v>
      </c>
      <c r="J671">
        <f t="shared" ca="1" si="348"/>
        <v>12.4</v>
      </c>
      <c r="K671">
        <f t="shared" ca="1" si="349"/>
        <v>10.9</v>
      </c>
      <c r="L671">
        <f t="shared" ca="1" si="350"/>
        <v>37.700000000000003</v>
      </c>
      <c r="M671">
        <f t="shared" ca="1" si="351"/>
        <v>33.1</v>
      </c>
      <c r="N671">
        <f t="shared" ca="1" si="352"/>
        <v>42.2</v>
      </c>
      <c r="O671">
        <f t="shared" ca="1" si="353"/>
        <v>54.8</v>
      </c>
      <c r="P671">
        <f t="shared" ca="1" si="354"/>
        <v>48</v>
      </c>
      <c r="Q671">
        <f t="shared" ca="1" si="355"/>
        <v>50</v>
      </c>
      <c r="R671">
        <f t="shared" ca="1" si="356"/>
        <v>20</v>
      </c>
      <c r="S671">
        <f t="shared" ca="1" si="357"/>
        <v>40</v>
      </c>
      <c r="T671">
        <f t="shared" ca="1" si="358"/>
        <v>26</v>
      </c>
      <c r="U671">
        <f t="shared" ca="1" si="359"/>
        <v>26</v>
      </c>
      <c r="V671">
        <v>25</v>
      </c>
      <c r="W671">
        <f ca="1">INDIRECT("'"&amp;$A671&amp;"'!$h$23")</f>
        <v>6</v>
      </c>
      <c r="X671">
        <f ca="1">INDIRECT("'"&amp;$A671&amp;"'!$h$25")</f>
        <v>61</v>
      </c>
    </row>
    <row r="672" spans="1:24" x14ac:dyDescent="0.35">
      <c r="A672" t="s">
        <v>140</v>
      </c>
      <c r="B672">
        <f t="shared" ca="1" si="340"/>
        <v>25</v>
      </c>
      <c r="C672">
        <f t="shared" ca="1" si="341"/>
        <v>169.5</v>
      </c>
      <c r="D672">
        <f t="shared" ca="1" si="342"/>
        <v>57.9</v>
      </c>
      <c r="E672">
        <f t="shared" ca="1" si="343"/>
        <v>10.3</v>
      </c>
      <c r="F672">
        <f t="shared" ca="1" si="344"/>
        <v>3.5</v>
      </c>
      <c r="G672">
        <f t="shared" ca="1" si="345"/>
        <v>20.2</v>
      </c>
      <c r="H672">
        <f t="shared" ca="1" si="346"/>
        <v>7.4</v>
      </c>
      <c r="I672">
        <f t="shared" ca="1" si="347"/>
        <v>6.2</v>
      </c>
      <c r="J672">
        <f t="shared" ca="1" si="348"/>
        <v>12.4</v>
      </c>
      <c r="K672">
        <f t="shared" ca="1" si="349"/>
        <v>10.9</v>
      </c>
      <c r="L672">
        <f t="shared" ca="1" si="350"/>
        <v>37.700000000000003</v>
      </c>
      <c r="M672">
        <f t="shared" ca="1" si="351"/>
        <v>33.1</v>
      </c>
      <c r="N672">
        <f t="shared" ca="1" si="352"/>
        <v>42.2</v>
      </c>
      <c r="O672">
        <f t="shared" ca="1" si="353"/>
        <v>54.8</v>
      </c>
      <c r="P672">
        <f t="shared" ca="1" si="354"/>
        <v>48</v>
      </c>
      <c r="Q672">
        <f t="shared" ca="1" si="355"/>
        <v>50</v>
      </c>
      <c r="R672">
        <f t="shared" ca="1" si="356"/>
        <v>20</v>
      </c>
      <c r="S672">
        <f t="shared" ca="1" si="357"/>
        <v>40</v>
      </c>
      <c r="T672">
        <f t="shared" ca="1" si="358"/>
        <v>26</v>
      </c>
      <c r="U672">
        <f t="shared" ca="1" si="359"/>
        <v>26</v>
      </c>
      <c r="V672">
        <v>30</v>
      </c>
      <c r="W672">
        <f ca="1">INDIRECT("'"&amp;$A672&amp;"'!$i$23")</f>
        <v>7.5</v>
      </c>
      <c r="X672">
        <f ca="1">INDIRECT("'"&amp;$A672&amp;"'!$i$25")</f>
        <v>84</v>
      </c>
    </row>
    <row r="673" spans="1:24" x14ac:dyDescent="0.35">
      <c r="A673" t="s">
        <v>140</v>
      </c>
      <c r="B673">
        <f t="shared" ca="1" si="340"/>
        <v>25</v>
      </c>
      <c r="C673">
        <f t="shared" ca="1" si="341"/>
        <v>169.5</v>
      </c>
      <c r="D673">
        <f t="shared" ca="1" si="342"/>
        <v>57.9</v>
      </c>
      <c r="E673">
        <f t="shared" ca="1" si="343"/>
        <v>10.3</v>
      </c>
      <c r="F673">
        <f t="shared" ca="1" si="344"/>
        <v>3.5</v>
      </c>
      <c r="G673">
        <f t="shared" ca="1" si="345"/>
        <v>20.2</v>
      </c>
      <c r="H673">
        <f t="shared" ca="1" si="346"/>
        <v>7.4</v>
      </c>
      <c r="I673">
        <f t="shared" ca="1" si="347"/>
        <v>6.2</v>
      </c>
      <c r="J673">
        <f t="shared" ca="1" si="348"/>
        <v>12.4</v>
      </c>
      <c r="K673">
        <f t="shared" ca="1" si="349"/>
        <v>10.9</v>
      </c>
      <c r="L673">
        <f t="shared" ca="1" si="350"/>
        <v>37.700000000000003</v>
      </c>
      <c r="M673">
        <f t="shared" ca="1" si="351"/>
        <v>33.1</v>
      </c>
      <c r="N673">
        <f t="shared" ca="1" si="352"/>
        <v>42.2</v>
      </c>
      <c r="O673">
        <f t="shared" ca="1" si="353"/>
        <v>54.8</v>
      </c>
      <c r="P673">
        <f t="shared" ca="1" si="354"/>
        <v>48</v>
      </c>
      <c r="Q673">
        <f t="shared" ca="1" si="355"/>
        <v>50</v>
      </c>
      <c r="R673">
        <f t="shared" ca="1" si="356"/>
        <v>20</v>
      </c>
      <c r="S673">
        <f t="shared" ca="1" si="357"/>
        <v>40</v>
      </c>
      <c r="T673">
        <f t="shared" ca="1" si="358"/>
        <v>26</v>
      </c>
      <c r="U673">
        <f t="shared" ca="1" si="359"/>
        <v>26</v>
      </c>
      <c r="V673">
        <v>35</v>
      </c>
      <c r="W673">
        <f ca="1">INDIRECT("'"&amp;$A673&amp;"'!$j$23")</f>
        <v>8.25</v>
      </c>
      <c r="X673">
        <f ca="1">INDIRECT("'"&amp;$A673&amp;"'!$j$25")</f>
        <v>106</v>
      </c>
    </row>
    <row r="674" spans="1:24" x14ac:dyDescent="0.35">
      <c r="A674" t="s">
        <v>140</v>
      </c>
      <c r="B674">
        <f t="shared" ca="1" si="340"/>
        <v>25</v>
      </c>
      <c r="C674">
        <f t="shared" ca="1" si="341"/>
        <v>169.5</v>
      </c>
      <c r="D674">
        <f t="shared" ca="1" si="342"/>
        <v>57.9</v>
      </c>
      <c r="E674">
        <f t="shared" ca="1" si="343"/>
        <v>10.3</v>
      </c>
      <c r="F674">
        <f t="shared" ca="1" si="344"/>
        <v>3.5</v>
      </c>
      <c r="G674">
        <f t="shared" ca="1" si="345"/>
        <v>20.2</v>
      </c>
      <c r="H674">
        <f t="shared" ca="1" si="346"/>
        <v>7.4</v>
      </c>
      <c r="I674">
        <f t="shared" ca="1" si="347"/>
        <v>6.2</v>
      </c>
      <c r="J674">
        <f t="shared" ca="1" si="348"/>
        <v>12.4</v>
      </c>
      <c r="K674">
        <f t="shared" ca="1" si="349"/>
        <v>10.9</v>
      </c>
      <c r="L674">
        <f t="shared" ca="1" si="350"/>
        <v>37.700000000000003</v>
      </c>
      <c r="M674">
        <f t="shared" ca="1" si="351"/>
        <v>33.1</v>
      </c>
      <c r="N674">
        <f t="shared" ca="1" si="352"/>
        <v>42.2</v>
      </c>
      <c r="O674">
        <f t="shared" ca="1" si="353"/>
        <v>54.8</v>
      </c>
      <c r="P674">
        <f t="shared" ca="1" si="354"/>
        <v>48</v>
      </c>
      <c r="Q674">
        <f t="shared" ca="1" si="355"/>
        <v>50</v>
      </c>
      <c r="R674">
        <f t="shared" ca="1" si="356"/>
        <v>20</v>
      </c>
      <c r="S674">
        <f t="shared" ca="1" si="357"/>
        <v>40</v>
      </c>
      <c r="T674">
        <f t="shared" ca="1" si="358"/>
        <v>26</v>
      </c>
      <c r="U674">
        <f t="shared" ca="1" si="359"/>
        <v>26</v>
      </c>
      <c r="V674">
        <v>40</v>
      </c>
      <c r="W674">
        <f ca="1">INDIRECT("'"&amp;$A674&amp;"'!$k$23")</f>
        <v>7.5</v>
      </c>
      <c r="X674">
        <f ca="1">INDIRECT("'"&amp;$A674&amp;"'!$k$25")</f>
        <v>117</v>
      </c>
    </row>
    <row r="675" spans="1:24" x14ac:dyDescent="0.35">
      <c r="A675" t="s">
        <v>140</v>
      </c>
      <c r="B675">
        <f t="shared" ca="1" si="340"/>
        <v>25</v>
      </c>
      <c r="C675">
        <f t="shared" ca="1" si="341"/>
        <v>169.5</v>
      </c>
      <c r="D675">
        <f t="shared" ca="1" si="342"/>
        <v>57.9</v>
      </c>
      <c r="E675">
        <f t="shared" ca="1" si="343"/>
        <v>10.3</v>
      </c>
      <c r="F675">
        <f t="shared" ca="1" si="344"/>
        <v>3.5</v>
      </c>
      <c r="G675">
        <f t="shared" ca="1" si="345"/>
        <v>20.2</v>
      </c>
      <c r="H675">
        <f t="shared" ca="1" si="346"/>
        <v>7.4</v>
      </c>
      <c r="I675">
        <f t="shared" ca="1" si="347"/>
        <v>6.2</v>
      </c>
      <c r="J675">
        <f t="shared" ca="1" si="348"/>
        <v>12.4</v>
      </c>
      <c r="K675">
        <f t="shared" ca="1" si="349"/>
        <v>10.9</v>
      </c>
      <c r="L675">
        <f t="shared" ca="1" si="350"/>
        <v>37.700000000000003</v>
      </c>
      <c r="M675">
        <f t="shared" ca="1" si="351"/>
        <v>33.1</v>
      </c>
      <c r="N675">
        <f t="shared" ca="1" si="352"/>
        <v>42.2</v>
      </c>
      <c r="O675">
        <f t="shared" ca="1" si="353"/>
        <v>54.8</v>
      </c>
      <c r="P675">
        <f t="shared" ca="1" si="354"/>
        <v>48</v>
      </c>
      <c r="Q675">
        <f t="shared" ca="1" si="355"/>
        <v>50</v>
      </c>
      <c r="R675">
        <f t="shared" ca="1" si="356"/>
        <v>20</v>
      </c>
      <c r="S675">
        <f t="shared" ca="1" si="357"/>
        <v>40</v>
      </c>
      <c r="T675">
        <f t="shared" ca="1" si="358"/>
        <v>26</v>
      </c>
      <c r="U675">
        <f t="shared" ca="1" si="359"/>
        <v>26</v>
      </c>
      <c r="V675">
        <v>45</v>
      </c>
      <c r="W675">
        <f ca="1">INDIRECT("'"&amp;$A675&amp;"'!$l$23")</f>
        <v>8.25</v>
      </c>
      <c r="X675">
        <f ca="1">INDIRECT("'"&amp;$A675&amp;"'!$l$25")</f>
        <v>118</v>
      </c>
    </row>
    <row r="676" spans="1:24" x14ac:dyDescent="0.35">
      <c r="A676" t="s">
        <v>140</v>
      </c>
      <c r="B676">
        <f t="shared" ca="1" si="340"/>
        <v>25</v>
      </c>
      <c r="C676">
        <f t="shared" ca="1" si="341"/>
        <v>169.5</v>
      </c>
      <c r="D676">
        <f t="shared" ca="1" si="342"/>
        <v>57.9</v>
      </c>
      <c r="E676">
        <f t="shared" ca="1" si="343"/>
        <v>10.3</v>
      </c>
      <c r="F676">
        <f t="shared" ca="1" si="344"/>
        <v>3.5</v>
      </c>
      <c r="G676">
        <f t="shared" ca="1" si="345"/>
        <v>20.2</v>
      </c>
      <c r="H676">
        <f t="shared" ca="1" si="346"/>
        <v>7.4</v>
      </c>
      <c r="I676">
        <f t="shared" ca="1" si="347"/>
        <v>6.2</v>
      </c>
      <c r="J676">
        <f t="shared" ca="1" si="348"/>
        <v>12.4</v>
      </c>
      <c r="K676">
        <f t="shared" ca="1" si="349"/>
        <v>10.9</v>
      </c>
      <c r="L676">
        <f t="shared" ca="1" si="350"/>
        <v>37.700000000000003</v>
      </c>
      <c r="M676">
        <f t="shared" ca="1" si="351"/>
        <v>33.1</v>
      </c>
      <c r="N676">
        <f t="shared" ca="1" si="352"/>
        <v>42.2</v>
      </c>
      <c r="O676">
        <f t="shared" ca="1" si="353"/>
        <v>54.8</v>
      </c>
      <c r="P676">
        <f t="shared" ca="1" si="354"/>
        <v>48</v>
      </c>
      <c r="Q676">
        <f t="shared" ca="1" si="355"/>
        <v>50</v>
      </c>
      <c r="R676">
        <f t="shared" ca="1" si="356"/>
        <v>20</v>
      </c>
      <c r="S676">
        <f t="shared" ca="1" si="357"/>
        <v>40</v>
      </c>
      <c r="T676">
        <f t="shared" ca="1" si="358"/>
        <v>26</v>
      </c>
      <c r="U676">
        <f t="shared" ca="1" si="359"/>
        <v>26</v>
      </c>
      <c r="V676">
        <v>50</v>
      </c>
      <c r="W676">
        <f ca="1">INDIRECT("'"&amp;$A676&amp;"'!$m$23")</f>
        <v>8.5</v>
      </c>
      <c r="X676">
        <f ca="1">INDIRECT("'"&amp;$A676&amp;"'!$m$25")</f>
        <v>97</v>
      </c>
    </row>
    <row r="677" spans="1:24" x14ac:dyDescent="0.35">
      <c r="A677" t="s">
        <v>140</v>
      </c>
      <c r="B677">
        <f t="shared" ca="1" si="340"/>
        <v>25</v>
      </c>
      <c r="C677">
        <f t="shared" ca="1" si="341"/>
        <v>169.5</v>
      </c>
      <c r="D677">
        <f t="shared" ca="1" si="342"/>
        <v>57.9</v>
      </c>
      <c r="E677">
        <f t="shared" ca="1" si="343"/>
        <v>10.3</v>
      </c>
      <c r="F677">
        <f t="shared" ca="1" si="344"/>
        <v>3.5</v>
      </c>
      <c r="G677">
        <f t="shared" ca="1" si="345"/>
        <v>20.2</v>
      </c>
      <c r="H677">
        <f t="shared" ca="1" si="346"/>
        <v>7.4</v>
      </c>
      <c r="I677">
        <f t="shared" ca="1" si="347"/>
        <v>6.2</v>
      </c>
      <c r="J677">
        <f t="shared" ca="1" si="348"/>
        <v>12.4</v>
      </c>
      <c r="K677">
        <f t="shared" ca="1" si="349"/>
        <v>10.9</v>
      </c>
      <c r="L677">
        <f t="shared" ca="1" si="350"/>
        <v>37.700000000000003</v>
      </c>
      <c r="M677">
        <f t="shared" ca="1" si="351"/>
        <v>33.1</v>
      </c>
      <c r="N677">
        <f t="shared" ca="1" si="352"/>
        <v>42.2</v>
      </c>
      <c r="O677">
        <f t="shared" ca="1" si="353"/>
        <v>54.8</v>
      </c>
      <c r="P677">
        <f t="shared" ca="1" si="354"/>
        <v>48</v>
      </c>
      <c r="Q677">
        <f t="shared" ca="1" si="355"/>
        <v>50</v>
      </c>
      <c r="R677">
        <f t="shared" ca="1" si="356"/>
        <v>20</v>
      </c>
      <c r="S677">
        <f t="shared" ca="1" si="357"/>
        <v>40</v>
      </c>
      <c r="T677">
        <f t="shared" ca="1" si="358"/>
        <v>26</v>
      </c>
      <c r="U677">
        <f t="shared" ca="1" si="359"/>
        <v>26</v>
      </c>
      <c r="V677">
        <v>55</v>
      </c>
      <c r="W677">
        <f ca="1">INDIRECT("'"&amp;$A677&amp;"'!$n$23")</f>
        <v>9.25</v>
      </c>
      <c r="X677">
        <f ca="1">INDIRECT("'"&amp;$A677&amp;"'!$n$25")</f>
        <v>67</v>
      </c>
    </row>
    <row r="678" spans="1:24" x14ac:dyDescent="0.35">
      <c r="A678" t="s">
        <v>140</v>
      </c>
      <c r="B678">
        <f t="shared" ca="1" si="340"/>
        <v>25</v>
      </c>
      <c r="C678">
        <f t="shared" ca="1" si="341"/>
        <v>169.5</v>
      </c>
      <c r="D678">
        <f t="shared" ca="1" si="342"/>
        <v>57.9</v>
      </c>
      <c r="E678">
        <f t="shared" ca="1" si="343"/>
        <v>10.3</v>
      </c>
      <c r="F678">
        <f t="shared" ca="1" si="344"/>
        <v>3.5</v>
      </c>
      <c r="G678">
        <f t="shared" ca="1" si="345"/>
        <v>20.2</v>
      </c>
      <c r="H678">
        <f t="shared" ca="1" si="346"/>
        <v>7.4</v>
      </c>
      <c r="I678">
        <f t="shared" ca="1" si="347"/>
        <v>6.2</v>
      </c>
      <c r="J678">
        <f t="shared" ca="1" si="348"/>
        <v>12.4</v>
      </c>
      <c r="K678">
        <f t="shared" ca="1" si="349"/>
        <v>10.9</v>
      </c>
      <c r="L678">
        <f t="shared" ca="1" si="350"/>
        <v>37.700000000000003</v>
      </c>
      <c r="M678">
        <f t="shared" ca="1" si="351"/>
        <v>33.1</v>
      </c>
      <c r="N678">
        <f t="shared" ca="1" si="352"/>
        <v>42.2</v>
      </c>
      <c r="O678">
        <f t="shared" ca="1" si="353"/>
        <v>54.8</v>
      </c>
      <c r="P678">
        <f t="shared" ca="1" si="354"/>
        <v>48</v>
      </c>
      <c r="Q678">
        <f t="shared" ca="1" si="355"/>
        <v>50</v>
      </c>
      <c r="R678">
        <f t="shared" ca="1" si="356"/>
        <v>20</v>
      </c>
      <c r="S678">
        <f t="shared" ca="1" si="357"/>
        <v>40</v>
      </c>
      <c r="T678">
        <f t="shared" ca="1" si="358"/>
        <v>26</v>
      </c>
      <c r="U678">
        <f t="shared" ca="1" si="359"/>
        <v>26</v>
      </c>
      <c r="V678">
        <v>60</v>
      </c>
      <c r="W678">
        <f ca="1">INDIRECT("'"&amp;$A678&amp;"'!$o$23")</f>
        <v>10.5</v>
      </c>
      <c r="X678">
        <f ca="1">INDIRECT("'"&amp;$A678&amp;"'!$o$25")</f>
        <v>68</v>
      </c>
    </row>
    <row r="679" spans="1:24" x14ac:dyDescent="0.35">
      <c r="A679" t="s">
        <v>140</v>
      </c>
      <c r="B679">
        <f t="shared" ca="1" si="340"/>
        <v>25</v>
      </c>
      <c r="C679">
        <f t="shared" ca="1" si="341"/>
        <v>169.5</v>
      </c>
      <c r="D679">
        <f t="shared" ca="1" si="342"/>
        <v>57.9</v>
      </c>
      <c r="E679">
        <f t="shared" ca="1" si="343"/>
        <v>10.3</v>
      </c>
      <c r="F679">
        <f t="shared" ca="1" si="344"/>
        <v>3.5</v>
      </c>
      <c r="G679">
        <f t="shared" ca="1" si="345"/>
        <v>20.2</v>
      </c>
      <c r="H679">
        <f t="shared" ca="1" si="346"/>
        <v>7.4</v>
      </c>
      <c r="I679">
        <f t="shared" ca="1" si="347"/>
        <v>6.2</v>
      </c>
      <c r="J679">
        <f t="shared" ca="1" si="348"/>
        <v>12.4</v>
      </c>
      <c r="K679">
        <f t="shared" ca="1" si="349"/>
        <v>10.9</v>
      </c>
      <c r="L679">
        <f t="shared" ca="1" si="350"/>
        <v>37.700000000000003</v>
      </c>
      <c r="M679">
        <f t="shared" ca="1" si="351"/>
        <v>33.1</v>
      </c>
      <c r="N679">
        <f t="shared" ca="1" si="352"/>
        <v>42.2</v>
      </c>
      <c r="O679">
        <f t="shared" ca="1" si="353"/>
        <v>54.8</v>
      </c>
      <c r="P679">
        <f t="shared" ca="1" si="354"/>
        <v>48</v>
      </c>
      <c r="Q679">
        <f t="shared" ca="1" si="355"/>
        <v>50</v>
      </c>
      <c r="R679">
        <f t="shared" ca="1" si="356"/>
        <v>20</v>
      </c>
      <c r="S679">
        <f t="shared" ca="1" si="357"/>
        <v>40</v>
      </c>
      <c r="T679">
        <f t="shared" ca="1" si="358"/>
        <v>26</v>
      </c>
      <c r="U679">
        <f t="shared" ca="1" si="359"/>
        <v>26</v>
      </c>
      <c r="V679">
        <v>0</v>
      </c>
      <c r="W679">
        <f ca="1">INDIRECT("'"&amp;$A679&amp;"'!$C$23")</f>
        <v>0</v>
      </c>
      <c r="X679">
        <f ca="1">INDIRECT("'"&amp;$A679&amp;"'!$C$26")</f>
        <v>17</v>
      </c>
    </row>
    <row r="680" spans="1:24" x14ac:dyDescent="0.35">
      <c r="A680" t="s">
        <v>140</v>
      </c>
      <c r="B680">
        <f t="shared" ca="1" si="340"/>
        <v>25</v>
      </c>
      <c r="C680">
        <f t="shared" ca="1" si="341"/>
        <v>169.5</v>
      </c>
      <c r="D680">
        <f t="shared" ca="1" si="342"/>
        <v>57.9</v>
      </c>
      <c r="E680">
        <f t="shared" ca="1" si="343"/>
        <v>10.3</v>
      </c>
      <c r="F680">
        <f t="shared" ca="1" si="344"/>
        <v>3.5</v>
      </c>
      <c r="G680">
        <f t="shared" ca="1" si="345"/>
        <v>20.2</v>
      </c>
      <c r="H680">
        <f t="shared" ca="1" si="346"/>
        <v>7.4</v>
      </c>
      <c r="I680">
        <f t="shared" ca="1" si="347"/>
        <v>6.2</v>
      </c>
      <c r="J680">
        <f t="shared" ca="1" si="348"/>
        <v>12.4</v>
      </c>
      <c r="K680">
        <f t="shared" ca="1" si="349"/>
        <v>10.9</v>
      </c>
      <c r="L680">
        <f t="shared" ca="1" si="350"/>
        <v>37.700000000000003</v>
      </c>
      <c r="M680">
        <f t="shared" ca="1" si="351"/>
        <v>33.1</v>
      </c>
      <c r="N680">
        <f t="shared" ca="1" si="352"/>
        <v>42.2</v>
      </c>
      <c r="O680">
        <f t="shared" ca="1" si="353"/>
        <v>54.8</v>
      </c>
      <c r="P680">
        <f t="shared" ca="1" si="354"/>
        <v>48</v>
      </c>
      <c r="Q680">
        <f t="shared" ca="1" si="355"/>
        <v>50</v>
      </c>
      <c r="R680">
        <f t="shared" ca="1" si="356"/>
        <v>20</v>
      </c>
      <c r="S680">
        <f t="shared" ca="1" si="357"/>
        <v>40</v>
      </c>
      <c r="T680">
        <f t="shared" ca="1" si="358"/>
        <v>26</v>
      </c>
      <c r="U680">
        <f t="shared" ca="1" si="359"/>
        <v>26</v>
      </c>
      <c r="V680">
        <v>5</v>
      </c>
      <c r="W680">
        <f ca="1">INDIRECT("'"&amp;$A680&amp;"'!$d$23")</f>
        <v>1.5</v>
      </c>
      <c r="X680">
        <f ca="1">INDIRECT("'"&amp;$A680&amp;"'!$D$26")</f>
        <v>17</v>
      </c>
    </row>
    <row r="681" spans="1:24" x14ac:dyDescent="0.35">
      <c r="A681" t="s">
        <v>140</v>
      </c>
      <c r="B681">
        <f t="shared" ca="1" si="340"/>
        <v>25</v>
      </c>
      <c r="C681">
        <f t="shared" ca="1" si="341"/>
        <v>169.5</v>
      </c>
      <c r="D681">
        <f t="shared" ca="1" si="342"/>
        <v>57.9</v>
      </c>
      <c r="E681">
        <f t="shared" ca="1" si="343"/>
        <v>10.3</v>
      </c>
      <c r="F681">
        <f t="shared" ca="1" si="344"/>
        <v>3.5</v>
      </c>
      <c r="G681">
        <f t="shared" ca="1" si="345"/>
        <v>20.2</v>
      </c>
      <c r="H681">
        <f t="shared" ca="1" si="346"/>
        <v>7.4</v>
      </c>
      <c r="I681">
        <f t="shared" ca="1" si="347"/>
        <v>6.2</v>
      </c>
      <c r="J681">
        <f t="shared" ca="1" si="348"/>
        <v>12.4</v>
      </c>
      <c r="K681">
        <f t="shared" ca="1" si="349"/>
        <v>10.9</v>
      </c>
      <c r="L681">
        <f t="shared" ca="1" si="350"/>
        <v>37.700000000000003</v>
      </c>
      <c r="M681">
        <f t="shared" ca="1" si="351"/>
        <v>33.1</v>
      </c>
      <c r="N681">
        <f t="shared" ca="1" si="352"/>
        <v>42.2</v>
      </c>
      <c r="O681">
        <f t="shared" ca="1" si="353"/>
        <v>54.8</v>
      </c>
      <c r="P681">
        <f t="shared" ca="1" si="354"/>
        <v>48</v>
      </c>
      <c r="Q681">
        <f t="shared" ca="1" si="355"/>
        <v>50</v>
      </c>
      <c r="R681">
        <f t="shared" ca="1" si="356"/>
        <v>20</v>
      </c>
      <c r="S681">
        <f t="shared" ca="1" si="357"/>
        <v>40</v>
      </c>
      <c r="T681">
        <f t="shared" ca="1" si="358"/>
        <v>26</v>
      </c>
      <c r="U681">
        <f t="shared" ca="1" si="359"/>
        <v>26</v>
      </c>
      <c r="V681">
        <v>10</v>
      </c>
      <c r="W681">
        <f ca="1">INDIRECT("'"&amp;$A681&amp;"'!$e$23")</f>
        <v>2.75</v>
      </c>
      <c r="X681">
        <f ca="1">INDIRECT("'"&amp;$A681&amp;"'!$e$26")</f>
        <v>31</v>
      </c>
    </row>
    <row r="682" spans="1:24" x14ac:dyDescent="0.35">
      <c r="A682" t="s">
        <v>140</v>
      </c>
      <c r="B682">
        <f t="shared" ca="1" si="340"/>
        <v>25</v>
      </c>
      <c r="C682">
        <f t="shared" ca="1" si="341"/>
        <v>169.5</v>
      </c>
      <c r="D682">
        <f t="shared" ca="1" si="342"/>
        <v>57.9</v>
      </c>
      <c r="E682">
        <f t="shared" ca="1" si="343"/>
        <v>10.3</v>
      </c>
      <c r="F682">
        <f t="shared" ca="1" si="344"/>
        <v>3.5</v>
      </c>
      <c r="G682">
        <f t="shared" ca="1" si="345"/>
        <v>20.2</v>
      </c>
      <c r="H682">
        <f t="shared" ca="1" si="346"/>
        <v>7.4</v>
      </c>
      <c r="I682">
        <f t="shared" ca="1" si="347"/>
        <v>6.2</v>
      </c>
      <c r="J682">
        <f t="shared" ca="1" si="348"/>
        <v>12.4</v>
      </c>
      <c r="K682">
        <f t="shared" ca="1" si="349"/>
        <v>10.9</v>
      </c>
      <c r="L682">
        <f t="shared" ca="1" si="350"/>
        <v>37.700000000000003</v>
      </c>
      <c r="M682">
        <f t="shared" ca="1" si="351"/>
        <v>33.1</v>
      </c>
      <c r="N682">
        <f t="shared" ca="1" si="352"/>
        <v>42.2</v>
      </c>
      <c r="O682">
        <f t="shared" ca="1" si="353"/>
        <v>54.8</v>
      </c>
      <c r="P682">
        <f t="shared" ca="1" si="354"/>
        <v>48</v>
      </c>
      <c r="Q682">
        <f t="shared" ca="1" si="355"/>
        <v>50</v>
      </c>
      <c r="R682">
        <f t="shared" ca="1" si="356"/>
        <v>20</v>
      </c>
      <c r="S682">
        <f t="shared" ca="1" si="357"/>
        <v>40</v>
      </c>
      <c r="T682">
        <f t="shared" ca="1" si="358"/>
        <v>26</v>
      </c>
      <c r="U682">
        <f t="shared" ca="1" si="359"/>
        <v>26</v>
      </c>
      <c r="V682">
        <v>15</v>
      </c>
      <c r="W682">
        <f ca="1">INDIRECT("'"&amp;$A682&amp;"'!$f$23")</f>
        <v>4</v>
      </c>
      <c r="X682">
        <f ca="1">INDIRECT("'"&amp;$A682&amp;"'!$f$26")</f>
        <v>36</v>
      </c>
    </row>
    <row r="683" spans="1:24" x14ac:dyDescent="0.35">
      <c r="A683" t="s">
        <v>140</v>
      </c>
      <c r="B683">
        <f t="shared" ca="1" si="340"/>
        <v>25</v>
      </c>
      <c r="C683">
        <f t="shared" ca="1" si="341"/>
        <v>169.5</v>
      </c>
      <c r="D683">
        <f t="shared" ca="1" si="342"/>
        <v>57.9</v>
      </c>
      <c r="E683">
        <f t="shared" ca="1" si="343"/>
        <v>10.3</v>
      </c>
      <c r="F683">
        <f t="shared" ca="1" si="344"/>
        <v>3.5</v>
      </c>
      <c r="G683">
        <f t="shared" ca="1" si="345"/>
        <v>20.2</v>
      </c>
      <c r="H683">
        <f t="shared" ca="1" si="346"/>
        <v>7.4</v>
      </c>
      <c r="I683">
        <f t="shared" ca="1" si="347"/>
        <v>6.2</v>
      </c>
      <c r="J683">
        <f t="shared" ca="1" si="348"/>
        <v>12.4</v>
      </c>
      <c r="K683">
        <f t="shared" ca="1" si="349"/>
        <v>10.9</v>
      </c>
      <c r="L683">
        <f t="shared" ca="1" si="350"/>
        <v>37.700000000000003</v>
      </c>
      <c r="M683">
        <f t="shared" ca="1" si="351"/>
        <v>33.1</v>
      </c>
      <c r="N683">
        <f t="shared" ca="1" si="352"/>
        <v>42.2</v>
      </c>
      <c r="O683">
        <f t="shared" ca="1" si="353"/>
        <v>54.8</v>
      </c>
      <c r="P683">
        <f t="shared" ca="1" si="354"/>
        <v>48</v>
      </c>
      <c r="Q683">
        <f t="shared" ca="1" si="355"/>
        <v>50</v>
      </c>
      <c r="R683">
        <f t="shared" ca="1" si="356"/>
        <v>20</v>
      </c>
      <c r="S683">
        <f t="shared" ca="1" si="357"/>
        <v>40</v>
      </c>
      <c r="T683">
        <f t="shared" ca="1" si="358"/>
        <v>26</v>
      </c>
      <c r="U683">
        <f t="shared" ca="1" si="359"/>
        <v>26</v>
      </c>
      <c r="V683">
        <v>20</v>
      </c>
      <c r="W683">
        <f ca="1">INDIRECT("'"&amp;$A683&amp;"'!$g$23")</f>
        <v>5.5</v>
      </c>
      <c r="X683">
        <f ca="1">INDIRECT("'"&amp;$A683&amp;"'!$g$26")</f>
        <v>53</v>
      </c>
    </row>
    <row r="684" spans="1:24" x14ac:dyDescent="0.35">
      <c r="A684" t="s">
        <v>140</v>
      </c>
      <c r="B684">
        <f t="shared" ca="1" si="340"/>
        <v>25</v>
      </c>
      <c r="C684">
        <f t="shared" ca="1" si="341"/>
        <v>169.5</v>
      </c>
      <c r="D684">
        <f t="shared" ca="1" si="342"/>
        <v>57.9</v>
      </c>
      <c r="E684">
        <f t="shared" ca="1" si="343"/>
        <v>10.3</v>
      </c>
      <c r="F684">
        <f t="shared" ca="1" si="344"/>
        <v>3.5</v>
      </c>
      <c r="G684">
        <f t="shared" ca="1" si="345"/>
        <v>20.2</v>
      </c>
      <c r="H684">
        <f t="shared" ca="1" si="346"/>
        <v>7.4</v>
      </c>
      <c r="I684">
        <f t="shared" ca="1" si="347"/>
        <v>6.2</v>
      </c>
      <c r="J684">
        <f t="shared" ca="1" si="348"/>
        <v>12.4</v>
      </c>
      <c r="K684">
        <f t="shared" ca="1" si="349"/>
        <v>10.9</v>
      </c>
      <c r="L684">
        <f t="shared" ca="1" si="350"/>
        <v>37.700000000000003</v>
      </c>
      <c r="M684">
        <f t="shared" ca="1" si="351"/>
        <v>33.1</v>
      </c>
      <c r="N684">
        <f t="shared" ca="1" si="352"/>
        <v>42.2</v>
      </c>
      <c r="O684">
        <f t="shared" ca="1" si="353"/>
        <v>54.8</v>
      </c>
      <c r="P684">
        <f t="shared" ca="1" si="354"/>
        <v>48</v>
      </c>
      <c r="Q684">
        <f t="shared" ca="1" si="355"/>
        <v>50</v>
      </c>
      <c r="R684">
        <f t="shared" ca="1" si="356"/>
        <v>20</v>
      </c>
      <c r="S684">
        <f t="shared" ca="1" si="357"/>
        <v>40</v>
      </c>
      <c r="T684">
        <f t="shared" ca="1" si="358"/>
        <v>26</v>
      </c>
      <c r="U684">
        <f t="shared" ca="1" si="359"/>
        <v>26</v>
      </c>
      <c r="V684">
        <v>25</v>
      </c>
      <c r="W684">
        <f ca="1">INDIRECT("'"&amp;$A684&amp;"'!$h$23")</f>
        <v>6</v>
      </c>
      <c r="X684">
        <f ca="1">INDIRECT("'"&amp;$A684&amp;"'!$h$26")</f>
        <v>70</v>
      </c>
    </row>
    <row r="685" spans="1:24" x14ac:dyDescent="0.35">
      <c r="A685" t="s">
        <v>140</v>
      </c>
      <c r="B685">
        <f t="shared" ca="1" si="340"/>
        <v>25</v>
      </c>
      <c r="C685">
        <f t="shared" ca="1" si="341"/>
        <v>169.5</v>
      </c>
      <c r="D685">
        <f t="shared" ca="1" si="342"/>
        <v>57.9</v>
      </c>
      <c r="E685">
        <f t="shared" ca="1" si="343"/>
        <v>10.3</v>
      </c>
      <c r="F685">
        <f t="shared" ca="1" si="344"/>
        <v>3.5</v>
      </c>
      <c r="G685">
        <f t="shared" ca="1" si="345"/>
        <v>20.2</v>
      </c>
      <c r="H685">
        <f t="shared" ca="1" si="346"/>
        <v>7.4</v>
      </c>
      <c r="I685">
        <f t="shared" ca="1" si="347"/>
        <v>6.2</v>
      </c>
      <c r="J685">
        <f t="shared" ca="1" si="348"/>
        <v>12.4</v>
      </c>
      <c r="K685">
        <f t="shared" ca="1" si="349"/>
        <v>10.9</v>
      </c>
      <c r="L685">
        <f t="shared" ca="1" si="350"/>
        <v>37.700000000000003</v>
      </c>
      <c r="M685">
        <f t="shared" ca="1" si="351"/>
        <v>33.1</v>
      </c>
      <c r="N685">
        <f t="shared" ca="1" si="352"/>
        <v>42.2</v>
      </c>
      <c r="O685">
        <f t="shared" ca="1" si="353"/>
        <v>54.8</v>
      </c>
      <c r="P685">
        <f t="shared" ca="1" si="354"/>
        <v>48</v>
      </c>
      <c r="Q685">
        <f t="shared" ca="1" si="355"/>
        <v>50</v>
      </c>
      <c r="R685">
        <f t="shared" ca="1" si="356"/>
        <v>20</v>
      </c>
      <c r="S685">
        <f t="shared" ca="1" si="357"/>
        <v>40</v>
      </c>
      <c r="T685">
        <f t="shared" ca="1" si="358"/>
        <v>26</v>
      </c>
      <c r="U685">
        <f t="shared" ca="1" si="359"/>
        <v>26</v>
      </c>
      <c r="V685">
        <v>30</v>
      </c>
      <c r="W685">
        <f ca="1">INDIRECT("'"&amp;$A685&amp;"'!$i$23")</f>
        <v>7.5</v>
      </c>
      <c r="X685">
        <f ca="1">INDIRECT("'"&amp;$A685&amp;"'!$i$26")</f>
        <v>81</v>
      </c>
    </row>
    <row r="686" spans="1:24" x14ac:dyDescent="0.35">
      <c r="A686" t="s">
        <v>140</v>
      </c>
      <c r="B686">
        <f t="shared" ca="1" si="340"/>
        <v>25</v>
      </c>
      <c r="C686">
        <f t="shared" ca="1" si="341"/>
        <v>169.5</v>
      </c>
      <c r="D686">
        <f t="shared" ca="1" si="342"/>
        <v>57.9</v>
      </c>
      <c r="E686">
        <f t="shared" ca="1" si="343"/>
        <v>10.3</v>
      </c>
      <c r="F686">
        <f t="shared" ca="1" si="344"/>
        <v>3.5</v>
      </c>
      <c r="G686">
        <f t="shared" ca="1" si="345"/>
        <v>20.2</v>
      </c>
      <c r="H686">
        <f t="shared" ca="1" si="346"/>
        <v>7.4</v>
      </c>
      <c r="I686">
        <f t="shared" ca="1" si="347"/>
        <v>6.2</v>
      </c>
      <c r="J686">
        <f t="shared" ca="1" si="348"/>
        <v>12.4</v>
      </c>
      <c r="K686">
        <f t="shared" ca="1" si="349"/>
        <v>10.9</v>
      </c>
      <c r="L686">
        <f t="shared" ca="1" si="350"/>
        <v>37.700000000000003</v>
      </c>
      <c r="M686">
        <f t="shared" ca="1" si="351"/>
        <v>33.1</v>
      </c>
      <c r="N686">
        <f t="shared" ca="1" si="352"/>
        <v>42.2</v>
      </c>
      <c r="O686">
        <f t="shared" ca="1" si="353"/>
        <v>54.8</v>
      </c>
      <c r="P686">
        <f t="shared" ca="1" si="354"/>
        <v>48</v>
      </c>
      <c r="Q686">
        <f t="shared" ca="1" si="355"/>
        <v>50</v>
      </c>
      <c r="R686">
        <f t="shared" ca="1" si="356"/>
        <v>20</v>
      </c>
      <c r="S686">
        <f t="shared" ca="1" si="357"/>
        <v>40</v>
      </c>
      <c r="T686">
        <f t="shared" ca="1" si="358"/>
        <v>26</v>
      </c>
      <c r="U686">
        <f t="shared" ca="1" si="359"/>
        <v>26</v>
      </c>
      <c r="V686">
        <v>35</v>
      </c>
      <c r="W686">
        <f ca="1">INDIRECT("'"&amp;$A686&amp;"'!$j$23")</f>
        <v>8.25</v>
      </c>
      <c r="X686">
        <f ca="1">INDIRECT("'"&amp;$A686&amp;"'!$j$26")</f>
        <v>89</v>
      </c>
    </row>
    <row r="687" spans="1:24" x14ac:dyDescent="0.35">
      <c r="A687" t="s">
        <v>140</v>
      </c>
      <c r="B687">
        <f t="shared" ca="1" si="340"/>
        <v>25</v>
      </c>
      <c r="C687">
        <f t="shared" ca="1" si="341"/>
        <v>169.5</v>
      </c>
      <c r="D687">
        <f t="shared" ca="1" si="342"/>
        <v>57.9</v>
      </c>
      <c r="E687">
        <f t="shared" ca="1" si="343"/>
        <v>10.3</v>
      </c>
      <c r="F687">
        <f t="shared" ca="1" si="344"/>
        <v>3.5</v>
      </c>
      <c r="G687">
        <f t="shared" ca="1" si="345"/>
        <v>20.2</v>
      </c>
      <c r="H687">
        <f t="shared" ca="1" si="346"/>
        <v>7.4</v>
      </c>
      <c r="I687">
        <f t="shared" ca="1" si="347"/>
        <v>6.2</v>
      </c>
      <c r="J687">
        <f t="shared" ca="1" si="348"/>
        <v>12.4</v>
      </c>
      <c r="K687">
        <f t="shared" ca="1" si="349"/>
        <v>10.9</v>
      </c>
      <c r="L687">
        <f t="shared" ca="1" si="350"/>
        <v>37.700000000000003</v>
      </c>
      <c r="M687">
        <f t="shared" ca="1" si="351"/>
        <v>33.1</v>
      </c>
      <c r="N687">
        <f t="shared" ca="1" si="352"/>
        <v>42.2</v>
      </c>
      <c r="O687">
        <f t="shared" ca="1" si="353"/>
        <v>54.8</v>
      </c>
      <c r="P687">
        <f t="shared" ca="1" si="354"/>
        <v>48</v>
      </c>
      <c r="Q687">
        <f t="shared" ca="1" si="355"/>
        <v>50</v>
      </c>
      <c r="R687">
        <f t="shared" ca="1" si="356"/>
        <v>20</v>
      </c>
      <c r="S687">
        <f t="shared" ca="1" si="357"/>
        <v>40</v>
      </c>
      <c r="T687">
        <f t="shared" ca="1" si="358"/>
        <v>26</v>
      </c>
      <c r="U687">
        <f t="shared" ca="1" si="359"/>
        <v>26</v>
      </c>
      <c r="V687">
        <v>40</v>
      </c>
      <c r="W687">
        <f ca="1">INDIRECT("'"&amp;$A687&amp;"'!$k$23")</f>
        <v>7.5</v>
      </c>
      <c r="X687">
        <f ca="1">INDIRECT("'"&amp;$A687&amp;"'!$k$26")</f>
        <v>124</v>
      </c>
    </row>
    <row r="688" spans="1:24" x14ac:dyDescent="0.35">
      <c r="A688" t="s">
        <v>140</v>
      </c>
      <c r="B688">
        <f t="shared" ca="1" si="340"/>
        <v>25</v>
      </c>
      <c r="C688">
        <f t="shared" ca="1" si="341"/>
        <v>169.5</v>
      </c>
      <c r="D688">
        <f t="shared" ca="1" si="342"/>
        <v>57.9</v>
      </c>
      <c r="E688">
        <f t="shared" ca="1" si="343"/>
        <v>10.3</v>
      </c>
      <c r="F688">
        <f t="shared" ca="1" si="344"/>
        <v>3.5</v>
      </c>
      <c r="G688">
        <f t="shared" ca="1" si="345"/>
        <v>20.2</v>
      </c>
      <c r="H688">
        <f t="shared" ca="1" si="346"/>
        <v>7.4</v>
      </c>
      <c r="I688">
        <f t="shared" ca="1" si="347"/>
        <v>6.2</v>
      </c>
      <c r="J688">
        <f t="shared" ca="1" si="348"/>
        <v>12.4</v>
      </c>
      <c r="K688">
        <f t="shared" ca="1" si="349"/>
        <v>10.9</v>
      </c>
      <c r="L688">
        <f t="shared" ca="1" si="350"/>
        <v>37.700000000000003</v>
      </c>
      <c r="M688">
        <f t="shared" ca="1" si="351"/>
        <v>33.1</v>
      </c>
      <c r="N688">
        <f t="shared" ca="1" si="352"/>
        <v>42.2</v>
      </c>
      <c r="O688">
        <f t="shared" ca="1" si="353"/>
        <v>54.8</v>
      </c>
      <c r="P688">
        <f t="shared" ca="1" si="354"/>
        <v>48</v>
      </c>
      <c r="Q688">
        <f t="shared" ca="1" si="355"/>
        <v>50</v>
      </c>
      <c r="R688">
        <f t="shared" ca="1" si="356"/>
        <v>20</v>
      </c>
      <c r="S688">
        <f t="shared" ca="1" si="357"/>
        <v>40</v>
      </c>
      <c r="T688">
        <f t="shared" ca="1" si="358"/>
        <v>26</v>
      </c>
      <c r="U688">
        <f t="shared" ca="1" si="359"/>
        <v>26</v>
      </c>
      <c r="V688">
        <v>45</v>
      </c>
      <c r="W688">
        <f ca="1">INDIRECT("'"&amp;$A688&amp;"'!$l$23")</f>
        <v>8.25</v>
      </c>
      <c r="X688">
        <f ca="1">INDIRECT("'"&amp;$A688&amp;"'!$l$26")</f>
        <v>132</v>
      </c>
    </row>
    <row r="689" spans="1:24" x14ac:dyDescent="0.35">
      <c r="A689" t="s">
        <v>140</v>
      </c>
      <c r="B689">
        <f t="shared" ca="1" si="340"/>
        <v>25</v>
      </c>
      <c r="C689">
        <f t="shared" ca="1" si="341"/>
        <v>169.5</v>
      </c>
      <c r="D689">
        <f t="shared" ca="1" si="342"/>
        <v>57.9</v>
      </c>
      <c r="E689">
        <f t="shared" ca="1" si="343"/>
        <v>10.3</v>
      </c>
      <c r="F689">
        <f t="shared" ca="1" si="344"/>
        <v>3.5</v>
      </c>
      <c r="G689">
        <f t="shared" ca="1" si="345"/>
        <v>20.2</v>
      </c>
      <c r="H689">
        <f t="shared" ca="1" si="346"/>
        <v>7.4</v>
      </c>
      <c r="I689">
        <f t="shared" ca="1" si="347"/>
        <v>6.2</v>
      </c>
      <c r="J689">
        <f t="shared" ca="1" si="348"/>
        <v>12.4</v>
      </c>
      <c r="K689">
        <f t="shared" ca="1" si="349"/>
        <v>10.9</v>
      </c>
      <c r="L689">
        <f t="shared" ca="1" si="350"/>
        <v>37.700000000000003</v>
      </c>
      <c r="M689">
        <f t="shared" ca="1" si="351"/>
        <v>33.1</v>
      </c>
      <c r="N689">
        <f t="shared" ca="1" si="352"/>
        <v>42.2</v>
      </c>
      <c r="O689">
        <f t="shared" ca="1" si="353"/>
        <v>54.8</v>
      </c>
      <c r="P689">
        <f t="shared" ca="1" si="354"/>
        <v>48</v>
      </c>
      <c r="Q689">
        <f t="shared" ca="1" si="355"/>
        <v>50</v>
      </c>
      <c r="R689">
        <f t="shared" ca="1" si="356"/>
        <v>20</v>
      </c>
      <c r="S689">
        <f t="shared" ca="1" si="357"/>
        <v>40</v>
      </c>
      <c r="T689">
        <f t="shared" ca="1" si="358"/>
        <v>26</v>
      </c>
      <c r="U689">
        <f t="shared" ca="1" si="359"/>
        <v>26</v>
      </c>
      <c r="V689">
        <v>50</v>
      </c>
      <c r="W689">
        <f ca="1">INDIRECT("'"&amp;$A689&amp;"'!$m$23")</f>
        <v>8.5</v>
      </c>
      <c r="X689">
        <f ca="1">INDIRECT("'"&amp;$A689&amp;"'!$m$26")</f>
        <v>118</v>
      </c>
    </row>
    <row r="690" spans="1:24" x14ac:dyDescent="0.35">
      <c r="A690" t="s">
        <v>140</v>
      </c>
      <c r="B690">
        <f t="shared" ca="1" si="340"/>
        <v>25</v>
      </c>
      <c r="C690">
        <f t="shared" ca="1" si="341"/>
        <v>169.5</v>
      </c>
      <c r="D690">
        <f t="shared" ca="1" si="342"/>
        <v>57.9</v>
      </c>
      <c r="E690">
        <f t="shared" ca="1" si="343"/>
        <v>10.3</v>
      </c>
      <c r="F690">
        <f t="shared" ca="1" si="344"/>
        <v>3.5</v>
      </c>
      <c r="G690">
        <f t="shared" ca="1" si="345"/>
        <v>20.2</v>
      </c>
      <c r="H690">
        <f t="shared" ca="1" si="346"/>
        <v>7.4</v>
      </c>
      <c r="I690">
        <f t="shared" ca="1" si="347"/>
        <v>6.2</v>
      </c>
      <c r="J690">
        <f t="shared" ca="1" si="348"/>
        <v>12.4</v>
      </c>
      <c r="K690">
        <f t="shared" ca="1" si="349"/>
        <v>10.9</v>
      </c>
      <c r="L690">
        <f t="shared" ca="1" si="350"/>
        <v>37.700000000000003</v>
      </c>
      <c r="M690">
        <f t="shared" ca="1" si="351"/>
        <v>33.1</v>
      </c>
      <c r="N690">
        <f t="shared" ca="1" si="352"/>
        <v>42.2</v>
      </c>
      <c r="O690">
        <f t="shared" ca="1" si="353"/>
        <v>54.8</v>
      </c>
      <c r="P690">
        <f t="shared" ca="1" si="354"/>
        <v>48</v>
      </c>
      <c r="Q690">
        <f t="shared" ca="1" si="355"/>
        <v>50</v>
      </c>
      <c r="R690">
        <f t="shared" ca="1" si="356"/>
        <v>20</v>
      </c>
      <c r="S690">
        <f t="shared" ca="1" si="357"/>
        <v>40</v>
      </c>
      <c r="T690">
        <f t="shared" ca="1" si="358"/>
        <v>26</v>
      </c>
      <c r="U690">
        <f t="shared" ca="1" si="359"/>
        <v>26</v>
      </c>
      <c r="V690">
        <v>55</v>
      </c>
      <c r="W690">
        <f ca="1">INDIRECT("'"&amp;$A690&amp;"'!$n$23")</f>
        <v>9.25</v>
      </c>
      <c r="X690">
        <f ca="1">INDIRECT("'"&amp;$A690&amp;"'!$n$26")</f>
        <v>96</v>
      </c>
    </row>
    <row r="691" spans="1:24" x14ac:dyDescent="0.35">
      <c r="A691" t="s">
        <v>140</v>
      </c>
      <c r="B691">
        <f t="shared" ca="1" si="340"/>
        <v>25</v>
      </c>
      <c r="C691">
        <f t="shared" ca="1" si="341"/>
        <v>169.5</v>
      </c>
      <c r="D691">
        <f t="shared" ca="1" si="342"/>
        <v>57.9</v>
      </c>
      <c r="E691">
        <f t="shared" ca="1" si="343"/>
        <v>10.3</v>
      </c>
      <c r="F691">
        <f t="shared" ca="1" si="344"/>
        <v>3.5</v>
      </c>
      <c r="G691">
        <f t="shared" ca="1" si="345"/>
        <v>20.2</v>
      </c>
      <c r="H691">
        <f t="shared" ca="1" si="346"/>
        <v>7.4</v>
      </c>
      <c r="I691">
        <f t="shared" ca="1" si="347"/>
        <v>6.2</v>
      </c>
      <c r="J691">
        <f t="shared" ca="1" si="348"/>
        <v>12.4</v>
      </c>
      <c r="K691">
        <f t="shared" ca="1" si="349"/>
        <v>10.9</v>
      </c>
      <c r="L691">
        <f t="shared" ca="1" si="350"/>
        <v>37.700000000000003</v>
      </c>
      <c r="M691">
        <f t="shared" ca="1" si="351"/>
        <v>33.1</v>
      </c>
      <c r="N691">
        <f t="shared" ca="1" si="352"/>
        <v>42.2</v>
      </c>
      <c r="O691">
        <f t="shared" ca="1" si="353"/>
        <v>54.8</v>
      </c>
      <c r="P691">
        <f t="shared" ca="1" si="354"/>
        <v>48</v>
      </c>
      <c r="Q691">
        <f t="shared" ca="1" si="355"/>
        <v>50</v>
      </c>
      <c r="R691">
        <f t="shared" ca="1" si="356"/>
        <v>20</v>
      </c>
      <c r="S691">
        <f t="shared" ca="1" si="357"/>
        <v>40</v>
      </c>
      <c r="T691">
        <f t="shared" ca="1" si="358"/>
        <v>26</v>
      </c>
      <c r="U691">
        <f t="shared" ca="1" si="359"/>
        <v>26</v>
      </c>
      <c r="V691">
        <v>60</v>
      </c>
      <c r="W691">
        <f ca="1">INDIRECT("'"&amp;$A691&amp;"'!$o$23")</f>
        <v>10.5</v>
      </c>
      <c r="X691">
        <f ca="1">INDIRECT("'"&amp;$A691&amp;"'!$o$26")</f>
        <v>104</v>
      </c>
    </row>
    <row r="692" spans="1:24" x14ac:dyDescent="0.35">
      <c r="A692" t="s">
        <v>140</v>
      </c>
      <c r="B692">
        <f t="shared" ca="1" si="340"/>
        <v>25</v>
      </c>
      <c r="C692">
        <f t="shared" ca="1" si="341"/>
        <v>169.5</v>
      </c>
      <c r="D692">
        <f t="shared" ca="1" si="342"/>
        <v>57.9</v>
      </c>
      <c r="E692">
        <f t="shared" ca="1" si="343"/>
        <v>10.3</v>
      </c>
      <c r="F692">
        <f t="shared" ca="1" si="344"/>
        <v>3.5</v>
      </c>
      <c r="G692">
        <f t="shared" ca="1" si="345"/>
        <v>20.2</v>
      </c>
      <c r="H692">
        <f t="shared" ca="1" si="346"/>
        <v>7.4</v>
      </c>
      <c r="I692">
        <f t="shared" ca="1" si="347"/>
        <v>6.2</v>
      </c>
      <c r="J692">
        <f t="shared" ca="1" si="348"/>
        <v>12.4</v>
      </c>
      <c r="K692">
        <f t="shared" ca="1" si="349"/>
        <v>10.9</v>
      </c>
      <c r="L692">
        <f t="shared" ca="1" si="350"/>
        <v>37.700000000000003</v>
      </c>
      <c r="M692">
        <f t="shared" ca="1" si="351"/>
        <v>33.1</v>
      </c>
      <c r="N692">
        <f t="shared" ca="1" si="352"/>
        <v>42.2</v>
      </c>
      <c r="O692">
        <f t="shared" ca="1" si="353"/>
        <v>54.8</v>
      </c>
      <c r="P692">
        <f t="shared" ca="1" si="354"/>
        <v>48</v>
      </c>
      <c r="Q692">
        <f t="shared" ca="1" si="355"/>
        <v>50</v>
      </c>
      <c r="R692">
        <f t="shared" ca="1" si="356"/>
        <v>20</v>
      </c>
      <c r="S692">
        <f t="shared" ca="1" si="357"/>
        <v>40</v>
      </c>
      <c r="T692">
        <f t="shared" ca="1" si="358"/>
        <v>26</v>
      </c>
      <c r="U692">
        <f t="shared" ca="1" si="359"/>
        <v>26</v>
      </c>
      <c r="V692">
        <v>0</v>
      </c>
      <c r="W692">
        <f ca="1">INDIRECT("'"&amp;$A692&amp;"'!$C$23")</f>
        <v>0</v>
      </c>
      <c r="X692">
        <f ca="1">INDIRECT("'"&amp;$A692&amp;"'!$C$27")</f>
        <v>9</v>
      </c>
    </row>
    <row r="693" spans="1:24" x14ac:dyDescent="0.35">
      <c r="A693" t="s">
        <v>140</v>
      </c>
      <c r="B693">
        <f t="shared" ca="1" si="340"/>
        <v>25</v>
      </c>
      <c r="C693">
        <f t="shared" ca="1" si="341"/>
        <v>169.5</v>
      </c>
      <c r="D693">
        <f t="shared" ca="1" si="342"/>
        <v>57.9</v>
      </c>
      <c r="E693">
        <f t="shared" ca="1" si="343"/>
        <v>10.3</v>
      </c>
      <c r="F693">
        <f t="shared" ca="1" si="344"/>
        <v>3.5</v>
      </c>
      <c r="G693">
        <f t="shared" ca="1" si="345"/>
        <v>20.2</v>
      </c>
      <c r="H693">
        <f t="shared" ca="1" si="346"/>
        <v>7.4</v>
      </c>
      <c r="I693">
        <f t="shared" ca="1" si="347"/>
        <v>6.2</v>
      </c>
      <c r="J693">
        <f t="shared" ca="1" si="348"/>
        <v>12.4</v>
      </c>
      <c r="K693">
        <f t="shared" ca="1" si="349"/>
        <v>10.9</v>
      </c>
      <c r="L693">
        <f t="shared" ca="1" si="350"/>
        <v>37.700000000000003</v>
      </c>
      <c r="M693">
        <f t="shared" ca="1" si="351"/>
        <v>33.1</v>
      </c>
      <c r="N693">
        <f t="shared" ca="1" si="352"/>
        <v>42.2</v>
      </c>
      <c r="O693">
        <f t="shared" ca="1" si="353"/>
        <v>54.8</v>
      </c>
      <c r="P693">
        <f t="shared" ca="1" si="354"/>
        <v>48</v>
      </c>
      <c r="Q693">
        <f t="shared" ca="1" si="355"/>
        <v>50</v>
      </c>
      <c r="R693">
        <f t="shared" ca="1" si="356"/>
        <v>20</v>
      </c>
      <c r="S693">
        <f t="shared" ca="1" si="357"/>
        <v>40</v>
      </c>
      <c r="T693">
        <f t="shared" ca="1" si="358"/>
        <v>26</v>
      </c>
      <c r="U693">
        <f t="shared" ca="1" si="359"/>
        <v>26</v>
      </c>
      <c r="V693">
        <v>5</v>
      </c>
      <c r="W693">
        <f ca="1">INDIRECT("'"&amp;$A693&amp;"'!$d$23")</f>
        <v>1.5</v>
      </c>
      <c r="X693">
        <f ca="1">INDIRECT("'"&amp;$A693&amp;"'!$D$27")</f>
        <v>16</v>
      </c>
    </row>
    <row r="694" spans="1:24" x14ac:dyDescent="0.35">
      <c r="A694" t="s">
        <v>140</v>
      </c>
      <c r="B694">
        <f t="shared" ca="1" si="340"/>
        <v>25</v>
      </c>
      <c r="C694">
        <f t="shared" ca="1" si="341"/>
        <v>169.5</v>
      </c>
      <c r="D694">
        <f t="shared" ca="1" si="342"/>
        <v>57.9</v>
      </c>
      <c r="E694">
        <f t="shared" ca="1" si="343"/>
        <v>10.3</v>
      </c>
      <c r="F694">
        <f t="shared" ca="1" si="344"/>
        <v>3.5</v>
      </c>
      <c r="G694">
        <f t="shared" ca="1" si="345"/>
        <v>20.2</v>
      </c>
      <c r="H694">
        <f t="shared" ca="1" si="346"/>
        <v>7.4</v>
      </c>
      <c r="I694">
        <f t="shared" ca="1" si="347"/>
        <v>6.2</v>
      </c>
      <c r="J694">
        <f t="shared" ca="1" si="348"/>
        <v>12.4</v>
      </c>
      <c r="K694">
        <f t="shared" ca="1" si="349"/>
        <v>10.9</v>
      </c>
      <c r="L694">
        <f t="shared" ca="1" si="350"/>
        <v>37.700000000000003</v>
      </c>
      <c r="M694">
        <f t="shared" ca="1" si="351"/>
        <v>33.1</v>
      </c>
      <c r="N694">
        <f t="shared" ca="1" si="352"/>
        <v>42.2</v>
      </c>
      <c r="O694">
        <f t="shared" ca="1" si="353"/>
        <v>54.8</v>
      </c>
      <c r="P694">
        <f t="shared" ca="1" si="354"/>
        <v>48</v>
      </c>
      <c r="Q694">
        <f t="shared" ca="1" si="355"/>
        <v>50</v>
      </c>
      <c r="R694">
        <f t="shared" ca="1" si="356"/>
        <v>20</v>
      </c>
      <c r="S694">
        <f t="shared" ca="1" si="357"/>
        <v>40</v>
      </c>
      <c r="T694">
        <f t="shared" ca="1" si="358"/>
        <v>26</v>
      </c>
      <c r="U694">
        <f t="shared" ca="1" si="359"/>
        <v>26</v>
      </c>
      <c r="V694">
        <v>10</v>
      </c>
      <c r="W694">
        <f ca="1">INDIRECT("'"&amp;$A694&amp;"'!$e$23")</f>
        <v>2.75</v>
      </c>
      <c r="X694">
        <f ca="1">INDIRECT("'"&amp;$A694&amp;"'!$e$27")</f>
        <v>24</v>
      </c>
    </row>
    <row r="695" spans="1:24" x14ac:dyDescent="0.35">
      <c r="A695" t="s">
        <v>140</v>
      </c>
      <c r="B695">
        <f t="shared" ca="1" si="340"/>
        <v>25</v>
      </c>
      <c r="C695">
        <f t="shared" ca="1" si="341"/>
        <v>169.5</v>
      </c>
      <c r="D695">
        <f t="shared" ca="1" si="342"/>
        <v>57.9</v>
      </c>
      <c r="E695">
        <f t="shared" ca="1" si="343"/>
        <v>10.3</v>
      </c>
      <c r="F695">
        <f t="shared" ca="1" si="344"/>
        <v>3.5</v>
      </c>
      <c r="G695">
        <f t="shared" ca="1" si="345"/>
        <v>20.2</v>
      </c>
      <c r="H695">
        <f t="shared" ca="1" si="346"/>
        <v>7.4</v>
      </c>
      <c r="I695">
        <f t="shared" ca="1" si="347"/>
        <v>6.2</v>
      </c>
      <c r="J695">
        <f t="shared" ca="1" si="348"/>
        <v>12.4</v>
      </c>
      <c r="K695">
        <f t="shared" ca="1" si="349"/>
        <v>10.9</v>
      </c>
      <c r="L695">
        <f t="shared" ca="1" si="350"/>
        <v>37.700000000000003</v>
      </c>
      <c r="M695">
        <f t="shared" ca="1" si="351"/>
        <v>33.1</v>
      </c>
      <c r="N695">
        <f t="shared" ca="1" si="352"/>
        <v>42.2</v>
      </c>
      <c r="O695">
        <f t="shared" ca="1" si="353"/>
        <v>54.8</v>
      </c>
      <c r="P695">
        <f t="shared" ca="1" si="354"/>
        <v>48</v>
      </c>
      <c r="Q695">
        <f t="shared" ca="1" si="355"/>
        <v>50</v>
      </c>
      <c r="R695">
        <f t="shared" ca="1" si="356"/>
        <v>20</v>
      </c>
      <c r="S695">
        <f t="shared" ca="1" si="357"/>
        <v>40</v>
      </c>
      <c r="T695">
        <f t="shared" ca="1" si="358"/>
        <v>26</v>
      </c>
      <c r="U695">
        <f t="shared" ca="1" si="359"/>
        <v>26</v>
      </c>
      <c r="V695">
        <v>15</v>
      </c>
      <c r="W695">
        <f ca="1">INDIRECT("'"&amp;$A695&amp;"'!$f$23")</f>
        <v>4</v>
      </c>
      <c r="X695">
        <f ca="1">INDIRECT("'"&amp;$A695&amp;"'!$f$27")</f>
        <v>35</v>
      </c>
    </row>
    <row r="696" spans="1:24" x14ac:dyDescent="0.35">
      <c r="A696" t="s">
        <v>140</v>
      </c>
      <c r="B696">
        <f t="shared" ca="1" si="340"/>
        <v>25</v>
      </c>
      <c r="C696">
        <f ca="1">INDIRECT("'"&amp;$A696&amp;"'!$C$4")</f>
        <v>169.5</v>
      </c>
      <c r="D696">
        <f ca="1">INDIRECT("'"&amp;$A696&amp;"'!$C$5")</f>
        <v>57.9</v>
      </c>
      <c r="E696">
        <f ca="1">INDIRECT("'"&amp;$A696&amp;"'!$C$6")</f>
        <v>10.3</v>
      </c>
      <c r="F696">
        <f ca="1">INDIRECT("'"&amp;$A696&amp;"'!$C$7")</f>
        <v>3.5</v>
      </c>
      <c r="G696">
        <f ca="1">INDIRECT("'"&amp;$A696&amp;"'!$C$8")</f>
        <v>20.2</v>
      </c>
      <c r="H696">
        <f ca="1">INDIRECT("'"&amp;$A696&amp;"'!$C$11")</f>
        <v>7.4</v>
      </c>
      <c r="I696">
        <f ca="1">INDIRECT("'"&amp;$A696&amp;"'!$D$11")</f>
        <v>6.2</v>
      </c>
      <c r="J696">
        <f ca="1">INDIRECT("'"&amp;$A696&amp;"'!$e$11")</f>
        <v>12.4</v>
      </c>
      <c r="K696">
        <f ca="1">INDIRECT("'"&amp;$A696&amp;"'!$f$11")</f>
        <v>10.9</v>
      </c>
      <c r="L696">
        <f ca="1">INDIRECT("'"&amp;$A696&amp;"'!$C$12")</f>
        <v>37.700000000000003</v>
      </c>
      <c r="M696">
        <f ca="1">INDIRECT("'"&amp;$A696&amp;"'!$d$12")</f>
        <v>33.1</v>
      </c>
      <c r="N696">
        <f ca="1">INDIRECT("'"&amp;$A696&amp;"'!$e$12")</f>
        <v>42.2</v>
      </c>
      <c r="O696">
        <f ca="1">INDIRECT("'"&amp;$A696&amp;"'!$f$12")</f>
        <v>54.8</v>
      </c>
      <c r="P696">
        <f ca="1">INDIRECT("'"&amp;$A696&amp;"'!$C$16")</f>
        <v>48</v>
      </c>
      <c r="Q696">
        <f ca="1">INDIRECT("'"&amp;$A696&amp;"'!$C$17")</f>
        <v>50</v>
      </c>
      <c r="R696">
        <f ca="1">INDIRECT("'"&amp;$A696&amp;"'!$d$16")</f>
        <v>20</v>
      </c>
      <c r="S696">
        <f ca="1">INDIRECT("'"&amp;$A696&amp;"'!$e$17")</f>
        <v>40</v>
      </c>
      <c r="T696">
        <f ca="1">INDIRECT("'"&amp;$A696&amp;"'!$f$16")</f>
        <v>26</v>
      </c>
      <c r="U696">
        <f ca="1">INDIRECT("'"&amp;$A696&amp;"'!$f$17")</f>
        <v>26</v>
      </c>
      <c r="V696">
        <v>20</v>
      </c>
      <c r="W696">
        <f ca="1">INDIRECT("'"&amp;$A696&amp;"'!$g$23")</f>
        <v>5.5</v>
      </c>
      <c r="X696">
        <f ca="1">INDIRECT("'"&amp;$A696&amp;"'!$g$27")</f>
        <v>56</v>
      </c>
    </row>
    <row r="697" spans="1:24" x14ac:dyDescent="0.35">
      <c r="A697" t="s">
        <v>140</v>
      </c>
      <c r="B697">
        <f t="shared" ca="1" si="340"/>
        <v>25</v>
      </c>
      <c r="C697">
        <f t="shared" ca="1" si="341"/>
        <v>169.5</v>
      </c>
      <c r="D697">
        <f t="shared" ca="1" si="342"/>
        <v>57.9</v>
      </c>
      <c r="E697">
        <f t="shared" ca="1" si="343"/>
        <v>10.3</v>
      </c>
      <c r="F697">
        <f t="shared" ca="1" si="344"/>
        <v>3.5</v>
      </c>
      <c r="G697">
        <f t="shared" ca="1" si="345"/>
        <v>20.2</v>
      </c>
      <c r="H697">
        <f t="shared" ca="1" si="346"/>
        <v>7.4</v>
      </c>
      <c r="I697">
        <f t="shared" ca="1" si="347"/>
        <v>6.2</v>
      </c>
      <c r="J697">
        <f t="shared" ca="1" si="348"/>
        <v>12.4</v>
      </c>
      <c r="K697">
        <f t="shared" ca="1" si="349"/>
        <v>10.9</v>
      </c>
      <c r="L697">
        <f t="shared" ca="1" si="350"/>
        <v>37.700000000000003</v>
      </c>
      <c r="M697">
        <f t="shared" ca="1" si="351"/>
        <v>33.1</v>
      </c>
      <c r="N697">
        <f t="shared" ca="1" si="352"/>
        <v>42.2</v>
      </c>
      <c r="O697">
        <f t="shared" ca="1" si="353"/>
        <v>54.8</v>
      </c>
      <c r="P697">
        <f t="shared" ca="1" si="354"/>
        <v>48</v>
      </c>
      <c r="Q697">
        <f t="shared" ca="1" si="355"/>
        <v>50</v>
      </c>
      <c r="R697">
        <f t="shared" ca="1" si="356"/>
        <v>20</v>
      </c>
      <c r="S697">
        <f t="shared" ca="1" si="357"/>
        <v>40</v>
      </c>
      <c r="T697">
        <f t="shared" ca="1" si="358"/>
        <v>26</v>
      </c>
      <c r="U697">
        <f t="shared" ca="1" si="359"/>
        <v>26</v>
      </c>
      <c r="V697">
        <v>25</v>
      </c>
      <c r="W697">
        <f ca="1">INDIRECT("'"&amp;$A697&amp;"'!$h$23")</f>
        <v>6</v>
      </c>
      <c r="X697">
        <f ca="1">INDIRECT("'"&amp;$A697&amp;"'!$h$27")</f>
        <v>73</v>
      </c>
    </row>
    <row r="698" spans="1:24" x14ac:dyDescent="0.35">
      <c r="A698" t="s">
        <v>140</v>
      </c>
      <c r="B698">
        <f t="shared" ca="1" si="340"/>
        <v>25</v>
      </c>
      <c r="C698">
        <f t="shared" ca="1" si="341"/>
        <v>169.5</v>
      </c>
      <c r="D698">
        <f t="shared" ca="1" si="342"/>
        <v>57.9</v>
      </c>
      <c r="E698">
        <f t="shared" ca="1" si="343"/>
        <v>10.3</v>
      </c>
      <c r="F698">
        <f t="shared" ca="1" si="344"/>
        <v>3.5</v>
      </c>
      <c r="G698">
        <f t="shared" ca="1" si="345"/>
        <v>20.2</v>
      </c>
      <c r="H698">
        <f t="shared" ca="1" si="346"/>
        <v>7.4</v>
      </c>
      <c r="I698">
        <f t="shared" ca="1" si="347"/>
        <v>6.2</v>
      </c>
      <c r="J698">
        <f t="shared" ca="1" si="348"/>
        <v>12.4</v>
      </c>
      <c r="K698">
        <f t="shared" ca="1" si="349"/>
        <v>10.9</v>
      </c>
      <c r="L698">
        <f t="shared" ca="1" si="350"/>
        <v>37.700000000000003</v>
      </c>
      <c r="M698">
        <f t="shared" ca="1" si="351"/>
        <v>33.1</v>
      </c>
      <c r="N698">
        <f t="shared" ca="1" si="352"/>
        <v>42.2</v>
      </c>
      <c r="O698">
        <f t="shared" ca="1" si="353"/>
        <v>54.8</v>
      </c>
      <c r="P698">
        <f t="shared" ca="1" si="354"/>
        <v>48</v>
      </c>
      <c r="Q698">
        <f t="shared" ca="1" si="355"/>
        <v>50</v>
      </c>
      <c r="R698">
        <f t="shared" ca="1" si="356"/>
        <v>20</v>
      </c>
      <c r="S698">
        <f t="shared" ca="1" si="357"/>
        <v>40</v>
      </c>
      <c r="T698">
        <f t="shared" ca="1" si="358"/>
        <v>26</v>
      </c>
      <c r="U698">
        <f t="shared" ca="1" si="359"/>
        <v>26</v>
      </c>
      <c r="V698">
        <v>30</v>
      </c>
      <c r="W698">
        <f ca="1">INDIRECT("'"&amp;$A698&amp;"'!$i$23")</f>
        <v>7.5</v>
      </c>
      <c r="X698">
        <f ca="1">INDIRECT("'"&amp;$A698&amp;"'!$i$27")</f>
        <v>79</v>
      </c>
    </row>
    <row r="699" spans="1:24" x14ac:dyDescent="0.35">
      <c r="A699" t="s">
        <v>140</v>
      </c>
      <c r="B699">
        <f t="shared" ca="1" si="340"/>
        <v>25</v>
      </c>
      <c r="C699">
        <f t="shared" ca="1" si="341"/>
        <v>169.5</v>
      </c>
      <c r="D699">
        <f t="shared" ca="1" si="342"/>
        <v>57.9</v>
      </c>
      <c r="E699">
        <f t="shared" ca="1" si="343"/>
        <v>10.3</v>
      </c>
      <c r="F699">
        <f t="shared" ca="1" si="344"/>
        <v>3.5</v>
      </c>
      <c r="G699">
        <f t="shared" ca="1" si="345"/>
        <v>20.2</v>
      </c>
      <c r="H699">
        <f t="shared" ca="1" si="346"/>
        <v>7.4</v>
      </c>
      <c r="I699">
        <f t="shared" ca="1" si="347"/>
        <v>6.2</v>
      </c>
      <c r="J699">
        <f t="shared" ca="1" si="348"/>
        <v>12.4</v>
      </c>
      <c r="K699">
        <f t="shared" ca="1" si="349"/>
        <v>10.9</v>
      </c>
      <c r="L699">
        <f t="shared" ca="1" si="350"/>
        <v>37.700000000000003</v>
      </c>
      <c r="M699">
        <f t="shared" ca="1" si="351"/>
        <v>33.1</v>
      </c>
      <c r="N699">
        <f t="shared" ca="1" si="352"/>
        <v>42.2</v>
      </c>
      <c r="O699">
        <f t="shared" ca="1" si="353"/>
        <v>54.8</v>
      </c>
      <c r="P699">
        <f t="shared" ca="1" si="354"/>
        <v>48</v>
      </c>
      <c r="Q699">
        <f t="shared" ca="1" si="355"/>
        <v>50</v>
      </c>
      <c r="R699">
        <f t="shared" ca="1" si="356"/>
        <v>20</v>
      </c>
      <c r="S699">
        <f t="shared" ca="1" si="357"/>
        <v>40</v>
      </c>
      <c r="T699">
        <f t="shared" ca="1" si="358"/>
        <v>26</v>
      </c>
      <c r="U699">
        <f t="shared" ca="1" si="359"/>
        <v>26</v>
      </c>
      <c r="V699">
        <v>35</v>
      </c>
      <c r="W699">
        <f ca="1">INDIRECT("'"&amp;$A699&amp;"'!$j$23")</f>
        <v>8.25</v>
      </c>
      <c r="X699">
        <f ca="1">INDIRECT("'"&amp;$A699&amp;"'!$j$27")</f>
        <v>108</v>
      </c>
    </row>
    <row r="700" spans="1:24" x14ac:dyDescent="0.35">
      <c r="A700" t="s">
        <v>140</v>
      </c>
      <c r="B700">
        <f t="shared" ca="1" si="340"/>
        <v>25</v>
      </c>
      <c r="C700">
        <f t="shared" ca="1" si="341"/>
        <v>169.5</v>
      </c>
      <c r="D700">
        <f t="shared" ca="1" si="342"/>
        <v>57.9</v>
      </c>
      <c r="E700">
        <f t="shared" ca="1" si="343"/>
        <v>10.3</v>
      </c>
      <c r="F700">
        <f t="shared" ca="1" si="344"/>
        <v>3.5</v>
      </c>
      <c r="G700">
        <f t="shared" ca="1" si="345"/>
        <v>20.2</v>
      </c>
      <c r="H700">
        <f t="shared" ca="1" si="346"/>
        <v>7.4</v>
      </c>
      <c r="I700">
        <f t="shared" ca="1" si="347"/>
        <v>6.2</v>
      </c>
      <c r="J700">
        <f t="shared" ca="1" si="348"/>
        <v>12.4</v>
      </c>
      <c r="K700">
        <f t="shared" ca="1" si="349"/>
        <v>10.9</v>
      </c>
      <c r="L700">
        <f t="shared" ca="1" si="350"/>
        <v>37.700000000000003</v>
      </c>
      <c r="M700">
        <f t="shared" ca="1" si="351"/>
        <v>33.1</v>
      </c>
      <c r="N700">
        <f t="shared" ca="1" si="352"/>
        <v>42.2</v>
      </c>
      <c r="O700">
        <f t="shared" ca="1" si="353"/>
        <v>54.8</v>
      </c>
      <c r="P700">
        <f t="shared" ca="1" si="354"/>
        <v>48</v>
      </c>
      <c r="Q700">
        <f t="shared" ca="1" si="355"/>
        <v>50</v>
      </c>
      <c r="R700">
        <f t="shared" ca="1" si="356"/>
        <v>20</v>
      </c>
      <c r="S700">
        <f t="shared" ca="1" si="357"/>
        <v>40</v>
      </c>
      <c r="T700">
        <f t="shared" ca="1" si="358"/>
        <v>26</v>
      </c>
      <c r="U700">
        <f t="shared" ca="1" si="359"/>
        <v>26</v>
      </c>
      <c r="V700">
        <v>40</v>
      </c>
      <c r="W700">
        <f ca="1">INDIRECT("'"&amp;$A700&amp;"'!$k$23")</f>
        <v>7.5</v>
      </c>
      <c r="X700">
        <f ca="1">INDIRECT("'"&amp;$A700&amp;"'!$k$27")</f>
        <v>138</v>
      </c>
    </row>
    <row r="701" spans="1:24" x14ac:dyDescent="0.35">
      <c r="A701" t="s">
        <v>140</v>
      </c>
      <c r="B701">
        <f t="shared" ca="1" si="340"/>
        <v>25</v>
      </c>
      <c r="C701">
        <f t="shared" ca="1" si="341"/>
        <v>169.5</v>
      </c>
      <c r="D701">
        <f t="shared" ca="1" si="342"/>
        <v>57.9</v>
      </c>
      <c r="E701">
        <f t="shared" ca="1" si="343"/>
        <v>10.3</v>
      </c>
      <c r="F701">
        <f t="shared" ca="1" si="344"/>
        <v>3.5</v>
      </c>
      <c r="G701">
        <f t="shared" ca="1" si="345"/>
        <v>20.2</v>
      </c>
      <c r="H701">
        <f t="shared" ca="1" si="346"/>
        <v>7.4</v>
      </c>
      <c r="I701">
        <f t="shared" ca="1" si="347"/>
        <v>6.2</v>
      </c>
      <c r="J701">
        <f t="shared" ca="1" si="348"/>
        <v>12.4</v>
      </c>
      <c r="K701">
        <f t="shared" ca="1" si="349"/>
        <v>10.9</v>
      </c>
      <c r="L701">
        <f t="shared" ca="1" si="350"/>
        <v>37.700000000000003</v>
      </c>
      <c r="M701">
        <f t="shared" ca="1" si="351"/>
        <v>33.1</v>
      </c>
      <c r="N701">
        <f t="shared" ca="1" si="352"/>
        <v>42.2</v>
      </c>
      <c r="O701">
        <f t="shared" ca="1" si="353"/>
        <v>54.8</v>
      </c>
      <c r="P701">
        <f t="shared" ca="1" si="354"/>
        <v>48</v>
      </c>
      <c r="Q701">
        <f t="shared" ca="1" si="355"/>
        <v>50</v>
      </c>
      <c r="R701">
        <f t="shared" ca="1" si="356"/>
        <v>20</v>
      </c>
      <c r="S701">
        <f t="shared" ca="1" si="357"/>
        <v>40</v>
      </c>
      <c r="T701">
        <f t="shared" ca="1" si="358"/>
        <v>26</v>
      </c>
      <c r="U701">
        <f t="shared" ca="1" si="359"/>
        <v>26</v>
      </c>
      <c r="V701">
        <v>45</v>
      </c>
      <c r="W701">
        <f ca="1">INDIRECT("'"&amp;$A701&amp;"'!$l$23")</f>
        <v>8.25</v>
      </c>
      <c r="X701">
        <f ca="1">INDIRECT("'"&amp;$A701&amp;"'!$l$27")</f>
        <v>127</v>
      </c>
    </row>
    <row r="702" spans="1:24" x14ac:dyDescent="0.35">
      <c r="A702" t="s">
        <v>140</v>
      </c>
      <c r="B702">
        <f t="shared" ca="1" si="340"/>
        <v>25</v>
      </c>
      <c r="C702">
        <f t="shared" ca="1" si="341"/>
        <v>169.5</v>
      </c>
      <c r="D702">
        <f t="shared" ca="1" si="342"/>
        <v>57.9</v>
      </c>
      <c r="E702">
        <f t="shared" ca="1" si="343"/>
        <v>10.3</v>
      </c>
      <c r="F702">
        <f t="shared" ca="1" si="344"/>
        <v>3.5</v>
      </c>
      <c r="G702">
        <f t="shared" ca="1" si="345"/>
        <v>20.2</v>
      </c>
      <c r="H702">
        <f t="shared" ca="1" si="346"/>
        <v>7.4</v>
      </c>
      <c r="I702">
        <f t="shared" ca="1" si="347"/>
        <v>6.2</v>
      </c>
      <c r="J702">
        <f t="shared" ca="1" si="348"/>
        <v>12.4</v>
      </c>
      <c r="K702">
        <f t="shared" ca="1" si="349"/>
        <v>10.9</v>
      </c>
      <c r="L702">
        <f t="shared" ca="1" si="350"/>
        <v>37.700000000000003</v>
      </c>
      <c r="M702">
        <f t="shared" ca="1" si="351"/>
        <v>33.1</v>
      </c>
      <c r="N702">
        <f t="shared" ca="1" si="352"/>
        <v>42.2</v>
      </c>
      <c r="O702">
        <f t="shared" ca="1" si="353"/>
        <v>54.8</v>
      </c>
      <c r="P702">
        <f t="shared" ca="1" si="354"/>
        <v>48</v>
      </c>
      <c r="Q702">
        <f t="shared" ca="1" si="355"/>
        <v>50</v>
      </c>
      <c r="R702">
        <f t="shared" ca="1" si="356"/>
        <v>20</v>
      </c>
      <c r="S702">
        <f t="shared" ca="1" si="357"/>
        <v>40</v>
      </c>
      <c r="T702">
        <f t="shared" ca="1" si="358"/>
        <v>26</v>
      </c>
      <c r="U702">
        <f t="shared" ca="1" si="359"/>
        <v>26</v>
      </c>
      <c r="V702">
        <v>50</v>
      </c>
      <c r="W702">
        <f ca="1">INDIRECT("'"&amp;$A702&amp;"'!$m$23")</f>
        <v>8.5</v>
      </c>
      <c r="X702">
        <f ca="1">INDIRECT("'"&amp;$A702&amp;"'!$m$27")</f>
        <v>124</v>
      </c>
    </row>
    <row r="703" spans="1:24" x14ac:dyDescent="0.35">
      <c r="A703" t="s">
        <v>140</v>
      </c>
      <c r="B703">
        <f t="shared" ca="1" si="340"/>
        <v>25</v>
      </c>
      <c r="C703">
        <f t="shared" ca="1" si="341"/>
        <v>169.5</v>
      </c>
      <c r="D703">
        <f t="shared" ca="1" si="342"/>
        <v>57.9</v>
      </c>
      <c r="E703">
        <f t="shared" ca="1" si="343"/>
        <v>10.3</v>
      </c>
      <c r="F703">
        <f t="shared" ca="1" si="344"/>
        <v>3.5</v>
      </c>
      <c r="G703">
        <f t="shared" ca="1" si="345"/>
        <v>20.2</v>
      </c>
      <c r="H703">
        <f t="shared" ca="1" si="346"/>
        <v>7.4</v>
      </c>
      <c r="I703">
        <f t="shared" ca="1" si="347"/>
        <v>6.2</v>
      </c>
      <c r="J703">
        <f t="shared" ca="1" si="348"/>
        <v>12.4</v>
      </c>
      <c r="K703">
        <f t="shared" ca="1" si="349"/>
        <v>10.9</v>
      </c>
      <c r="L703">
        <f t="shared" ca="1" si="350"/>
        <v>37.700000000000003</v>
      </c>
      <c r="M703">
        <f t="shared" ca="1" si="351"/>
        <v>33.1</v>
      </c>
      <c r="N703">
        <f t="shared" ca="1" si="352"/>
        <v>42.2</v>
      </c>
      <c r="O703">
        <f t="shared" ca="1" si="353"/>
        <v>54.8</v>
      </c>
      <c r="P703">
        <f t="shared" ca="1" si="354"/>
        <v>48</v>
      </c>
      <c r="Q703">
        <f t="shared" ca="1" si="355"/>
        <v>50</v>
      </c>
      <c r="R703">
        <f t="shared" ca="1" si="356"/>
        <v>20</v>
      </c>
      <c r="S703">
        <f t="shared" ca="1" si="357"/>
        <v>40</v>
      </c>
      <c r="T703">
        <f t="shared" ca="1" si="358"/>
        <v>26</v>
      </c>
      <c r="U703">
        <f t="shared" ca="1" si="359"/>
        <v>26</v>
      </c>
      <c r="V703">
        <v>55</v>
      </c>
      <c r="W703">
        <f ca="1">INDIRECT("'"&amp;$A703&amp;"'!$n$23")</f>
        <v>9.25</v>
      </c>
      <c r="X703">
        <f ca="1">INDIRECT("'"&amp;$A703&amp;"'!$n$27")</f>
        <v>96</v>
      </c>
    </row>
    <row r="704" spans="1:24" x14ac:dyDescent="0.35">
      <c r="A704" t="s">
        <v>140</v>
      </c>
      <c r="B704">
        <f t="shared" ca="1" si="340"/>
        <v>25</v>
      </c>
      <c r="C704">
        <f t="shared" ca="1" si="341"/>
        <v>169.5</v>
      </c>
      <c r="D704">
        <f t="shared" ca="1" si="342"/>
        <v>57.9</v>
      </c>
      <c r="E704">
        <f t="shared" ca="1" si="343"/>
        <v>10.3</v>
      </c>
      <c r="F704">
        <f t="shared" ca="1" si="344"/>
        <v>3.5</v>
      </c>
      <c r="G704">
        <f t="shared" ca="1" si="345"/>
        <v>20.2</v>
      </c>
      <c r="H704">
        <f t="shared" ca="1" si="346"/>
        <v>7.4</v>
      </c>
      <c r="I704">
        <f t="shared" ca="1" si="347"/>
        <v>6.2</v>
      </c>
      <c r="J704">
        <f t="shared" ca="1" si="348"/>
        <v>12.4</v>
      </c>
      <c r="K704">
        <f t="shared" ca="1" si="349"/>
        <v>10.9</v>
      </c>
      <c r="L704">
        <f t="shared" ca="1" si="350"/>
        <v>37.700000000000003</v>
      </c>
      <c r="M704">
        <f t="shared" ca="1" si="351"/>
        <v>33.1</v>
      </c>
      <c r="N704">
        <f t="shared" ca="1" si="352"/>
        <v>42.2</v>
      </c>
      <c r="O704">
        <f t="shared" ca="1" si="353"/>
        <v>54.8</v>
      </c>
      <c r="P704">
        <f t="shared" ca="1" si="354"/>
        <v>48</v>
      </c>
      <c r="Q704">
        <f t="shared" ca="1" si="355"/>
        <v>50</v>
      </c>
      <c r="R704">
        <f t="shared" ca="1" si="356"/>
        <v>20</v>
      </c>
      <c r="S704">
        <f t="shared" ca="1" si="357"/>
        <v>40</v>
      </c>
      <c r="T704">
        <f t="shared" ca="1" si="358"/>
        <v>26</v>
      </c>
      <c r="U704">
        <f t="shared" ca="1" si="359"/>
        <v>26</v>
      </c>
      <c r="V704">
        <v>60</v>
      </c>
      <c r="W704">
        <f ca="1">INDIRECT("'"&amp;$A704&amp;"'!$o$23")</f>
        <v>10.5</v>
      </c>
      <c r="X704">
        <f ca="1">INDIRECT("'"&amp;$A704&amp;"'!$o$27")</f>
        <v>108</v>
      </c>
    </row>
    <row r="705" spans="1:24" x14ac:dyDescent="0.35">
      <c r="A705" t="s">
        <v>141</v>
      </c>
      <c r="B705">
        <f ca="1">INDIRECT("'"&amp;$A705&amp;"'!$C$3")</f>
        <v>32</v>
      </c>
      <c r="C705">
        <f ca="1">INDIRECT("'"&amp;$A705&amp;"'!$C$4")</f>
        <v>184</v>
      </c>
      <c r="D705">
        <f ca="1">INDIRECT("'"&amp;$A705&amp;"'!$C$5")</f>
        <v>101.4</v>
      </c>
      <c r="E705">
        <f ca="1">INDIRECT("'"&amp;$A705&amp;"'!$C$6")</f>
        <v>31.6</v>
      </c>
      <c r="F705">
        <f ca="1">INDIRECT("'"&amp;$A705&amp;"'!$C$7")</f>
        <v>15</v>
      </c>
      <c r="G705">
        <f ca="1">INDIRECT("'"&amp;$A705&amp;"'!$C$8")</f>
        <v>30</v>
      </c>
      <c r="H705">
        <f ca="1">INDIRECT("'"&amp;$A705&amp;"'!$C$11")</f>
        <v>22.3</v>
      </c>
      <c r="I705">
        <f ca="1">INDIRECT("'"&amp;$A705&amp;"'!$D$11")</f>
        <v>20.5</v>
      </c>
      <c r="J705">
        <f ca="1">INDIRECT("'"&amp;$A705&amp;"'!$e$11")</f>
        <v>31</v>
      </c>
      <c r="K705">
        <f ca="1">INDIRECT("'"&amp;$A705&amp;"'!$f$11")</f>
        <v>31.5</v>
      </c>
      <c r="L705">
        <f ca="1">INDIRECT("'"&amp;$A705&amp;"'!$C$12")</f>
        <v>29.7</v>
      </c>
      <c r="M705">
        <f ca="1">INDIRECT("'"&amp;$A705&amp;"'!$d$12")</f>
        <v>21</v>
      </c>
      <c r="N705">
        <f ca="1">INDIRECT("'"&amp;$A705&amp;"'!$e$12")</f>
        <v>34.9</v>
      </c>
      <c r="O705">
        <f ca="1">INDIRECT("'"&amp;$A705&amp;"'!$f$12")</f>
        <v>47.1</v>
      </c>
      <c r="P705">
        <f ca="1">INDIRECT("'"&amp;$A705&amp;"'!$C$16")</f>
        <v>52</v>
      </c>
      <c r="Q705">
        <f ca="1">INDIRECT("'"&amp;$A705&amp;"'!$C$17")</f>
        <v>48</v>
      </c>
      <c r="R705">
        <f ca="1">INDIRECT("'"&amp;$A705&amp;"'!$d$16")</f>
        <v>28</v>
      </c>
      <c r="S705">
        <f ca="1">INDIRECT("'"&amp;$A705&amp;"'!$e$17")</f>
        <v>48</v>
      </c>
      <c r="T705">
        <f ca="1">INDIRECT("'"&amp;$A705&amp;"'!$f$16")</f>
        <v>30</v>
      </c>
      <c r="U705">
        <f ca="1">INDIRECT("'"&amp;$A705&amp;"'!$f$17")</f>
        <v>28</v>
      </c>
      <c r="V705">
        <v>0</v>
      </c>
      <c r="W705">
        <f ca="1">INDIRECT("'"&amp;$A705&amp;"'!$C$23")</f>
        <v>0</v>
      </c>
      <c r="X705">
        <f ca="1">INDIRECT("'"&amp;$A705&amp;"'!$C$25")</f>
        <v>17</v>
      </c>
    </row>
    <row r="706" spans="1:24" x14ac:dyDescent="0.35">
      <c r="A706" t="s">
        <v>141</v>
      </c>
      <c r="B706">
        <f t="shared" ref="B706:B743" ca="1" si="360">INDIRECT("'"&amp;$A706&amp;"'!$C$3")</f>
        <v>32</v>
      </c>
      <c r="C706">
        <f t="shared" ref="C706:C743" ca="1" si="361">INDIRECT("'"&amp;$A706&amp;"'!$C$4")</f>
        <v>184</v>
      </c>
      <c r="D706">
        <f t="shared" ref="D706:D743" ca="1" si="362">INDIRECT("'"&amp;$A706&amp;"'!$C$5")</f>
        <v>101.4</v>
      </c>
      <c r="E706">
        <f t="shared" ref="E706:E743" ca="1" si="363">INDIRECT("'"&amp;$A706&amp;"'!$C$6")</f>
        <v>31.6</v>
      </c>
      <c r="F706">
        <f t="shared" ref="F706:F743" ca="1" si="364">INDIRECT("'"&amp;$A706&amp;"'!$C$7")</f>
        <v>15</v>
      </c>
      <c r="G706">
        <f t="shared" ref="G706:G743" ca="1" si="365">INDIRECT("'"&amp;$A706&amp;"'!$C$8")</f>
        <v>30</v>
      </c>
      <c r="H706">
        <f t="shared" ref="H706:H743" ca="1" si="366">INDIRECT("'"&amp;$A706&amp;"'!$C$11")</f>
        <v>22.3</v>
      </c>
      <c r="I706">
        <f t="shared" ref="I706:I743" ca="1" si="367">INDIRECT("'"&amp;$A706&amp;"'!$D$11")</f>
        <v>20.5</v>
      </c>
      <c r="J706">
        <f t="shared" ref="J706:J743" ca="1" si="368">INDIRECT("'"&amp;$A706&amp;"'!$e$11")</f>
        <v>31</v>
      </c>
      <c r="K706">
        <f t="shared" ref="K706:K743" ca="1" si="369">INDIRECT("'"&amp;$A706&amp;"'!$f$11")</f>
        <v>31.5</v>
      </c>
      <c r="L706">
        <f t="shared" ref="L706:L743" ca="1" si="370">INDIRECT("'"&amp;$A706&amp;"'!$C$12")</f>
        <v>29.7</v>
      </c>
      <c r="M706">
        <f t="shared" ref="M706:M743" ca="1" si="371">INDIRECT("'"&amp;$A706&amp;"'!$d$12")</f>
        <v>21</v>
      </c>
      <c r="N706">
        <f t="shared" ref="N706:N743" ca="1" si="372">INDIRECT("'"&amp;$A706&amp;"'!$e$12")</f>
        <v>34.9</v>
      </c>
      <c r="O706">
        <f t="shared" ref="O706:O743" ca="1" si="373">INDIRECT("'"&amp;$A706&amp;"'!$f$12")</f>
        <v>47.1</v>
      </c>
      <c r="P706">
        <f t="shared" ref="P706:P743" ca="1" si="374">INDIRECT("'"&amp;$A706&amp;"'!$C$16")</f>
        <v>52</v>
      </c>
      <c r="Q706">
        <f t="shared" ref="Q706:Q743" ca="1" si="375">INDIRECT("'"&amp;$A706&amp;"'!$C$17")</f>
        <v>48</v>
      </c>
      <c r="R706">
        <f t="shared" ref="R706:R743" ca="1" si="376">INDIRECT("'"&amp;$A706&amp;"'!$d$16")</f>
        <v>28</v>
      </c>
      <c r="S706">
        <f t="shared" ref="S706:S743" ca="1" si="377">INDIRECT("'"&amp;$A706&amp;"'!$e$17")</f>
        <v>48</v>
      </c>
      <c r="T706">
        <f t="shared" ref="T706:T743" ca="1" si="378">INDIRECT("'"&amp;$A706&amp;"'!$f$16")</f>
        <v>30</v>
      </c>
      <c r="U706">
        <f t="shared" ref="U706:U743" ca="1" si="379">INDIRECT("'"&amp;$A706&amp;"'!$f$17")</f>
        <v>28</v>
      </c>
      <c r="V706">
        <v>5</v>
      </c>
      <c r="W706">
        <f ca="1">INDIRECT("'"&amp;$A706&amp;"'!$d$23")</f>
        <v>1</v>
      </c>
      <c r="X706">
        <f ca="1">INDIRECT("'"&amp;$A706&amp;"'!$D$25")</f>
        <v>26</v>
      </c>
    </row>
    <row r="707" spans="1:24" x14ac:dyDescent="0.35">
      <c r="A707" t="s">
        <v>141</v>
      </c>
      <c r="B707">
        <f t="shared" ca="1" si="360"/>
        <v>32</v>
      </c>
      <c r="C707">
        <f t="shared" ca="1" si="361"/>
        <v>184</v>
      </c>
      <c r="D707">
        <f t="shared" ca="1" si="362"/>
        <v>101.4</v>
      </c>
      <c r="E707">
        <f t="shared" ca="1" si="363"/>
        <v>31.6</v>
      </c>
      <c r="F707">
        <f t="shared" ca="1" si="364"/>
        <v>15</v>
      </c>
      <c r="G707">
        <f t="shared" ca="1" si="365"/>
        <v>30</v>
      </c>
      <c r="H707">
        <f t="shared" ca="1" si="366"/>
        <v>22.3</v>
      </c>
      <c r="I707">
        <f t="shared" ca="1" si="367"/>
        <v>20.5</v>
      </c>
      <c r="J707">
        <f t="shared" ca="1" si="368"/>
        <v>31</v>
      </c>
      <c r="K707">
        <f t="shared" ca="1" si="369"/>
        <v>31.5</v>
      </c>
      <c r="L707">
        <f t="shared" ca="1" si="370"/>
        <v>29.7</v>
      </c>
      <c r="M707">
        <f t="shared" ca="1" si="371"/>
        <v>21</v>
      </c>
      <c r="N707">
        <f t="shared" ca="1" si="372"/>
        <v>34.9</v>
      </c>
      <c r="O707">
        <f t="shared" ca="1" si="373"/>
        <v>47.1</v>
      </c>
      <c r="P707">
        <f t="shared" ca="1" si="374"/>
        <v>52</v>
      </c>
      <c r="Q707">
        <f t="shared" ca="1" si="375"/>
        <v>48</v>
      </c>
      <c r="R707">
        <f t="shared" ca="1" si="376"/>
        <v>28</v>
      </c>
      <c r="S707">
        <f t="shared" ca="1" si="377"/>
        <v>48</v>
      </c>
      <c r="T707">
        <f t="shared" ca="1" si="378"/>
        <v>30</v>
      </c>
      <c r="U707">
        <f t="shared" ca="1" si="379"/>
        <v>28</v>
      </c>
      <c r="V707">
        <v>10</v>
      </c>
      <c r="W707">
        <f ca="1">INDIRECT("'"&amp;$A707&amp;"'!$e$23")</f>
        <v>2.75</v>
      </c>
      <c r="X707">
        <f ca="1">INDIRECT("'"&amp;$A707&amp;"'!$e$25")</f>
        <v>30</v>
      </c>
    </row>
    <row r="708" spans="1:24" x14ac:dyDescent="0.35">
      <c r="A708" t="s">
        <v>141</v>
      </c>
      <c r="B708">
        <f t="shared" ca="1" si="360"/>
        <v>32</v>
      </c>
      <c r="C708">
        <f t="shared" ca="1" si="361"/>
        <v>184</v>
      </c>
      <c r="D708">
        <f t="shared" ca="1" si="362"/>
        <v>101.4</v>
      </c>
      <c r="E708">
        <f t="shared" ca="1" si="363"/>
        <v>31.6</v>
      </c>
      <c r="F708">
        <f t="shared" ca="1" si="364"/>
        <v>15</v>
      </c>
      <c r="G708">
        <f t="shared" ca="1" si="365"/>
        <v>30</v>
      </c>
      <c r="H708">
        <f t="shared" ca="1" si="366"/>
        <v>22.3</v>
      </c>
      <c r="I708">
        <f t="shared" ca="1" si="367"/>
        <v>20.5</v>
      </c>
      <c r="J708">
        <f t="shared" ca="1" si="368"/>
        <v>31</v>
      </c>
      <c r="K708">
        <f t="shared" ca="1" si="369"/>
        <v>31.5</v>
      </c>
      <c r="L708">
        <f t="shared" ca="1" si="370"/>
        <v>29.7</v>
      </c>
      <c r="M708">
        <f t="shared" ca="1" si="371"/>
        <v>21</v>
      </c>
      <c r="N708">
        <f t="shared" ca="1" si="372"/>
        <v>34.9</v>
      </c>
      <c r="O708">
        <f t="shared" ca="1" si="373"/>
        <v>47.1</v>
      </c>
      <c r="P708">
        <f t="shared" ca="1" si="374"/>
        <v>52</v>
      </c>
      <c r="Q708">
        <f t="shared" ca="1" si="375"/>
        <v>48</v>
      </c>
      <c r="R708">
        <f t="shared" ca="1" si="376"/>
        <v>28</v>
      </c>
      <c r="S708">
        <f t="shared" ca="1" si="377"/>
        <v>48</v>
      </c>
      <c r="T708">
        <f t="shared" ca="1" si="378"/>
        <v>30</v>
      </c>
      <c r="U708">
        <f t="shared" ca="1" si="379"/>
        <v>28</v>
      </c>
      <c r="V708">
        <v>15</v>
      </c>
      <c r="W708">
        <f ca="1">INDIRECT("'"&amp;$A708&amp;"'!$f$23")</f>
        <v>4.25</v>
      </c>
      <c r="X708">
        <f ca="1">INDIRECT("'"&amp;$A708&amp;"'!$f$25")</f>
        <v>39</v>
      </c>
    </row>
    <row r="709" spans="1:24" x14ac:dyDescent="0.35">
      <c r="A709" t="s">
        <v>141</v>
      </c>
      <c r="B709">
        <f t="shared" ca="1" si="360"/>
        <v>32</v>
      </c>
      <c r="C709">
        <f t="shared" ca="1" si="361"/>
        <v>184</v>
      </c>
      <c r="D709">
        <f t="shared" ca="1" si="362"/>
        <v>101.4</v>
      </c>
      <c r="E709">
        <f t="shared" ca="1" si="363"/>
        <v>31.6</v>
      </c>
      <c r="F709">
        <f t="shared" ca="1" si="364"/>
        <v>15</v>
      </c>
      <c r="G709">
        <f t="shared" ca="1" si="365"/>
        <v>30</v>
      </c>
      <c r="H709">
        <f t="shared" ca="1" si="366"/>
        <v>22.3</v>
      </c>
      <c r="I709">
        <f t="shared" ca="1" si="367"/>
        <v>20.5</v>
      </c>
      <c r="J709">
        <f t="shared" ca="1" si="368"/>
        <v>31</v>
      </c>
      <c r="K709">
        <f t="shared" ca="1" si="369"/>
        <v>31.5</v>
      </c>
      <c r="L709">
        <f t="shared" ca="1" si="370"/>
        <v>29.7</v>
      </c>
      <c r="M709">
        <f t="shared" ca="1" si="371"/>
        <v>21</v>
      </c>
      <c r="N709">
        <f t="shared" ca="1" si="372"/>
        <v>34.9</v>
      </c>
      <c r="O709">
        <f t="shared" ca="1" si="373"/>
        <v>47.1</v>
      </c>
      <c r="P709">
        <f t="shared" ca="1" si="374"/>
        <v>52</v>
      </c>
      <c r="Q709">
        <f t="shared" ca="1" si="375"/>
        <v>48</v>
      </c>
      <c r="R709">
        <f t="shared" ca="1" si="376"/>
        <v>28</v>
      </c>
      <c r="S709">
        <f t="shared" ca="1" si="377"/>
        <v>48</v>
      </c>
      <c r="T709">
        <f t="shared" ca="1" si="378"/>
        <v>30</v>
      </c>
      <c r="U709">
        <f t="shared" ca="1" si="379"/>
        <v>28</v>
      </c>
      <c r="V709">
        <v>20</v>
      </c>
      <c r="W709">
        <f ca="1">INDIRECT("'"&amp;$A709&amp;"'!$g$23")</f>
        <v>5.25</v>
      </c>
      <c r="X709">
        <f ca="1">INDIRECT("'"&amp;$A709&amp;"'!$g$25")</f>
        <v>48</v>
      </c>
    </row>
    <row r="710" spans="1:24" x14ac:dyDescent="0.35">
      <c r="A710" t="s">
        <v>141</v>
      </c>
      <c r="B710">
        <f t="shared" ca="1" si="360"/>
        <v>32</v>
      </c>
      <c r="C710">
        <f t="shared" ca="1" si="361"/>
        <v>184</v>
      </c>
      <c r="D710">
        <f t="shared" ca="1" si="362"/>
        <v>101.4</v>
      </c>
      <c r="E710">
        <f t="shared" ca="1" si="363"/>
        <v>31.6</v>
      </c>
      <c r="F710">
        <f t="shared" ca="1" si="364"/>
        <v>15</v>
      </c>
      <c r="G710">
        <f t="shared" ca="1" si="365"/>
        <v>30</v>
      </c>
      <c r="H710">
        <f t="shared" ca="1" si="366"/>
        <v>22.3</v>
      </c>
      <c r="I710">
        <f t="shared" ca="1" si="367"/>
        <v>20.5</v>
      </c>
      <c r="J710">
        <f t="shared" ca="1" si="368"/>
        <v>31</v>
      </c>
      <c r="K710">
        <f t="shared" ca="1" si="369"/>
        <v>31.5</v>
      </c>
      <c r="L710">
        <f t="shared" ca="1" si="370"/>
        <v>29.7</v>
      </c>
      <c r="M710">
        <f t="shared" ca="1" si="371"/>
        <v>21</v>
      </c>
      <c r="N710">
        <f t="shared" ca="1" si="372"/>
        <v>34.9</v>
      </c>
      <c r="O710">
        <f t="shared" ca="1" si="373"/>
        <v>47.1</v>
      </c>
      <c r="P710">
        <f t="shared" ca="1" si="374"/>
        <v>52</v>
      </c>
      <c r="Q710">
        <f t="shared" ca="1" si="375"/>
        <v>48</v>
      </c>
      <c r="R710">
        <f t="shared" ca="1" si="376"/>
        <v>28</v>
      </c>
      <c r="S710">
        <f t="shared" ca="1" si="377"/>
        <v>48</v>
      </c>
      <c r="T710">
        <f t="shared" ca="1" si="378"/>
        <v>30</v>
      </c>
      <c r="U710">
        <f t="shared" ca="1" si="379"/>
        <v>28</v>
      </c>
      <c r="V710">
        <v>25</v>
      </c>
      <c r="W710">
        <f ca="1">INDIRECT("'"&amp;$A710&amp;"'!$h$23")</f>
        <v>7</v>
      </c>
      <c r="X710">
        <f ca="1">INDIRECT("'"&amp;$A710&amp;"'!$h$25")</f>
        <v>57</v>
      </c>
    </row>
    <row r="711" spans="1:24" x14ac:dyDescent="0.35">
      <c r="A711" t="s">
        <v>141</v>
      </c>
      <c r="B711">
        <f t="shared" ca="1" si="360"/>
        <v>32</v>
      </c>
      <c r="C711">
        <f t="shared" ca="1" si="361"/>
        <v>184</v>
      </c>
      <c r="D711">
        <f t="shared" ca="1" si="362"/>
        <v>101.4</v>
      </c>
      <c r="E711">
        <f t="shared" ca="1" si="363"/>
        <v>31.6</v>
      </c>
      <c r="F711">
        <f t="shared" ca="1" si="364"/>
        <v>15</v>
      </c>
      <c r="G711">
        <f t="shared" ca="1" si="365"/>
        <v>30</v>
      </c>
      <c r="H711">
        <f t="shared" ca="1" si="366"/>
        <v>22.3</v>
      </c>
      <c r="I711">
        <f t="shared" ca="1" si="367"/>
        <v>20.5</v>
      </c>
      <c r="J711">
        <f t="shared" ca="1" si="368"/>
        <v>31</v>
      </c>
      <c r="K711">
        <f t="shared" ca="1" si="369"/>
        <v>31.5</v>
      </c>
      <c r="L711">
        <f t="shared" ca="1" si="370"/>
        <v>29.7</v>
      </c>
      <c r="M711">
        <f t="shared" ca="1" si="371"/>
        <v>21</v>
      </c>
      <c r="N711">
        <f t="shared" ca="1" si="372"/>
        <v>34.9</v>
      </c>
      <c r="O711">
        <f t="shared" ca="1" si="373"/>
        <v>47.1</v>
      </c>
      <c r="P711">
        <f t="shared" ca="1" si="374"/>
        <v>52</v>
      </c>
      <c r="Q711">
        <f t="shared" ca="1" si="375"/>
        <v>48</v>
      </c>
      <c r="R711">
        <f t="shared" ca="1" si="376"/>
        <v>28</v>
      </c>
      <c r="S711">
        <f t="shared" ca="1" si="377"/>
        <v>48</v>
      </c>
      <c r="T711">
        <f t="shared" ca="1" si="378"/>
        <v>30</v>
      </c>
      <c r="U711">
        <f t="shared" ca="1" si="379"/>
        <v>28</v>
      </c>
      <c r="V711">
        <v>30</v>
      </c>
      <c r="W711">
        <f ca="1">INDIRECT("'"&amp;$A711&amp;"'!$i$23")</f>
        <v>8.5</v>
      </c>
      <c r="X711">
        <f ca="1">INDIRECT("'"&amp;$A711&amp;"'!$i$25")</f>
        <v>71</v>
      </c>
    </row>
    <row r="712" spans="1:24" x14ac:dyDescent="0.35">
      <c r="A712" t="s">
        <v>141</v>
      </c>
      <c r="B712">
        <f t="shared" ca="1" si="360"/>
        <v>32</v>
      </c>
      <c r="C712">
        <f t="shared" ca="1" si="361"/>
        <v>184</v>
      </c>
      <c r="D712">
        <f t="shared" ca="1" si="362"/>
        <v>101.4</v>
      </c>
      <c r="E712">
        <f t="shared" ca="1" si="363"/>
        <v>31.6</v>
      </c>
      <c r="F712">
        <f t="shared" ca="1" si="364"/>
        <v>15</v>
      </c>
      <c r="G712">
        <f t="shared" ca="1" si="365"/>
        <v>30</v>
      </c>
      <c r="H712">
        <f t="shared" ca="1" si="366"/>
        <v>22.3</v>
      </c>
      <c r="I712">
        <f t="shared" ca="1" si="367"/>
        <v>20.5</v>
      </c>
      <c r="J712">
        <f t="shared" ca="1" si="368"/>
        <v>31</v>
      </c>
      <c r="K712">
        <f t="shared" ca="1" si="369"/>
        <v>31.5</v>
      </c>
      <c r="L712">
        <f t="shared" ca="1" si="370"/>
        <v>29.7</v>
      </c>
      <c r="M712">
        <f t="shared" ca="1" si="371"/>
        <v>21</v>
      </c>
      <c r="N712">
        <f t="shared" ca="1" si="372"/>
        <v>34.9</v>
      </c>
      <c r="O712">
        <f t="shared" ca="1" si="373"/>
        <v>47.1</v>
      </c>
      <c r="P712">
        <f t="shared" ca="1" si="374"/>
        <v>52</v>
      </c>
      <c r="Q712">
        <f t="shared" ca="1" si="375"/>
        <v>48</v>
      </c>
      <c r="R712">
        <f t="shared" ca="1" si="376"/>
        <v>28</v>
      </c>
      <c r="S712">
        <f t="shared" ca="1" si="377"/>
        <v>48</v>
      </c>
      <c r="T712">
        <f t="shared" ca="1" si="378"/>
        <v>30</v>
      </c>
      <c r="U712">
        <f t="shared" ca="1" si="379"/>
        <v>28</v>
      </c>
      <c r="V712">
        <v>35</v>
      </c>
      <c r="W712">
        <f ca="1">INDIRECT("'"&amp;$A712&amp;"'!$j$23")</f>
        <v>10.25</v>
      </c>
      <c r="X712">
        <f ca="1">INDIRECT("'"&amp;$A712&amp;"'!$j$25")</f>
        <v>83</v>
      </c>
    </row>
    <row r="713" spans="1:24" x14ac:dyDescent="0.35">
      <c r="A713" t="s">
        <v>141</v>
      </c>
      <c r="B713">
        <f t="shared" ca="1" si="360"/>
        <v>32</v>
      </c>
      <c r="C713">
        <f t="shared" ca="1" si="361"/>
        <v>184</v>
      </c>
      <c r="D713">
        <f t="shared" ca="1" si="362"/>
        <v>101.4</v>
      </c>
      <c r="E713">
        <f t="shared" ca="1" si="363"/>
        <v>31.6</v>
      </c>
      <c r="F713">
        <f t="shared" ca="1" si="364"/>
        <v>15</v>
      </c>
      <c r="G713">
        <f t="shared" ca="1" si="365"/>
        <v>30</v>
      </c>
      <c r="H713">
        <f t="shared" ca="1" si="366"/>
        <v>22.3</v>
      </c>
      <c r="I713">
        <f t="shared" ca="1" si="367"/>
        <v>20.5</v>
      </c>
      <c r="J713">
        <f t="shared" ca="1" si="368"/>
        <v>31</v>
      </c>
      <c r="K713">
        <f t="shared" ca="1" si="369"/>
        <v>31.5</v>
      </c>
      <c r="L713">
        <f t="shared" ca="1" si="370"/>
        <v>29.7</v>
      </c>
      <c r="M713">
        <f t="shared" ca="1" si="371"/>
        <v>21</v>
      </c>
      <c r="N713">
        <f t="shared" ca="1" si="372"/>
        <v>34.9</v>
      </c>
      <c r="O713">
        <f t="shared" ca="1" si="373"/>
        <v>47.1</v>
      </c>
      <c r="P713">
        <f t="shared" ca="1" si="374"/>
        <v>52</v>
      </c>
      <c r="Q713">
        <f t="shared" ca="1" si="375"/>
        <v>48</v>
      </c>
      <c r="R713">
        <f t="shared" ca="1" si="376"/>
        <v>28</v>
      </c>
      <c r="S713">
        <f t="shared" ca="1" si="377"/>
        <v>48</v>
      </c>
      <c r="T713">
        <f t="shared" ca="1" si="378"/>
        <v>30</v>
      </c>
      <c r="U713">
        <f t="shared" ca="1" si="379"/>
        <v>28</v>
      </c>
      <c r="V713">
        <v>40</v>
      </c>
      <c r="W713">
        <f ca="1">INDIRECT("'"&amp;$A713&amp;"'!$k$23")</f>
        <v>12.75</v>
      </c>
      <c r="X713">
        <f ca="1">INDIRECT("'"&amp;$A713&amp;"'!$k$25")</f>
        <v>104</v>
      </c>
    </row>
    <row r="714" spans="1:24" x14ac:dyDescent="0.35">
      <c r="A714" t="s">
        <v>141</v>
      </c>
      <c r="B714">
        <f t="shared" ca="1" si="360"/>
        <v>32</v>
      </c>
      <c r="C714">
        <f t="shared" ca="1" si="361"/>
        <v>184</v>
      </c>
      <c r="D714">
        <f t="shared" ca="1" si="362"/>
        <v>101.4</v>
      </c>
      <c r="E714">
        <f t="shared" ca="1" si="363"/>
        <v>31.6</v>
      </c>
      <c r="F714">
        <f t="shared" ca="1" si="364"/>
        <v>15</v>
      </c>
      <c r="G714">
        <f t="shared" ca="1" si="365"/>
        <v>30</v>
      </c>
      <c r="H714">
        <f t="shared" ca="1" si="366"/>
        <v>22.3</v>
      </c>
      <c r="I714">
        <f t="shared" ca="1" si="367"/>
        <v>20.5</v>
      </c>
      <c r="J714">
        <f t="shared" ca="1" si="368"/>
        <v>31</v>
      </c>
      <c r="K714">
        <f t="shared" ca="1" si="369"/>
        <v>31.5</v>
      </c>
      <c r="L714">
        <f t="shared" ca="1" si="370"/>
        <v>29.7</v>
      </c>
      <c r="M714">
        <f t="shared" ca="1" si="371"/>
        <v>21</v>
      </c>
      <c r="N714">
        <f t="shared" ca="1" si="372"/>
        <v>34.9</v>
      </c>
      <c r="O714">
        <f t="shared" ca="1" si="373"/>
        <v>47.1</v>
      </c>
      <c r="P714">
        <f t="shared" ca="1" si="374"/>
        <v>52</v>
      </c>
      <c r="Q714">
        <f t="shared" ca="1" si="375"/>
        <v>48</v>
      </c>
      <c r="R714">
        <f t="shared" ca="1" si="376"/>
        <v>28</v>
      </c>
      <c r="S714">
        <f t="shared" ca="1" si="377"/>
        <v>48</v>
      </c>
      <c r="T714">
        <f t="shared" ca="1" si="378"/>
        <v>30</v>
      </c>
      <c r="U714">
        <f t="shared" ca="1" si="379"/>
        <v>28</v>
      </c>
      <c r="V714">
        <v>45</v>
      </c>
      <c r="W714">
        <f ca="1">INDIRECT("'"&amp;$A714&amp;"'!$l$23")</f>
        <v>14.5</v>
      </c>
      <c r="X714">
        <f ca="1">INDIRECT("'"&amp;$A714&amp;"'!$l$25")</f>
        <v>125</v>
      </c>
    </row>
    <row r="715" spans="1:24" x14ac:dyDescent="0.35">
      <c r="A715" t="s">
        <v>141</v>
      </c>
      <c r="B715">
        <f t="shared" ca="1" si="360"/>
        <v>32</v>
      </c>
      <c r="C715">
        <f t="shared" ca="1" si="361"/>
        <v>184</v>
      </c>
      <c r="D715">
        <f t="shared" ca="1" si="362"/>
        <v>101.4</v>
      </c>
      <c r="E715">
        <f t="shared" ca="1" si="363"/>
        <v>31.6</v>
      </c>
      <c r="F715">
        <f t="shared" ca="1" si="364"/>
        <v>15</v>
      </c>
      <c r="G715">
        <f t="shared" ca="1" si="365"/>
        <v>30</v>
      </c>
      <c r="H715">
        <f t="shared" ca="1" si="366"/>
        <v>22.3</v>
      </c>
      <c r="I715">
        <f t="shared" ca="1" si="367"/>
        <v>20.5</v>
      </c>
      <c r="J715">
        <f t="shared" ca="1" si="368"/>
        <v>31</v>
      </c>
      <c r="K715">
        <f t="shared" ca="1" si="369"/>
        <v>31.5</v>
      </c>
      <c r="L715">
        <f t="shared" ca="1" si="370"/>
        <v>29.7</v>
      </c>
      <c r="M715">
        <f t="shared" ca="1" si="371"/>
        <v>21</v>
      </c>
      <c r="N715">
        <f t="shared" ca="1" si="372"/>
        <v>34.9</v>
      </c>
      <c r="O715">
        <f t="shared" ca="1" si="373"/>
        <v>47.1</v>
      </c>
      <c r="P715">
        <f t="shared" ca="1" si="374"/>
        <v>52</v>
      </c>
      <c r="Q715">
        <f t="shared" ca="1" si="375"/>
        <v>48</v>
      </c>
      <c r="R715">
        <f t="shared" ca="1" si="376"/>
        <v>28</v>
      </c>
      <c r="S715">
        <f t="shared" ca="1" si="377"/>
        <v>48</v>
      </c>
      <c r="T715">
        <f t="shared" ca="1" si="378"/>
        <v>30</v>
      </c>
      <c r="U715">
        <f t="shared" ca="1" si="379"/>
        <v>28</v>
      </c>
      <c r="V715">
        <v>50</v>
      </c>
      <c r="W715">
        <f ca="1">INDIRECT("'"&amp;$A715&amp;"'!$m$23")</f>
        <v>15.5</v>
      </c>
      <c r="X715">
        <f ca="1">INDIRECT("'"&amp;$A715&amp;"'!$m$25")</f>
        <v>138</v>
      </c>
    </row>
    <row r="716" spans="1:24" x14ac:dyDescent="0.35">
      <c r="A716" t="s">
        <v>141</v>
      </c>
      <c r="B716">
        <f t="shared" ca="1" si="360"/>
        <v>32</v>
      </c>
      <c r="C716">
        <f t="shared" ca="1" si="361"/>
        <v>184</v>
      </c>
      <c r="D716">
        <f t="shared" ca="1" si="362"/>
        <v>101.4</v>
      </c>
      <c r="E716">
        <f t="shared" ca="1" si="363"/>
        <v>31.6</v>
      </c>
      <c r="F716">
        <f t="shared" ca="1" si="364"/>
        <v>15</v>
      </c>
      <c r="G716">
        <f t="shared" ca="1" si="365"/>
        <v>30</v>
      </c>
      <c r="H716">
        <f t="shared" ca="1" si="366"/>
        <v>22.3</v>
      </c>
      <c r="I716">
        <f t="shared" ca="1" si="367"/>
        <v>20.5</v>
      </c>
      <c r="J716">
        <f t="shared" ca="1" si="368"/>
        <v>31</v>
      </c>
      <c r="K716">
        <f t="shared" ca="1" si="369"/>
        <v>31.5</v>
      </c>
      <c r="L716">
        <f t="shared" ca="1" si="370"/>
        <v>29.7</v>
      </c>
      <c r="M716">
        <f t="shared" ca="1" si="371"/>
        <v>21</v>
      </c>
      <c r="N716">
        <f t="shared" ca="1" si="372"/>
        <v>34.9</v>
      </c>
      <c r="O716">
        <f t="shared" ca="1" si="373"/>
        <v>47.1</v>
      </c>
      <c r="P716">
        <f t="shared" ca="1" si="374"/>
        <v>52</v>
      </c>
      <c r="Q716">
        <f t="shared" ca="1" si="375"/>
        <v>48</v>
      </c>
      <c r="R716">
        <f t="shared" ca="1" si="376"/>
        <v>28</v>
      </c>
      <c r="S716">
        <f t="shared" ca="1" si="377"/>
        <v>48</v>
      </c>
      <c r="T716">
        <f t="shared" ca="1" si="378"/>
        <v>30</v>
      </c>
      <c r="U716">
        <f t="shared" ca="1" si="379"/>
        <v>28</v>
      </c>
      <c r="V716">
        <v>55</v>
      </c>
      <c r="W716">
        <f ca="1">INDIRECT("'"&amp;$A716&amp;"'!$n$23")</f>
        <v>16.25</v>
      </c>
      <c r="X716">
        <f ca="1">INDIRECT("'"&amp;$A716&amp;"'!$n$25")</f>
        <v>155</v>
      </c>
    </row>
    <row r="717" spans="1:24" x14ac:dyDescent="0.35">
      <c r="A717" t="s">
        <v>141</v>
      </c>
      <c r="B717">
        <f t="shared" ca="1" si="360"/>
        <v>32</v>
      </c>
      <c r="C717">
        <f t="shared" ca="1" si="361"/>
        <v>184</v>
      </c>
      <c r="D717">
        <f t="shared" ca="1" si="362"/>
        <v>101.4</v>
      </c>
      <c r="E717">
        <f t="shared" ca="1" si="363"/>
        <v>31.6</v>
      </c>
      <c r="F717">
        <f t="shared" ca="1" si="364"/>
        <v>15</v>
      </c>
      <c r="G717">
        <f t="shared" ca="1" si="365"/>
        <v>30</v>
      </c>
      <c r="H717">
        <f t="shared" ca="1" si="366"/>
        <v>22.3</v>
      </c>
      <c r="I717">
        <f t="shared" ca="1" si="367"/>
        <v>20.5</v>
      </c>
      <c r="J717">
        <f t="shared" ca="1" si="368"/>
        <v>31</v>
      </c>
      <c r="K717">
        <f t="shared" ca="1" si="369"/>
        <v>31.5</v>
      </c>
      <c r="L717">
        <f t="shared" ca="1" si="370"/>
        <v>29.7</v>
      </c>
      <c r="M717">
        <f t="shared" ca="1" si="371"/>
        <v>21</v>
      </c>
      <c r="N717">
        <f t="shared" ca="1" si="372"/>
        <v>34.9</v>
      </c>
      <c r="O717">
        <f t="shared" ca="1" si="373"/>
        <v>47.1</v>
      </c>
      <c r="P717">
        <f t="shared" ca="1" si="374"/>
        <v>52</v>
      </c>
      <c r="Q717">
        <f t="shared" ca="1" si="375"/>
        <v>48</v>
      </c>
      <c r="R717">
        <f t="shared" ca="1" si="376"/>
        <v>28</v>
      </c>
      <c r="S717">
        <f t="shared" ca="1" si="377"/>
        <v>48</v>
      </c>
      <c r="T717">
        <f t="shared" ca="1" si="378"/>
        <v>30</v>
      </c>
      <c r="U717">
        <f t="shared" ca="1" si="379"/>
        <v>28</v>
      </c>
      <c r="V717">
        <v>60</v>
      </c>
      <c r="W717">
        <f ca="1">INDIRECT("'"&amp;$A717&amp;"'!$o$23")</f>
        <v>17.75</v>
      </c>
      <c r="X717">
        <f ca="1">INDIRECT("'"&amp;$A717&amp;"'!$o$25")</f>
        <v>166</v>
      </c>
    </row>
    <row r="718" spans="1:24" x14ac:dyDescent="0.35">
      <c r="A718" t="s">
        <v>141</v>
      </c>
      <c r="B718">
        <f t="shared" ca="1" si="360"/>
        <v>32</v>
      </c>
      <c r="C718">
        <f t="shared" ca="1" si="361"/>
        <v>184</v>
      </c>
      <c r="D718">
        <f t="shared" ca="1" si="362"/>
        <v>101.4</v>
      </c>
      <c r="E718">
        <f t="shared" ca="1" si="363"/>
        <v>31.6</v>
      </c>
      <c r="F718">
        <f t="shared" ca="1" si="364"/>
        <v>15</v>
      </c>
      <c r="G718">
        <f t="shared" ca="1" si="365"/>
        <v>30</v>
      </c>
      <c r="H718">
        <f t="shared" ca="1" si="366"/>
        <v>22.3</v>
      </c>
      <c r="I718">
        <f t="shared" ca="1" si="367"/>
        <v>20.5</v>
      </c>
      <c r="J718">
        <f t="shared" ca="1" si="368"/>
        <v>31</v>
      </c>
      <c r="K718">
        <f t="shared" ca="1" si="369"/>
        <v>31.5</v>
      </c>
      <c r="L718">
        <f t="shared" ca="1" si="370"/>
        <v>29.7</v>
      </c>
      <c r="M718">
        <f t="shared" ca="1" si="371"/>
        <v>21</v>
      </c>
      <c r="N718">
        <f t="shared" ca="1" si="372"/>
        <v>34.9</v>
      </c>
      <c r="O718">
        <f t="shared" ca="1" si="373"/>
        <v>47.1</v>
      </c>
      <c r="P718">
        <f t="shared" ca="1" si="374"/>
        <v>52</v>
      </c>
      <c r="Q718">
        <f t="shared" ca="1" si="375"/>
        <v>48</v>
      </c>
      <c r="R718">
        <f t="shared" ca="1" si="376"/>
        <v>28</v>
      </c>
      <c r="S718">
        <f t="shared" ca="1" si="377"/>
        <v>48</v>
      </c>
      <c r="T718">
        <f t="shared" ca="1" si="378"/>
        <v>30</v>
      </c>
      <c r="U718">
        <f t="shared" ca="1" si="379"/>
        <v>28</v>
      </c>
      <c r="V718">
        <v>0</v>
      </c>
      <c r="W718">
        <f ca="1">INDIRECT("'"&amp;$A718&amp;"'!$C$23")</f>
        <v>0</v>
      </c>
      <c r="X718">
        <f ca="1">INDIRECT("'"&amp;$A718&amp;"'!$C$26")</f>
        <v>16</v>
      </c>
    </row>
    <row r="719" spans="1:24" x14ac:dyDescent="0.35">
      <c r="A719" t="s">
        <v>141</v>
      </c>
      <c r="B719">
        <f t="shared" ca="1" si="360"/>
        <v>32</v>
      </c>
      <c r="C719">
        <f t="shared" ca="1" si="361"/>
        <v>184</v>
      </c>
      <c r="D719">
        <f t="shared" ca="1" si="362"/>
        <v>101.4</v>
      </c>
      <c r="E719">
        <f t="shared" ca="1" si="363"/>
        <v>31.6</v>
      </c>
      <c r="F719">
        <f t="shared" ca="1" si="364"/>
        <v>15</v>
      </c>
      <c r="G719">
        <f t="shared" ca="1" si="365"/>
        <v>30</v>
      </c>
      <c r="H719">
        <f t="shared" ca="1" si="366"/>
        <v>22.3</v>
      </c>
      <c r="I719">
        <f t="shared" ca="1" si="367"/>
        <v>20.5</v>
      </c>
      <c r="J719">
        <f t="shared" ca="1" si="368"/>
        <v>31</v>
      </c>
      <c r="K719">
        <f t="shared" ca="1" si="369"/>
        <v>31.5</v>
      </c>
      <c r="L719">
        <f t="shared" ca="1" si="370"/>
        <v>29.7</v>
      </c>
      <c r="M719">
        <f t="shared" ca="1" si="371"/>
        <v>21</v>
      </c>
      <c r="N719">
        <f t="shared" ca="1" si="372"/>
        <v>34.9</v>
      </c>
      <c r="O719">
        <f t="shared" ca="1" si="373"/>
        <v>47.1</v>
      </c>
      <c r="P719">
        <f t="shared" ca="1" si="374"/>
        <v>52</v>
      </c>
      <c r="Q719">
        <f t="shared" ca="1" si="375"/>
        <v>48</v>
      </c>
      <c r="R719">
        <f t="shared" ca="1" si="376"/>
        <v>28</v>
      </c>
      <c r="S719">
        <f t="shared" ca="1" si="377"/>
        <v>48</v>
      </c>
      <c r="T719">
        <f t="shared" ca="1" si="378"/>
        <v>30</v>
      </c>
      <c r="U719">
        <f t="shared" ca="1" si="379"/>
        <v>28</v>
      </c>
      <c r="V719">
        <v>5</v>
      </c>
      <c r="W719">
        <f ca="1">INDIRECT("'"&amp;$A719&amp;"'!$d$23")</f>
        <v>1</v>
      </c>
      <c r="X719">
        <f ca="1">INDIRECT("'"&amp;$A719&amp;"'!$D$26")</f>
        <v>20</v>
      </c>
    </row>
    <row r="720" spans="1:24" x14ac:dyDescent="0.35">
      <c r="A720" t="s">
        <v>141</v>
      </c>
      <c r="B720">
        <f t="shared" ca="1" si="360"/>
        <v>32</v>
      </c>
      <c r="C720">
        <f t="shared" ca="1" si="361"/>
        <v>184</v>
      </c>
      <c r="D720">
        <f t="shared" ca="1" si="362"/>
        <v>101.4</v>
      </c>
      <c r="E720">
        <f t="shared" ca="1" si="363"/>
        <v>31.6</v>
      </c>
      <c r="F720">
        <f t="shared" ca="1" si="364"/>
        <v>15</v>
      </c>
      <c r="G720">
        <f t="shared" ca="1" si="365"/>
        <v>30</v>
      </c>
      <c r="H720">
        <f t="shared" ca="1" si="366"/>
        <v>22.3</v>
      </c>
      <c r="I720">
        <f t="shared" ca="1" si="367"/>
        <v>20.5</v>
      </c>
      <c r="J720">
        <f t="shared" ca="1" si="368"/>
        <v>31</v>
      </c>
      <c r="K720">
        <f t="shared" ca="1" si="369"/>
        <v>31.5</v>
      </c>
      <c r="L720">
        <f t="shared" ca="1" si="370"/>
        <v>29.7</v>
      </c>
      <c r="M720">
        <f t="shared" ca="1" si="371"/>
        <v>21</v>
      </c>
      <c r="N720">
        <f t="shared" ca="1" si="372"/>
        <v>34.9</v>
      </c>
      <c r="O720">
        <f t="shared" ca="1" si="373"/>
        <v>47.1</v>
      </c>
      <c r="P720">
        <f t="shared" ca="1" si="374"/>
        <v>52</v>
      </c>
      <c r="Q720">
        <f t="shared" ca="1" si="375"/>
        <v>48</v>
      </c>
      <c r="R720">
        <f t="shared" ca="1" si="376"/>
        <v>28</v>
      </c>
      <c r="S720">
        <f t="shared" ca="1" si="377"/>
        <v>48</v>
      </c>
      <c r="T720">
        <f t="shared" ca="1" si="378"/>
        <v>30</v>
      </c>
      <c r="U720">
        <f t="shared" ca="1" si="379"/>
        <v>28</v>
      </c>
      <c r="V720">
        <v>10</v>
      </c>
      <c r="W720">
        <f ca="1">INDIRECT("'"&amp;$A720&amp;"'!$e$23")</f>
        <v>2.75</v>
      </c>
      <c r="X720">
        <f ca="1">INDIRECT("'"&amp;$A720&amp;"'!$e$26")</f>
        <v>26</v>
      </c>
    </row>
    <row r="721" spans="1:24" x14ac:dyDescent="0.35">
      <c r="A721" t="s">
        <v>141</v>
      </c>
      <c r="B721">
        <f t="shared" ca="1" si="360"/>
        <v>32</v>
      </c>
      <c r="C721">
        <f t="shared" ca="1" si="361"/>
        <v>184</v>
      </c>
      <c r="D721">
        <f t="shared" ca="1" si="362"/>
        <v>101.4</v>
      </c>
      <c r="E721">
        <f t="shared" ca="1" si="363"/>
        <v>31.6</v>
      </c>
      <c r="F721">
        <f t="shared" ca="1" si="364"/>
        <v>15</v>
      </c>
      <c r="G721">
        <f t="shared" ca="1" si="365"/>
        <v>30</v>
      </c>
      <c r="H721">
        <f t="shared" ca="1" si="366"/>
        <v>22.3</v>
      </c>
      <c r="I721">
        <f t="shared" ca="1" si="367"/>
        <v>20.5</v>
      </c>
      <c r="J721">
        <f t="shared" ca="1" si="368"/>
        <v>31</v>
      </c>
      <c r="K721">
        <f t="shared" ca="1" si="369"/>
        <v>31.5</v>
      </c>
      <c r="L721">
        <f t="shared" ca="1" si="370"/>
        <v>29.7</v>
      </c>
      <c r="M721">
        <f t="shared" ca="1" si="371"/>
        <v>21</v>
      </c>
      <c r="N721">
        <f t="shared" ca="1" si="372"/>
        <v>34.9</v>
      </c>
      <c r="O721">
        <f t="shared" ca="1" si="373"/>
        <v>47.1</v>
      </c>
      <c r="P721">
        <f t="shared" ca="1" si="374"/>
        <v>52</v>
      </c>
      <c r="Q721">
        <f t="shared" ca="1" si="375"/>
        <v>48</v>
      </c>
      <c r="R721">
        <f t="shared" ca="1" si="376"/>
        <v>28</v>
      </c>
      <c r="S721">
        <f t="shared" ca="1" si="377"/>
        <v>48</v>
      </c>
      <c r="T721">
        <f t="shared" ca="1" si="378"/>
        <v>30</v>
      </c>
      <c r="U721">
        <f t="shared" ca="1" si="379"/>
        <v>28</v>
      </c>
      <c r="V721">
        <v>15</v>
      </c>
      <c r="W721">
        <f ca="1">INDIRECT("'"&amp;$A721&amp;"'!$f$23")</f>
        <v>4.25</v>
      </c>
      <c r="X721">
        <f ca="1">INDIRECT("'"&amp;$A721&amp;"'!$f$26")</f>
        <v>34</v>
      </c>
    </row>
    <row r="722" spans="1:24" x14ac:dyDescent="0.35">
      <c r="A722" t="s">
        <v>141</v>
      </c>
      <c r="B722">
        <f t="shared" ca="1" si="360"/>
        <v>32</v>
      </c>
      <c r="C722">
        <f t="shared" ca="1" si="361"/>
        <v>184</v>
      </c>
      <c r="D722">
        <f t="shared" ca="1" si="362"/>
        <v>101.4</v>
      </c>
      <c r="E722">
        <f t="shared" ca="1" si="363"/>
        <v>31.6</v>
      </c>
      <c r="F722">
        <f t="shared" ca="1" si="364"/>
        <v>15</v>
      </c>
      <c r="G722">
        <f t="shared" ca="1" si="365"/>
        <v>30</v>
      </c>
      <c r="H722">
        <f t="shared" ca="1" si="366"/>
        <v>22.3</v>
      </c>
      <c r="I722">
        <f t="shared" ca="1" si="367"/>
        <v>20.5</v>
      </c>
      <c r="J722">
        <f t="shared" ca="1" si="368"/>
        <v>31</v>
      </c>
      <c r="K722">
        <f t="shared" ca="1" si="369"/>
        <v>31.5</v>
      </c>
      <c r="L722">
        <f t="shared" ca="1" si="370"/>
        <v>29.7</v>
      </c>
      <c r="M722">
        <f t="shared" ca="1" si="371"/>
        <v>21</v>
      </c>
      <c r="N722">
        <f t="shared" ca="1" si="372"/>
        <v>34.9</v>
      </c>
      <c r="O722">
        <f t="shared" ca="1" si="373"/>
        <v>47.1</v>
      </c>
      <c r="P722">
        <f t="shared" ca="1" si="374"/>
        <v>52</v>
      </c>
      <c r="Q722">
        <f t="shared" ca="1" si="375"/>
        <v>48</v>
      </c>
      <c r="R722">
        <f t="shared" ca="1" si="376"/>
        <v>28</v>
      </c>
      <c r="S722">
        <f t="shared" ca="1" si="377"/>
        <v>48</v>
      </c>
      <c r="T722">
        <f t="shared" ca="1" si="378"/>
        <v>30</v>
      </c>
      <c r="U722">
        <f t="shared" ca="1" si="379"/>
        <v>28</v>
      </c>
      <c r="V722">
        <v>20</v>
      </c>
      <c r="W722">
        <f ca="1">INDIRECT("'"&amp;$A722&amp;"'!$g$23")</f>
        <v>5.25</v>
      </c>
      <c r="X722">
        <f ca="1">INDIRECT("'"&amp;$A722&amp;"'!$g$26")</f>
        <v>46</v>
      </c>
    </row>
    <row r="723" spans="1:24" x14ac:dyDescent="0.35">
      <c r="A723" t="s">
        <v>141</v>
      </c>
      <c r="B723">
        <f t="shared" ca="1" si="360"/>
        <v>32</v>
      </c>
      <c r="C723">
        <f t="shared" ca="1" si="361"/>
        <v>184</v>
      </c>
      <c r="D723">
        <f t="shared" ca="1" si="362"/>
        <v>101.4</v>
      </c>
      <c r="E723">
        <f t="shared" ca="1" si="363"/>
        <v>31.6</v>
      </c>
      <c r="F723">
        <f t="shared" ca="1" si="364"/>
        <v>15</v>
      </c>
      <c r="G723">
        <f t="shared" ca="1" si="365"/>
        <v>30</v>
      </c>
      <c r="H723">
        <f t="shared" ca="1" si="366"/>
        <v>22.3</v>
      </c>
      <c r="I723">
        <f t="shared" ca="1" si="367"/>
        <v>20.5</v>
      </c>
      <c r="J723">
        <f t="shared" ca="1" si="368"/>
        <v>31</v>
      </c>
      <c r="K723">
        <f t="shared" ca="1" si="369"/>
        <v>31.5</v>
      </c>
      <c r="L723">
        <f t="shared" ca="1" si="370"/>
        <v>29.7</v>
      </c>
      <c r="M723">
        <f t="shared" ca="1" si="371"/>
        <v>21</v>
      </c>
      <c r="N723">
        <f t="shared" ca="1" si="372"/>
        <v>34.9</v>
      </c>
      <c r="O723">
        <f t="shared" ca="1" si="373"/>
        <v>47.1</v>
      </c>
      <c r="P723">
        <f t="shared" ca="1" si="374"/>
        <v>52</v>
      </c>
      <c r="Q723">
        <f t="shared" ca="1" si="375"/>
        <v>48</v>
      </c>
      <c r="R723">
        <f t="shared" ca="1" si="376"/>
        <v>28</v>
      </c>
      <c r="S723">
        <f t="shared" ca="1" si="377"/>
        <v>48</v>
      </c>
      <c r="T723">
        <f t="shared" ca="1" si="378"/>
        <v>30</v>
      </c>
      <c r="U723">
        <f t="shared" ca="1" si="379"/>
        <v>28</v>
      </c>
      <c r="V723">
        <v>25</v>
      </c>
      <c r="W723">
        <f ca="1">INDIRECT("'"&amp;$A723&amp;"'!$h$23")</f>
        <v>7</v>
      </c>
      <c r="X723">
        <f ca="1">INDIRECT("'"&amp;$A723&amp;"'!$h$26")</f>
        <v>57</v>
      </c>
    </row>
    <row r="724" spans="1:24" x14ac:dyDescent="0.35">
      <c r="A724" t="s">
        <v>141</v>
      </c>
      <c r="B724">
        <f t="shared" ca="1" si="360"/>
        <v>32</v>
      </c>
      <c r="C724">
        <f t="shared" ca="1" si="361"/>
        <v>184</v>
      </c>
      <c r="D724">
        <f t="shared" ca="1" si="362"/>
        <v>101.4</v>
      </c>
      <c r="E724">
        <f t="shared" ca="1" si="363"/>
        <v>31.6</v>
      </c>
      <c r="F724">
        <f t="shared" ca="1" si="364"/>
        <v>15</v>
      </c>
      <c r="G724">
        <f t="shared" ca="1" si="365"/>
        <v>30</v>
      </c>
      <c r="H724">
        <f t="shared" ca="1" si="366"/>
        <v>22.3</v>
      </c>
      <c r="I724">
        <f t="shared" ca="1" si="367"/>
        <v>20.5</v>
      </c>
      <c r="J724">
        <f t="shared" ca="1" si="368"/>
        <v>31</v>
      </c>
      <c r="K724">
        <f t="shared" ca="1" si="369"/>
        <v>31.5</v>
      </c>
      <c r="L724">
        <f t="shared" ca="1" si="370"/>
        <v>29.7</v>
      </c>
      <c r="M724">
        <f t="shared" ca="1" si="371"/>
        <v>21</v>
      </c>
      <c r="N724">
        <f t="shared" ca="1" si="372"/>
        <v>34.9</v>
      </c>
      <c r="O724">
        <f t="shared" ca="1" si="373"/>
        <v>47.1</v>
      </c>
      <c r="P724">
        <f t="shared" ca="1" si="374"/>
        <v>52</v>
      </c>
      <c r="Q724">
        <f t="shared" ca="1" si="375"/>
        <v>48</v>
      </c>
      <c r="R724">
        <f t="shared" ca="1" si="376"/>
        <v>28</v>
      </c>
      <c r="S724">
        <f t="shared" ca="1" si="377"/>
        <v>48</v>
      </c>
      <c r="T724">
        <f t="shared" ca="1" si="378"/>
        <v>30</v>
      </c>
      <c r="U724">
        <f t="shared" ca="1" si="379"/>
        <v>28</v>
      </c>
      <c r="V724">
        <v>30</v>
      </c>
      <c r="W724">
        <f ca="1">INDIRECT("'"&amp;$A724&amp;"'!$i$23")</f>
        <v>8.5</v>
      </c>
      <c r="X724">
        <f ca="1">INDIRECT("'"&amp;$A724&amp;"'!$i$26")</f>
        <v>75</v>
      </c>
    </row>
    <row r="725" spans="1:24" x14ac:dyDescent="0.35">
      <c r="A725" t="s">
        <v>141</v>
      </c>
      <c r="B725">
        <f t="shared" ca="1" si="360"/>
        <v>32</v>
      </c>
      <c r="C725">
        <f t="shared" ca="1" si="361"/>
        <v>184</v>
      </c>
      <c r="D725">
        <f t="shared" ca="1" si="362"/>
        <v>101.4</v>
      </c>
      <c r="E725">
        <f t="shared" ca="1" si="363"/>
        <v>31.6</v>
      </c>
      <c r="F725">
        <f t="shared" ca="1" si="364"/>
        <v>15</v>
      </c>
      <c r="G725">
        <f t="shared" ca="1" si="365"/>
        <v>30</v>
      </c>
      <c r="H725">
        <f t="shared" ca="1" si="366"/>
        <v>22.3</v>
      </c>
      <c r="I725">
        <f t="shared" ca="1" si="367"/>
        <v>20.5</v>
      </c>
      <c r="J725">
        <f t="shared" ca="1" si="368"/>
        <v>31</v>
      </c>
      <c r="K725">
        <f t="shared" ca="1" si="369"/>
        <v>31.5</v>
      </c>
      <c r="L725">
        <f t="shared" ca="1" si="370"/>
        <v>29.7</v>
      </c>
      <c r="M725">
        <f t="shared" ca="1" si="371"/>
        <v>21</v>
      </c>
      <c r="N725">
        <f t="shared" ca="1" si="372"/>
        <v>34.9</v>
      </c>
      <c r="O725">
        <f t="shared" ca="1" si="373"/>
        <v>47.1</v>
      </c>
      <c r="P725">
        <f t="shared" ca="1" si="374"/>
        <v>52</v>
      </c>
      <c r="Q725">
        <f t="shared" ca="1" si="375"/>
        <v>48</v>
      </c>
      <c r="R725">
        <f t="shared" ca="1" si="376"/>
        <v>28</v>
      </c>
      <c r="S725">
        <f t="shared" ca="1" si="377"/>
        <v>48</v>
      </c>
      <c r="T725">
        <f t="shared" ca="1" si="378"/>
        <v>30</v>
      </c>
      <c r="U725">
        <f t="shared" ca="1" si="379"/>
        <v>28</v>
      </c>
      <c r="V725">
        <v>35</v>
      </c>
      <c r="W725">
        <f ca="1">INDIRECT("'"&amp;$A725&amp;"'!$j$23")</f>
        <v>10.25</v>
      </c>
      <c r="X725">
        <f ca="1">INDIRECT("'"&amp;$A725&amp;"'!$j$26")</f>
        <v>93</v>
      </c>
    </row>
    <row r="726" spans="1:24" x14ac:dyDescent="0.35">
      <c r="A726" t="s">
        <v>141</v>
      </c>
      <c r="B726">
        <f t="shared" ca="1" si="360"/>
        <v>32</v>
      </c>
      <c r="C726">
        <f t="shared" ca="1" si="361"/>
        <v>184</v>
      </c>
      <c r="D726">
        <f t="shared" ca="1" si="362"/>
        <v>101.4</v>
      </c>
      <c r="E726">
        <f t="shared" ca="1" si="363"/>
        <v>31.6</v>
      </c>
      <c r="F726">
        <f t="shared" ca="1" si="364"/>
        <v>15</v>
      </c>
      <c r="G726">
        <f t="shared" ca="1" si="365"/>
        <v>30</v>
      </c>
      <c r="H726">
        <f t="shared" ca="1" si="366"/>
        <v>22.3</v>
      </c>
      <c r="I726">
        <f t="shared" ca="1" si="367"/>
        <v>20.5</v>
      </c>
      <c r="J726">
        <f t="shared" ca="1" si="368"/>
        <v>31</v>
      </c>
      <c r="K726">
        <f t="shared" ca="1" si="369"/>
        <v>31.5</v>
      </c>
      <c r="L726">
        <f t="shared" ca="1" si="370"/>
        <v>29.7</v>
      </c>
      <c r="M726">
        <f t="shared" ca="1" si="371"/>
        <v>21</v>
      </c>
      <c r="N726">
        <f t="shared" ca="1" si="372"/>
        <v>34.9</v>
      </c>
      <c r="O726">
        <f t="shared" ca="1" si="373"/>
        <v>47.1</v>
      </c>
      <c r="P726">
        <f t="shared" ca="1" si="374"/>
        <v>52</v>
      </c>
      <c r="Q726">
        <f t="shared" ca="1" si="375"/>
        <v>48</v>
      </c>
      <c r="R726">
        <f t="shared" ca="1" si="376"/>
        <v>28</v>
      </c>
      <c r="S726">
        <f t="shared" ca="1" si="377"/>
        <v>48</v>
      </c>
      <c r="T726">
        <f t="shared" ca="1" si="378"/>
        <v>30</v>
      </c>
      <c r="U726">
        <f t="shared" ca="1" si="379"/>
        <v>28</v>
      </c>
      <c r="V726">
        <v>40</v>
      </c>
      <c r="W726">
        <f ca="1">INDIRECT("'"&amp;$A726&amp;"'!$k$23")</f>
        <v>12.75</v>
      </c>
      <c r="X726">
        <f ca="1">INDIRECT("'"&amp;$A726&amp;"'!$k$26")</f>
        <v>103</v>
      </c>
    </row>
    <row r="727" spans="1:24" x14ac:dyDescent="0.35">
      <c r="A727" t="s">
        <v>141</v>
      </c>
      <c r="B727">
        <f t="shared" ca="1" si="360"/>
        <v>32</v>
      </c>
      <c r="C727">
        <f t="shared" ca="1" si="361"/>
        <v>184</v>
      </c>
      <c r="D727">
        <f t="shared" ca="1" si="362"/>
        <v>101.4</v>
      </c>
      <c r="E727">
        <f t="shared" ca="1" si="363"/>
        <v>31.6</v>
      </c>
      <c r="F727">
        <f t="shared" ca="1" si="364"/>
        <v>15</v>
      </c>
      <c r="G727">
        <f t="shared" ca="1" si="365"/>
        <v>30</v>
      </c>
      <c r="H727">
        <f t="shared" ca="1" si="366"/>
        <v>22.3</v>
      </c>
      <c r="I727">
        <f t="shared" ca="1" si="367"/>
        <v>20.5</v>
      </c>
      <c r="J727">
        <f t="shared" ca="1" si="368"/>
        <v>31</v>
      </c>
      <c r="K727">
        <f t="shared" ca="1" si="369"/>
        <v>31.5</v>
      </c>
      <c r="L727">
        <f t="shared" ca="1" si="370"/>
        <v>29.7</v>
      </c>
      <c r="M727">
        <f t="shared" ca="1" si="371"/>
        <v>21</v>
      </c>
      <c r="N727">
        <f t="shared" ca="1" si="372"/>
        <v>34.9</v>
      </c>
      <c r="O727">
        <f t="shared" ca="1" si="373"/>
        <v>47.1</v>
      </c>
      <c r="P727">
        <f t="shared" ca="1" si="374"/>
        <v>52</v>
      </c>
      <c r="Q727">
        <f t="shared" ca="1" si="375"/>
        <v>48</v>
      </c>
      <c r="R727">
        <f t="shared" ca="1" si="376"/>
        <v>28</v>
      </c>
      <c r="S727">
        <f t="shared" ca="1" si="377"/>
        <v>48</v>
      </c>
      <c r="T727">
        <f t="shared" ca="1" si="378"/>
        <v>30</v>
      </c>
      <c r="U727">
        <f t="shared" ca="1" si="379"/>
        <v>28</v>
      </c>
      <c r="V727">
        <v>45</v>
      </c>
      <c r="W727">
        <f ca="1">INDIRECT("'"&amp;$A727&amp;"'!$l$23")</f>
        <v>14.5</v>
      </c>
      <c r="X727">
        <f ca="1">INDIRECT("'"&amp;$A727&amp;"'!$l$26")</f>
        <v>116</v>
      </c>
    </row>
    <row r="728" spans="1:24" x14ac:dyDescent="0.35">
      <c r="A728" t="s">
        <v>141</v>
      </c>
      <c r="B728">
        <f t="shared" ca="1" si="360"/>
        <v>32</v>
      </c>
      <c r="C728">
        <f t="shared" ca="1" si="361"/>
        <v>184</v>
      </c>
      <c r="D728">
        <f t="shared" ca="1" si="362"/>
        <v>101.4</v>
      </c>
      <c r="E728">
        <f t="shared" ca="1" si="363"/>
        <v>31.6</v>
      </c>
      <c r="F728">
        <f t="shared" ca="1" si="364"/>
        <v>15</v>
      </c>
      <c r="G728">
        <f t="shared" ca="1" si="365"/>
        <v>30</v>
      </c>
      <c r="H728">
        <f t="shared" ca="1" si="366"/>
        <v>22.3</v>
      </c>
      <c r="I728">
        <f t="shared" ca="1" si="367"/>
        <v>20.5</v>
      </c>
      <c r="J728">
        <f t="shared" ca="1" si="368"/>
        <v>31</v>
      </c>
      <c r="K728">
        <f t="shared" ca="1" si="369"/>
        <v>31.5</v>
      </c>
      <c r="L728">
        <f t="shared" ca="1" si="370"/>
        <v>29.7</v>
      </c>
      <c r="M728">
        <f t="shared" ca="1" si="371"/>
        <v>21</v>
      </c>
      <c r="N728">
        <f t="shared" ca="1" si="372"/>
        <v>34.9</v>
      </c>
      <c r="O728">
        <f t="shared" ca="1" si="373"/>
        <v>47.1</v>
      </c>
      <c r="P728">
        <f t="shared" ca="1" si="374"/>
        <v>52</v>
      </c>
      <c r="Q728">
        <f t="shared" ca="1" si="375"/>
        <v>48</v>
      </c>
      <c r="R728">
        <f t="shared" ca="1" si="376"/>
        <v>28</v>
      </c>
      <c r="S728">
        <f t="shared" ca="1" si="377"/>
        <v>48</v>
      </c>
      <c r="T728">
        <f t="shared" ca="1" si="378"/>
        <v>30</v>
      </c>
      <c r="U728">
        <f t="shared" ca="1" si="379"/>
        <v>28</v>
      </c>
      <c r="V728">
        <v>50</v>
      </c>
      <c r="W728">
        <f ca="1">INDIRECT("'"&amp;$A728&amp;"'!$m$23")</f>
        <v>15.5</v>
      </c>
      <c r="X728">
        <f ca="1">INDIRECT("'"&amp;$A728&amp;"'!$m$26")</f>
        <v>127</v>
      </c>
    </row>
    <row r="729" spans="1:24" x14ac:dyDescent="0.35">
      <c r="A729" t="s">
        <v>141</v>
      </c>
      <c r="B729">
        <f t="shared" ca="1" si="360"/>
        <v>32</v>
      </c>
      <c r="C729">
        <f t="shared" ca="1" si="361"/>
        <v>184</v>
      </c>
      <c r="D729">
        <f t="shared" ca="1" si="362"/>
        <v>101.4</v>
      </c>
      <c r="E729">
        <f t="shared" ca="1" si="363"/>
        <v>31.6</v>
      </c>
      <c r="F729">
        <f t="shared" ca="1" si="364"/>
        <v>15</v>
      </c>
      <c r="G729">
        <f t="shared" ca="1" si="365"/>
        <v>30</v>
      </c>
      <c r="H729">
        <f t="shared" ca="1" si="366"/>
        <v>22.3</v>
      </c>
      <c r="I729">
        <f t="shared" ca="1" si="367"/>
        <v>20.5</v>
      </c>
      <c r="J729">
        <f t="shared" ca="1" si="368"/>
        <v>31</v>
      </c>
      <c r="K729">
        <f t="shared" ca="1" si="369"/>
        <v>31.5</v>
      </c>
      <c r="L729">
        <f t="shared" ca="1" si="370"/>
        <v>29.7</v>
      </c>
      <c r="M729">
        <f t="shared" ca="1" si="371"/>
        <v>21</v>
      </c>
      <c r="N729">
        <f t="shared" ca="1" si="372"/>
        <v>34.9</v>
      </c>
      <c r="O729">
        <f t="shared" ca="1" si="373"/>
        <v>47.1</v>
      </c>
      <c r="P729">
        <f t="shared" ca="1" si="374"/>
        <v>52</v>
      </c>
      <c r="Q729">
        <f t="shared" ca="1" si="375"/>
        <v>48</v>
      </c>
      <c r="R729">
        <f t="shared" ca="1" si="376"/>
        <v>28</v>
      </c>
      <c r="S729">
        <f t="shared" ca="1" si="377"/>
        <v>48</v>
      </c>
      <c r="T729">
        <f t="shared" ca="1" si="378"/>
        <v>30</v>
      </c>
      <c r="U729">
        <f t="shared" ca="1" si="379"/>
        <v>28</v>
      </c>
      <c r="V729">
        <v>55</v>
      </c>
      <c r="W729">
        <f ca="1">INDIRECT("'"&amp;$A729&amp;"'!$n$23")</f>
        <v>16.25</v>
      </c>
      <c r="X729">
        <f ca="1">INDIRECT("'"&amp;$A729&amp;"'!$n$26")</f>
        <v>153</v>
      </c>
    </row>
    <row r="730" spans="1:24" x14ac:dyDescent="0.35">
      <c r="A730" t="s">
        <v>141</v>
      </c>
      <c r="B730">
        <f t="shared" ca="1" si="360"/>
        <v>32</v>
      </c>
      <c r="C730">
        <f t="shared" ca="1" si="361"/>
        <v>184</v>
      </c>
      <c r="D730">
        <f t="shared" ca="1" si="362"/>
        <v>101.4</v>
      </c>
      <c r="E730">
        <f t="shared" ca="1" si="363"/>
        <v>31.6</v>
      </c>
      <c r="F730">
        <f t="shared" ca="1" si="364"/>
        <v>15</v>
      </c>
      <c r="G730">
        <f t="shared" ca="1" si="365"/>
        <v>30</v>
      </c>
      <c r="H730">
        <f t="shared" ca="1" si="366"/>
        <v>22.3</v>
      </c>
      <c r="I730">
        <f t="shared" ca="1" si="367"/>
        <v>20.5</v>
      </c>
      <c r="J730">
        <f t="shared" ca="1" si="368"/>
        <v>31</v>
      </c>
      <c r="K730">
        <f t="shared" ca="1" si="369"/>
        <v>31.5</v>
      </c>
      <c r="L730">
        <f t="shared" ca="1" si="370"/>
        <v>29.7</v>
      </c>
      <c r="M730">
        <f t="shared" ca="1" si="371"/>
        <v>21</v>
      </c>
      <c r="N730">
        <f t="shared" ca="1" si="372"/>
        <v>34.9</v>
      </c>
      <c r="O730">
        <f t="shared" ca="1" si="373"/>
        <v>47.1</v>
      </c>
      <c r="P730">
        <f t="shared" ca="1" si="374"/>
        <v>52</v>
      </c>
      <c r="Q730">
        <f t="shared" ca="1" si="375"/>
        <v>48</v>
      </c>
      <c r="R730">
        <f t="shared" ca="1" si="376"/>
        <v>28</v>
      </c>
      <c r="S730">
        <f t="shared" ca="1" si="377"/>
        <v>48</v>
      </c>
      <c r="T730">
        <f t="shared" ca="1" si="378"/>
        <v>30</v>
      </c>
      <c r="U730">
        <f t="shared" ca="1" si="379"/>
        <v>28</v>
      </c>
      <c r="V730">
        <v>60</v>
      </c>
      <c r="W730">
        <f ca="1">INDIRECT("'"&amp;$A730&amp;"'!$o$23")</f>
        <v>17.75</v>
      </c>
      <c r="X730">
        <f ca="1">INDIRECT("'"&amp;$A730&amp;"'!$o$26")</f>
        <v>170</v>
      </c>
    </row>
    <row r="731" spans="1:24" x14ac:dyDescent="0.35">
      <c r="A731" t="s">
        <v>141</v>
      </c>
      <c r="B731">
        <f t="shared" ca="1" si="360"/>
        <v>32</v>
      </c>
      <c r="C731">
        <f t="shared" ca="1" si="361"/>
        <v>184</v>
      </c>
      <c r="D731">
        <f t="shared" ca="1" si="362"/>
        <v>101.4</v>
      </c>
      <c r="E731">
        <f t="shared" ca="1" si="363"/>
        <v>31.6</v>
      </c>
      <c r="F731">
        <f t="shared" ca="1" si="364"/>
        <v>15</v>
      </c>
      <c r="G731">
        <f t="shared" ca="1" si="365"/>
        <v>30</v>
      </c>
      <c r="H731">
        <f t="shared" ca="1" si="366"/>
        <v>22.3</v>
      </c>
      <c r="I731">
        <f t="shared" ca="1" si="367"/>
        <v>20.5</v>
      </c>
      <c r="J731">
        <f t="shared" ca="1" si="368"/>
        <v>31</v>
      </c>
      <c r="K731">
        <f t="shared" ca="1" si="369"/>
        <v>31.5</v>
      </c>
      <c r="L731">
        <f t="shared" ca="1" si="370"/>
        <v>29.7</v>
      </c>
      <c r="M731">
        <f t="shared" ca="1" si="371"/>
        <v>21</v>
      </c>
      <c r="N731">
        <f t="shared" ca="1" si="372"/>
        <v>34.9</v>
      </c>
      <c r="O731">
        <f t="shared" ca="1" si="373"/>
        <v>47.1</v>
      </c>
      <c r="P731">
        <f t="shared" ca="1" si="374"/>
        <v>52</v>
      </c>
      <c r="Q731">
        <f t="shared" ca="1" si="375"/>
        <v>48</v>
      </c>
      <c r="R731">
        <f t="shared" ca="1" si="376"/>
        <v>28</v>
      </c>
      <c r="S731">
        <f t="shared" ca="1" si="377"/>
        <v>48</v>
      </c>
      <c r="T731">
        <f t="shared" ca="1" si="378"/>
        <v>30</v>
      </c>
      <c r="U731">
        <f t="shared" ca="1" si="379"/>
        <v>28</v>
      </c>
      <c r="V731">
        <v>0</v>
      </c>
      <c r="W731">
        <f ca="1">INDIRECT("'"&amp;$A731&amp;"'!$C$23")</f>
        <v>0</v>
      </c>
      <c r="X731">
        <f ca="1">INDIRECT("'"&amp;$A731&amp;"'!$C$27")</f>
        <v>10</v>
      </c>
    </row>
    <row r="732" spans="1:24" x14ac:dyDescent="0.35">
      <c r="A732" t="s">
        <v>141</v>
      </c>
      <c r="B732">
        <f t="shared" ca="1" si="360"/>
        <v>32</v>
      </c>
      <c r="C732">
        <f t="shared" ca="1" si="361"/>
        <v>184</v>
      </c>
      <c r="D732">
        <f t="shared" ca="1" si="362"/>
        <v>101.4</v>
      </c>
      <c r="E732">
        <f t="shared" ca="1" si="363"/>
        <v>31.6</v>
      </c>
      <c r="F732">
        <f t="shared" ca="1" si="364"/>
        <v>15</v>
      </c>
      <c r="G732">
        <f t="shared" ca="1" si="365"/>
        <v>30</v>
      </c>
      <c r="H732">
        <f t="shared" ca="1" si="366"/>
        <v>22.3</v>
      </c>
      <c r="I732">
        <f t="shared" ca="1" si="367"/>
        <v>20.5</v>
      </c>
      <c r="J732">
        <f t="shared" ca="1" si="368"/>
        <v>31</v>
      </c>
      <c r="K732">
        <f t="shared" ca="1" si="369"/>
        <v>31.5</v>
      </c>
      <c r="L732">
        <f t="shared" ca="1" si="370"/>
        <v>29.7</v>
      </c>
      <c r="M732">
        <f t="shared" ca="1" si="371"/>
        <v>21</v>
      </c>
      <c r="N732">
        <f t="shared" ca="1" si="372"/>
        <v>34.9</v>
      </c>
      <c r="O732">
        <f t="shared" ca="1" si="373"/>
        <v>47.1</v>
      </c>
      <c r="P732">
        <f t="shared" ca="1" si="374"/>
        <v>52</v>
      </c>
      <c r="Q732">
        <f t="shared" ca="1" si="375"/>
        <v>48</v>
      </c>
      <c r="R732">
        <f t="shared" ca="1" si="376"/>
        <v>28</v>
      </c>
      <c r="S732">
        <f t="shared" ca="1" si="377"/>
        <v>48</v>
      </c>
      <c r="T732">
        <f t="shared" ca="1" si="378"/>
        <v>30</v>
      </c>
      <c r="U732">
        <f t="shared" ca="1" si="379"/>
        <v>28</v>
      </c>
      <c r="V732">
        <v>5</v>
      </c>
      <c r="W732">
        <f ca="1">INDIRECT("'"&amp;$A732&amp;"'!$d$23")</f>
        <v>1</v>
      </c>
      <c r="X732">
        <f ca="1">INDIRECT("'"&amp;$A732&amp;"'!$D$27")</f>
        <v>16</v>
      </c>
    </row>
    <row r="733" spans="1:24" x14ac:dyDescent="0.35">
      <c r="A733" t="s">
        <v>141</v>
      </c>
      <c r="B733">
        <f t="shared" ca="1" si="360"/>
        <v>32</v>
      </c>
      <c r="C733">
        <f t="shared" ca="1" si="361"/>
        <v>184</v>
      </c>
      <c r="D733">
        <f t="shared" ca="1" si="362"/>
        <v>101.4</v>
      </c>
      <c r="E733">
        <f t="shared" ca="1" si="363"/>
        <v>31.6</v>
      </c>
      <c r="F733">
        <f t="shared" ca="1" si="364"/>
        <v>15</v>
      </c>
      <c r="G733">
        <f t="shared" ca="1" si="365"/>
        <v>30</v>
      </c>
      <c r="H733">
        <f t="shared" ca="1" si="366"/>
        <v>22.3</v>
      </c>
      <c r="I733">
        <f t="shared" ca="1" si="367"/>
        <v>20.5</v>
      </c>
      <c r="J733">
        <f t="shared" ca="1" si="368"/>
        <v>31</v>
      </c>
      <c r="K733">
        <f t="shared" ca="1" si="369"/>
        <v>31.5</v>
      </c>
      <c r="L733">
        <f t="shared" ca="1" si="370"/>
        <v>29.7</v>
      </c>
      <c r="M733">
        <f t="shared" ca="1" si="371"/>
        <v>21</v>
      </c>
      <c r="N733">
        <f t="shared" ca="1" si="372"/>
        <v>34.9</v>
      </c>
      <c r="O733">
        <f t="shared" ca="1" si="373"/>
        <v>47.1</v>
      </c>
      <c r="P733">
        <f t="shared" ca="1" si="374"/>
        <v>52</v>
      </c>
      <c r="Q733">
        <f t="shared" ca="1" si="375"/>
        <v>48</v>
      </c>
      <c r="R733">
        <f t="shared" ca="1" si="376"/>
        <v>28</v>
      </c>
      <c r="S733">
        <f t="shared" ca="1" si="377"/>
        <v>48</v>
      </c>
      <c r="T733">
        <f t="shared" ca="1" si="378"/>
        <v>30</v>
      </c>
      <c r="U733">
        <f t="shared" ca="1" si="379"/>
        <v>28</v>
      </c>
      <c r="V733">
        <v>10</v>
      </c>
      <c r="W733">
        <f ca="1">INDIRECT("'"&amp;$A733&amp;"'!$e$23")</f>
        <v>2.75</v>
      </c>
      <c r="X733">
        <f ca="1">INDIRECT("'"&amp;$A733&amp;"'!$e$27")</f>
        <v>27</v>
      </c>
    </row>
    <row r="734" spans="1:24" x14ac:dyDescent="0.35">
      <c r="A734" t="s">
        <v>141</v>
      </c>
      <c r="B734">
        <f t="shared" ca="1" si="360"/>
        <v>32</v>
      </c>
      <c r="C734">
        <f t="shared" ca="1" si="361"/>
        <v>184</v>
      </c>
      <c r="D734">
        <f t="shared" ca="1" si="362"/>
        <v>101.4</v>
      </c>
      <c r="E734">
        <f t="shared" ca="1" si="363"/>
        <v>31.6</v>
      </c>
      <c r="F734">
        <f t="shared" ca="1" si="364"/>
        <v>15</v>
      </c>
      <c r="G734">
        <f t="shared" ca="1" si="365"/>
        <v>30</v>
      </c>
      <c r="H734">
        <f t="shared" ca="1" si="366"/>
        <v>22.3</v>
      </c>
      <c r="I734">
        <f t="shared" ca="1" si="367"/>
        <v>20.5</v>
      </c>
      <c r="J734">
        <f t="shared" ca="1" si="368"/>
        <v>31</v>
      </c>
      <c r="K734">
        <f t="shared" ca="1" si="369"/>
        <v>31.5</v>
      </c>
      <c r="L734">
        <f t="shared" ca="1" si="370"/>
        <v>29.7</v>
      </c>
      <c r="M734">
        <f t="shared" ca="1" si="371"/>
        <v>21</v>
      </c>
      <c r="N734">
        <f t="shared" ca="1" si="372"/>
        <v>34.9</v>
      </c>
      <c r="O734">
        <f t="shared" ca="1" si="373"/>
        <v>47.1</v>
      </c>
      <c r="P734">
        <f t="shared" ca="1" si="374"/>
        <v>52</v>
      </c>
      <c r="Q734">
        <f t="shared" ca="1" si="375"/>
        <v>48</v>
      </c>
      <c r="R734">
        <f t="shared" ca="1" si="376"/>
        <v>28</v>
      </c>
      <c r="S734">
        <f t="shared" ca="1" si="377"/>
        <v>48</v>
      </c>
      <c r="T734">
        <f t="shared" ca="1" si="378"/>
        <v>30</v>
      </c>
      <c r="U734">
        <f t="shared" ca="1" si="379"/>
        <v>28</v>
      </c>
      <c r="V734">
        <v>15</v>
      </c>
      <c r="W734">
        <f ca="1">INDIRECT("'"&amp;$A734&amp;"'!$f$23")</f>
        <v>4.25</v>
      </c>
      <c r="X734">
        <f ca="1">INDIRECT("'"&amp;$A734&amp;"'!$f$27")</f>
        <v>36</v>
      </c>
    </row>
    <row r="735" spans="1:24" x14ac:dyDescent="0.35">
      <c r="A735" t="s">
        <v>141</v>
      </c>
      <c r="B735">
        <f t="shared" ca="1" si="360"/>
        <v>32</v>
      </c>
      <c r="C735">
        <f ca="1">INDIRECT("'"&amp;$A735&amp;"'!$C$4")</f>
        <v>184</v>
      </c>
      <c r="D735">
        <f ca="1">INDIRECT("'"&amp;$A735&amp;"'!$C$5")</f>
        <v>101.4</v>
      </c>
      <c r="E735">
        <f ca="1">INDIRECT("'"&amp;$A735&amp;"'!$C$6")</f>
        <v>31.6</v>
      </c>
      <c r="F735">
        <f ca="1">INDIRECT("'"&amp;$A735&amp;"'!$C$7")</f>
        <v>15</v>
      </c>
      <c r="G735">
        <f ca="1">INDIRECT("'"&amp;$A735&amp;"'!$C$8")</f>
        <v>30</v>
      </c>
      <c r="H735">
        <f ca="1">INDIRECT("'"&amp;$A735&amp;"'!$C$11")</f>
        <v>22.3</v>
      </c>
      <c r="I735">
        <f ca="1">INDIRECT("'"&amp;$A735&amp;"'!$D$11")</f>
        <v>20.5</v>
      </c>
      <c r="J735">
        <f ca="1">INDIRECT("'"&amp;$A735&amp;"'!$e$11")</f>
        <v>31</v>
      </c>
      <c r="K735">
        <f ca="1">INDIRECT("'"&amp;$A735&amp;"'!$f$11")</f>
        <v>31.5</v>
      </c>
      <c r="L735">
        <f ca="1">INDIRECT("'"&amp;$A735&amp;"'!$C$12")</f>
        <v>29.7</v>
      </c>
      <c r="M735">
        <f ca="1">INDIRECT("'"&amp;$A735&amp;"'!$d$12")</f>
        <v>21</v>
      </c>
      <c r="N735">
        <f ca="1">INDIRECT("'"&amp;$A735&amp;"'!$e$12")</f>
        <v>34.9</v>
      </c>
      <c r="O735">
        <f ca="1">INDIRECT("'"&amp;$A735&amp;"'!$f$12")</f>
        <v>47.1</v>
      </c>
      <c r="P735">
        <f ca="1">INDIRECT("'"&amp;$A735&amp;"'!$C$16")</f>
        <v>52</v>
      </c>
      <c r="Q735">
        <f ca="1">INDIRECT("'"&amp;$A735&amp;"'!$C$17")</f>
        <v>48</v>
      </c>
      <c r="R735">
        <f ca="1">INDIRECT("'"&amp;$A735&amp;"'!$d$16")</f>
        <v>28</v>
      </c>
      <c r="S735">
        <f ca="1">INDIRECT("'"&amp;$A735&amp;"'!$e$17")</f>
        <v>48</v>
      </c>
      <c r="T735">
        <f ca="1">INDIRECT("'"&amp;$A735&amp;"'!$f$16")</f>
        <v>30</v>
      </c>
      <c r="U735">
        <f ca="1">INDIRECT("'"&amp;$A735&amp;"'!$f$17")</f>
        <v>28</v>
      </c>
      <c r="V735">
        <v>20</v>
      </c>
      <c r="W735">
        <f ca="1">INDIRECT("'"&amp;$A735&amp;"'!$g$23")</f>
        <v>5.25</v>
      </c>
      <c r="X735">
        <f ca="1">INDIRECT("'"&amp;$A735&amp;"'!$g$27")</f>
        <v>42</v>
      </c>
    </row>
    <row r="736" spans="1:24" x14ac:dyDescent="0.35">
      <c r="A736" t="s">
        <v>141</v>
      </c>
      <c r="B736">
        <f t="shared" ca="1" si="360"/>
        <v>32</v>
      </c>
      <c r="C736">
        <f t="shared" ca="1" si="361"/>
        <v>184</v>
      </c>
      <c r="D736">
        <f t="shared" ca="1" si="362"/>
        <v>101.4</v>
      </c>
      <c r="E736">
        <f t="shared" ca="1" si="363"/>
        <v>31.6</v>
      </c>
      <c r="F736">
        <f t="shared" ca="1" si="364"/>
        <v>15</v>
      </c>
      <c r="G736">
        <f t="shared" ca="1" si="365"/>
        <v>30</v>
      </c>
      <c r="H736">
        <f t="shared" ca="1" si="366"/>
        <v>22.3</v>
      </c>
      <c r="I736">
        <f t="shared" ca="1" si="367"/>
        <v>20.5</v>
      </c>
      <c r="J736">
        <f t="shared" ca="1" si="368"/>
        <v>31</v>
      </c>
      <c r="K736">
        <f t="shared" ca="1" si="369"/>
        <v>31.5</v>
      </c>
      <c r="L736">
        <f t="shared" ca="1" si="370"/>
        <v>29.7</v>
      </c>
      <c r="M736">
        <f t="shared" ca="1" si="371"/>
        <v>21</v>
      </c>
      <c r="N736">
        <f t="shared" ca="1" si="372"/>
        <v>34.9</v>
      </c>
      <c r="O736">
        <f t="shared" ca="1" si="373"/>
        <v>47.1</v>
      </c>
      <c r="P736">
        <f t="shared" ca="1" si="374"/>
        <v>52</v>
      </c>
      <c r="Q736">
        <f t="shared" ca="1" si="375"/>
        <v>48</v>
      </c>
      <c r="R736">
        <f t="shared" ca="1" si="376"/>
        <v>28</v>
      </c>
      <c r="S736">
        <f t="shared" ca="1" si="377"/>
        <v>48</v>
      </c>
      <c r="T736">
        <f t="shared" ca="1" si="378"/>
        <v>30</v>
      </c>
      <c r="U736">
        <f t="shared" ca="1" si="379"/>
        <v>28</v>
      </c>
      <c r="V736">
        <v>25</v>
      </c>
      <c r="W736">
        <f ca="1">INDIRECT("'"&amp;$A736&amp;"'!$h$23")</f>
        <v>7</v>
      </c>
      <c r="X736">
        <f ca="1">INDIRECT("'"&amp;$A736&amp;"'!$h$27")</f>
        <v>54</v>
      </c>
    </row>
    <row r="737" spans="1:24" x14ac:dyDescent="0.35">
      <c r="A737" t="s">
        <v>141</v>
      </c>
      <c r="B737">
        <f t="shared" ca="1" si="360"/>
        <v>32</v>
      </c>
      <c r="C737">
        <f t="shared" ca="1" si="361"/>
        <v>184</v>
      </c>
      <c r="D737">
        <f t="shared" ca="1" si="362"/>
        <v>101.4</v>
      </c>
      <c r="E737">
        <f t="shared" ca="1" si="363"/>
        <v>31.6</v>
      </c>
      <c r="F737">
        <f t="shared" ca="1" si="364"/>
        <v>15</v>
      </c>
      <c r="G737">
        <f t="shared" ca="1" si="365"/>
        <v>30</v>
      </c>
      <c r="H737">
        <f t="shared" ca="1" si="366"/>
        <v>22.3</v>
      </c>
      <c r="I737">
        <f t="shared" ca="1" si="367"/>
        <v>20.5</v>
      </c>
      <c r="J737">
        <f t="shared" ca="1" si="368"/>
        <v>31</v>
      </c>
      <c r="K737">
        <f t="shared" ca="1" si="369"/>
        <v>31.5</v>
      </c>
      <c r="L737">
        <f t="shared" ca="1" si="370"/>
        <v>29.7</v>
      </c>
      <c r="M737">
        <f t="shared" ca="1" si="371"/>
        <v>21</v>
      </c>
      <c r="N737">
        <f t="shared" ca="1" si="372"/>
        <v>34.9</v>
      </c>
      <c r="O737">
        <f t="shared" ca="1" si="373"/>
        <v>47.1</v>
      </c>
      <c r="P737">
        <f t="shared" ca="1" si="374"/>
        <v>52</v>
      </c>
      <c r="Q737">
        <f t="shared" ca="1" si="375"/>
        <v>48</v>
      </c>
      <c r="R737">
        <f t="shared" ca="1" si="376"/>
        <v>28</v>
      </c>
      <c r="S737">
        <f t="shared" ca="1" si="377"/>
        <v>48</v>
      </c>
      <c r="T737">
        <f t="shared" ca="1" si="378"/>
        <v>30</v>
      </c>
      <c r="U737">
        <f t="shared" ca="1" si="379"/>
        <v>28</v>
      </c>
      <c r="V737">
        <v>30</v>
      </c>
      <c r="W737">
        <f ca="1">INDIRECT("'"&amp;$A737&amp;"'!$i$23")</f>
        <v>8.5</v>
      </c>
      <c r="X737">
        <f ca="1">INDIRECT("'"&amp;$A737&amp;"'!$i$27")</f>
        <v>67</v>
      </c>
    </row>
    <row r="738" spans="1:24" x14ac:dyDescent="0.35">
      <c r="A738" t="s">
        <v>141</v>
      </c>
      <c r="B738">
        <f t="shared" ca="1" si="360"/>
        <v>32</v>
      </c>
      <c r="C738">
        <f t="shared" ca="1" si="361"/>
        <v>184</v>
      </c>
      <c r="D738">
        <f t="shared" ca="1" si="362"/>
        <v>101.4</v>
      </c>
      <c r="E738">
        <f t="shared" ca="1" si="363"/>
        <v>31.6</v>
      </c>
      <c r="F738">
        <f t="shared" ca="1" si="364"/>
        <v>15</v>
      </c>
      <c r="G738">
        <f t="shared" ca="1" si="365"/>
        <v>30</v>
      </c>
      <c r="H738">
        <f t="shared" ca="1" si="366"/>
        <v>22.3</v>
      </c>
      <c r="I738">
        <f t="shared" ca="1" si="367"/>
        <v>20.5</v>
      </c>
      <c r="J738">
        <f t="shared" ca="1" si="368"/>
        <v>31</v>
      </c>
      <c r="K738">
        <f t="shared" ca="1" si="369"/>
        <v>31.5</v>
      </c>
      <c r="L738">
        <f t="shared" ca="1" si="370"/>
        <v>29.7</v>
      </c>
      <c r="M738">
        <f t="shared" ca="1" si="371"/>
        <v>21</v>
      </c>
      <c r="N738">
        <f t="shared" ca="1" si="372"/>
        <v>34.9</v>
      </c>
      <c r="O738">
        <f t="shared" ca="1" si="373"/>
        <v>47.1</v>
      </c>
      <c r="P738">
        <f t="shared" ca="1" si="374"/>
        <v>52</v>
      </c>
      <c r="Q738">
        <f t="shared" ca="1" si="375"/>
        <v>48</v>
      </c>
      <c r="R738">
        <f t="shared" ca="1" si="376"/>
        <v>28</v>
      </c>
      <c r="S738">
        <f t="shared" ca="1" si="377"/>
        <v>48</v>
      </c>
      <c r="T738">
        <f t="shared" ca="1" si="378"/>
        <v>30</v>
      </c>
      <c r="U738">
        <f t="shared" ca="1" si="379"/>
        <v>28</v>
      </c>
      <c r="V738">
        <v>35</v>
      </c>
      <c r="W738">
        <f ca="1">INDIRECT("'"&amp;$A738&amp;"'!$j$23")</f>
        <v>10.25</v>
      </c>
      <c r="X738">
        <f ca="1">INDIRECT("'"&amp;$A738&amp;"'!$j$27")</f>
        <v>85</v>
      </c>
    </row>
    <row r="739" spans="1:24" x14ac:dyDescent="0.35">
      <c r="A739" t="s">
        <v>141</v>
      </c>
      <c r="B739">
        <f t="shared" ca="1" si="360"/>
        <v>32</v>
      </c>
      <c r="C739">
        <f t="shared" ca="1" si="361"/>
        <v>184</v>
      </c>
      <c r="D739">
        <f t="shared" ca="1" si="362"/>
        <v>101.4</v>
      </c>
      <c r="E739">
        <f t="shared" ca="1" si="363"/>
        <v>31.6</v>
      </c>
      <c r="F739">
        <f t="shared" ca="1" si="364"/>
        <v>15</v>
      </c>
      <c r="G739">
        <f t="shared" ca="1" si="365"/>
        <v>30</v>
      </c>
      <c r="H739">
        <f t="shared" ca="1" si="366"/>
        <v>22.3</v>
      </c>
      <c r="I739">
        <f t="shared" ca="1" si="367"/>
        <v>20.5</v>
      </c>
      <c r="J739">
        <f t="shared" ca="1" si="368"/>
        <v>31</v>
      </c>
      <c r="K739">
        <f t="shared" ca="1" si="369"/>
        <v>31.5</v>
      </c>
      <c r="L739">
        <f t="shared" ca="1" si="370"/>
        <v>29.7</v>
      </c>
      <c r="M739">
        <f t="shared" ca="1" si="371"/>
        <v>21</v>
      </c>
      <c r="N739">
        <f t="shared" ca="1" si="372"/>
        <v>34.9</v>
      </c>
      <c r="O739">
        <f t="shared" ca="1" si="373"/>
        <v>47.1</v>
      </c>
      <c r="P739">
        <f t="shared" ca="1" si="374"/>
        <v>52</v>
      </c>
      <c r="Q739">
        <f t="shared" ca="1" si="375"/>
        <v>48</v>
      </c>
      <c r="R739">
        <f t="shared" ca="1" si="376"/>
        <v>28</v>
      </c>
      <c r="S739">
        <f t="shared" ca="1" si="377"/>
        <v>48</v>
      </c>
      <c r="T739">
        <f t="shared" ca="1" si="378"/>
        <v>30</v>
      </c>
      <c r="U739">
        <f t="shared" ca="1" si="379"/>
        <v>28</v>
      </c>
      <c r="V739">
        <v>40</v>
      </c>
      <c r="W739">
        <f ca="1">INDIRECT("'"&amp;$A739&amp;"'!$k$23")</f>
        <v>12.75</v>
      </c>
      <c r="X739">
        <f ca="1">INDIRECT("'"&amp;$A739&amp;"'!$k$27")</f>
        <v>104</v>
      </c>
    </row>
    <row r="740" spans="1:24" x14ac:dyDescent="0.35">
      <c r="A740" t="s">
        <v>141</v>
      </c>
      <c r="B740">
        <f t="shared" ca="1" si="360"/>
        <v>32</v>
      </c>
      <c r="C740">
        <f t="shared" ca="1" si="361"/>
        <v>184</v>
      </c>
      <c r="D740">
        <f t="shared" ca="1" si="362"/>
        <v>101.4</v>
      </c>
      <c r="E740">
        <f t="shared" ca="1" si="363"/>
        <v>31.6</v>
      </c>
      <c r="F740">
        <f t="shared" ca="1" si="364"/>
        <v>15</v>
      </c>
      <c r="G740">
        <f t="shared" ca="1" si="365"/>
        <v>30</v>
      </c>
      <c r="H740">
        <f t="shared" ca="1" si="366"/>
        <v>22.3</v>
      </c>
      <c r="I740">
        <f t="shared" ca="1" si="367"/>
        <v>20.5</v>
      </c>
      <c r="J740">
        <f t="shared" ca="1" si="368"/>
        <v>31</v>
      </c>
      <c r="K740">
        <f t="shared" ca="1" si="369"/>
        <v>31.5</v>
      </c>
      <c r="L740">
        <f t="shared" ca="1" si="370"/>
        <v>29.7</v>
      </c>
      <c r="M740">
        <f t="shared" ca="1" si="371"/>
        <v>21</v>
      </c>
      <c r="N740">
        <f t="shared" ca="1" si="372"/>
        <v>34.9</v>
      </c>
      <c r="O740">
        <f t="shared" ca="1" si="373"/>
        <v>47.1</v>
      </c>
      <c r="P740">
        <f t="shared" ca="1" si="374"/>
        <v>52</v>
      </c>
      <c r="Q740">
        <f t="shared" ca="1" si="375"/>
        <v>48</v>
      </c>
      <c r="R740">
        <f t="shared" ca="1" si="376"/>
        <v>28</v>
      </c>
      <c r="S740">
        <f t="shared" ca="1" si="377"/>
        <v>48</v>
      </c>
      <c r="T740">
        <f t="shared" ca="1" si="378"/>
        <v>30</v>
      </c>
      <c r="U740">
        <f t="shared" ca="1" si="379"/>
        <v>28</v>
      </c>
      <c r="V740">
        <v>45</v>
      </c>
      <c r="W740">
        <f ca="1">INDIRECT("'"&amp;$A740&amp;"'!$l$23")</f>
        <v>14.5</v>
      </c>
      <c r="X740">
        <f ca="1">INDIRECT("'"&amp;$A740&amp;"'!$l$27")</f>
        <v>114</v>
      </c>
    </row>
    <row r="741" spans="1:24" x14ac:dyDescent="0.35">
      <c r="A741" t="s">
        <v>141</v>
      </c>
      <c r="B741">
        <f t="shared" ca="1" si="360"/>
        <v>32</v>
      </c>
      <c r="C741">
        <f t="shared" ca="1" si="361"/>
        <v>184</v>
      </c>
      <c r="D741">
        <f t="shared" ca="1" si="362"/>
        <v>101.4</v>
      </c>
      <c r="E741">
        <f t="shared" ca="1" si="363"/>
        <v>31.6</v>
      </c>
      <c r="F741">
        <f t="shared" ca="1" si="364"/>
        <v>15</v>
      </c>
      <c r="G741">
        <f t="shared" ca="1" si="365"/>
        <v>30</v>
      </c>
      <c r="H741">
        <f t="shared" ca="1" si="366"/>
        <v>22.3</v>
      </c>
      <c r="I741">
        <f t="shared" ca="1" si="367"/>
        <v>20.5</v>
      </c>
      <c r="J741">
        <f t="shared" ca="1" si="368"/>
        <v>31</v>
      </c>
      <c r="K741">
        <f t="shared" ca="1" si="369"/>
        <v>31.5</v>
      </c>
      <c r="L741">
        <f t="shared" ca="1" si="370"/>
        <v>29.7</v>
      </c>
      <c r="M741">
        <f t="shared" ca="1" si="371"/>
        <v>21</v>
      </c>
      <c r="N741">
        <f t="shared" ca="1" si="372"/>
        <v>34.9</v>
      </c>
      <c r="O741">
        <f t="shared" ca="1" si="373"/>
        <v>47.1</v>
      </c>
      <c r="P741">
        <f t="shared" ca="1" si="374"/>
        <v>52</v>
      </c>
      <c r="Q741">
        <f t="shared" ca="1" si="375"/>
        <v>48</v>
      </c>
      <c r="R741">
        <f t="shared" ca="1" si="376"/>
        <v>28</v>
      </c>
      <c r="S741">
        <f t="shared" ca="1" si="377"/>
        <v>48</v>
      </c>
      <c r="T741">
        <f t="shared" ca="1" si="378"/>
        <v>30</v>
      </c>
      <c r="U741">
        <f t="shared" ca="1" si="379"/>
        <v>28</v>
      </c>
      <c r="V741">
        <v>50</v>
      </c>
      <c r="W741">
        <f ca="1">INDIRECT("'"&amp;$A741&amp;"'!$m$23")</f>
        <v>15.5</v>
      </c>
      <c r="X741">
        <f ca="1">INDIRECT("'"&amp;$A741&amp;"'!$m$27")</f>
        <v>125</v>
      </c>
    </row>
    <row r="742" spans="1:24" x14ac:dyDescent="0.35">
      <c r="A742" t="s">
        <v>141</v>
      </c>
      <c r="B742">
        <f t="shared" ca="1" si="360"/>
        <v>32</v>
      </c>
      <c r="C742">
        <f t="shared" ca="1" si="361"/>
        <v>184</v>
      </c>
      <c r="D742">
        <f t="shared" ca="1" si="362"/>
        <v>101.4</v>
      </c>
      <c r="E742">
        <f t="shared" ca="1" si="363"/>
        <v>31.6</v>
      </c>
      <c r="F742">
        <f t="shared" ca="1" si="364"/>
        <v>15</v>
      </c>
      <c r="G742">
        <f t="shared" ca="1" si="365"/>
        <v>30</v>
      </c>
      <c r="H742">
        <f t="shared" ca="1" si="366"/>
        <v>22.3</v>
      </c>
      <c r="I742">
        <f t="shared" ca="1" si="367"/>
        <v>20.5</v>
      </c>
      <c r="J742">
        <f t="shared" ca="1" si="368"/>
        <v>31</v>
      </c>
      <c r="K742">
        <f t="shared" ca="1" si="369"/>
        <v>31.5</v>
      </c>
      <c r="L742">
        <f t="shared" ca="1" si="370"/>
        <v>29.7</v>
      </c>
      <c r="M742">
        <f t="shared" ca="1" si="371"/>
        <v>21</v>
      </c>
      <c r="N742">
        <f t="shared" ca="1" si="372"/>
        <v>34.9</v>
      </c>
      <c r="O742">
        <f t="shared" ca="1" si="373"/>
        <v>47.1</v>
      </c>
      <c r="P742">
        <f t="shared" ca="1" si="374"/>
        <v>52</v>
      </c>
      <c r="Q742">
        <f t="shared" ca="1" si="375"/>
        <v>48</v>
      </c>
      <c r="R742">
        <f t="shared" ca="1" si="376"/>
        <v>28</v>
      </c>
      <c r="S742">
        <f t="shared" ca="1" si="377"/>
        <v>48</v>
      </c>
      <c r="T742">
        <f t="shared" ca="1" si="378"/>
        <v>30</v>
      </c>
      <c r="U742">
        <f t="shared" ca="1" si="379"/>
        <v>28</v>
      </c>
      <c r="V742">
        <v>55</v>
      </c>
      <c r="W742">
        <f ca="1">INDIRECT("'"&amp;$A742&amp;"'!$n$23")</f>
        <v>16.25</v>
      </c>
      <c r="X742">
        <f ca="1">INDIRECT("'"&amp;$A742&amp;"'!$n$27")</f>
        <v>144</v>
      </c>
    </row>
    <row r="743" spans="1:24" x14ac:dyDescent="0.35">
      <c r="A743" t="s">
        <v>141</v>
      </c>
      <c r="B743">
        <f t="shared" ca="1" si="360"/>
        <v>32</v>
      </c>
      <c r="C743">
        <f t="shared" ca="1" si="361"/>
        <v>184</v>
      </c>
      <c r="D743">
        <f t="shared" ca="1" si="362"/>
        <v>101.4</v>
      </c>
      <c r="E743">
        <f t="shared" ca="1" si="363"/>
        <v>31.6</v>
      </c>
      <c r="F743">
        <f t="shared" ca="1" si="364"/>
        <v>15</v>
      </c>
      <c r="G743">
        <f t="shared" ca="1" si="365"/>
        <v>30</v>
      </c>
      <c r="H743">
        <f t="shared" ca="1" si="366"/>
        <v>22.3</v>
      </c>
      <c r="I743">
        <f t="shared" ca="1" si="367"/>
        <v>20.5</v>
      </c>
      <c r="J743">
        <f t="shared" ca="1" si="368"/>
        <v>31</v>
      </c>
      <c r="K743">
        <f t="shared" ca="1" si="369"/>
        <v>31.5</v>
      </c>
      <c r="L743">
        <f t="shared" ca="1" si="370"/>
        <v>29.7</v>
      </c>
      <c r="M743">
        <f t="shared" ca="1" si="371"/>
        <v>21</v>
      </c>
      <c r="N743">
        <f t="shared" ca="1" si="372"/>
        <v>34.9</v>
      </c>
      <c r="O743">
        <f t="shared" ca="1" si="373"/>
        <v>47.1</v>
      </c>
      <c r="P743">
        <f t="shared" ca="1" si="374"/>
        <v>52</v>
      </c>
      <c r="Q743">
        <f t="shared" ca="1" si="375"/>
        <v>48</v>
      </c>
      <c r="R743">
        <f t="shared" ca="1" si="376"/>
        <v>28</v>
      </c>
      <c r="S743">
        <f t="shared" ca="1" si="377"/>
        <v>48</v>
      </c>
      <c r="T743">
        <f t="shared" ca="1" si="378"/>
        <v>30</v>
      </c>
      <c r="U743">
        <f t="shared" ca="1" si="379"/>
        <v>28</v>
      </c>
      <c r="V743">
        <v>60</v>
      </c>
      <c r="W743">
        <f ca="1">INDIRECT("'"&amp;$A743&amp;"'!$o$23")</f>
        <v>17.75</v>
      </c>
      <c r="X743">
        <f ca="1">INDIRECT("'"&amp;$A743&amp;"'!$o$27")</f>
        <v>162</v>
      </c>
    </row>
    <row r="744" spans="1:24" x14ac:dyDescent="0.35">
      <c r="A744" t="s">
        <v>142</v>
      </c>
      <c r="B744">
        <f ca="1">INDIRECT("'"&amp;$A744&amp;"'!$C$3")</f>
        <v>25</v>
      </c>
      <c r="C744">
        <f ca="1">INDIRECT("'"&amp;$A744&amp;"'!$C$4")</f>
        <v>170</v>
      </c>
      <c r="D744">
        <f ca="1">INDIRECT("'"&amp;$A744&amp;"'!$C$5")</f>
        <v>77.599999999999994</v>
      </c>
      <c r="E744">
        <f ca="1">INDIRECT("'"&amp;$A744&amp;"'!$C$6")</f>
        <v>24.4</v>
      </c>
      <c r="F744">
        <f ca="1">INDIRECT("'"&amp;$A744&amp;"'!$C$7")</f>
        <v>10.5</v>
      </c>
      <c r="G744">
        <f ca="1">INDIRECT("'"&amp;$A744&amp;"'!$C$8")</f>
        <v>26.9</v>
      </c>
      <c r="H744">
        <f ca="1">INDIRECT("'"&amp;$A744&amp;"'!$C$11")</f>
        <v>17.3</v>
      </c>
      <c r="I744">
        <f ca="1">INDIRECT("'"&amp;$A744&amp;"'!$D$11")</f>
        <v>15.8</v>
      </c>
      <c r="J744">
        <f ca="1">INDIRECT("'"&amp;$A744&amp;"'!$e$11")</f>
        <v>24.3</v>
      </c>
      <c r="K744">
        <f ca="1">INDIRECT("'"&amp;$A744&amp;"'!$f$11")</f>
        <v>24.1</v>
      </c>
      <c r="L744">
        <f ca="1">INDIRECT("'"&amp;$A744&amp;"'!$C$12")</f>
        <v>32.1</v>
      </c>
      <c r="M744">
        <f ca="1">INDIRECT("'"&amp;$A744&amp;"'!$d$12")</f>
        <v>24.9</v>
      </c>
      <c r="N744">
        <f ca="1">INDIRECT("'"&amp;$A744&amp;"'!$e$12")</f>
        <v>37.1</v>
      </c>
      <c r="O744">
        <f ca="1">INDIRECT("'"&amp;$A744&amp;"'!$f$12")</f>
        <v>49.4</v>
      </c>
      <c r="P744">
        <f ca="1">INDIRECT("'"&amp;$A744&amp;"'!$C$16")</f>
        <v>46</v>
      </c>
      <c r="Q744">
        <f ca="1">INDIRECT("'"&amp;$A744&amp;"'!$C$17")</f>
        <v>50</v>
      </c>
      <c r="R744">
        <f ca="1">INDIRECT("'"&amp;$A744&amp;"'!$d$16")</f>
        <v>20</v>
      </c>
      <c r="S744">
        <f ca="1">INDIRECT("'"&amp;$A744&amp;"'!$e$17")</f>
        <v>42</v>
      </c>
      <c r="T744">
        <f ca="1">INDIRECT("'"&amp;$A744&amp;"'!$f$16")</f>
        <v>32</v>
      </c>
      <c r="U744">
        <f ca="1">INDIRECT("'"&amp;$A744&amp;"'!$f$17")</f>
        <v>30</v>
      </c>
      <c r="V744">
        <v>0</v>
      </c>
      <c r="W744">
        <f ca="1">INDIRECT("'"&amp;$A744&amp;"'!$C$23")</f>
        <v>0</v>
      </c>
      <c r="X744">
        <f ca="1">INDIRECT("'"&amp;$A744&amp;"'!$C$25")</f>
        <v>15</v>
      </c>
    </row>
    <row r="745" spans="1:24" x14ac:dyDescent="0.35">
      <c r="A745" t="s">
        <v>142</v>
      </c>
      <c r="B745">
        <f t="shared" ref="B745:B782" ca="1" si="380">INDIRECT("'"&amp;$A745&amp;"'!$C$3")</f>
        <v>25</v>
      </c>
      <c r="C745">
        <f t="shared" ref="C745:C782" ca="1" si="381">INDIRECT("'"&amp;$A745&amp;"'!$C$4")</f>
        <v>170</v>
      </c>
      <c r="D745">
        <f t="shared" ref="D745:D782" ca="1" si="382">INDIRECT("'"&amp;$A745&amp;"'!$C$5")</f>
        <v>77.599999999999994</v>
      </c>
      <c r="E745">
        <f t="shared" ref="E745:E782" ca="1" si="383">INDIRECT("'"&amp;$A745&amp;"'!$C$6")</f>
        <v>24.4</v>
      </c>
      <c r="F745">
        <f t="shared" ref="F745:F782" ca="1" si="384">INDIRECT("'"&amp;$A745&amp;"'!$C$7")</f>
        <v>10.5</v>
      </c>
      <c r="G745">
        <f t="shared" ref="G745:G782" ca="1" si="385">INDIRECT("'"&amp;$A745&amp;"'!$C$8")</f>
        <v>26.9</v>
      </c>
      <c r="H745">
        <f t="shared" ref="H745:H782" ca="1" si="386">INDIRECT("'"&amp;$A745&amp;"'!$C$11")</f>
        <v>17.3</v>
      </c>
      <c r="I745">
        <f t="shared" ref="I745:I782" ca="1" si="387">INDIRECT("'"&amp;$A745&amp;"'!$D$11")</f>
        <v>15.8</v>
      </c>
      <c r="J745">
        <f t="shared" ref="J745:J782" ca="1" si="388">INDIRECT("'"&amp;$A745&amp;"'!$e$11")</f>
        <v>24.3</v>
      </c>
      <c r="K745">
        <f t="shared" ref="K745:K782" ca="1" si="389">INDIRECT("'"&amp;$A745&amp;"'!$f$11")</f>
        <v>24.1</v>
      </c>
      <c r="L745">
        <f t="shared" ref="L745:L782" ca="1" si="390">INDIRECT("'"&amp;$A745&amp;"'!$C$12")</f>
        <v>32.1</v>
      </c>
      <c r="M745">
        <f t="shared" ref="M745:M782" ca="1" si="391">INDIRECT("'"&amp;$A745&amp;"'!$d$12")</f>
        <v>24.9</v>
      </c>
      <c r="N745">
        <f t="shared" ref="N745:N782" ca="1" si="392">INDIRECT("'"&amp;$A745&amp;"'!$e$12")</f>
        <v>37.1</v>
      </c>
      <c r="O745">
        <f t="shared" ref="O745:O782" ca="1" si="393">INDIRECT("'"&amp;$A745&amp;"'!$f$12")</f>
        <v>49.4</v>
      </c>
      <c r="P745">
        <f t="shared" ref="P745:P782" ca="1" si="394">INDIRECT("'"&amp;$A745&amp;"'!$C$16")</f>
        <v>46</v>
      </c>
      <c r="Q745">
        <f t="shared" ref="Q745:Q782" ca="1" si="395">INDIRECT("'"&amp;$A745&amp;"'!$C$17")</f>
        <v>50</v>
      </c>
      <c r="R745">
        <f t="shared" ref="R745:R782" ca="1" si="396">INDIRECT("'"&amp;$A745&amp;"'!$d$16")</f>
        <v>20</v>
      </c>
      <c r="S745">
        <f t="shared" ref="S745:S782" ca="1" si="397">INDIRECT("'"&amp;$A745&amp;"'!$e$17")</f>
        <v>42</v>
      </c>
      <c r="T745">
        <f t="shared" ref="T745:T782" ca="1" si="398">INDIRECT("'"&amp;$A745&amp;"'!$f$16")</f>
        <v>32</v>
      </c>
      <c r="U745">
        <f t="shared" ref="U745:U782" ca="1" si="399">INDIRECT("'"&amp;$A745&amp;"'!$f$17")</f>
        <v>30</v>
      </c>
      <c r="V745">
        <v>5</v>
      </c>
      <c r="W745">
        <f ca="1">INDIRECT("'"&amp;$A745&amp;"'!$d$23")</f>
        <v>1</v>
      </c>
      <c r="X745">
        <f ca="1">INDIRECT("'"&amp;$A745&amp;"'!$D$25")</f>
        <v>17</v>
      </c>
    </row>
    <row r="746" spans="1:24" x14ac:dyDescent="0.35">
      <c r="A746" t="s">
        <v>142</v>
      </c>
      <c r="B746">
        <f t="shared" ca="1" si="380"/>
        <v>25</v>
      </c>
      <c r="C746">
        <f t="shared" ca="1" si="381"/>
        <v>170</v>
      </c>
      <c r="D746">
        <f t="shared" ca="1" si="382"/>
        <v>77.599999999999994</v>
      </c>
      <c r="E746">
        <f t="shared" ca="1" si="383"/>
        <v>24.4</v>
      </c>
      <c r="F746">
        <f t="shared" ca="1" si="384"/>
        <v>10.5</v>
      </c>
      <c r="G746">
        <f t="shared" ca="1" si="385"/>
        <v>26.9</v>
      </c>
      <c r="H746">
        <f t="shared" ca="1" si="386"/>
        <v>17.3</v>
      </c>
      <c r="I746">
        <f t="shared" ca="1" si="387"/>
        <v>15.8</v>
      </c>
      <c r="J746">
        <f t="shared" ca="1" si="388"/>
        <v>24.3</v>
      </c>
      <c r="K746">
        <f t="shared" ca="1" si="389"/>
        <v>24.1</v>
      </c>
      <c r="L746">
        <f t="shared" ca="1" si="390"/>
        <v>32.1</v>
      </c>
      <c r="M746">
        <f t="shared" ca="1" si="391"/>
        <v>24.9</v>
      </c>
      <c r="N746">
        <f t="shared" ca="1" si="392"/>
        <v>37.1</v>
      </c>
      <c r="O746">
        <f t="shared" ca="1" si="393"/>
        <v>49.4</v>
      </c>
      <c r="P746">
        <f t="shared" ca="1" si="394"/>
        <v>46</v>
      </c>
      <c r="Q746">
        <f t="shared" ca="1" si="395"/>
        <v>50</v>
      </c>
      <c r="R746">
        <f t="shared" ca="1" si="396"/>
        <v>20</v>
      </c>
      <c r="S746">
        <f t="shared" ca="1" si="397"/>
        <v>42</v>
      </c>
      <c r="T746">
        <f t="shared" ca="1" si="398"/>
        <v>32</v>
      </c>
      <c r="U746">
        <f t="shared" ca="1" si="399"/>
        <v>30</v>
      </c>
      <c r="V746">
        <v>10</v>
      </c>
      <c r="W746">
        <f ca="1">INDIRECT("'"&amp;$A746&amp;"'!$e$23")</f>
        <v>2</v>
      </c>
      <c r="X746">
        <f ca="1">INDIRECT("'"&amp;$A746&amp;"'!$e$25")</f>
        <v>24</v>
      </c>
    </row>
    <row r="747" spans="1:24" x14ac:dyDescent="0.35">
      <c r="A747" t="s">
        <v>142</v>
      </c>
      <c r="B747">
        <f t="shared" ca="1" si="380"/>
        <v>25</v>
      </c>
      <c r="C747">
        <f t="shared" ca="1" si="381"/>
        <v>170</v>
      </c>
      <c r="D747">
        <f t="shared" ca="1" si="382"/>
        <v>77.599999999999994</v>
      </c>
      <c r="E747">
        <f t="shared" ca="1" si="383"/>
        <v>24.4</v>
      </c>
      <c r="F747">
        <f t="shared" ca="1" si="384"/>
        <v>10.5</v>
      </c>
      <c r="G747">
        <f t="shared" ca="1" si="385"/>
        <v>26.9</v>
      </c>
      <c r="H747">
        <f t="shared" ca="1" si="386"/>
        <v>17.3</v>
      </c>
      <c r="I747">
        <f t="shared" ca="1" si="387"/>
        <v>15.8</v>
      </c>
      <c r="J747">
        <f t="shared" ca="1" si="388"/>
        <v>24.3</v>
      </c>
      <c r="K747">
        <f t="shared" ca="1" si="389"/>
        <v>24.1</v>
      </c>
      <c r="L747">
        <f t="shared" ca="1" si="390"/>
        <v>32.1</v>
      </c>
      <c r="M747">
        <f t="shared" ca="1" si="391"/>
        <v>24.9</v>
      </c>
      <c r="N747">
        <f t="shared" ca="1" si="392"/>
        <v>37.1</v>
      </c>
      <c r="O747">
        <f t="shared" ca="1" si="393"/>
        <v>49.4</v>
      </c>
      <c r="P747">
        <f t="shared" ca="1" si="394"/>
        <v>46</v>
      </c>
      <c r="Q747">
        <f t="shared" ca="1" si="395"/>
        <v>50</v>
      </c>
      <c r="R747">
        <f t="shared" ca="1" si="396"/>
        <v>20</v>
      </c>
      <c r="S747">
        <f t="shared" ca="1" si="397"/>
        <v>42</v>
      </c>
      <c r="T747">
        <f t="shared" ca="1" si="398"/>
        <v>32</v>
      </c>
      <c r="U747">
        <f t="shared" ca="1" si="399"/>
        <v>30</v>
      </c>
      <c r="V747">
        <v>15</v>
      </c>
      <c r="W747">
        <f ca="1">INDIRECT("'"&amp;$A747&amp;"'!$f$23")</f>
        <v>3</v>
      </c>
      <c r="X747">
        <f ca="1">INDIRECT("'"&amp;$A747&amp;"'!$f$25")</f>
        <v>28</v>
      </c>
    </row>
    <row r="748" spans="1:24" x14ac:dyDescent="0.35">
      <c r="A748" t="s">
        <v>142</v>
      </c>
      <c r="B748">
        <f t="shared" ca="1" si="380"/>
        <v>25</v>
      </c>
      <c r="C748">
        <f t="shared" ca="1" si="381"/>
        <v>170</v>
      </c>
      <c r="D748">
        <f t="shared" ca="1" si="382"/>
        <v>77.599999999999994</v>
      </c>
      <c r="E748">
        <f t="shared" ca="1" si="383"/>
        <v>24.4</v>
      </c>
      <c r="F748">
        <f t="shared" ca="1" si="384"/>
        <v>10.5</v>
      </c>
      <c r="G748">
        <f t="shared" ca="1" si="385"/>
        <v>26.9</v>
      </c>
      <c r="H748">
        <f t="shared" ca="1" si="386"/>
        <v>17.3</v>
      </c>
      <c r="I748">
        <f t="shared" ca="1" si="387"/>
        <v>15.8</v>
      </c>
      <c r="J748">
        <f t="shared" ca="1" si="388"/>
        <v>24.3</v>
      </c>
      <c r="K748">
        <f t="shared" ca="1" si="389"/>
        <v>24.1</v>
      </c>
      <c r="L748">
        <f t="shared" ca="1" si="390"/>
        <v>32.1</v>
      </c>
      <c r="M748">
        <f t="shared" ca="1" si="391"/>
        <v>24.9</v>
      </c>
      <c r="N748">
        <f t="shared" ca="1" si="392"/>
        <v>37.1</v>
      </c>
      <c r="O748">
        <f t="shared" ca="1" si="393"/>
        <v>49.4</v>
      </c>
      <c r="P748">
        <f t="shared" ca="1" si="394"/>
        <v>46</v>
      </c>
      <c r="Q748">
        <f t="shared" ca="1" si="395"/>
        <v>50</v>
      </c>
      <c r="R748">
        <f t="shared" ca="1" si="396"/>
        <v>20</v>
      </c>
      <c r="S748">
        <f t="shared" ca="1" si="397"/>
        <v>42</v>
      </c>
      <c r="T748">
        <f t="shared" ca="1" si="398"/>
        <v>32</v>
      </c>
      <c r="U748">
        <f t="shared" ca="1" si="399"/>
        <v>30</v>
      </c>
      <c r="V748">
        <v>20</v>
      </c>
      <c r="W748">
        <f ca="1">INDIRECT("'"&amp;$A748&amp;"'!$g$23")</f>
        <v>4.25</v>
      </c>
      <c r="X748">
        <f ca="1">INDIRECT("'"&amp;$A748&amp;"'!$g$25")</f>
        <v>28</v>
      </c>
    </row>
    <row r="749" spans="1:24" x14ac:dyDescent="0.35">
      <c r="A749" t="s">
        <v>142</v>
      </c>
      <c r="B749">
        <f t="shared" ca="1" si="380"/>
        <v>25</v>
      </c>
      <c r="C749">
        <f t="shared" ca="1" si="381"/>
        <v>170</v>
      </c>
      <c r="D749">
        <f t="shared" ca="1" si="382"/>
        <v>77.599999999999994</v>
      </c>
      <c r="E749">
        <f t="shared" ca="1" si="383"/>
        <v>24.4</v>
      </c>
      <c r="F749">
        <f t="shared" ca="1" si="384"/>
        <v>10.5</v>
      </c>
      <c r="G749">
        <f t="shared" ca="1" si="385"/>
        <v>26.9</v>
      </c>
      <c r="H749">
        <f t="shared" ca="1" si="386"/>
        <v>17.3</v>
      </c>
      <c r="I749">
        <f t="shared" ca="1" si="387"/>
        <v>15.8</v>
      </c>
      <c r="J749">
        <f t="shared" ca="1" si="388"/>
        <v>24.3</v>
      </c>
      <c r="K749">
        <f t="shared" ca="1" si="389"/>
        <v>24.1</v>
      </c>
      <c r="L749">
        <f t="shared" ca="1" si="390"/>
        <v>32.1</v>
      </c>
      <c r="M749">
        <f t="shared" ca="1" si="391"/>
        <v>24.9</v>
      </c>
      <c r="N749">
        <f t="shared" ca="1" si="392"/>
        <v>37.1</v>
      </c>
      <c r="O749">
        <f t="shared" ca="1" si="393"/>
        <v>49.4</v>
      </c>
      <c r="P749">
        <f t="shared" ca="1" si="394"/>
        <v>46</v>
      </c>
      <c r="Q749">
        <f t="shared" ca="1" si="395"/>
        <v>50</v>
      </c>
      <c r="R749">
        <f t="shared" ca="1" si="396"/>
        <v>20</v>
      </c>
      <c r="S749">
        <f t="shared" ca="1" si="397"/>
        <v>42</v>
      </c>
      <c r="T749">
        <f t="shared" ca="1" si="398"/>
        <v>32</v>
      </c>
      <c r="U749">
        <f t="shared" ca="1" si="399"/>
        <v>30</v>
      </c>
      <c r="V749">
        <v>25</v>
      </c>
      <c r="W749">
        <f ca="1">INDIRECT("'"&amp;$A749&amp;"'!$h$23")</f>
        <v>6</v>
      </c>
      <c r="X749">
        <f ca="1">INDIRECT("'"&amp;$A749&amp;"'!$h$25")</f>
        <v>30</v>
      </c>
    </row>
    <row r="750" spans="1:24" x14ac:dyDescent="0.35">
      <c r="A750" t="s">
        <v>142</v>
      </c>
      <c r="B750">
        <f t="shared" ca="1" si="380"/>
        <v>25</v>
      </c>
      <c r="C750">
        <f t="shared" ca="1" si="381"/>
        <v>170</v>
      </c>
      <c r="D750">
        <f t="shared" ca="1" si="382"/>
        <v>77.599999999999994</v>
      </c>
      <c r="E750">
        <f t="shared" ca="1" si="383"/>
        <v>24.4</v>
      </c>
      <c r="F750">
        <f t="shared" ca="1" si="384"/>
        <v>10.5</v>
      </c>
      <c r="G750">
        <f t="shared" ca="1" si="385"/>
        <v>26.9</v>
      </c>
      <c r="H750">
        <f t="shared" ca="1" si="386"/>
        <v>17.3</v>
      </c>
      <c r="I750">
        <f t="shared" ca="1" si="387"/>
        <v>15.8</v>
      </c>
      <c r="J750">
        <f t="shared" ca="1" si="388"/>
        <v>24.3</v>
      </c>
      <c r="K750">
        <f t="shared" ca="1" si="389"/>
        <v>24.1</v>
      </c>
      <c r="L750">
        <f t="shared" ca="1" si="390"/>
        <v>32.1</v>
      </c>
      <c r="M750">
        <f t="shared" ca="1" si="391"/>
        <v>24.9</v>
      </c>
      <c r="N750">
        <f t="shared" ca="1" si="392"/>
        <v>37.1</v>
      </c>
      <c r="O750">
        <f t="shared" ca="1" si="393"/>
        <v>49.4</v>
      </c>
      <c r="P750">
        <f t="shared" ca="1" si="394"/>
        <v>46</v>
      </c>
      <c r="Q750">
        <f t="shared" ca="1" si="395"/>
        <v>50</v>
      </c>
      <c r="R750">
        <f t="shared" ca="1" si="396"/>
        <v>20</v>
      </c>
      <c r="S750">
        <f t="shared" ca="1" si="397"/>
        <v>42</v>
      </c>
      <c r="T750">
        <f t="shared" ca="1" si="398"/>
        <v>32</v>
      </c>
      <c r="U750">
        <f t="shared" ca="1" si="399"/>
        <v>30</v>
      </c>
      <c r="V750">
        <v>30</v>
      </c>
      <c r="W750">
        <f ca="1">INDIRECT("'"&amp;$A750&amp;"'!$i$23")</f>
        <v>7.25</v>
      </c>
      <c r="X750">
        <f ca="1">INDIRECT("'"&amp;$A750&amp;"'!$i$25")</f>
        <v>44</v>
      </c>
    </row>
    <row r="751" spans="1:24" x14ac:dyDescent="0.35">
      <c r="A751" t="s">
        <v>142</v>
      </c>
      <c r="B751">
        <f t="shared" ca="1" si="380"/>
        <v>25</v>
      </c>
      <c r="C751">
        <f t="shared" ca="1" si="381"/>
        <v>170</v>
      </c>
      <c r="D751">
        <f t="shared" ca="1" si="382"/>
        <v>77.599999999999994</v>
      </c>
      <c r="E751">
        <f t="shared" ca="1" si="383"/>
        <v>24.4</v>
      </c>
      <c r="F751">
        <f t="shared" ca="1" si="384"/>
        <v>10.5</v>
      </c>
      <c r="G751">
        <f t="shared" ca="1" si="385"/>
        <v>26.9</v>
      </c>
      <c r="H751">
        <f t="shared" ca="1" si="386"/>
        <v>17.3</v>
      </c>
      <c r="I751">
        <f t="shared" ca="1" si="387"/>
        <v>15.8</v>
      </c>
      <c r="J751">
        <f t="shared" ca="1" si="388"/>
        <v>24.3</v>
      </c>
      <c r="K751">
        <f t="shared" ca="1" si="389"/>
        <v>24.1</v>
      </c>
      <c r="L751">
        <f t="shared" ca="1" si="390"/>
        <v>32.1</v>
      </c>
      <c r="M751">
        <f t="shared" ca="1" si="391"/>
        <v>24.9</v>
      </c>
      <c r="N751">
        <f t="shared" ca="1" si="392"/>
        <v>37.1</v>
      </c>
      <c r="O751">
        <f t="shared" ca="1" si="393"/>
        <v>49.4</v>
      </c>
      <c r="P751">
        <f t="shared" ca="1" si="394"/>
        <v>46</v>
      </c>
      <c r="Q751">
        <f t="shared" ca="1" si="395"/>
        <v>50</v>
      </c>
      <c r="R751">
        <f t="shared" ca="1" si="396"/>
        <v>20</v>
      </c>
      <c r="S751">
        <f t="shared" ca="1" si="397"/>
        <v>42</v>
      </c>
      <c r="T751">
        <f t="shared" ca="1" si="398"/>
        <v>32</v>
      </c>
      <c r="U751">
        <f t="shared" ca="1" si="399"/>
        <v>30</v>
      </c>
      <c r="V751">
        <v>35</v>
      </c>
      <c r="W751">
        <f ca="1">INDIRECT("'"&amp;$A751&amp;"'!$j$23")</f>
        <v>8.25</v>
      </c>
      <c r="X751">
        <f ca="1">INDIRECT("'"&amp;$A751&amp;"'!$j$25")</f>
        <v>49</v>
      </c>
    </row>
    <row r="752" spans="1:24" x14ac:dyDescent="0.35">
      <c r="A752" t="s">
        <v>142</v>
      </c>
      <c r="B752">
        <f t="shared" ca="1" si="380"/>
        <v>25</v>
      </c>
      <c r="C752">
        <f t="shared" ca="1" si="381"/>
        <v>170</v>
      </c>
      <c r="D752">
        <f t="shared" ca="1" si="382"/>
        <v>77.599999999999994</v>
      </c>
      <c r="E752">
        <f t="shared" ca="1" si="383"/>
        <v>24.4</v>
      </c>
      <c r="F752">
        <f t="shared" ca="1" si="384"/>
        <v>10.5</v>
      </c>
      <c r="G752">
        <f t="shared" ca="1" si="385"/>
        <v>26.9</v>
      </c>
      <c r="H752">
        <f t="shared" ca="1" si="386"/>
        <v>17.3</v>
      </c>
      <c r="I752">
        <f t="shared" ca="1" si="387"/>
        <v>15.8</v>
      </c>
      <c r="J752">
        <f t="shared" ca="1" si="388"/>
        <v>24.3</v>
      </c>
      <c r="K752">
        <f t="shared" ca="1" si="389"/>
        <v>24.1</v>
      </c>
      <c r="L752">
        <f t="shared" ca="1" si="390"/>
        <v>32.1</v>
      </c>
      <c r="M752">
        <f t="shared" ca="1" si="391"/>
        <v>24.9</v>
      </c>
      <c r="N752">
        <f t="shared" ca="1" si="392"/>
        <v>37.1</v>
      </c>
      <c r="O752">
        <f t="shared" ca="1" si="393"/>
        <v>49.4</v>
      </c>
      <c r="P752">
        <f t="shared" ca="1" si="394"/>
        <v>46</v>
      </c>
      <c r="Q752">
        <f t="shared" ca="1" si="395"/>
        <v>50</v>
      </c>
      <c r="R752">
        <f t="shared" ca="1" si="396"/>
        <v>20</v>
      </c>
      <c r="S752">
        <f t="shared" ca="1" si="397"/>
        <v>42</v>
      </c>
      <c r="T752">
        <f t="shared" ca="1" si="398"/>
        <v>32</v>
      </c>
      <c r="U752">
        <f t="shared" ca="1" si="399"/>
        <v>30</v>
      </c>
      <c r="V752">
        <v>40</v>
      </c>
      <c r="W752">
        <f ca="1">INDIRECT("'"&amp;$A752&amp;"'!$k$23")</f>
        <v>10</v>
      </c>
      <c r="X752">
        <f ca="1">INDIRECT("'"&amp;$A752&amp;"'!$k$25")</f>
        <v>55</v>
      </c>
    </row>
    <row r="753" spans="1:24" x14ac:dyDescent="0.35">
      <c r="A753" t="s">
        <v>142</v>
      </c>
      <c r="B753">
        <f t="shared" ca="1" si="380"/>
        <v>25</v>
      </c>
      <c r="C753">
        <f t="shared" ca="1" si="381"/>
        <v>170</v>
      </c>
      <c r="D753">
        <f t="shared" ca="1" si="382"/>
        <v>77.599999999999994</v>
      </c>
      <c r="E753">
        <f t="shared" ca="1" si="383"/>
        <v>24.4</v>
      </c>
      <c r="F753">
        <f t="shared" ca="1" si="384"/>
        <v>10.5</v>
      </c>
      <c r="G753">
        <f t="shared" ca="1" si="385"/>
        <v>26.9</v>
      </c>
      <c r="H753">
        <f t="shared" ca="1" si="386"/>
        <v>17.3</v>
      </c>
      <c r="I753">
        <f t="shared" ca="1" si="387"/>
        <v>15.8</v>
      </c>
      <c r="J753">
        <f t="shared" ca="1" si="388"/>
        <v>24.3</v>
      </c>
      <c r="K753">
        <f t="shared" ca="1" si="389"/>
        <v>24.1</v>
      </c>
      <c r="L753">
        <f t="shared" ca="1" si="390"/>
        <v>32.1</v>
      </c>
      <c r="M753">
        <f t="shared" ca="1" si="391"/>
        <v>24.9</v>
      </c>
      <c r="N753">
        <f t="shared" ca="1" si="392"/>
        <v>37.1</v>
      </c>
      <c r="O753">
        <f t="shared" ca="1" si="393"/>
        <v>49.4</v>
      </c>
      <c r="P753">
        <f t="shared" ca="1" si="394"/>
        <v>46</v>
      </c>
      <c r="Q753">
        <f t="shared" ca="1" si="395"/>
        <v>50</v>
      </c>
      <c r="R753">
        <f t="shared" ca="1" si="396"/>
        <v>20</v>
      </c>
      <c r="S753">
        <f t="shared" ca="1" si="397"/>
        <v>42</v>
      </c>
      <c r="T753">
        <f t="shared" ca="1" si="398"/>
        <v>32</v>
      </c>
      <c r="U753">
        <f t="shared" ca="1" si="399"/>
        <v>30</v>
      </c>
      <c r="V753">
        <v>45</v>
      </c>
      <c r="W753">
        <f ca="1">INDIRECT("'"&amp;$A753&amp;"'!$l$23")</f>
        <v>11</v>
      </c>
      <c r="X753">
        <f ca="1">INDIRECT("'"&amp;$A753&amp;"'!$l$25")</f>
        <v>60</v>
      </c>
    </row>
    <row r="754" spans="1:24" x14ac:dyDescent="0.35">
      <c r="A754" t="s">
        <v>142</v>
      </c>
      <c r="B754">
        <f t="shared" ca="1" si="380"/>
        <v>25</v>
      </c>
      <c r="C754">
        <f t="shared" ca="1" si="381"/>
        <v>170</v>
      </c>
      <c r="D754">
        <f t="shared" ca="1" si="382"/>
        <v>77.599999999999994</v>
      </c>
      <c r="E754">
        <f t="shared" ca="1" si="383"/>
        <v>24.4</v>
      </c>
      <c r="F754">
        <f t="shared" ca="1" si="384"/>
        <v>10.5</v>
      </c>
      <c r="G754">
        <f t="shared" ca="1" si="385"/>
        <v>26.9</v>
      </c>
      <c r="H754">
        <f t="shared" ca="1" si="386"/>
        <v>17.3</v>
      </c>
      <c r="I754">
        <f t="shared" ca="1" si="387"/>
        <v>15.8</v>
      </c>
      <c r="J754">
        <f t="shared" ca="1" si="388"/>
        <v>24.3</v>
      </c>
      <c r="K754">
        <f t="shared" ca="1" si="389"/>
        <v>24.1</v>
      </c>
      <c r="L754">
        <f t="shared" ca="1" si="390"/>
        <v>32.1</v>
      </c>
      <c r="M754">
        <f t="shared" ca="1" si="391"/>
        <v>24.9</v>
      </c>
      <c r="N754">
        <f t="shared" ca="1" si="392"/>
        <v>37.1</v>
      </c>
      <c r="O754">
        <f t="shared" ca="1" si="393"/>
        <v>49.4</v>
      </c>
      <c r="P754">
        <f t="shared" ca="1" si="394"/>
        <v>46</v>
      </c>
      <c r="Q754">
        <f t="shared" ca="1" si="395"/>
        <v>50</v>
      </c>
      <c r="R754">
        <f t="shared" ca="1" si="396"/>
        <v>20</v>
      </c>
      <c r="S754">
        <f t="shared" ca="1" si="397"/>
        <v>42</v>
      </c>
      <c r="T754">
        <f t="shared" ca="1" si="398"/>
        <v>32</v>
      </c>
      <c r="U754">
        <f t="shared" ca="1" si="399"/>
        <v>30</v>
      </c>
      <c r="V754">
        <v>50</v>
      </c>
      <c r="W754">
        <f ca="1">INDIRECT("'"&amp;$A754&amp;"'!$m$23")</f>
        <v>11.5</v>
      </c>
      <c r="X754">
        <f ca="1">INDIRECT("'"&amp;$A754&amp;"'!$m$25")</f>
        <v>70</v>
      </c>
    </row>
    <row r="755" spans="1:24" x14ac:dyDescent="0.35">
      <c r="A755" t="s">
        <v>142</v>
      </c>
      <c r="B755">
        <f t="shared" ca="1" si="380"/>
        <v>25</v>
      </c>
      <c r="C755">
        <f t="shared" ca="1" si="381"/>
        <v>170</v>
      </c>
      <c r="D755">
        <f t="shared" ca="1" si="382"/>
        <v>77.599999999999994</v>
      </c>
      <c r="E755">
        <f t="shared" ca="1" si="383"/>
        <v>24.4</v>
      </c>
      <c r="F755">
        <f t="shared" ca="1" si="384"/>
        <v>10.5</v>
      </c>
      <c r="G755">
        <f t="shared" ca="1" si="385"/>
        <v>26.9</v>
      </c>
      <c r="H755">
        <f t="shared" ca="1" si="386"/>
        <v>17.3</v>
      </c>
      <c r="I755">
        <f t="shared" ca="1" si="387"/>
        <v>15.8</v>
      </c>
      <c r="J755">
        <f t="shared" ca="1" si="388"/>
        <v>24.3</v>
      </c>
      <c r="K755">
        <f t="shared" ca="1" si="389"/>
        <v>24.1</v>
      </c>
      <c r="L755">
        <f t="shared" ca="1" si="390"/>
        <v>32.1</v>
      </c>
      <c r="M755">
        <f t="shared" ca="1" si="391"/>
        <v>24.9</v>
      </c>
      <c r="N755">
        <f t="shared" ca="1" si="392"/>
        <v>37.1</v>
      </c>
      <c r="O755">
        <f t="shared" ca="1" si="393"/>
        <v>49.4</v>
      </c>
      <c r="P755">
        <f t="shared" ca="1" si="394"/>
        <v>46</v>
      </c>
      <c r="Q755">
        <f t="shared" ca="1" si="395"/>
        <v>50</v>
      </c>
      <c r="R755">
        <f t="shared" ca="1" si="396"/>
        <v>20</v>
      </c>
      <c r="S755">
        <f t="shared" ca="1" si="397"/>
        <v>42</v>
      </c>
      <c r="T755">
        <f t="shared" ca="1" si="398"/>
        <v>32</v>
      </c>
      <c r="U755">
        <f t="shared" ca="1" si="399"/>
        <v>30</v>
      </c>
      <c r="V755">
        <v>55</v>
      </c>
      <c r="W755">
        <f ca="1">INDIRECT("'"&amp;$A755&amp;"'!$n$23")</f>
        <v>13</v>
      </c>
      <c r="X755">
        <f ca="1">INDIRECT("'"&amp;$A755&amp;"'!$n$25")</f>
        <v>81</v>
      </c>
    </row>
    <row r="756" spans="1:24" x14ac:dyDescent="0.35">
      <c r="A756" t="s">
        <v>142</v>
      </c>
      <c r="B756">
        <f t="shared" ca="1" si="380"/>
        <v>25</v>
      </c>
      <c r="C756">
        <f t="shared" ca="1" si="381"/>
        <v>170</v>
      </c>
      <c r="D756">
        <f t="shared" ca="1" si="382"/>
        <v>77.599999999999994</v>
      </c>
      <c r="E756">
        <f t="shared" ca="1" si="383"/>
        <v>24.4</v>
      </c>
      <c r="F756">
        <f t="shared" ca="1" si="384"/>
        <v>10.5</v>
      </c>
      <c r="G756">
        <f t="shared" ca="1" si="385"/>
        <v>26.9</v>
      </c>
      <c r="H756">
        <f t="shared" ca="1" si="386"/>
        <v>17.3</v>
      </c>
      <c r="I756">
        <f t="shared" ca="1" si="387"/>
        <v>15.8</v>
      </c>
      <c r="J756">
        <f t="shared" ca="1" si="388"/>
        <v>24.3</v>
      </c>
      <c r="K756">
        <f t="shared" ca="1" si="389"/>
        <v>24.1</v>
      </c>
      <c r="L756">
        <f t="shared" ca="1" si="390"/>
        <v>32.1</v>
      </c>
      <c r="M756">
        <f t="shared" ca="1" si="391"/>
        <v>24.9</v>
      </c>
      <c r="N756">
        <f t="shared" ca="1" si="392"/>
        <v>37.1</v>
      </c>
      <c r="O756">
        <f t="shared" ca="1" si="393"/>
        <v>49.4</v>
      </c>
      <c r="P756">
        <f t="shared" ca="1" si="394"/>
        <v>46</v>
      </c>
      <c r="Q756">
        <f t="shared" ca="1" si="395"/>
        <v>50</v>
      </c>
      <c r="R756">
        <f t="shared" ca="1" si="396"/>
        <v>20</v>
      </c>
      <c r="S756">
        <f t="shared" ca="1" si="397"/>
        <v>42</v>
      </c>
      <c r="T756">
        <f t="shared" ca="1" si="398"/>
        <v>32</v>
      </c>
      <c r="U756">
        <f t="shared" ca="1" si="399"/>
        <v>30</v>
      </c>
      <c r="V756">
        <v>60</v>
      </c>
      <c r="W756">
        <f ca="1">INDIRECT("'"&amp;$A756&amp;"'!$o$23")</f>
        <v>13.5</v>
      </c>
      <c r="X756">
        <f ca="1">INDIRECT("'"&amp;$A756&amp;"'!$o$25")</f>
        <v>98</v>
      </c>
    </row>
    <row r="757" spans="1:24" x14ac:dyDescent="0.35">
      <c r="A757" t="s">
        <v>142</v>
      </c>
      <c r="B757">
        <f t="shared" ca="1" si="380"/>
        <v>25</v>
      </c>
      <c r="C757">
        <f t="shared" ca="1" si="381"/>
        <v>170</v>
      </c>
      <c r="D757">
        <f t="shared" ca="1" si="382"/>
        <v>77.599999999999994</v>
      </c>
      <c r="E757">
        <f t="shared" ca="1" si="383"/>
        <v>24.4</v>
      </c>
      <c r="F757">
        <f t="shared" ca="1" si="384"/>
        <v>10.5</v>
      </c>
      <c r="G757">
        <f t="shared" ca="1" si="385"/>
        <v>26.9</v>
      </c>
      <c r="H757">
        <f t="shared" ca="1" si="386"/>
        <v>17.3</v>
      </c>
      <c r="I757">
        <f t="shared" ca="1" si="387"/>
        <v>15.8</v>
      </c>
      <c r="J757">
        <f t="shared" ca="1" si="388"/>
        <v>24.3</v>
      </c>
      <c r="K757">
        <f t="shared" ca="1" si="389"/>
        <v>24.1</v>
      </c>
      <c r="L757">
        <f t="shared" ca="1" si="390"/>
        <v>32.1</v>
      </c>
      <c r="M757">
        <f t="shared" ca="1" si="391"/>
        <v>24.9</v>
      </c>
      <c r="N757">
        <f t="shared" ca="1" si="392"/>
        <v>37.1</v>
      </c>
      <c r="O757">
        <f t="shared" ca="1" si="393"/>
        <v>49.4</v>
      </c>
      <c r="P757">
        <f t="shared" ca="1" si="394"/>
        <v>46</v>
      </c>
      <c r="Q757">
        <f t="shared" ca="1" si="395"/>
        <v>50</v>
      </c>
      <c r="R757">
        <f t="shared" ca="1" si="396"/>
        <v>20</v>
      </c>
      <c r="S757">
        <f t="shared" ca="1" si="397"/>
        <v>42</v>
      </c>
      <c r="T757">
        <f t="shared" ca="1" si="398"/>
        <v>32</v>
      </c>
      <c r="U757">
        <f t="shared" ca="1" si="399"/>
        <v>30</v>
      </c>
      <c r="V757">
        <v>0</v>
      </c>
      <c r="W757">
        <f ca="1">INDIRECT("'"&amp;$A757&amp;"'!$C$23")</f>
        <v>0</v>
      </c>
      <c r="X757">
        <f ca="1">INDIRECT("'"&amp;$A757&amp;"'!$C$26")</f>
        <v>12</v>
      </c>
    </row>
    <row r="758" spans="1:24" x14ac:dyDescent="0.35">
      <c r="A758" t="s">
        <v>142</v>
      </c>
      <c r="B758">
        <f t="shared" ca="1" si="380"/>
        <v>25</v>
      </c>
      <c r="C758">
        <f t="shared" ca="1" si="381"/>
        <v>170</v>
      </c>
      <c r="D758">
        <f t="shared" ca="1" si="382"/>
        <v>77.599999999999994</v>
      </c>
      <c r="E758">
        <f t="shared" ca="1" si="383"/>
        <v>24.4</v>
      </c>
      <c r="F758">
        <f t="shared" ca="1" si="384"/>
        <v>10.5</v>
      </c>
      <c r="G758">
        <f t="shared" ca="1" si="385"/>
        <v>26.9</v>
      </c>
      <c r="H758">
        <f t="shared" ca="1" si="386"/>
        <v>17.3</v>
      </c>
      <c r="I758">
        <f t="shared" ca="1" si="387"/>
        <v>15.8</v>
      </c>
      <c r="J758">
        <f t="shared" ca="1" si="388"/>
        <v>24.3</v>
      </c>
      <c r="K758">
        <f t="shared" ca="1" si="389"/>
        <v>24.1</v>
      </c>
      <c r="L758">
        <f t="shared" ca="1" si="390"/>
        <v>32.1</v>
      </c>
      <c r="M758">
        <f t="shared" ca="1" si="391"/>
        <v>24.9</v>
      </c>
      <c r="N758">
        <f t="shared" ca="1" si="392"/>
        <v>37.1</v>
      </c>
      <c r="O758">
        <f t="shared" ca="1" si="393"/>
        <v>49.4</v>
      </c>
      <c r="P758">
        <f t="shared" ca="1" si="394"/>
        <v>46</v>
      </c>
      <c r="Q758">
        <f t="shared" ca="1" si="395"/>
        <v>50</v>
      </c>
      <c r="R758">
        <f t="shared" ca="1" si="396"/>
        <v>20</v>
      </c>
      <c r="S758">
        <f t="shared" ca="1" si="397"/>
        <v>42</v>
      </c>
      <c r="T758">
        <f t="shared" ca="1" si="398"/>
        <v>32</v>
      </c>
      <c r="U758">
        <f t="shared" ca="1" si="399"/>
        <v>30</v>
      </c>
      <c r="V758">
        <v>5</v>
      </c>
      <c r="W758">
        <f ca="1">INDIRECT("'"&amp;$A758&amp;"'!$d$23")</f>
        <v>1</v>
      </c>
      <c r="X758">
        <f ca="1">INDIRECT("'"&amp;$A758&amp;"'!$D$26")</f>
        <v>16</v>
      </c>
    </row>
    <row r="759" spans="1:24" x14ac:dyDescent="0.35">
      <c r="A759" t="s">
        <v>142</v>
      </c>
      <c r="B759">
        <f t="shared" ca="1" si="380"/>
        <v>25</v>
      </c>
      <c r="C759">
        <f t="shared" ca="1" si="381"/>
        <v>170</v>
      </c>
      <c r="D759">
        <f t="shared" ca="1" si="382"/>
        <v>77.599999999999994</v>
      </c>
      <c r="E759">
        <f t="shared" ca="1" si="383"/>
        <v>24.4</v>
      </c>
      <c r="F759">
        <f t="shared" ca="1" si="384"/>
        <v>10.5</v>
      </c>
      <c r="G759">
        <f t="shared" ca="1" si="385"/>
        <v>26.9</v>
      </c>
      <c r="H759">
        <f t="shared" ca="1" si="386"/>
        <v>17.3</v>
      </c>
      <c r="I759">
        <f t="shared" ca="1" si="387"/>
        <v>15.8</v>
      </c>
      <c r="J759">
        <f t="shared" ca="1" si="388"/>
        <v>24.3</v>
      </c>
      <c r="K759">
        <f t="shared" ca="1" si="389"/>
        <v>24.1</v>
      </c>
      <c r="L759">
        <f t="shared" ca="1" si="390"/>
        <v>32.1</v>
      </c>
      <c r="M759">
        <f t="shared" ca="1" si="391"/>
        <v>24.9</v>
      </c>
      <c r="N759">
        <f t="shared" ca="1" si="392"/>
        <v>37.1</v>
      </c>
      <c r="O759">
        <f t="shared" ca="1" si="393"/>
        <v>49.4</v>
      </c>
      <c r="P759">
        <f t="shared" ca="1" si="394"/>
        <v>46</v>
      </c>
      <c r="Q759">
        <f t="shared" ca="1" si="395"/>
        <v>50</v>
      </c>
      <c r="R759">
        <f t="shared" ca="1" si="396"/>
        <v>20</v>
      </c>
      <c r="S759">
        <f t="shared" ca="1" si="397"/>
        <v>42</v>
      </c>
      <c r="T759">
        <f t="shared" ca="1" si="398"/>
        <v>32</v>
      </c>
      <c r="U759">
        <f t="shared" ca="1" si="399"/>
        <v>30</v>
      </c>
      <c r="V759">
        <v>10</v>
      </c>
      <c r="W759">
        <f ca="1">INDIRECT("'"&amp;$A759&amp;"'!$e$23")</f>
        <v>2</v>
      </c>
      <c r="X759">
        <f ca="1">INDIRECT("'"&amp;$A759&amp;"'!$e$26")</f>
        <v>20</v>
      </c>
    </row>
    <row r="760" spans="1:24" x14ac:dyDescent="0.35">
      <c r="A760" t="s">
        <v>142</v>
      </c>
      <c r="B760">
        <f t="shared" ca="1" si="380"/>
        <v>25</v>
      </c>
      <c r="C760">
        <f t="shared" ca="1" si="381"/>
        <v>170</v>
      </c>
      <c r="D760">
        <f t="shared" ca="1" si="382"/>
        <v>77.599999999999994</v>
      </c>
      <c r="E760">
        <f t="shared" ca="1" si="383"/>
        <v>24.4</v>
      </c>
      <c r="F760">
        <f t="shared" ca="1" si="384"/>
        <v>10.5</v>
      </c>
      <c r="G760">
        <f t="shared" ca="1" si="385"/>
        <v>26.9</v>
      </c>
      <c r="H760">
        <f t="shared" ca="1" si="386"/>
        <v>17.3</v>
      </c>
      <c r="I760">
        <f t="shared" ca="1" si="387"/>
        <v>15.8</v>
      </c>
      <c r="J760">
        <f t="shared" ca="1" si="388"/>
        <v>24.3</v>
      </c>
      <c r="K760">
        <f t="shared" ca="1" si="389"/>
        <v>24.1</v>
      </c>
      <c r="L760">
        <f t="shared" ca="1" si="390"/>
        <v>32.1</v>
      </c>
      <c r="M760">
        <f t="shared" ca="1" si="391"/>
        <v>24.9</v>
      </c>
      <c r="N760">
        <f t="shared" ca="1" si="392"/>
        <v>37.1</v>
      </c>
      <c r="O760">
        <f t="shared" ca="1" si="393"/>
        <v>49.4</v>
      </c>
      <c r="P760">
        <f t="shared" ca="1" si="394"/>
        <v>46</v>
      </c>
      <c r="Q760">
        <f t="shared" ca="1" si="395"/>
        <v>50</v>
      </c>
      <c r="R760">
        <f t="shared" ca="1" si="396"/>
        <v>20</v>
      </c>
      <c r="S760">
        <f t="shared" ca="1" si="397"/>
        <v>42</v>
      </c>
      <c r="T760">
        <f t="shared" ca="1" si="398"/>
        <v>32</v>
      </c>
      <c r="U760">
        <f t="shared" ca="1" si="399"/>
        <v>30</v>
      </c>
      <c r="V760">
        <v>15</v>
      </c>
      <c r="W760">
        <f ca="1">INDIRECT("'"&amp;$A760&amp;"'!$f$23")</f>
        <v>3</v>
      </c>
      <c r="X760">
        <f ca="1">INDIRECT("'"&amp;$A760&amp;"'!$f$26")</f>
        <v>22</v>
      </c>
    </row>
    <row r="761" spans="1:24" x14ac:dyDescent="0.35">
      <c r="A761" t="s">
        <v>142</v>
      </c>
      <c r="B761">
        <f t="shared" ca="1" si="380"/>
        <v>25</v>
      </c>
      <c r="C761">
        <f t="shared" ca="1" si="381"/>
        <v>170</v>
      </c>
      <c r="D761">
        <f t="shared" ca="1" si="382"/>
        <v>77.599999999999994</v>
      </c>
      <c r="E761">
        <f t="shared" ca="1" si="383"/>
        <v>24.4</v>
      </c>
      <c r="F761">
        <f t="shared" ca="1" si="384"/>
        <v>10.5</v>
      </c>
      <c r="G761">
        <f t="shared" ca="1" si="385"/>
        <v>26.9</v>
      </c>
      <c r="H761">
        <f t="shared" ca="1" si="386"/>
        <v>17.3</v>
      </c>
      <c r="I761">
        <f t="shared" ca="1" si="387"/>
        <v>15.8</v>
      </c>
      <c r="J761">
        <f t="shared" ca="1" si="388"/>
        <v>24.3</v>
      </c>
      <c r="K761">
        <f t="shared" ca="1" si="389"/>
        <v>24.1</v>
      </c>
      <c r="L761">
        <f t="shared" ca="1" si="390"/>
        <v>32.1</v>
      </c>
      <c r="M761">
        <f t="shared" ca="1" si="391"/>
        <v>24.9</v>
      </c>
      <c r="N761">
        <f t="shared" ca="1" si="392"/>
        <v>37.1</v>
      </c>
      <c r="O761">
        <f t="shared" ca="1" si="393"/>
        <v>49.4</v>
      </c>
      <c r="P761">
        <f t="shared" ca="1" si="394"/>
        <v>46</v>
      </c>
      <c r="Q761">
        <f t="shared" ca="1" si="395"/>
        <v>50</v>
      </c>
      <c r="R761">
        <f t="shared" ca="1" si="396"/>
        <v>20</v>
      </c>
      <c r="S761">
        <f t="shared" ca="1" si="397"/>
        <v>42</v>
      </c>
      <c r="T761">
        <f t="shared" ca="1" si="398"/>
        <v>32</v>
      </c>
      <c r="U761">
        <f t="shared" ca="1" si="399"/>
        <v>30</v>
      </c>
      <c r="V761">
        <v>20</v>
      </c>
      <c r="W761">
        <f ca="1">INDIRECT("'"&amp;$A761&amp;"'!$g$23")</f>
        <v>4.25</v>
      </c>
      <c r="X761">
        <f ca="1">INDIRECT("'"&amp;$A761&amp;"'!$g$26")</f>
        <v>35</v>
      </c>
    </row>
    <row r="762" spans="1:24" x14ac:dyDescent="0.35">
      <c r="A762" t="s">
        <v>142</v>
      </c>
      <c r="B762">
        <f t="shared" ca="1" si="380"/>
        <v>25</v>
      </c>
      <c r="C762">
        <f t="shared" ca="1" si="381"/>
        <v>170</v>
      </c>
      <c r="D762">
        <f t="shared" ca="1" si="382"/>
        <v>77.599999999999994</v>
      </c>
      <c r="E762">
        <f t="shared" ca="1" si="383"/>
        <v>24.4</v>
      </c>
      <c r="F762">
        <f t="shared" ca="1" si="384"/>
        <v>10.5</v>
      </c>
      <c r="G762">
        <f t="shared" ca="1" si="385"/>
        <v>26.9</v>
      </c>
      <c r="H762">
        <f t="shared" ca="1" si="386"/>
        <v>17.3</v>
      </c>
      <c r="I762">
        <f t="shared" ca="1" si="387"/>
        <v>15.8</v>
      </c>
      <c r="J762">
        <f t="shared" ca="1" si="388"/>
        <v>24.3</v>
      </c>
      <c r="K762">
        <f t="shared" ca="1" si="389"/>
        <v>24.1</v>
      </c>
      <c r="L762">
        <f t="shared" ca="1" si="390"/>
        <v>32.1</v>
      </c>
      <c r="M762">
        <f t="shared" ca="1" si="391"/>
        <v>24.9</v>
      </c>
      <c r="N762">
        <f t="shared" ca="1" si="392"/>
        <v>37.1</v>
      </c>
      <c r="O762">
        <f t="shared" ca="1" si="393"/>
        <v>49.4</v>
      </c>
      <c r="P762">
        <f t="shared" ca="1" si="394"/>
        <v>46</v>
      </c>
      <c r="Q762">
        <f t="shared" ca="1" si="395"/>
        <v>50</v>
      </c>
      <c r="R762">
        <f t="shared" ca="1" si="396"/>
        <v>20</v>
      </c>
      <c r="S762">
        <f t="shared" ca="1" si="397"/>
        <v>42</v>
      </c>
      <c r="T762">
        <f t="shared" ca="1" si="398"/>
        <v>32</v>
      </c>
      <c r="U762">
        <f t="shared" ca="1" si="399"/>
        <v>30</v>
      </c>
      <c r="V762">
        <v>25</v>
      </c>
      <c r="W762">
        <f ca="1">INDIRECT("'"&amp;$A762&amp;"'!$h$23")</f>
        <v>6</v>
      </c>
      <c r="X762">
        <f ca="1">INDIRECT("'"&amp;$A762&amp;"'!$h$26")</f>
        <v>36</v>
      </c>
    </row>
    <row r="763" spans="1:24" x14ac:dyDescent="0.35">
      <c r="A763" t="s">
        <v>142</v>
      </c>
      <c r="B763">
        <f t="shared" ca="1" si="380"/>
        <v>25</v>
      </c>
      <c r="C763">
        <f t="shared" ca="1" si="381"/>
        <v>170</v>
      </c>
      <c r="D763">
        <f t="shared" ca="1" si="382"/>
        <v>77.599999999999994</v>
      </c>
      <c r="E763">
        <f t="shared" ca="1" si="383"/>
        <v>24.4</v>
      </c>
      <c r="F763">
        <f t="shared" ca="1" si="384"/>
        <v>10.5</v>
      </c>
      <c r="G763">
        <f t="shared" ca="1" si="385"/>
        <v>26.9</v>
      </c>
      <c r="H763">
        <f t="shared" ca="1" si="386"/>
        <v>17.3</v>
      </c>
      <c r="I763">
        <f t="shared" ca="1" si="387"/>
        <v>15.8</v>
      </c>
      <c r="J763">
        <f t="shared" ca="1" si="388"/>
        <v>24.3</v>
      </c>
      <c r="K763">
        <f t="shared" ca="1" si="389"/>
        <v>24.1</v>
      </c>
      <c r="L763">
        <f t="shared" ca="1" si="390"/>
        <v>32.1</v>
      </c>
      <c r="M763">
        <f t="shared" ca="1" si="391"/>
        <v>24.9</v>
      </c>
      <c r="N763">
        <f t="shared" ca="1" si="392"/>
        <v>37.1</v>
      </c>
      <c r="O763">
        <f t="shared" ca="1" si="393"/>
        <v>49.4</v>
      </c>
      <c r="P763">
        <f t="shared" ca="1" si="394"/>
        <v>46</v>
      </c>
      <c r="Q763">
        <f t="shared" ca="1" si="395"/>
        <v>50</v>
      </c>
      <c r="R763">
        <f t="shared" ca="1" si="396"/>
        <v>20</v>
      </c>
      <c r="S763">
        <f t="shared" ca="1" si="397"/>
        <v>42</v>
      </c>
      <c r="T763">
        <f t="shared" ca="1" si="398"/>
        <v>32</v>
      </c>
      <c r="U763">
        <f t="shared" ca="1" si="399"/>
        <v>30</v>
      </c>
      <c r="V763">
        <v>30</v>
      </c>
      <c r="W763">
        <f ca="1">INDIRECT("'"&amp;$A763&amp;"'!$i$23")</f>
        <v>7.25</v>
      </c>
      <c r="X763">
        <f ca="1">INDIRECT("'"&amp;$A763&amp;"'!$i$26")</f>
        <v>50</v>
      </c>
    </row>
    <row r="764" spans="1:24" x14ac:dyDescent="0.35">
      <c r="A764" t="s">
        <v>142</v>
      </c>
      <c r="B764">
        <f t="shared" ca="1" si="380"/>
        <v>25</v>
      </c>
      <c r="C764">
        <f t="shared" ca="1" si="381"/>
        <v>170</v>
      </c>
      <c r="D764">
        <f t="shared" ca="1" si="382"/>
        <v>77.599999999999994</v>
      </c>
      <c r="E764">
        <f t="shared" ca="1" si="383"/>
        <v>24.4</v>
      </c>
      <c r="F764">
        <f t="shared" ca="1" si="384"/>
        <v>10.5</v>
      </c>
      <c r="G764">
        <f t="shared" ca="1" si="385"/>
        <v>26.9</v>
      </c>
      <c r="H764">
        <f t="shared" ca="1" si="386"/>
        <v>17.3</v>
      </c>
      <c r="I764">
        <f t="shared" ca="1" si="387"/>
        <v>15.8</v>
      </c>
      <c r="J764">
        <f t="shared" ca="1" si="388"/>
        <v>24.3</v>
      </c>
      <c r="K764">
        <f t="shared" ca="1" si="389"/>
        <v>24.1</v>
      </c>
      <c r="L764">
        <f t="shared" ca="1" si="390"/>
        <v>32.1</v>
      </c>
      <c r="M764">
        <f t="shared" ca="1" si="391"/>
        <v>24.9</v>
      </c>
      <c r="N764">
        <f t="shared" ca="1" si="392"/>
        <v>37.1</v>
      </c>
      <c r="O764">
        <f t="shared" ca="1" si="393"/>
        <v>49.4</v>
      </c>
      <c r="P764">
        <f t="shared" ca="1" si="394"/>
        <v>46</v>
      </c>
      <c r="Q764">
        <f t="shared" ca="1" si="395"/>
        <v>50</v>
      </c>
      <c r="R764">
        <f t="shared" ca="1" si="396"/>
        <v>20</v>
      </c>
      <c r="S764">
        <f t="shared" ca="1" si="397"/>
        <v>42</v>
      </c>
      <c r="T764">
        <f t="shared" ca="1" si="398"/>
        <v>32</v>
      </c>
      <c r="U764">
        <f t="shared" ca="1" si="399"/>
        <v>30</v>
      </c>
      <c r="V764">
        <v>35</v>
      </c>
      <c r="W764">
        <f ca="1">INDIRECT("'"&amp;$A764&amp;"'!$j$23")</f>
        <v>8.25</v>
      </c>
      <c r="X764">
        <f ca="1">INDIRECT("'"&amp;$A764&amp;"'!$j$26")</f>
        <v>59</v>
      </c>
    </row>
    <row r="765" spans="1:24" x14ac:dyDescent="0.35">
      <c r="A765" t="s">
        <v>142</v>
      </c>
      <c r="B765">
        <f t="shared" ca="1" si="380"/>
        <v>25</v>
      </c>
      <c r="C765">
        <f t="shared" ca="1" si="381"/>
        <v>170</v>
      </c>
      <c r="D765">
        <f t="shared" ca="1" si="382"/>
        <v>77.599999999999994</v>
      </c>
      <c r="E765">
        <f t="shared" ca="1" si="383"/>
        <v>24.4</v>
      </c>
      <c r="F765">
        <f t="shared" ca="1" si="384"/>
        <v>10.5</v>
      </c>
      <c r="G765">
        <f t="shared" ca="1" si="385"/>
        <v>26.9</v>
      </c>
      <c r="H765">
        <f t="shared" ca="1" si="386"/>
        <v>17.3</v>
      </c>
      <c r="I765">
        <f t="shared" ca="1" si="387"/>
        <v>15.8</v>
      </c>
      <c r="J765">
        <f t="shared" ca="1" si="388"/>
        <v>24.3</v>
      </c>
      <c r="K765">
        <f t="shared" ca="1" si="389"/>
        <v>24.1</v>
      </c>
      <c r="L765">
        <f t="shared" ca="1" si="390"/>
        <v>32.1</v>
      </c>
      <c r="M765">
        <f t="shared" ca="1" si="391"/>
        <v>24.9</v>
      </c>
      <c r="N765">
        <f t="shared" ca="1" si="392"/>
        <v>37.1</v>
      </c>
      <c r="O765">
        <f t="shared" ca="1" si="393"/>
        <v>49.4</v>
      </c>
      <c r="P765">
        <f t="shared" ca="1" si="394"/>
        <v>46</v>
      </c>
      <c r="Q765">
        <f t="shared" ca="1" si="395"/>
        <v>50</v>
      </c>
      <c r="R765">
        <f t="shared" ca="1" si="396"/>
        <v>20</v>
      </c>
      <c r="S765">
        <f t="shared" ca="1" si="397"/>
        <v>42</v>
      </c>
      <c r="T765">
        <f t="shared" ca="1" si="398"/>
        <v>32</v>
      </c>
      <c r="U765">
        <f t="shared" ca="1" si="399"/>
        <v>30</v>
      </c>
      <c r="V765">
        <v>40</v>
      </c>
      <c r="W765">
        <f ca="1">INDIRECT("'"&amp;$A765&amp;"'!$k$23")</f>
        <v>10</v>
      </c>
      <c r="X765">
        <f ca="1">INDIRECT("'"&amp;$A765&amp;"'!$k$26")</f>
        <v>63</v>
      </c>
    </row>
    <row r="766" spans="1:24" x14ac:dyDescent="0.35">
      <c r="A766" t="s">
        <v>142</v>
      </c>
      <c r="B766">
        <f t="shared" ca="1" si="380"/>
        <v>25</v>
      </c>
      <c r="C766">
        <f t="shared" ca="1" si="381"/>
        <v>170</v>
      </c>
      <c r="D766">
        <f t="shared" ca="1" si="382"/>
        <v>77.599999999999994</v>
      </c>
      <c r="E766">
        <f t="shared" ca="1" si="383"/>
        <v>24.4</v>
      </c>
      <c r="F766">
        <f t="shared" ca="1" si="384"/>
        <v>10.5</v>
      </c>
      <c r="G766">
        <f t="shared" ca="1" si="385"/>
        <v>26.9</v>
      </c>
      <c r="H766">
        <f t="shared" ca="1" si="386"/>
        <v>17.3</v>
      </c>
      <c r="I766">
        <f t="shared" ca="1" si="387"/>
        <v>15.8</v>
      </c>
      <c r="J766">
        <f t="shared" ca="1" si="388"/>
        <v>24.3</v>
      </c>
      <c r="K766">
        <f t="shared" ca="1" si="389"/>
        <v>24.1</v>
      </c>
      <c r="L766">
        <f t="shared" ca="1" si="390"/>
        <v>32.1</v>
      </c>
      <c r="M766">
        <f t="shared" ca="1" si="391"/>
        <v>24.9</v>
      </c>
      <c r="N766">
        <f t="shared" ca="1" si="392"/>
        <v>37.1</v>
      </c>
      <c r="O766">
        <f t="shared" ca="1" si="393"/>
        <v>49.4</v>
      </c>
      <c r="P766">
        <f t="shared" ca="1" si="394"/>
        <v>46</v>
      </c>
      <c r="Q766">
        <f t="shared" ca="1" si="395"/>
        <v>50</v>
      </c>
      <c r="R766">
        <f t="shared" ca="1" si="396"/>
        <v>20</v>
      </c>
      <c r="S766">
        <f t="shared" ca="1" si="397"/>
        <v>42</v>
      </c>
      <c r="T766">
        <f t="shared" ca="1" si="398"/>
        <v>32</v>
      </c>
      <c r="U766">
        <f t="shared" ca="1" si="399"/>
        <v>30</v>
      </c>
      <c r="V766">
        <v>45</v>
      </c>
      <c r="W766">
        <f ca="1">INDIRECT("'"&amp;$A766&amp;"'!$l$23")</f>
        <v>11</v>
      </c>
      <c r="X766">
        <f ca="1">INDIRECT("'"&amp;$A766&amp;"'!$l$26")</f>
        <v>63</v>
      </c>
    </row>
    <row r="767" spans="1:24" x14ac:dyDescent="0.35">
      <c r="A767" t="s">
        <v>142</v>
      </c>
      <c r="B767">
        <f t="shared" ca="1" si="380"/>
        <v>25</v>
      </c>
      <c r="C767">
        <f t="shared" ca="1" si="381"/>
        <v>170</v>
      </c>
      <c r="D767">
        <f t="shared" ca="1" si="382"/>
        <v>77.599999999999994</v>
      </c>
      <c r="E767">
        <f t="shared" ca="1" si="383"/>
        <v>24.4</v>
      </c>
      <c r="F767">
        <f t="shared" ca="1" si="384"/>
        <v>10.5</v>
      </c>
      <c r="G767">
        <f t="shared" ca="1" si="385"/>
        <v>26.9</v>
      </c>
      <c r="H767">
        <f t="shared" ca="1" si="386"/>
        <v>17.3</v>
      </c>
      <c r="I767">
        <f t="shared" ca="1" si="387"/>
        <v>15.8</v>
      </c>
      <c r="J767">
        <f t="shared" ca="1" si="388"/>
        <v>24.3</v>
      </c>
      <c r="K767">
        <f t="shared" ca="1" si="389"/>
        <v>24.1</v>
      </c>
      <c r="L767">
        <f t="shared" ca="1" si="390"/>
        <v>32.1</v>
      </c>
      <c r="M767">
        <f t="shared" ca="1" si="391"/>
        <v>24.9</v>
      </c>
      <c r="N767">
        <f t="shared" ca="1" si="392"/>
        <v>37.1</v>
      </c>
      <c r="O767">
        <f t="shared" ca="1" si="393"/>
        <v>49.4</v>
      </c>
      <c r="P767">
        <f t="shared" ca="1" si="394"/>
        <v>46</v>
      </c>
      <c r="Q767">
        <f t="shared" ca="1" si="395"/>
        <v>50</v>
      </c>
      <c r="R767">
        <f t="shared" ca="1" si="396"/>
        <v>20</v>
      </c>
      <c r="S767">
        <f t="shared" ca="1" si="397"/>
        <v>42</v>
      </c>
      <c r="T767">
        <f t="shared" ca="1" si="398"/>
        <v>32</v>
      </c>
      <c r="U767">
        <f t="shared" ca="1" si="399"/>
        <v>30</v>
      </c>
      <c r="V767">
        <v>50</v>
      </c>
      <c r="W767">
        <f ca="1">INDIRECT("'"&amp;$A767&amp;"'!$m$23")</f>
        <v>11.5</v>
      </c>
      <c r="X767">
        <f ca="1">INDIRECT("'"&amp;$A767&amp;"'!$m$26")</f>
        <v>79</v>
      </c>
    </row>
    <row r="768" spans="1:24" x14ac:dyDescent="0.35">
      <c r="A768" t="s">
        <v>142</v>
      </c>
      <c r="B768">
        <f t="shared" ca="1" si="380"/>
        <v>25</v>
      </c>
      <c r="C768">
        <f t="shared" ca="1" si="381"/>
        <v>170</v>
      </c>
      <c r="D768">
        <f t="shared" ca="1" si="382"/>
        <v>77.599999999999994</v>
      </c>
      <c r="E768">
        <f t="shared" ca="1" si="383"/>
        <v>24.4</v>
      </c>
      <c r="F768">
        <f t="shared" ca="1" si="384"/>
        <v>10.5</v>
      </c>
      <c r="G768">
        <f t="shared" ca="1" si="385"/>
        <v>26.9</v>
      </c>
      <c r="H768">
        <f t="shared" ca="1" si="386"/>
        <v>17.3</v>
      </c>
      <c r="I768">
        <f t="shared" ca="1" si="387"/>
        <v>15.8</v>
      </c>
      <c r="J768">
        <f t="shared" ca="1" si="388"/>
        <v>24.3</v>
      </c>
      <c r="K768">
        <f t="shared" ca="1" si="389"/>
        <v>24.1</v>
      </c>
      <c r="L768">
        <f t="shared" ca="1" si="390"/>
        <v>32.1</v>
      </c>
      <c r="M768">
        <f t="shared" ca="1" si="391"/>
        <v>24.9</v>
      </c>
      <c r="N768">
        <f t="shared" ca="1" si="392"/>
        <v>37.1</v>
      </c>
      <c r="O768">
        <f t="shared" ca="1" si="393"/>
        <v>49.4</v>
      </c>
      <c r="P768">
        <f t="shared" ca="1" si="394"/>
        <v>46</v>
      </c>
      <c r="Q768">
        <f t="shared" ca="1" si="395"/>
        <v>50</v>
      </c>
      <c r="R768">
        <f t="shared" ca="1" si="396"/>
        <v>20</v>
      </c>
      <c r="S768">
        <f t="shared" ca="1" si="397"/>
        <v>42</v>
      </c>
      <c r="T768">
        <f t="shared" ca="1" si="398"/>
        <v>32</v>
      </c>
      <c r="U768">
        <f t="shared" ca="1" si="399"/>
        <v>30</v>
      </c>
      <c r="V768">
        <v>55</v>
      </c>
      <c r="W768">
        <f ca="1">INDIRECT("'"&amp;$A768&amp;"'!$n$23")</f>
        <v>13</v>
      </c>
      <c r="X768">
        <f ca="1">INDIRECT("'"&amp;$A768&amp;"'!$n$26")</f>
        <v>85</v>
      </c>
    </row>
    <row r="769" spans="1:24" x14ac:dyDescent="0.35">
      <c r="A769" t="s">
        <v>142</v>
      </c>
      <c r="B769">
        <f t="shared" ca="1" si="380"/>
        <v>25</v>
      </c>
      <c r="C769">
        <f t="shared" ca="1" si="381"/>
        <v>170</v>
      </c>
      <c r="D769">
        <f t="shared" ca="1" si="382"/>
        <v>77.599999999999994</v>
      </c>
      <c r="E769">
        <f t="shared" ca="1" si="383"/>
        <v>24.4</v>
      </c>
      <c r="F769">
        <f t="shared" ca="1" si="384"/>
        <v>10.5</v>
      </c>
      <c r="G769">
        <f t="shared" ca="1" si="385"/>
        <v>26.9</v>
      </c>
      <c r="H769">
        <f t="shared" ca="1" si="386"/>
        <v>17.3</v>
      </c>
      <c r="I769">
        <f t="shared" ca="1" si="387"/>
        <v>15.8</v>
      </c>
      <c r="J769">
        <f t="shared" ca="1" si="388"/>
        <v>24.3</v>
      </c>
      <c r="K769">
        <f t="shared" ca="1" si="389"/>
        <v>24.1</v>
      </c>
      <c r="L769">
        <f t="shared" ca="1" si="390"/>
        <v>32.1</v>
      </c>
      <c r="M769">
        <f t="shared" ca="1" si="391"/>
        <v>24.9</v>
      </c>
      <c r="N769">
        <f t="shared" ca="1" si="392"/>
        <v>37.1</v>
      </c>
      <c r="O769">
        <f t="shared" ca="1" si="393"/>
        <v>49.4</v>
      </c>
      <c r="P769">
        <f t="shared" ca="1" si="394"/>
        <v>46</v>
      </c>
      <c r="Q769">
        <f t="shared" ca="1" si="395"/>
        <v>50</v>
      </c>
      <c r="R769">
        <f t="shared" ca="1" si="396"/>
        <v>20</v>
      </c>
      <c r="S769">
        <f t="shared" ca="1" si="397"/>
        <v>42</v>
      </c>
      <c r="T769">
        <f t="shared" ca="1" si="398"/>
        <v>32</v>
      </c>
      <c r="U769">
        <f t="shared" ca="1" si="399"/>
        <v>30</v>
      </c>
      <c r="V769">
        <v>60</v>
      </c>
      <c r="W769">
        <f ca="1">INDIRECT("'"&amp;$A769&amp;"'!$o$23")</f>
        <v>13.5</v>
      </c>
      <c r="X769">
        <f ca="1">INDIRECT("'"&amp;$A769&amp;"'!$o$26")</f>
        <v>94</v>
      </c>
    </row>
    <row r="770" spans="1:24" x14ac:dyDescent="0.35">
      <c r="A770" t="s">
        <v>142</v>
      </c>
      <c r="B770">
        <f t="shared" ca="1" si="380"/>
        <v>25</v>
      </c>
      <c r="C770">
        <f t="shared" ca="1" si="381"/>
        <v>170</v>
      </c>
      <c r="D770">
        <f t="shared" ca="1" si="382"/>
        <v>77.599999999999994</v>
      </c>
      <c r="E770">
        <f t="shared" ca="1" si="383"/>
        <v>24.4</v>
      </c>
      <c r="F770">
        <f t="shared" ca="1" si="384"/>
        <v>10.5</v>
      </c>
      <c r="G770">
        <f t="shared" ca="1" si="385"/>
        <v>26.9</v>
      </c>
      <c r="H770">
        <f t="shared" ca="1" si="386"/>
        <v>17.3</v>
      </c>
      <c r="I770">
        <f t="shared" ca="1" si="387"/>
        <v>15.8</v>
      </c>
      <c r="J770">
        <f t="shared" ca="1" si="388"/>
        <v>24.3</v>
      </c>
      <c r="K770">
        <f t="shared" ca="1" si="389"/>
        <v>24.1</v>
      </c>
      <c r="L770">
        <f t="shared" ca="1" si="390"/>
        <v>32.1</v>
      </c>
      <c r="M770">
        <f t="shared" ca="1" si="391"/>
        <v>24.9</v>
      </c>
      <c r="N770">
        <f t="shared" ca="1" si="392"/>
        <v>37.1</v>
      </c>
      <c r="O770">
        <f t="shared" ca="1" si="393"/>
        <v>49.4</v>
      </c>
      <c r="P770">
        <f t="shared" ca="1" si="394"/>
        <v>46</v>
      </c>
      <c r="Q770">
        <f t="shared" ca="1" si="395"/>
        <v>50</v>
      </c>
      <c r="R770">
        <f t="shared" ca="1" si="396"/>
        <v>20</v>
      </c>
      <c r="S770">
        <f t="shared" ca="1" si="397"/>
        <v>42</v>
      </c>
      <c r="T770">
        <f t="shared" ca="1" si="398"/>
        <v>32</v>
      </c>
      <c r="U770">
        <f t="shared" ca="1" si="399"/>
        <v>30</v>
      </c>
      <c r="V770">
        <v>0</v>
      </c>
      <c r="W770">
        <f ca="1">INDIRECT("'"&amp;$A770&amp;"'!$C$23")</f>
        <v>0</v>
      </c>
      <c r="X770">
        <f ca="1">INDIRECT("'"&amp;$A770&amp;"'!$C$27")</f>
        <v>7</v>
      </c>
    </row>
    <row r="771" spans="1:24" x14ac:dyDescent="0.35">
      <c r="A771" t="s">
        <v>142</v>
      </c>
      <c r="B771">
        <f t="shared" ca="1" si="380"/>
        <v>25</v>
      </c>
      <c r="C771">
        <f t="shared" ca="1" si="381"/>
        <v>170</v>
      </c>
      <c r="D771">
        <f t="shared" ca="1" si="382"/>
        <v>77.599999999999994</v>
      </c>
      <c r="E771">
        <f t="shared" ca="1" si="383"/>
        <v>24.4</v>
      </c>
      <c r="F771">
        <f t="shared" ca="1" si="384"/>
        <v>10.5</v>
      </c>
      <c r="G771">
        <f t="shared" ca="1" si="385"/>
        <v>26.9</v>
      </c>
      <c r="H771">
        <f t="shared" ca="1" si="386"/>
        <v>17.3</v>
      </c>
      <c r="I771">
        <f t="shared" ca="1" si="387"/>
        <v>15.8</v>
      </c>
      <c r="J771">
        <f t="shared" ca="1" si="388"/>
        <v>24.3</v>
      </c>
      <c r="K771">
        <f t="shared" ca="1" si="389"/>
        <v>24.1</v>
      </c>
      <c r="L771">
        <f t="shared" ca="1" si="390"/>
        <v>32.1</v>
      </c>
      <c r="M771">
        <f t="shared" ca="1" si="391"/>
        <v>24.9</v>
      </c>
      <c r="N771">
        <f t="shared" ca="1" si="392"/>
        <v>37.1</v>
      </c>
      <c r="O771">
        <f t="shared" ca="1" si="393"/>
        <v>49.4</v>
      </c>
      <c r="P771">
        <f t="shared" ca="1" si="394"/>
        <v>46</v>
      </c>
      <c r="Q771">
        <f t="shared" ca="1" si="395"/>
        <v>50</v>
      </c>
      <c r="R771">
        <f t="shared" ca="1" si="396"/>
        <v>20</v>
      </c>
      <c r="S771">
        <f t="shared" ca="1" si="397"/>
        <v>42</v>
      </c>
      <c r="T771">
        <f t="shared" ca="1" si="398"/>
        <v>32</v>
      </c>
      <c r="U771">
        <f t="shared" ca="1" si="399"/>
        <v>30</v>
      </c>
      <c r="V771">
        <v>5</v>
      </c>
      <c r="W771">
        <f ca="1">INDIRECT("'"&amp;$A771&amp;"'!$d$23")</f>
        <v>1</v>
      </c>
      <c r="X771">
        <f ca="1">INDIRECT("'"&amp;$A771&amp;"'!$D$27")</f>
        <v>13</v>
      </c>
    </row>
    <row r="772" spans="1:24" x14ac:dyDescent="0.35">
      <c r="A772" t="s">
        <v>142</v>
      </c>
      <c r="B772">
        <f t="shared" ca="1" si="380"/>
        <v>25</v>
      </c>
      <c r="C772">
        <f t="shared" ca="1" si="381"/>
        <v>170</v>
      </c>
      <c r="D772">
        <f t="shared" ca="1" si="382"/>
        <v>77.599999999999994</v>
      </c>
      <c r="E772">
        <f t="shared" ca="1" si="383"/>
        <v>24.4</v>
      </c>
      <c r="F772">
        <f t="shared" ca="1" si="384"/>
        <v>10.5</v>
      </c>
      <c r="G772">
        <f t="shared" ca="1" si="385"/>
        <v>26.9</v>
      </c>
      <c r="H772">
        <f t="shared" ca="1" si="386"/>
        <v>17.3</v>
      </c>
      <c r="I772">
        <f t="shared" ca="1" si="387"/>
        <v>15.8</v>
      </c>
      <c r="J772">
        <f t="shared" ca="1" si="388"/>
        <v>24.3</v>
      </c>
      <c r="K772">
        <f t="shared" ca="1" si="389"/>
        <v>24.1</v>
      </c>
      <c r="L772">
        <f t="shared" ca="1" si="390"/>
        <v>32.1</v>
      </c>
      <c r="M772">
        <f t="shared" ca="1" si="391"/>
        <v>24.9</v>
      </c>
      <c r="N772">
        <f t="shared" ca="1" si="392"/>
        <v>37.1</v>
      </c>
      <c r="O772">
        <f t="shared" ca="1" si="393"/>
        <v>49.4</v>
      </c>
      <c r="P772">
        <f t="shared" ca="1" si="394"/>
        <v>46</v>
      </c>
      <c r="Q772">
        <f t="shared" ca="1" si="395"/>
        <v>50</v>
      </c>
      <c r="R772">
        <f t="shared" ca="1" si="396"/>
        <v>20</v>
      </c>
      <c r="S772">
        <f t="shared" ca="1" si="397"/>
        <v>42</v>
      </c>
      <c r="T772">
        <f t="shared" ca="1" si="398"/>
        <v>32</v>
      </c>
      <c r="U772">
        <f t="shared" ca="1" si="399"/>
        <v>30</v>
      </c>
      <c r="V772">
        <v>10</v>
      </c>
      <c r="W772">
        <f ca="1">INDIRECT("'"&amp;$A772&amp;"'!$e$23")</f>
        <v>2</v>
      </c>
      <c r="X772">
        <f ca="1">INDIRECT("'"&amp;$A772&amp;"'!$e$27")</f>
        <v>28</v>
      </c>
    </row>
    <row r="773" spans="1:24" x14ac:dyDescent="0.35">
      <c r="A773" t="s">
        <v>142</v>
      </c>
      <c r="B773">
        <f t="shared" ca="1" si="380"/>
        <v>25</v>
      </c>
      <c r="C773">
        <f t="shared" ca="1" si="381"/>
        <v>170</v>
      </c>
      <c r="D773">
        <f t="shared" ca="1" si="382"/>
        <v>77.599999999999994</v>
      </c>
      <c r="E773">
        <f t="shared" ca="1" si="383"/>
        <v>24.4</v>
      </c>
      <c r="F773">
        <f t="shared" ca="1" si="384"/>
        <v>10.5</v>
      </c>
      <c r="G773">
        <f t="shared" ca="1" si="385"/>
        <v>26.9</v>
      </c>
      <c r="H773">
        <f t="shared" ca="1" si="386"/>
        <v>17.3</v>
      </c>
      <c r="I773">
        <f t="shared" ca="1" si="387"/>
        <v>15.8</v>
      </c>
      <c r="J773">
        <f t="shared" ca="1" si="388"/>
        <v>24.3</v>
      </c>
      <c r="K773">
        <f t="shared" ca="1" si="389"/>
        <v>24.1</v>
      </c>
      <c r="L773">
        <f t="shared" ca="1" si="390"/>
        <v>32.1</v>
      </c>
      <c r="M773">
        <f t="shared" ca="1" si="391"/>
        <v>24.9</v>
      </c>
      <c r="N773">
        <f t="shared" ca="1" si="392"/>
        <v>37.1</v>
      </c>
      <c r="O773">
        <f t="shared" ca="1" si="393"/>
        <v>49.4</v>
      </c>
      <c r="P773">
        <f t="shared" ca="1" si="394"/>
        <v>46</v>
      </c>
      <c r="Q773">
        <f t="shared" ca="1" si="395"/>
        <v>50</v>
      </c>
      <c r="R773">
        <f t="shared" ca="1" si="396"/>
        <v>20</v>
      </c>
      <c r="S773">
        <f t="shared" ca="1" si="397"/>
        <v>42</v>
      </c>
      <c r="T773">
        <f t="shared" ca="1" si="398"/>
        <v>32</v>
      </c>
      <c r="U773">
        <f t="shared" ca="1" si="399"/>
        <v>30</v>
      </c>
      <c r="V773">
        <v>15</v>
      </c>
      <c r="W773">
        <f ca="1">INDIRECT("'"&amp;$A773&amp;"'!$f$23")</f>
        <v>3</v>
      </c>
      <c r="X773">
        <f ca="1">INDIRECT("'"&amp;$A773&amp;"'!$f$27")</f>
        <v>35</v>
      </c>
    </row>
    <row r="774" spans="1:24" x14ac:dyDescent="0.35">
      <c r="A774" t="s">
        <v>142</v>
      </c>
      <c r="B774">
        <f t="shared" ca="1" si="380"/>
        <v>25</v>
      </c>
      <c r="C774">
        <f ca="1">INDIRECT("'"&amp;$A774&amp;"'!$C$4")</f>
        <v>170</v>
      </c>
      <c r="D774">
        <f ca="1">INDIRECT("'"&amp;$A774&amp;"'!$C$5")</f>
        <v>77.599999999999994</v>
      </c>
      <c r="E774">
        <f ca="1">INDIRECT("'"&amp;$A774&amp;"'!$C$6")</f>
        <v>24.4</v>
      </c>
      <c r="F774">
        <f ca="1">INDIRECT("'"&amp;$A774&amp;"'!$C$7")</f>
        <v>10.5</v>
      </c>
      <c r="G774">
        <f ca="1">INDIRECT("'"&amp;$A774&amp;"'!$C$8")</f>
        <v>26.9</v>
      </c>
      <c r="H774">
        <f ca="1">INDIRECT("'"&amp;$A774&amp;"'!$C$11")</f>
        <v>17.3</v>
      </c>
      <c r="I774">
        <f ca="1">INDIRECT("'"&amp;$A774&amp;"'!$D$11")</f>
        <v>15.8</v>
      </c>
      <c r="J774">
        <f ca="1">INDIRECT("'"&amp;$A774&amp;"'!$e$11")</f>
        <v>24.3</v>
      </c>
      <c r="K774">
        <f ca="1">INDIRECT("'"&amp;$A774&amp;"'!$f$11")</f>
        <v>24.1</v>
      </c>
      <c r="L774">
        <f ca="1">INDIRECT("'"&amp;$A774&amp;"'!$C$12")</f>
        <v>32.1</v>
      </c>
      <c r="M774">
        <f ca="1">INDIRECT("'"&amp;$A774&amp;"'!$d$12")</f>
        <v>24.9</v>
      </c>
      <c r="N774">
        <f ca="1">INDIRECT("'"&amp;$A774&amp;"'!$e$12")</f>
        <v>37.1</v>
      </c>
      <c r="O774">
        <f ca="1">INDIRECT("'"&amp;$A774&amp;"'!$f$12")</f>
        <v>49.4</v>
      </c>
      <c r="P774">
        <f ca="1">INDIRECT("'"&amp;$A774&amp;"'!$C$16")</f>
        <v>46</v>
      </c>
      <c r="Q774">
        <f ca="1">INDIRECT("'"&amp;$A774&amp;"'!$C$17")</f>
        <v>50</v>
      </c>
      <c r="R774">
        <f ca="1">INDIRECT("'"&amp;$A774&amp;"'!$d$16")</f>
        <v>20</v>
      </c>
      <c r="S774">
        <f ca="1">INDIRECT("'"&amp;$A774&amp;"'!$e$17")</f>
        <v>42</v>
      </c>
      <c r="T774">
        <f ca="1">INDIRECT("'"&amp;$A774&amp;"'!$f$16")</f>
        <v>32</v>
      </c>
      <c r="U774">
        <f ca="1">INDIRECT("'"&amp;$A774&amp;"'!$f$17")</f>
        <v>30</v>
      </c>
      <c r="V774">
        <v>20</v>
      </c>
      <c r="W774">
        <f ca="1">INDIRECT("'"&amp;$A774&amp;"'!$g$23")</f>
        <v>4.25</v>
      </c>
      <c r="X774">
        <f ca="1">INDIRECT("'"&amp;$A774&amp;"'!$g$27")</f>
        <v>39</v>
      </c>
    </row>
    <row r="775" spans="1:24" x14ac:dyDescent="0.35">
      <c r="A775" t="s">
        <v>142</v>
      </c>
      <c r="B775">
        <f t="shared" ca="1" si="380"/>
        <v>25</v>
      </c>
      <c r="C775">
        <f t="shared" ca="1" si="381"/>
        <v>170</v>
      </c>
      <c r="D775">
        <f t="shared" ca="1" si="382"/>
        <v>77.599999999999994</v>
      </c>
      <c r="E775">
        <f t="shared" ca="1" si="383"/>
        <v>24.4</v>
      </c>
      <c r="F775">
        <f t="shared" ca="1" si="384"/>
        <v>10.5</v>
      </c>
      <c r="G775">
        <f t="shared" ca="1" si="385"/>
        <v>26.9</v>
      </c>
      <c r="H775">
        <f t="shared" ca="1" si="386"/>
        <v>17.3</v>
      </c>
      <c r="I775">
        <f t="shared" ca="1" si="387"/>
        <v>15.8</v>
      </c>
      <c r="J775">
        <f t="shared" ca="1" si="388"/>
        <v>24.3</v>
      </c>
      <c r="K775">
        <f t="shared" ca="1" si="389"/>
        <v>24.1</v>
      </c>
      <c r="L775">
        <f t="shared" ca="1" si="390"/>
        <v>32.1</v>
      </c>
      <c r="M775">
        <f t="shared" ca="1" si="391"/>
        <v>24.9</v>
      </c>
      <c r="N775">
        <f t="shared" ca="1" si="392"/>
        <v>37.1</v>
      </c>
      <c r="O775">
        <f t="shared" ca="1" si="393"/>
        <v>49.4</v>
      </c>
      <c r="P775">
        <f t="shared" ca="1" si="394"/>
        <v>46</v>
      </c>
      <c r="Q775">
        <f t="shared" ca="1" si="395"/>
        <v>50</v>
      </c>
      <c r="R775">
        <f t="shared" ca="1" si="396"/>
        <v>20</v>
      </c>
      <c r="S775">
        <f t="shared" ca="1" si="397"/>
        <v>42</v>
      </c>
      <c r="T775">
        <f t="shared" ca="1" si="398"/>
        <v>32</v>
      </c>
      <c r="U775">
        <f t="shared" ca="1" si="399"/>
        <v>30</v>
      </c>
      <c r="V775">
        <v>25</v>
      </c>
      <c r="W775">
        <f ca="1">INDIRECT("'"&amp;$A775&amp;"'!$h$23")</f>
        <v>6</v>
      </c>
      <c r="X775">
        <f ca="1">INDIRECT("'"&amp;$A775&amp;"'!$h$27")</f>
        <v>44</v>
      </c>
    </row>
    <row r="776" spans="1:24" x14ac:dyDescent="0.35">
      <c r="A776" t="s">
        <v>142</v>
      </c>
      <c r="B776">
        <f t="shared" ca="1" si="380"/>
        <v>25</v>
      </c>
      <c r="C776">
        <f t="shared" ca="1" si="381"/>
        <v>170</v>
      </c>
      <c r="D776">
        <f t="shared" ca="1" si="382"/>
        <v>77.599999999999994</v>
      </c>
      <c r="E776">
        <f t="shared" ca="1" si="383"/>
        <v>24.4</v>
      </c>
      <c r="F776">
        <f t="shared" ca="1" si="384"/>
        <v>10.5</v>
      </c>
      <c r="G776">
        <f t="shared" ca="1" si="385"/>
        <v>26.9</v>
      </c>
      <c r="H776">
        <f t="shared" ca="1" si="386"/>
        <v>17.3</v>
      </c>
      <c r="I776">
        <f t="shared" ca="1" si="387"/>
        <v>15.8</v>
      </c>
      <c r="J776">
        <f t="shared" ca="1" si="388"/>
        <v>24.3</v>
      </c>
      <c r="K776">
        <f t="shared" ca="1" si="389"/>
        <v>24.1</v>
      </c>
      <c r="L776">
        <f t="shared" ca="1" si="390"/>
        <v>32.1</v>
      </c>
      <c r="M776">
        <f t="shared" ca="1" si="391"/>
        <v>24.9</v>
      </c>
      <c r="N776">
        <f t="shared" ca="1" si="392"/>
        <v>37.1</v>
      </c>
      <c r="O776">
        <f t="shared" ca="1" si="393"/>
        <v>49.4</v>
      </c>
      <c r="P776">
        <f t="shared" ca="1" si="394"/>
        <v>46</v>
      </c>
      <c r="Q776">
        <f t="shared" ca="1" si="395"/>
        <v>50</v>
      </c>
      <c r="R776">
        <f t="shared" ca="1" si="396"/>
        <v>20</v>
      </c>
      <c r="S776">
        <f t="shared" ca="1" si="397"/>
        <v>42</v>
      </c>
      <c r="T776">
        <f t="shared" ca="1" si="398"/>
        <v>32</v>
      </c>
      <c r="U776">
        <f t="shared" ca="1" si="399"/>
        <v>30</v>
      </c>
      <c r="V776">
        <v>30</v>
      </c>
      <c r="W776">
        <f ca="1">INDIRECT("'"&amp;$A776&amp;"'!$i$23")</f>
        <v>7.25</v>
      </c>
      <c r="X776">
        <f ca="1">INDIRECT("'"&amp;$A776&amp;"'!$i$27")</f>
        <v>48</v>
      </c>
    </row>
    <row r="777" spans="1:24" x14ac:dyDescent="0.35">
      <c r="A777" t="s">
        <v>142</v>
      </c>
      <c r="B777">
        <f t="shared" ca="1" si="380"/>
        <v>25</v>
      </c>
      <c r="C777">
        <f t="shared" ca="1" si="381"/>
        <v>170</v>
      </c>
      <c r="D777">
        <f t="shared" ca="1" si="382"/>
        <v>77.599999999999994</v>
      </c>
      <c r="E777">
        <f t="shared" ca="1" si="383"/>
        <v>24.4</v>
      </c>
      <c r="F777">
        <f t="shared" ca="1" si="384"/>
        <v>10.5</v>
      </c>
      <c r="G777">
        <f t="shared" ca="1" si="385"/>
        <v>26.9</v>
      </c>
      <c r="H777">
        <f t="shared" ca="1" si="386"/>
        <v>17.3</v>
      </c>
      <c r="I777">
        <f t="shared" ca="1" si="387"/>
        <v>15.8</v>
      </c>
      <c r="J777">
        <f t="shared" ca="1" si="388"/>
        <v>24.3</v>
      </c>
      <c r="K777">
        <f t="shared" ca="1" si="389"/>
        <v>24.1</v>
      </c>
      <c r="L777">
        <f t="shared" ca="1" si="390"/>
        <v>32.1</v>
      </c>
      <c r="M777">
        <f t="shared" ca="1" si="391"/>
        <v>24.9</v>
      </c>
      <c r="N777">
        <f t="shared" ca="1" si="392"/>
        <v>37.1</v>
      </c>
      <c r="O777">
        <f t="shared" ca="1" si="393"/>
        <v>49.4</v>
      </c>
      <c r="P777">
        <f t="shared" ca="1" si="394"/>
        <v>46</v>
      </c>
      <c r="Q777">
        <f t="shared" ca="1" si="395"/>
        <v>50</v>
      </c>
      <c r="R777">
        <f t="shared" ca="1" si="396"/>
        <v>20</v>
      </c>
      <c r="S777">
        <f t="shared" ca="1" si="397"/>
        <v>42</v>
      </c>
      <c r="T777">
        <f t="shared" ca="1" si="398"/>
        <v>32</v>
      </c>
      <c r="U777">
        <f t="shared" ca="1" si="399"/>
        <v>30</v>
      </c>
      <c r="V777">
        <v>35</v>
      </c>
      <c r="W777">
        <f ca="1">INDIRECT("'"&amp;$A777&amp;"'!$j$23")</f>
        <v>8.25</v>
      </c>
      <c r="X777">
        <f ca="1">INDIRECT("'"&amp;$A777&amp;"'!$j$27")</f>
        <v>49</v>
      </c>
    </row>
    <row r="778" spans="1:24" x14ac:dyDescent="0.35">
      <c r="A778" t="s">
        <v>142</v>
      </c>
      <c r="B778">
        <f t="shared" ca="1" si="380"/>
        <v>25</v>
      </c>
      <c r="C778">
        <f t="shared" ca="1" si="381"/>
        <v>170</v>
      </c>
      <c r="D778">
        <f t="shared" ca="1" si="382"/>
        <v>77.599999999999994</v>
      </c>
      <c r="E778">
        <f t="shared" ca="1" si="383"/>
        <v>24.4</v>
      </c>
      <c r="F778">
        <f t="shared" ca="1" si="384"/>
        <v>10.5</v>
      </c>
      <c r="G778">
        <f t="shared" ca="1" si="385"/>
        <v>26.9</v>
      </c>
      <c r="H778">
        <f t="shared" ca="1" si="386"/>
        <v>17.3</v>
      </c>
      <c r="I778">
        <f t="shared" ca="1" si="387"/>
        <v>15.8</v>
      </c>
      <c r="J778">
        <f t="shared" ca="1" si="388"/>
        <v>24.3</v>
      </c>
      <c r="K778">
        <f t="shared" ca="1" si="389"/>
        <v>24.1</v>
      </c>
      <c r="L778">
        <f t="shared" ca="1" si="390"/>
        <v>32.1</v>
      </c>
      <c r="M778">
        <f t="shared" ca="1" si="391"/>
        <v>24.9</v>
      </c>
      <c r="N778">
        <f t="shared" ca="1" si="392"/>
        <v>37.1</v>
      </c>
      <c r="O778">
        <f t="shared" ca="1" si="393"/>
        <v>49.4</v>
      </c>
      <c r="P778">
        <f t="shared" ca="1" si="394"/>
        <v>46</v>
      </c>
      <c r="Q778">
        <f t="shared" ca="1" si="395"/>
        <v>50</v>
      </c>
      <c r="R778">
        <f t="shared" ca="1" si="396"/>
        <v>20</v>
      </c>
      <c r="S778">
        <f t="shared" ca="1" si="397"/>
        <v>42</v>
      </c>
      <c r="T778">
        <f t="shared" ca="1" si="398"/>
        <v>32</v>
      </c>
      <c r="U778">
        <f t="shared" ca="1" si="399"/>
        <v>30</v>
      </c>
      <c r="V778">
        <v>40</v>
      </c>
      <c r="W778">
        <f ca="1">INDIRECT("'"&amp;$A778&amp;"'!$k$23")</f>
        <v>10</v>
      </c>
      <c r="X778">
        <f ca="1">INDIRECT("'"&amp;$A778&amp;"'!$k$27")</f>
        <v>52</v>
      </c>
    </row>
    <row r="779" spans="1:24" x14ac:dyDescent="0.35">
      <c r="A779" t="s">
        <v>142</v>
      </c>
      <c r="B779">
        <f t="shared" ca="1" si="380"/>
        <v>25</v>
      </c>
      <c r="C779">
        <f t="shared" ca="1" si="381"/>
        <v>170</v>
      </c>
      <c r="D779">
        <f t="shared" ca="1" si="382"/>
        <v>77.599999999999994</v>
      </c>
      <c r="E779">
        <f t="shared" ca="1" si="383"/>
        <v>24.4</v>
      </c>
      <c r="F779">
        <f t="shared" ca="1" si="384"/>
        <v>10.5</v>
      </c>
      <c r="G779">
        <f t="shared" ca="1" si="385"/>
        <v>26.9</v>
      </c>
      <c r="H779">
        <f t="shared" ca="1" si="386"/>
        <v>17.3</v>
      </c>
      <c r="I779">
        <f t="shared" ca="1" si="387"/>
        <v>15.8</v>
      </c>
      <c r="J779">
        <f t="shared" ca="1" si="388"/>
        <v>24.3</v>
      </c>
      <c r="K779">
        <f t="shared" ca="1" si="389"/>
        <v>24.1</v>
      </c>
      <c r="L779">
        <f t="shared" ca="1" si="390"/>
        <v>32.1</v>
      </c>
      <c r="M779">
        <f t="shared" ca="1" si="391"/>
        <v>24.9</v>
      </c>
      <c r="N779">
        <f t="shared" ca="1" si="392"/>
        <v>37.1</v>
      </c>
      <c r="O779">
        <f t="shared" ca="1" si="393"/>
        <v>49.4</v>
      </c>
      <c r="P779">
        <f t="shared" ca="1" si="394"/>
        <v>46</v>
      </c>
      <c r="Q779">
        <f t="shared" ca="1" si="395"/>
        <v>50</v>
      </c>
      <c r="R779">
        <f t="shared" ca="1" si="396"/>
        <v>20</v>
      </c>
      <c r="S779">
        <f t="shared" ca="1" si="397"/>
        <v>42</v>
      </c>
      <c r="T779">
        <f t="shared" ca="1" si="398"/>
        <v>32</v>
      </c>
      <c r="U779">
        <f t="shared" ca="1" si="399"/>
        <v>30</v>
      </c>
      <c r="V779">
        <v>45</v>
      </c>
      <c r="W779">
        <f ca="1">INDIRECT("'"&amp;$A779&amp;"'!$l$23")</f>
        <v>11</v>
      </c>
      <c r="X779">
        <f ca="1">INDIRECT("'"&amp;$A779&amp;"'!$l$27")</f>
        <v>65</v>
      </c>
    </row>
    <row r="780" spans="1:24" x14ac:dyDescent="0.35">
      <c r="A780" t="s">
        <v>142</v>
      </c>
      <c r="B780">
        <f t="shared" ca="1" si="380"/>
        <v>25</v>
      </c>
      <c r="C780">
        <f t="shared" ca="1" si="381"/>
        <v>170</v>
      </c>
      <c r="D780">
        <f t="shared" ca="1" si="382"/>
        <v>77.599999999999994</v>
      </c>
      <c r="E780">
        <f t="shared" ca="1" si="383"/>
        <v>24.4</v>
      </c>
      <c r="F780">
        <f t="shared" ca="1" si="384"/>
        <v>10.5</v>
      </c>
      <c r="G780">
        <f t="shared" ca="1" si="385"/>
        <v>26.9</v>
      </c>
      <c r="H780">
        <f t="shared" ca="1" si="386"/>
        <v>17.3</v>
      </c>
      <c r="I780">
        <f t="shared" ca="1" si="387"/>
        <v>15.8</v>
      </c>
      <c r="J780">
        <f t="shared" ca="1" si="388"/>
        <v>24.3</v>
      </c>
      <c r="K780">
        <f t="shared" ca="1" si="389"/>
        <v>24.1</v>
      </c>
      <c r="L780">
        <f t="shared" ca="1" si="390"/>
        <v>32.1</v>
      </c>
      <c r="M780">
        <f t="shared" ca="1" si="391"/>
        <v>24.9</v>
      </c>
      <c r="N780">
        <f t="shared" ca="1" si="392"/>
        <v>37.1</v>
      </c>
      <c r="O780">
        <f t="shared" ca="1" si="393"/>
        <v>49.4</v>
      </c>
      <c r="P780">
        <f t="shared" ca="1" si="394"/>
        <v>46</v>
      </c>
      <c r="Q780">
        <f t="shared" ca="1" si="395"/>
        <v>50</v>
      </c>
      <c r="R780">
        <f t="shared" ca="1" si="396"/>
        <v>20</v>
      </c>
      <c r="S780">
        <f t="shared" ca="1" si="397"/>
        <v>42</v>
      </c>
      <c r="T780">
        <f t="shared" ca="1" si="398"/>
        <v>32</v>
      </c>
      <c r="U780">
        <f t="shared" ca="1" si="399"/>
        <v>30</v>
      </c>
      <c r="V780">
        <v>50</v>
      </c>
      <c r="W780">
        <f ca="1">INDIRECT("'"&amp;$A780&amp;"'!$m$23")</f>
        <v>11.5</v>
      </c>
      <c r="X780">
        <f ca="1">INDIRECT("'"&amp;$A780&amp;"'!$m$27")</f>
        <v>60</v>
      </c>
    </row>
    <row r="781" spans="1:24" x14ac:dyDescent="0.35">
      <c r="A781" t="s">
        <v>142</v>
      </c>
      <c r="B781">
        <f t="shared" ca="1" si="380"/>
        <v>25</v>
      </c>
      <c r="C781">
        <f t="shared" ca="1" si="381"/>
        <v>170</v>
      </c>
      <c r="D781">
        <f t="shared" ca="1" si="382"/>
        <v>77.599999999999994</v>
      </c>
      <c r="E781">
        <f t="shared" ca="1" si="383"/>
        <v>24.4</v>
      </c>
      <c r="F781">
        <f t="shared" ca="1" si="384"/>
        <v>10.5</v>
      </c>
      <c r="G781">
        <f t="shared" ca="1" si="385"/>
        <v>26.9</v>
      </c>
      <c r="H781">
        <f t="shared" ca="1" si="386"/>
        <v>17.3</v>
      </c>
      <c r="I781">
        <f t="shared" ca="1" si="387"/>
        <v>15.8</v>
      </c>
      <c r="J781">
        <f t="shared" ca="1" si="388"/>
        <v>24.3</v>
      </c>
      <c r="K781">
        <f t="shared" ca="1" si="389"/>
        <v>24.1</v>
      </c>
      <c r="L781">
        <f t="shared" ca="1" si="390"/>
        <v>32.1</v>
      </c>
      <c r="M781">
        <f t="shared" ca="1" si="391"/>
        <v>24.9</v>
      </c>
      <c r="N781">
        <f t="shared" ca="1" si="392"/>
        <v>37.1</v>
      </c>
      <c r="O781">
        <f t="shared" ca="1" si="393"/>
        <v>49.4</v>
      </c>
      <c r="P781">
        <f t="shared" ca="1" si="394"/>
        <v>46</v>
      </c>
      <c r="Q781">
        <f t="shared" ca="1" si="395"/>
        <v>50</v>
      </c>
      <c r="R781">
        <f t="shared" ca="1" si="396"/>
        <v>20</v>
      </c>
      <c r="S781">
        <f t="shared" ca="1" si="397"/>
        <v>42</v>
      </c>
      <c r="T781">
        <f t="shared" ca="1" si="398"/>
        <v>32</v>
      </c>
      <c r="U781">
        <f t="shared" ca="1" si="399"/>
        <v>30</v>
      </c>
      <c r="V781">
        <v>55</v>
      </c>
      <c r="W781">
        <f ca="1">INDIRECT("'"&amp;$A781&amp;"'!$n$23")</f>
        <v>13</v>
      </c>
      <c r="X781">
        <f ca="1">INDIRECT("'"&amp;$A781&amp;"'!$n$27")</f>
        <v>90</v>
      </c>
    </row>
    <row r="782" spans="1:24" x14ac:dyDescent="0.35">
      <c r="A782" t="s">
        <v>142</v>
      </c>
      <c r="B782">
        <f t="shared" ca="1" si="380"/>
        <v>25</v>
      </c>
      <c r="C782">
        <f t="shared" ca="1" si="381"/>
        <v>170</v>
      </c>
      <c r="D782">
        <f t="shared" ca="1" si="382"/>
        <v>77.599999999999994</v>
      </c>
      <c r="E782">
        <f t="shared" ca="1" si="383"/>
        <v>24.4</v>
      </c>
      <c r="F782">
        <f t="shared" ca="1" si="384"/>
        <v>10.5</v>
      </c>
      <c r="G782">
        <f t="shared" ca="1" si="385"/>
        <v>26.9</v>
      </c>
      <c r="H782">
        <f t="shared" ca="1" si="386"/>
        <v>17.3</v>
      </c>
      <c r="I782">
        <f t="shared" ca="1" si="387"/>
        <v>15.8</v>
      </c>
      <c r="J782">
        <f t="shared" ca="1" si="388"/>
        <v>24.3</v>
      </c>
      <c r="K782">
        <f t="shared" ca="1" si="389"/>
        <v>24.1</v>
      </c>
      <c r="L782">
        <f t="shared" ca="1" si="390"/>
        <v>32.1</v>
      </c>
      <c r="M782">
        <f t="shared" ca="1" si="391"/>
        <v>24.9</v>
      </c>
      <c r="N782">
        <f t="shared" ca="1" si="392"/>
        <v>37.1</v>
      </c>
      <c r="O782">
        <f t="shared" ca="1" si="393"/>
        <v>49.4</v>
      </c>
      <c r="P782">
        <f t="shared" ca="1" si="394"/>
        <v>46</v>
      </c>
      <c r="Q782">
        <f t="shared" ca="1" si="395"/>
        <v>50</v>
      </c>
      <c r="R782">
        <f t="shared" ca="1" si="396"/>
        <v>20</v>
      </c>
      <c r="S782">
        <f t="shared" ca="1" si="397"/>
        <v>42</v>
      </c>
      <c r="T782">
        <f t="shared" ca="1" si="398"/>
        <v>32</v>
      </c>
      <c r="U782">
        <f t="shared" ca="1" si="399"/>
        <v>30</v>
      </c>
      <c r="V782">
        <v>60</v>
      </c>
      <c r="W782">
        <f ca="1">INDIRECT("'"&amp;$A782&amp;"'!$o$23")</f>
        <v>13.5</v>
      </c>
      <c r="X782">
        <f ca="1">INDIRECT("'"&amp;$A782&amp;"'!$o$27")</f>
        <v>101</v>
      </c>
    </row>
    <row r="785" spans="23:23" x14ac:dyDescent="0.35">
      <c r="W785">
        <f ca="1">MAX(W3:W782)</f>
        <v>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C2" sqref="C2:O24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27</v>
      </c>
    </row>
    <row r="2" spans="1:15" x14ac:dyDescent="0.35">
      <c r="B2" s="1" t="s">
        <v>0</v>
      </c>
      <c r="C2">
        <f ca="1">INDIRECT("'"&amp;$A$1&amp;"'!$C$3")</f>
        <v>30</v>
      </c>
      <c r="D2">
        <f t="shared" ref="D2:O2" ca="1" si="0">INDIRECT("'"&amp;$A$1&amp;"'!$C$3")</f>
        <v>30</v>
      </c>
      <c r="E2">
        <f t="shared" ca="1" si="0"/>
        <v>30</v>
      </c>
      <c r="F2">
        <f t="shared" ca="1" si="0"/>
        <v>30</v>
      </c>
      <c r="G2">
        <f t="shared" ca="1" si="0"/>
        <v>30</v>
      </c>
      <c r="H2">
        <f t="shared" ca="1" si="0"/>
        <v>30</v>
      </c>
      <c r="I2">
        <f t="shared" ca="1" si="0"/>
        <v>30</v>
      </c>
      <c r="J2">
        <f t="shared" ca="1" si="0"/>
        <v>30</v>
      </c>
      <c r="K2">
        <f t="shared" ca="1" si="0"/>
        <v>30</v>
      </c>
      <c r="L2">
        <f t="shared" ca="1" si="0"/>
        <v>30</v>
      </c>
      <c r="M2">
        <f t="shared" ca="1" si="0"/>
        <v>30</v>
      </c>
      <c r="N2">
        <f t="shared" ca="1" si="0"/>
        <v>30</v>
      </c>
      <c r="O2">
        <f t="shared" ca="1" si="0"/>
        <v>30</v>
      </c>
    </row>
    <row r="3" spans="1:15" x14ac:dyDescent="0.35">
      <c r="B3" s="1" t="s">
        <v>1</v>
      </c>
      <c r="C3">
        <f ca="1">INDIRECT("'"&amp;$A$1&amp;"'!$C$4")</f>
        <v>178</v>
      </c>
      <c r="D3">
        <f t="shared" ref="D3:O3" ca="1" si="1">INDIRECT("'"&amp;$A$1&amp;"'!$C$4")</f>
        <v>178</v>
      </c>
      <c r="E3">
        <f t="shared" ca="1" si="1"/>
        <v>178</v>
      </c>
      <c r="F3">
        <f t="shared" ca="1" si="1"/>
        <v>178</v>
      </c>
      <c r="G3">
        <f t="shared" ca="1" si="1"/>
        <v>178</v>
      </c>
      <c r="H3">
        <f t="shared" ca="1" si="1"/>
        <v>178</v>
      </c>
      <c r="I3">
        <f t="shared" ca="1" si="1"/>
        <v>178</v>
      </c>
      <c r="J3">
        <f t="shared" ca="1" si="1"/>
        <v>178</v>
      </c>
      <c r="K3">
        <f t="shared" ca="1" si="1"/>
        <v>178</v>
      </c>
      <c r="L3">
        <f t="shared" ca="1" si="1"/>
        <v>178</v>
      </c>
      <c r="M3">
        <f t="shared" ca="1" si="1"/>
        <v>178</v>
      </c>
      <c r="N3">
        <f t="shared" ca="1" si="1"/>
        <v>178</v>
      </c>
      <c r="O3">
        <f t="shared" ca="1" si="1"/>
        <v>178</v>
      </c>
    </row>
    <row r="4" spans="1:15" x14ac:dyDescent="0.35">
      <c r="B4" s="1" t="s">
        <v>2</v>
      </c>
      <c r="C4">
        <f ca="1">INDIRECT("'"&amp;$A$1&amp;"'!$C$5")</f>
        <v>67.7</v>
      </c>
      <c r="D4">
        <f t="shared" ref="D4:O4" ca="1" si="2">INDIRECT("'"&amp;$A$1&amp;"'!$C$5")</f>
        <v>67.7</v>
      </c>
      <c r="E4">
        <f t="shared" ca="1" si="2"/>
        <v>67.7</v>
      </c>
      <c r="F4">
        <f t="shared" ca="1" si="2"/>
        <v>67.7</v>
      </c>
      <c r="G4">
        <f t="shared" ca="1" si="2"/>
        <v>67.7</v>
      </c>
      <c r="H4">
        <f t="shared" ca="1" si="2"/>
        <v>67.7</v>
      </c>
      <c r="I4">
        <f t="shared" ca="1" si="2"/>
        <v>67.7</v>
      </c>
      <c r="J4">
        <f t="shared" ca="1" si="2"/>
        <v>67.7</v>
      </c>
      <c r="K4">
        <f t="shared" ca="1" si="2"/>
        <v>67.7</v>
      </c>
      <c r="L4">
        <f t="shared" ca="1" si="2"/>
        <v>67.7</v>
      </c>
      <c r="M4">
        <f t="shared" ca="1" si="2"/>
        <v>67.7</v>
      </c>
      <c r="N4">
        <f t="shared" ca="1" si="2"/>
        <v>67.7</v>
      </c>
      <c r="O4">
        <f t="shared" ca="1" si="2"/>
        <v>67.7</v>
      </c>
    </row>
    <row r="5" spans="1:15" x14ac:dyDescent="0.35">
      <c r="B5" s="1" t="s">
        <v>3</v>
      </c>
      <c r="C5">
        <f ca="1">INDIRECT("'"&amp;$A$1&amp;"'!$C$6")</f>
        <v>17.3</v>
      </c>
      <c r="D5">
        <f t="shared" ref="D5:O5" ca="1" si="3">INDIRECT("'"&amp;$A$1&amp;"'!$C$6")</f>
        <v>17.3</v>
      </c>
      <c r="E5">
        <f t="shared" ca="1" si="3"/>
        <v>17.3</v>
      </c>
      <c r="F5">
        <f t="shared" ca="1" si="3"/>
        <v>17.3</v>
      </c>
      <c r="G5">
        <f t="shared" ca="1" si="3"/>
        <v>17.3</v>
      </c>
      <c r="H5">
        <f t="shared" ca="1" si="3"/>
        <v>17.3</v>
      </c>
      <c r="I5">
        <f t="shared" ca="1" si="3"/>
        <v>17.3</v>
      </c>
      <c r="J5">
        <f t="shared" ca="1" si="3"/>
        <v>17.3</v>
      </c>
      <c r="K5">
        <f t="shared" ca="1" si="3"/>
        <v>17.3</v>
      </c>
      <c r="L5">
        <f t="shared" ca="1" si="3"/>
        <v>17.3</v>
      </c>
      <c r="M5">
        <f t="shared" ca="1" si="3"/>
        <v>17.3</v>
      </c>
      <c r="N5">
        <f t="shared" ca="1" si="3"/>
        <v>17.3</v>
      </c>
      <c r="O5">
        <f t="shared" ca="1" si="3"/>
        <v>17.3</v>
      </c>
    </row>
    <row r="6" spans="1:15" x14ac:dyDescent="0.35">
      <c r="B6" s="1" t="s">
        <v>4</v>
      </c>
      <c r="C6">
        <f ca="1">INDIRECT("'"&amp;$A$1&amp;"'!$C$7")</f>
        <v>5</v>
      </c>
      <c r="D6">
        <f t="shared" ref="D6:O6" ca="1" si="4">INDIRECT("'"&amp;$A$1&amp;"'!$C$7")</f>
        <v>5</v>
      </c>
      <c r="E6">
        <f t="shared" ca="1" si="4"/>
        <v>5</v>
      </c>
      <c r="F6">
        <f t="shared" ca="1" si="4"/>
        <v>5</v>
      </c>
      <c r="G6">
        <f t="shared" ca="1" si="4"/>
        <v>5</v>
      </c>
      <c r="H6">
        <f t="shared" ca="1" si="4"/>
        <v>5</v>
      </c>
      <c r="I6">
        <f t="shared" ca="1" si="4"/>
        <v>5</v>
      </c>
      <c r="J6">
        <f t="shared" ca="1" si="4"/>
        <v>5</v>
      </c>
      <c r="K6">
        <f t="shared" ca="1" si="4"/>
        <v>5</v>
      </c>
      <c r="L6">
        <f t="shared" ca="1" si="4"/>
        <v>5</v>
      </c>
      <c r="M6">
        <f t="shared" ca="1" si="4"/>
        <v>5</v>
      </c>
      <c r="N6">
        <f t="shared" ca="1" si="4"/>
        <v>5</v>
      </c>
      <c r="O6">
        <f t="shared" ca="1" si="4"/>
        <v>5</v>
      </c>
    </row>
    <row r="7" spans="1:15" x14ac:dyDescent="0.35">
      <c r="B7" s="1" t="s">
        <v>5</v>
      </c>
      <c r="C7">
        <f ca="1">INDIRECT("'"&amp;$A$1&amp;"'!$C$8")</f>
        <v>21.4</v>
      </c>
      <c r="D7">
        <f t="shared" ref="D7:O7" ca="1" si="5">INDIRECT("'"&amp;$A$1&amp;"'!$C$8")</f>
        <v>21.4</v>
      </c>
      <c r="E7">
        <f t="shared" ca="1" si="5"/>
        <v>21.4</v>
      </c>
      <c r="F7">
        <f t="shared" ca="1" si="5"/>
        <v>21.4</v>
      </c>
      <c r="G7">
        <f t="shared" ca="1" si="5"/>
        <v>21.4</v>
      </c>
      <c r="H7">
        <f t="shared" ca="1" si="5"/>
        <v>21.4</v>
      </c>
      <c r="I7">
        <f t="shared" ca="1" si="5"/>
        <v>21.4</v>
      </c>
      <c r="J7">
        <f t="shared" ca="1" si="5"/>
        <v>21.4</v>
      </c>
      <c r="K7">
        <f t="shared" ca="1" si="5"/>
        <v>21.4</v>
      </c>
      <c r="L7">
        <f t="shared" ca="1" si="5"/>
        <v>21.4</v>
      </c>
      <c r="M7">
        <f t="shared" ca="1" si="5"/>
        <v>21.4</v>
      </c>
      <c r="N7">
        <f t="shared" ca="1" si="5"/>
        <v>21.4</v>
      </c>
      <c r="O7">
        <f t="shared" ca="1" si="5"/>
        <v>21.4</v>
      </c>
    </row>
    <row r="8" spans="1:15" x14ac:dyDescent="0.35">
      <c r="A8" s="2" t="s">
        <v>31</v>
      </c>
      <c r="B8" s="2" t="s">
        <v>6</v>
      </c>
      <c r="C8">
        <f ca="1">INDIRECT("'"&amp;$A$1&amp;"'!$C$11")</f>
        <v>12</v>
      </c>
      <c r="D8">
        <f t="shared" ref="D8:O8" ca="1" si="6">INDIRECT("'"&amp;$A$1&amp;"'!$C$11")</f>
        <v>12</v>
      </c>
      <c r="E8">
        <f t="shared" ca="1" si="6"/>
        <v>12</v>
      </c>
      <c r="F8">
        <f t="shared" ca="1" si="6"/>
        <v>12</v>
      </c>
      <c r="G8">
        <f t="shared" ca="1" si="6"/>
        <v>12</v>
      </c>
      <c r="H8">
        <f t="shared" ca="1" si="6"/>
        <v>12</v>
      </c>
      <c r="I8">
        <f t="shared" ca="1" si="6"/>
        <v>12</v>
      </c>
      <c r="J8">
        <f t="shared" ca="1" si="6"/>
        <v>12</v>
      </c>
      <c r="K8">
        <f t="shared" ca="1" si="6"/>
        <v>12</v>
      </c>
      <c r="L8">
        <f t="shared" ca="1" si="6"/>
        <v>12</v>
      </c>
      <c r="M8">
        <f t="shared" ca="1" si="6"/>
        <v>12</v>
      </c>
      <c r="N8">
        <f t="shared" ca="1" si="6"/>
        <v>12</v>
      </c>
      <c r="O8">
        <f t="shared" ca="1" si="6"/>
        <v>12</v>
      </c>
    </row>
    <row r="9" spans="1:15" x14ac:dyDescent="0.35">
      <c r="B9" s="2" t="s">
        <v>7</v>
      </c>
      <c r="C9">
        <f ca="1">INDIRECT("'"&amp;$A$1&amp;"'!$D$11")</f>
        <v>10.4</v>
      </c>
      <c r="D9">
        <f t="shared" ref="D9:O9" ca="1" si="7">INDIRECT("'"&amp;$A$1&amp;"'!$D$11")</f>
        <v>10.4</v>
      </c>
      <c r="E9">
        <f t="shared" ca="1" si="7"/>
        <v>10.4</v>
      </c>
      <c r="F9">
        <f t="shared" ca="1" si="7"/>
        <v>10.4</v>
      </c>
      <c r="G9">
        <f t="shared" ca="1" si="7"/>
        <v>10.4</v>
      </c>
      <c r="H9">
        <f t="shared" ca="1" si="7"/>
        <v>10.4</v>
      </c>
      <c r="I9">
        <f t="shared" ca="1" si="7"/>
        <v>10.4</v>
      </c>
      <c r="J9">
        <f t="shared" ca="1" si="7"/>
        <v>10.4</v>
      </c>
      <c r="K9">
        <f t="shared" ca="1" si="7"/>
        <v>10.4</v>
      </c>
      <c r="L9">
        <f t="shared" ca="1" si="7"/>
        <v>10.4</v>
      </c>
      <c r="M9">
        <f t="shared" ca="1" si="7"/>
        <v>10.4</v>
      </c>
      <c r="N9">
        <f t="shared" ca="1" si="7"/>
        <v>10.4</v>
      </c>
      <c r="O9">
        <f t="shared" ca="1" si="7"/>
        <v>10.4</v>
      </c>
    </row>
    <row r="10" spans="1:15" x14ac:dyDescent="0.35">
      <c r="B10" s="2" t="s">
        <v>8</v>
      </c>
      <c r="C10">
        <f ca="1">INDIRECT("'"&amp;$A$1&amp;"'!$e$11")</f>
        <v>17.7</v>
      </c>
      <c r="D10">
        <f t="shared" ref="D10:O10" ca="1" si="8">INDIRECT("'"&amp;$A$1&amp;"'!$e$11")</f>
        <v>17.7</v>
      </c>
      <c r="E10">
        <f t="shared" ca="1" si="8"/>
        <v>17.7</v>
      </c>
      <c r="F10">
        <f t="shared" ca="1" si="8"/>
        <v>17.7</v>
      </c>
      <c r="G10">
        <f t="shared" ca="1" si="8"/>
        <v>17.7</v>
      </c>
      <c r="H10">
        <f t="shared" ca="1" si="8"/>
        <v>17.7</v>
      </c>
      <c r="I10">
        <f t="shared" ca="1" si="8"/>
        <v>17.7</v>
      </c>
      <c r="J10">
        <f t="shared" ca="1" si="8"/>
        <v>17.7</v>
      </c>
      <c r="K10">
        <f t="shared" ca="1" si="8"/>
        <v>17.7</v>
      </c>
      <c r="L10">
        <f t="shared" ca="1" si="8"/>
        <v>17.7</v>
      </c>
      <c r="M10">
        <f t="shared" ca="1" si="8"/>
        <v>17.7</v>
      </c>
      <c r="N10">
        <f t="shared" ca="1" si="8"/>
        <v>17.7</v>
      </c>
      <c r="O10">
        <f t="shared" ca="1" si="8"/>
        <v>17.7</v>
      </c>
    </row>
    <row r="11" spans="1:15" x14ac:dyDescent="0.35">
      <c r="B11" s="2" t="s">
        <v>9</v>
      </c>
      <c r="C11">
        <f ca="1">INDIRECT("'"&amp;$A$1&amp;"'!$f$11")</f>
        <v>17</v>
      </c>
      <c r="D11">
        <f t="shared" ref="D11:O11" ca="1" si="9">INDIRECT("'"&amp;$A$1&amp;"'!$f$11")</f>
        <v>17</v>
      </c>
      <c r="E11">
        <f t="shared" ca="1" si="9"/>
        <v>17</v>
      </c>
      <c r="F11">
        <f t="shared" ca="1" si="9"/>
        <v>17</v>
      </c>
      <c r="G11">
        <f t="shared" ca="1" si="9"/>
        <v>17</v>
      </c>
      <c r="H11">
        <f t="shared" ca="1" si="9"/>
        <v>17</v>
      </c>
      <c r="I11">
        <f t="shared" ca="1" si="9"/>
        <v>17</v>
      </c>
      <c r="J11">
        <f t="shared" ca="1" si="9"/>
        <v>17</v>
      </c>
      <c r="K11">
        <f t="shared" ca="1" si="9"/>
        <v>17</v>
      </c>
      <c r="L11">
        <f t="shared" ca="1" si="9"/>
        <v>17</v>
      </c>
      <c r="M11">
        <f t="shared" ca="1" si="9"/>
        <v>17</v>
      </c>
      <c r="N11">
        <f t="shared" ca="1" si="9"/>
        <v>17</v>
      </c>
      <c r="O11">
        <f t="shared" ca="1" si="9"/>
        <v>17</v>
      </c>
    </row>
    <row r="12" spans="1:15" x14ac:dyDescent="0.35">
      <c r="A12" s="2" t="s">
        <v>32</v>
      </c>
      <c r="B12" s="2" t="s">
        <v>10</v>
      </c>
      <c r="C12">
        <f ca="1">INDIRECT("'"&amp;$A$1&amp;"'!$C$12")</f>
        <v>35.4</v>
      </c>
      <c r="D12">
        <f t="shared" ref="D12:O12" ca="1" si="10">INDIRECT("'"&amp;$A$1&amp;"'!$C$12")</f>
        <v>35.4</v>
      </c>
      <c r="E12">
        <f t="shared" ca="1" si="10"/>
        <v>35.4</v>
      </c>
      <c r="F12">
        <f t="shared" ca="1" si="10"/>
        <v>35.4</v>
      </c>
      <c r="G12">
        <f t="shared" ca="1" si="10"/>
        <v>35.4</v>
      </c>
      <c r="H12">
        <f t="shared" ca="1" si="10"/>
        <v>35.4</v>
      </c>
      <c r="I12">
        <f t="shared" ca="1" si="10"/>
        <v>35.4</v>
      </c>
      <c r="J12">
        <f t="shared" ca="1" si="10"/>
        <v>35.4</v>
      </c>
      <c r="K12">
        <f t="shared" ca="1" si="10"/>
        <v>35.4</v>
      </c>
      <c r="L12">
        <f t="shared" ca="1" si="10"/>
        <v>35.4</v>
      </c>
      <c r="M12">
        <f t="shared" ca="1" si="10"/>
        <v>35.4</v>
      </c>
      <c r="N12">
        <f t="shared" ca="1" si="10"/>
        <v>35.4</v>
      </c>
      <c r="O12">
        <f t="shared" ca="1" si="10"/>
        <v>35.4</v>
      </c>
    </row>
    <row r="13" spans="1:15" x14ac:dyDescent="0.35">
      <c r="B13" s="2" t="s">
        <v>11</v>
      </c>
      <c r="C13">
        <f ca="1">INDIRECT("'"&amp;$A$1&amp;"'!$d$12")</f>
        <v>29.4</v>
      </c>
      <c r="D13">
        <f t="shared" ref="D13:O13" ca="1" si="11">INDIRECT("'"&amp;$A$1&amp;"'!$d$12")</f>
        <v>29.4</v>
      </c>
      <c r="E13">
        <f t="shared" ca="1" si="11"/>
        <v>29.4</v>
      </c>
      <c r="F13">
        <f t="shared" ca="1" si="11"/>
        <v>29.4</v>
      </c>
      <c r="G13">
        <f t="shared" ca="1" si="11"/>
        <v>29.4</v>
      </c>
      <c r="H13">
        <f t="shared" ca="1" si="11"/>
        <v>29.4</v>
      </c>
      <c r="I13">
        <f t="shared" ca="1" si="11"/>
        <v>29.4</v>
      </c>
      <c r="J13">
        <f t="shared" ca="1" si="11"/>
        <v>29.4</v>
      </c>
      <c r="K13">
        <f t="shared" ca="1" si="11"/>
        <v>29.4</v>
      </c>
      <c r="L13">
        <f t="shared" ca="1" si="11"/>
        <v>29.4</v>
      </c>
      <c r="M13">
        <f t="shared" ca="1" si="11"/>
        <v>29.4</v>
      </c>
      <c r="N13">
        <f t="shared" ca="1" si="11"/>
        <v>29.4</v>
      </c>
      <c r="O13">
        <f t="shared" ca="1" si="11"/>
        <v>29.4</v>
      </c>
    </row>
    <row r="14" spans="1:15" x14ac:dyDescent="0.35">
      <c r="B14" s="2" t="s">
        <v>12</v>
      </c>
      <c r="C14">
        <f ca="1">INDIRECT("'"&amp;$A$1&amp;"'!$e$12")</f>
        <v>40.4</v>
      </c>
      <c r="D14">
        <f t="shared" ref="D14:O14" ca="1" si="12">INDIRECT("'"&amp;$A$1&amp;"'!$e$12")</f>
        <v>40.4</v>
      </c>
      <c r="E14">
        <f t="shared" ca="1" si="12"/>
        <v>40.4</v>
      </c>
      <c r="F14">
        <f t="shared" ca="1" si="12"/>
        <v>40.4</v>
      </c>
      <c r="G14">
        <f t="shared" ca="1" si="12"/>
        <v>40.4</v>
      </c>
      <c r="H14">
        <f t="shared" ca="1" si="12"/>
        <v>40.4</v>
      </c>
      <c r="I14">
        <f t="shared" ca="1" si="12"/>
        <v>40.4</v>
      </c>
      <c r="J14">
        <f t="shared" ca="1" si="12"/>
        <v>40.4</v>
      </c>
      <c r="K14">
        <f t="shared" ca="1" si="12"/>
        <v>40.4</v>
      </c>
      <c r="L14">
        <f t="shared" ca="1" si="12"/>
        <v>40.4</v>
      </c>
      <c r="M14">
        <f t="shared" ca="1" si="12"/>
        <v>40.4</v>
      </c>
      <c r="N14">
        <f t="shared" ca="1" si="12"/>
        <v>40.4</v>
      </c>
      <c r="O14">
        <f t="shared" ca="1" si="12"/>
        <v>40.4</v>
      </c>
    </row>
    <row r="15" spans="1:15" x14ac:dyDescent="0.35">
      <c r="B15" s="2" t="s">
        <v>13</v>
      </c>
      <c r="C15">
        <f ca="1">INDIRECT("'"&amp;$A$1&amp;"'!$f$12")</f>
        <v>52.5</v>
      </c>
      <c r="D15">
        <f t="shared" ref="D15:O15" ca="1" si="13">INDIRECT("'"&amp;$A$1&amp;"'!$f$12")</f>
        <v>52.5</v>
      </c>
      <c r="E15">
        <f t="shared" ca="1" si="13"/>
        <v>52.5</v>
      </c>
      <c r="F15">
        <f t="shared" ca="1" si="13"/>
        <v>52.5</v>
      </c>
      <c r="G15">
        <f t="shared" ca="1" si="13"/>
        <v>52.5</v>
      </c>
      <c r="H15">
        <f t="shared" ca="1" si="13"/>
        <v>52.5</v>
      </c>
      <c r="I15">
        <f t="shared" ca="1" si="13"/>
        <v>52.5</v>
      </c>
      <c r="J15">
        <f t="shared" ca="1" si="13"/>
        <v>52.5</v>
      </c>
      <c r="K15">
        <f t="shared" ca="1" si="13"/>
        <v>52.5</v>
      </c>
      <c r="L15">
        <f t="shared" ca="1" si="13"/>
        <v>52.5</v>
      </c>
      <c r="M15">
        <f t="shared" ca="1" si="13"/>
        <v>52.5</v>
      </c>
      <c r="N15">
        <f t="shared" ca="1" si="13"/>
        <v>52.5</v>
      </c>
      <c r="O15">
        <f t="shared" ca="1" si="13"/>
        <v>52.5</v>
      </c>
    </row>
    <row r="16" spans="1:15" x14ac:dyDescent="0.35">
      <c r="A16" s="3" t="s">
        <v>30</v>
      </c>
      <c r="B16" s="2" t="s">
        <v>14</v>
      </c>
      <c r="C16">
        <f ca="1">INDIRECT("'"&amp;$A$1&amp;"'!$C$16")</f>
        <v>54</v>
      </c>
      <c r="D16">
        <f t="shared" ref="D16:O16" ca="1" si="14">INDIRECT("'"&amp;$A$1&amp;"'!$C$16")</f>
        <v>54</v>
      </c>
      <c r="E16">
        <f t="shared" ca="1" si="14"/>
        <v>54</v>
      </c>
      <c r="F16">
        <f t="shared" ca="1" si="14"/>
        <v>54</v>
      </c>
      <c r="G16">
        <f t="shared" ca="1" si="14"/>
        <v>54</v>
      </c>
      <c r="H16">
        <f t="shared" ca="1" si="14"/>
        <v>54</v>
      </c>
      <c r="I16">
        <f t="shared" ca="1" si="14"/>
        <v>54</v>
      </c>
      <c r="J16">
        <f t="shared" ca="1" si="14"/>
        <v>54</v>
      </c>
      <c r="K16">
        <f t="shared" ca="1" si="14"/>
        <v>54</v>
      </c>
      <c r="L16">
        <f t="shared" ca="1" si="14"/>
        <v>54</v>
      </c>
      <c r="M16">
        <f t="shared" ca="1" si="14"/>
        <v>54</v>
      </c>
      <c r="N16">
        <f t="shared" ca="1" si="14"/>
        <v>54</v>
      </c>
      <c r="O16">
        <f t="shared" ca="1" si="14"/>
        <v>54</v>
      </c>
    </row>
    <row r="17" spans="2:15" x14ac:dyDescent="0.35">
      <c r="B17" s="2" t="s">
        <v>15</v>
      </c>
      <c r="C17">
        <f ca="1">INDIRECT("'"&amp;$A$1&amp;"'!$C$17")</f>
        <v>54</v>
      </c>
      <c r="D17">
        <f t="shared" ref="D17:O17" ca="1" si="15">INDIRECT("'"&amp;$A$1&amp;"'!$C$17")</f>
        <v>54</v>
      </c>
      <c r="E17">
        <f t="shared" ca="1" si="15"/>
        <v>54</v>
      </c>
      <c r="F17">
        <f t="shared" ca="1" si="15"/>
        <v>54</v>
      </c>
      <c r="G17">
        <f t="shared" ca="1" si="15"/>
        <v>54</v>
      </c>
      <c r="H17">
        <f t="shared" ca="1" si="15"/>
        <v>54</v>
      </c>
      <c r="I17">
        <f t="shared" ca="1" si="15"/>
        <v>54</v>
      </c>
      <c r="J17">
        <f t="shared" ca="1" si="15"/>
        <v>54</v>
      </c>
      <c r="K17">
        <f t="shared" ca="1" si="15"/>
        <v>54</v>
      </c>
      <c r="L17">
        <f t="shared" ca="1" si="15"/>
        <v>54</v>
      </c>
      <c r="M17">
        <f t="shared" ca="1" si="15"/>
        <v>54</v>
      </c>
      <c r="N17">
        <f t="shared" ca="1" si="15"/>
        <v>54</v>
      </c>
      <c r="O17">
        <f t="shared" ca="1" si="15"/>
        <v>54</v>
      </c>
    </row>
    <row r="18" spans="2:15" x14ac:dyDescent="0.35">
      <c r="B18" s="2" t="s">
        <v>18</v>
      </c>
      <c r="C18">
        <f ca="1">INDIRECT("'"&amp;$A$1&amp;"'!$d$16")</f>
        <v>20</v>
      </c>
      <c r="D18">
        <f t="shared" ref="D18:O18" ca="1" si="16">INDIRECT("'"&amp;$A$1&amp;"'!$d$16")</f>
        <v>20</v>
      </c>
      <c r="E18">
        <f t="shared" ca="1" si="16"/>
        <v>20</v>
      </c>
      <c r="F18">
        <f t="shared" ca="1" si="16"/>
        <v>20</v>
      </c>
      <c r="G18">
        <f t="shared" ca="1" si="16"/>
        <v>20</v>
      </c>
      <c r="H18">
        <f t="shared" ca="1" si="16"/>
        <v>20</v>
      </c>
      <c r="I18">
        <f t="shared" ca="1" si="16"/>
        <v>20</v>
      </c>
      <c r="J18">
        <f t="shared" ca="1" si="16"/>
        <v>20</v>
      </c>
      <c r="K18">
        <f t="shared" ca="1" si="16"/>
        <v>20</v>
      </c>
      <c r="L18">
        <f t="shared" ca="1" si="16"/>
        <v>20</v>
      </c>
      <c r="M18">
        <f t="shared" ca="1" si="16"/>
        <v>20</v>
      </c>
      <c r="N18">
        <f t="shared" ca="1" si="16"/>
        <v>20</v>
      </c>
      <c r="O18">
        <f t="shared" ca="1" si="16"/>
        <v>20</v>
      </c>
    </row>
    <row r="19" spans="2:15" x14ac:dyDescent="0.35">
      <c r="B19" s="2" t="s">
        <v>19</v>
      </c>
      <c r="C19">
        <f ca="1">INDIRECT("'"&amp;$A$1&amp;"'!$e$17")</f>
        <v>54</v>
      </c>
      <c r="D19">
        <f t="shared" ref="D19:O19" ca="1" si="17">INDIRECT("'"&amp;$A$1&amp;"'!$e$17")</f>
        <v>54</v>
      </c>
      <c r="E19">
        <f t="shared" ca="1" si="17"/>
        <v>54</v>
      </c>
      <c r="F19">
        <f t="shared" ca="1" si="17"/>
        <v>54</v>
      </c>
      <c r="G19">
        <f t="shared" ca="1" si="17"/>
        <v>54</v>
      </c>
      <c r="H19">
        <f t="shared" ca="1" si="17"/>
        <v>54</v>
      </c>
      <c r="I19">
        <f t="shared" ca="1" si="17"/>
        <v>54</v>
      </c>
      <c r="J19">
        <f t="shared" ca="1" si="17"/>
        <v>54</v>
      </c>
      <c r="K19">
        <f t="shared" ca="1" si="17"/>
        <v>54</v>
      </c>
      <c r="L19">
        <f t="shared" ca="1" si="17"/>
        <v>54</v>
      </c>
      <c r="M19">
        <f t="shared" ca="1" si="17"/>
        <v>54</v>
      </c>
      <c r="N19">
        <f t="shared" ca="1" si="17"/>
        <v>54</v>
      </c>
      <c r="O19">
        <f t="shared" ca="1" si="17"/>
        <v>54</v>
      </c>
    </row>
    <row r="20" spans="2:15" x14ac:dyDescent="0.35">
      <c r="B20" s="2" t="s">
        <v>16</v>
      </c>
      <c r="C20">
        <f ca="1">INDIRECT("'"&amp;$A$1&amp;"'!$f$16")</f>
        <v>23</v>
      </c>
      <c r="D20">
        <f t="shared" ref="D20:O20" ca="1" si="18">INDIRECT("'"&amp;$A$1&amp;"'!$f$16")</f>
        <v>23</v>
      </c>
      <c r="E20">
        <f t="shared" ca="1" si="18"/>
        <v>23</v>
      </c>
      <c r="F20">
        <f t="shared" ca="1" si="18"/>
        <v>23</v>
      </c>
      <c r="G20">
        <f t="shared" ca="1" si="18"/>
        <v>23</v>
      </c>
      <c r="H20">
        <f t="shared" ca="1" si="18"/>
        <v>23</v>
      </c>
      <c r="I20">
        <f t="shared" ca="1" si="18"/>
        <v>23</v>
      </c>
      <c r="J20">
        <f t="shared" ca="1" si="18"/>
        <v>23</v>
      </c>
      <c r="K20">
        <f t="shared" ca="1" si="18"/>
        <v>23</v>
      </c>
      <c r="L20">
        <f t="shared" ca="1" si="18"/>
        <v>23</v>
      </c>
      <c r="M20">
        <f t="shared" ca="1" si="18"/>
        <v>23</v>
      </c>
      <c r="N20">
        <f t="shared" ca="1" si="18"/>
        <v>23</v>
      </c>
      <c r="O20">
        <f t="shared" ca="1" si="18"/>
        <v>23</v>
      </c>
    </row>
    <row r="21" spans="2:15" x14ac:dyDescent="0.35">
      <c r="B21" s="2" t="s">
        <v>17</v>
      </c>
      <c r="C21">
        <f ca="1">INDIRECT("'"&amp;$A$1&amp;"'!$f$17")</f>
        <v>26</v>
      </c>
      <c r="D21">
        <f t="shared" ref="D21:O21" ca="1" si="19">INDIRECT("'"&amp;$A$1&amp;"'!$f$17")</f>
        <v>26</v>
      </c>
      <c r="E21">
        <f t="shared" ca="1" si="19"/>
        <v>26</v>
      </c>
      <c r="F21">
        <f t="shared" ca="1" si="19"/>
        <v>26</v>
      </c>
      <c r="G21">
        <f t="shared" ca="1" si="19"/>
        <v>26</v>
      </c>
      <c r="H21">
        <f t="shared" ca="1" si="19"/>
        <v>26</v>
      </c>
      <c r="I21">
        <f t="shared" ca="1" si="19"/>
        <v>26</v>
      </c>
      <c r="J21">
        <f t="shared" ca="1" si="19"/>
        <v>26</v>
      </c>
      <c r="K21">
        <f t="shared" ca="1" si="19"/>
        <v>26</v>
      </c>
      <c r="L21">
        <f t="shared" ca="1" si="19"/>
        <v>26</v>
      </c>
      <c r="M21">
        <f t="shared" ca="1" si="19"/>
        <v>26</v>
      </c>
      <c r="N21">
        <f t="shared" ca="1" si="19"/>
        <v>26</v>
      </c>
      <c r="O21">
        <f t="shared" ca="1" si="19"/>
        <v>26</v>
      </c>
    </row>
    <row r="22" spans="2:15" x14ac:dyDescent="0.35">
      <c r="B22" s="2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2" t="s">
        <v>129</v>
      </c>
      <c r="C23">
        <f ca="1">INDIRECT("'"&amp;$A$1&amp;"'!$C$23")</f>
        <v>0</v>
      </c>
      <c r="D23">
        <f ca="1">INDIRECT("'"&amp;$A$1&amp;"'!$d$23")</f>
        <v>0.75</v>
      </c>
      <c r="E23">
        <f ca="1">INDIRECT("'"&amp;$A$1&amp;"'!$e$23")</f>
        <v>2.25</v>
      </c>
      <c r="F23">
        <f ca="1">INDIRECT("'"&amp;$A$1&amp;"'!$f$23")</f>
        <v>3.25</v>
      </c>
      <c r="G23">
        <f ca="1">INDIRECT("'"&amp;$A$1&amp;"'!$g$23")</f>
        <v>4</v>
      </c>
      <c r="H23">
        <f ca="1">INDIRECT("'"&amp;$A$1&amp;"'!$h$23")</f>
        <v>5</v>
      </c>
      <c r="I23">
        <f ca="1">INDIRECT("'"&amp;$A$1&amp;"'!$i$23")</f>
        <v>5.75</v>
      </c>
      <c r="J23">
        <f ca="1">INDIRECT("'"&amp;$A$1&amp;"'!$j$23")</f>
        <v>6.5</v>
      </c>
      <c r="K23">
        <f ca="1">INDIRECT("'"&amp;$A$1&amp;"'!$k$23")</f>
        <v>7.25</v>
      </c>
      <c r="L23">
        <f ca="1">INDIRECT("'"&amp;$A$1&amp;"'!$l$23")</f>
        <v>9.25</v>
      </c>
      <c r="M23">
        <f ca="1">INDIRECT("'"&amp;$A$1&amp;"'!$m$23")</f>
        <v>10</v>
      </c>
      <c r="N23">
        <f ca="1">INDIRECT("'"&amp;$A$1&amp;"'!$n$23")</f>
        <v>11.25</v>
      </c>
      <c r="O23">
        <f ca="1">INDIRECT("'"&amp;$A$1&amp;"'!$o$23")</f>
        <v>12.75</v>
      </c>
    </row>
    <row r="24" spans="2:15" x14ac:dyDescent="0.35">
      <c r="B24" s="2" t="s">
        <v>130</v>
      </c>
      <c r="C24">
        <f ca="1">INDIRECT("'"&amp;$A$1&amp;"'!$C$25")</f>
        <v>13</v>
      </c>
      <c r="D24">
        <f ca="1">INDIRECT("'"&amp;$A$1&amp;"'!$d$25")</f>
        <v>17</v>
      </c>
      <c r="E24">
        <f ca="1">INDIRECT("'"&amp;$A$1&amp;"'!$e$25")</f>
        <v>21</v>
      </c>
      <c r="F24">
        <f ca="1">INDIRECT("'"&amp;$A$1&amp;"'!$f$25")</f>
        <v>30</v>
      </c>
      <c r="G24">
        <f ca="1">INDIRECT("'"&amp;$A$1&amp;"'!$g$25")</f>
        <v>36</v>
      </c>
      <c r="H24">
        <f ca="1">INDIRECT("'"&amp;$A$1&amp;"'!$h$25")</f>
        <v>46</v>
      </c>
      <c r="I24">
        <f ca="1">INDIRECT("'"&amp;$A$1&amp;"'!$i$25")</f>
        <v>64</v>
      </c>
      <c r="J24">
        <f ca="1">INDIRECT("'"&amp;$A$1&amp;"'!$j$25")</f>
        <v>77</v>
      </c>
      <c r="K24">
        <f ca="1">INDIRECT("'"&amp;$A$1&amp;"'!$k$25")</f>
        <v>98</v>
      </c>
      <c r="L24">
        <f ca="1">INDIRECT("'"&amp;$A$1&amp;"'!$l$25")</f>
        <v>117</v>
      </c>
      <c r="M24">
        <f ca="1">INDIRECT("'"&amp;$A$1&amp;"'!$m$25")</f>
        <v>134</v>
      </c>
      <c r="N24">
        <f ca="1">INDIRECT("'"&amp;$A$1&amp;"'!$n$25")</f>
        <v>153</v>
      </c>
      <c r="O24">
        <f ca="1">INDIRECT("'"&amp;$A$1&amp;"'!$o$25")</f>
        <v>181</v>
      </c>
    </row>
    <row r="25" spans="2:15" x14ac:dyDescent="0.35">
      <c r="B25" s="9" t="s">
        <v>131</v>
      </c>
      <c r="C25">
        <f ca="1">INDIRECT("'"&amp;$A$1&amp;"'!$C$26")</f>
        <v>12</v>
      </c>
      <c r="D25">
        <f ca="1">INDIRECT("'"&amp;$A$1&amp;"'!$d$26")</f>
        <v>14</v>
      </c>
      <c r="E25">
        <f ca="1">INDIRECT("'"&amp;$A$1&amp;"'!$e$26")</f>
        <v>24</v>
      </c>
      <c r="F25">
        <f ca="1">INDIRECT("'"&amp;$A$1&amp;"'!$f$26")</f>
        <v>27</v>
      </c>
      <c r="G25">
        <f ca="1">INDIRECT("'"&amp;$A$1&amp;"'!$g$26")</f>
        <v>33</v>
      </c>
      <c r="H25">
        <f ca="1">INDIRECT("'"&amp;$A$1&amp;"'!$h$26")</f>
        <v>48</v>
      </c>
      <c r="I25">
        <f ca="1">INDIRECT("'"&amp;$A$1&amp;"'!$i$26")</f>
        <v>52</v>
      </c>
      <c r="J25">
        <f ca="1">INDIRECT("'"&amp;$A$1&amp;"'!$j$26")</f>
        <v>74</v>
      </c>
      <c r="K25">
        <f ca="1">INDIRECT("'"&amp;$A$1&amp;"'!$k$26")</f>
        <v>90</v>
      </c>
      <c r="L25">
        <f ca="1">INDIRECT("'"&amp;$A$1&amp;"'!$l$26")</f>
        <v>116</v>
      </c>
      <c r="M25">
        <f ca="1">INDIRECT("'"&amp;$A$1&amp;"'!$m$26")</f>
        <v>134</v>
      </c>
      <c r="N25">
        <f ca="1">INDIRECT("'"&amp;$A$1&amp;"'!$n$26")</f>
        <v>161</v>
      </c>
      <c r="O25">
        <f ca="1">INDIRECT("'"&amp;$A$1&amp;"'!$o$26")</f>
        <v>180</v>
      </c>
    </row>
    <row r="26" spans="2:15" x14ac:dyDescent="0.35">
      <c r="B26" s="9" t="s">
        <v>132</v>
      </c>
      <c r="C26">
        <f ca="1">INDIRECT("'"&amp;$A$1&amp;"'!$C$27")</f>
        <v>15</v>
      </c>
      <c r="D26">
        <f ca="1">INDIRECT("'"&amp;$A$1&amp;"'!$d$27")</f>
        <v>21</v>
      </c>
      <c r="E26">
        <f ca="1">INDIRECT("'"&amp;$A$1&amp;"'!$e$27")</f>
        <v>30</v>
      </c>
      <c r="F26">
        <f ca="1">INDIRECT("'"&amp;$A$1&amp;"'!$f$27")</f>
        <v>31</v>
      </c>
      <c r="G26">
        <f ca="1">INDIRECT("'"&amp;$A$1&amp;"'!$g$27")</f>
        <v>42</v>
      </c>
      <c r="H26">
        <f ca="1">INDIRECT("'"&amp;$A$1&amp;"'!$h$27")</f>
        <v>46</v>
      </c>
      <c r="I26">
        <f ca="1">INDIRECT("'"&amp;$A$1&amp;"'!$i$27")</f>
        <v>64</v>
      </c>
      <c r="J26">
        <f ca="1">INDIRECT("'"&amp;$A$1&amp;"'!$j$27")</f>
        <v>78</v>
      </c>
      <c r="K26">
        <f ca="1">INDIRECT("'"&amp;$A$1&amp;"'!$k$27")</f>
        <v>95</v>
      </c>
      <c r="L26">
        <f ca="1">INDIRECT("'"&amp;$A$1&amp;"'!$l$27")</f>
        <v>112</v>
      </c>
      <c r="M26">
        <f ca="1">INDIRECT("'"&amp;$A$1&amp;"'!$m$27")</f>
        <v>133</v>
      </c>
      <c r="N26">
        <f ca="1">INDIRECT("'"&amp;$A$1&amp;"'!$n$27")</f>
        <v>157</v>
      </c>
      <c r="O26">
        <f ca="1">INDIRECT("'"&amp;$A$1&amp;"'!$o$27")</f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C2" sqref="C2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28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178.5</v>
      </c>
      <c r="D3">
        <f t="shared" ref="D3:O3" ca="1" si="1">INDIRECT("'"&amp;$A$1&amp;"'!$C$4")</f>
        <v>178.5</v>
      </c>
      <c r="E3">
        <f t="shared" ca="1" si="1"/>
        <v>178.5</v>
      </c>
      <c r="F3">
        <f t="shared" ca="1" si="1"/>
        <v>178.5</v>
      </c>
      <c r="G3">
        <f t="shared" ca="1" si="1"/>
        <v>178.5</v>
      </c>
      <c r="H3">
        <f t="shared" ca="1" si="1"/>
        <v>178.5</v>
      </c>
      <c r="I3">
        <f t="shared" ca="1" si="1"/>
        <v>178.5</v>
      </c>
      <c r="J3">
        <f t="shared" ca="1" si="1"/>
        <v>178.5</v>
      </c>
      <c r="K3">
        <f t="shared" ca="1" si="1"/>
        <v>178.5</v>
      </c>
      <c r="L3">
        <f t="shared" ca="1" si="1"/>
        <v>178.5</v>
      </c>
      <c r="M3">
        <f t="shared" ca="1" si="1"/>
        <v>178.5</v>
      </c>
      <c r="N3">
        <f t="shared" ca="1" si="1"/>
        <v>178.5</v>
      </c>
      <c r="O3">
        <f t="shared" ca="1" si="1"/>
        <v>178.5</v>
      </c>
    </row>
    <row r="4" spans="1:15" x14ac:dyDescent="0.35">
      <c r="B4" s="8" t="s">
        <v>2</v>
      </c>
      <c r="C4">
        <f ca="1">INDIRECT("'"&amp;$A$1&amp;"'!$C$5")</f>
        <v>54.1</v>
      </c>
      <c r="D4">
        <f t="shared" ref="D4:O4" ca="1" si="2">INDIRECT("'"&amp;$A$1&amp;"'!$C$5")</f>
        <v>54.1</v>
      </c>
      <c r="E4">
        <f t="shared" ca="1" si="2"/>
        <v>54.1</v>
      </c>
      <c r="F4">
        <f t="shared" ca="1" si="2"/>
        <v>54.1</v>
      </c>
      <c r="G4">
        <f t="shared" ca="1" si="2"/>
        <v>54.1</v>
      </c>
      <c r="H4">
        <f t="shared" ca="1" si="2"/>
        <v>54.1</v>
      </c>
      <c r="I4">
        <f t="shared" ca="1" si="2"/>
        <v>54.1</v>
      </c>
      <c r="J4">
        <f t="shared" ca="1" si="2"/>
        <v>54.1</v>
      </c>
      <c r="K4">
        <f t="shared" ca="1" si="2"/>
        <v>54.1</v>
      </c>
      <c r="L4">
        <f t="shared" ca="1" si="2"/>
        <v>54.1</v>
      </c>
      <c r="M4">
        <f t="shared" ca="1" si="2"/>
        <v>54.1</v>
      </c>
      <c r="N4">
        <f t="shared" ca="1" si="2"/>
        <v>54.1</v>
      </c>
      <c r="O4">
        <f t="shared" ca="1" si="2"/>
        <v>54.1</v>
      </c>
    </row>
    <row r="5" spans="1:15" x14ac:dyDescent="0.35">
      <c r="B5" s="8" t="s">
        <v>3</v>
      </c>
      <c r="C5">
        <f ca="1">INDIRECT("'"&amp;$A$1&amp;"'!$C$6")</f>
        <v>6.5</v>
      </c>
      <c r="D5">
        <f t="shared" ref="D5:O5" ca="1" si="3">INDIRECT("'"&amp;$A$1&amp;"'!$C$6")</f>
        <v>6.5</v>
      </c>
      <c r="E5">
        <f t="shared" ca="1" si="3"/>
        <v>6.5</v>
      </c>
      <c r="F5">
        <f t="shared" ca="1" si="3"/>
        <v>6.5</v>
      </c>
      <c r="G5">
        <f t="shared" ca="1" si="3"/>
        <v>6.5</v>
      </c>
      <c r="H5">
        <f t="shared" ca="1" si="3"/>
        <v>6.5</v>
      </c>
      <c r="I5">
        <f t="shared" ca="1" si="3"/>
        <v>6.5</v>
      </c>
      <c r="J5">
        <f t="shared" ca="1" si="3"/>
        <v>6.5</v>
      </c>
      <c r="K5">
        <f t="shared" ca="1" si="3"/>
        <v>6.5</v>
      </c>
      <c r="L5">
        <f t="shared" ca="1" si="3"/>
        <v>6.5</v>
      </c>
      <c r="M5">
        <f t="shared" ca="1" si="3"/>
        <v>6.5</v>
      </c>
      <c r="N5">
        <f t="shared" ca="1" si="3"/>
        <v>6.5</v>
      </c>
      <c r="O5">
        <f t="shared" ca="1" si="3"/>
        <v>6.5</v>
      </c>
    </row>
    <row r="6" spans="1:15" x14ac:dyDescent="0.35">
      <c r="B6" s="8" t="s">
        <v>4</v>
      </c>
      <c r="C6">
        <f ca="1">INDIRECT("'"&amp;$A$1&amp;"'!$C$7")</f>
        <v>1</v>
      </c>
      <c r="D6">
        <f t="shared" ref="D6:O6" ca="1" si="4">INDIRECT("'"&amp;$A$1&amp;"'!$C$7")</f>
        <v>1</v>
      </c>
      <c r="E6">
        <f t="shared" ca="1" si="4"/>
        <v>1</v>
      </c>
      <c r="F6">
        <f t="shared" ca="1" si="4"/>
        <v>1</v>
      </c>
      <c r="G6">
        <f t="shared" ca="1" si="4"/>
        <v>1</v>
      </c>
      <c r="H6">
        <f t="shared" ca="1" si="4"/>
        <v>1</v>
      </c>
      <c r="I6">
        <f t="shared" ca="1" si="4"/>
        <v>1</v>
      </c>
      <c r="J6">
        <f t="shared" ca="1" si="4"/>
        <v>1</v>
      </c>
      <c r="K6">
        <f t="shared" ca="1" si="4"/>
        <v>1</v>
      </c>
      <c r="L6">
        <f t="shared" ca="1" si="4"/>
        <v>1</v>
      </c>
      <c r="M6">
        <f t="shared" ca="1" si="4"/>
        <v>1</v>
      </c>
      <c r="N6">
        <f t="shared" ca="1" si="4"/>
        <v>1</v>
      </c>
      <c r="O6">
        <f t="shared" ca="1" si="4"/>
        <v>1</v>
      </c>
    </row>
    <row r="7" spans="1:15" x14ac:dyDescent="0.35">
      <c r="B7" s="8" t="s">
        <v>5</v>
      </c>
      <c r="C7">
        <f ca="1">INDIRECT("'"&amp;$A$1&amp;"'!$C$8")</f>
        <v>17.100000000000001</v>
      </c>
      <c r="D7">
        <f t="shared" ref="D7:O7" ca="1" si="5">INDIRECT("'"&amp;$A$1&amp;"'!$C$8")</f>
        <v>17.100000000000001</v>
      </c>
      <c r="E7">
        <f t="shared" ca="1" si="5"/>
        <v>17.100000000000001</v>
      </c>
      <c r="F7">
        <f t="shared" ca="1" si="5"/>
        <v>17.100000000000001</v>
      </c>
      <c r="G7">
        <f t="shared" ca="1" si="5"/>
        <v>17.100000000000001</v>
      </c>
      <c r="H7">
        <f t="shared" ca="1" si="5"/>
        <v>17.100000000000001</v>
      </c>
      <c r="I7">
        <f t="shared" ca="1" si="5"/>
        <v>17.100000000000001</v>
      </c>
      <c r="J7">
        <f t="shared" ca="1" si="5"/>
        <v>17.100000000000001</v>
      </c>
      <c r="K7">
        <f t="shared" ca="1" si="5"/>
        <v>17.100000000000001</v>
      </c>
      <c r="L7">
        <f t="shared" ca="1" si="5"/>
        <v>17.100000000000001</v>
      </c>
      <c r="M7">
        <f t="shared" ca="1" si="5"/>
        <v>17.100000000000001</v>
      </c>
      <c r="N7">
        <f t="shared" ca="1" si="5"/>
        <v>17.100000000000001</v>
      </c>
      <c r="O7">
        <f t="shared" ca="1" si="5"/>
        <v>17.100000000000001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5.5</v>
      </c>
      <c r="D8">
        <f t="shared" ref="D8:O8" ca="1" si="6">INDIRECT("'"&amp;$A$1&amp;"'!$C$11")</f>
        <v>5.5</v>
      </c>
      <c r="E8">
        <f t="shared" ca="1" si="6"/>
        <v>5.5</v>
      </c>
      <c r="F8">
        <f t="shared" ca="1" si="6"/>
        <v>5.5</v>
      </c>
      <c r="G8">
        <f t="shared" ca="1" si="6"/>
        <v>5.5</v>
      </c>
      <c r="H8">
        <f t="shared" ca="1" si="6"/>
        <v>5.5</v>
      </c>
      <c r="I8">
        <f t="shared" ca="1" si="6"/>
        <v>5.5</v>
      </c>
      <c r="J8">
        <f t="shared" ca="1" si="6"/>
        <v>5.5</v>
      </c>
      <c r="K8">
        <f t="shared" ca="1" si="6"/>
        <v>5.5</v>
      </c>
      <c r="L8">
        <f t="shared" ca="1" si="6"/>
        <v>5.5</v>
      </c>
      <c r="M8">
        <f t="shared" ca="1" si="6"/>
        <v>5.5</v>
      </c>
      <c r="N8">
        <f t="shared" ca="1" si="6"/>
        <v>5.5</v>
      </c>
      <c r="O8">
        <f t="shared" ca="1" si="6"/>
        <v>5.5</v>
      </c>
    </row>
    <row r="9" spans="1:15" x14ac:dyDescent="0.35">
      <c r="B9" s="9" t="s">
        <v>7</v>
      </c>
      <c r="C9">
        <f ca="1">INDIRECT("'"&amp;$A$1&amp;"'!$D$11")</f>
        <v>0</v>
      </c>
      <c r="D9">
        <f t="shared" ref="D9:O9" ca="1" si="7">INDIRECT("'"&amp;$A$1&amp;"'!$D$11")</f>
        <v>0</v>
      </c>
      <c r="E9">
        <f t="shared" ca="1" si="7"/>
        <v>0</v>
      </c>
      <c r="F9">
        <f t="shared" ca="1" si="7"/>
        <v>0</v>
      </c>
      <c r="G9">
        <f t="shared" ca="1" si="7"/>
        <v>0</v>
      </c>
      <c r="H9">
        <f t="shared" ca="1" si="7"/>
        <v>0</v>
      </c>
      <c r="I9">
        <f t="shared" ca="1" si="7"/>
        <v>0</v>
      </c>
      <c r="J9">
        <f t="shared" ca="1" si="7"/>
        <v>0</v>
      </c>
      <c r="K9">
        <f t="shared" ca="1" si="7"/>
        <v>0</v>
      </c>
      <c r="L9">
        <f t="shared" ca="1" si="7"/>
        <v>0</v>
      </c>
      <c r="M9">
        <f t="shared" ca="1" si="7"/>
        <v>0</v>
      </c>
      <c r="N9">
        <f t="shared" ca="1" si="7"/>
        <v>0</v>
      </c>
      <c r="O9">
        <f t="shared" ca="1" si="7"/>
        <v>0</v>
      </c>
    </row>
    <row r="10" spans="1:15" x14ac:dyDescent="0.35">
      <c r="B10" s="9" t="s">
        <v>8</v>
      </c>
      <c r="C10">
        <f ca="1">INDIRECT("'"&amp;$A$1&amp;"'!$e$11")</f>
        <v>12.9</v>
      </c>
      <c r="D10">
        <f t="shared" ref="D10:O10" ca="1" si="8">INDIRECT("'"&amp;$A$1&amp;"'!$e$11")</f>
        <v>12.9</v>
      </c>
      <c r="E10">
        <f t="shared" ca="1" si="8"/>
        <v>12.9</v>
      </c>
      <c r="F10">
        <f t="shared" ca="1" si="8"/>
        <v>12.9</v>
      </c>
      <c r="G10">
        <f t="shared" ca="1" si="8"/>
        <v>12.9</v>
      </c>
      <c r="H10">
        <f t="shared" ca="1" si="8"/>
        <v>12.9</v>
      </c>
      <c r="I10">
        <f t="shared" ca="1" si="8"/>
        <v>12.9</v>
      </c>
      <c r="J10">
        <f t="shared" ca="1" si="8"/>
        <v>12.9</v>
      </c>
      <c r="K10">
        <f t="shared" ca="1" si="8"/>
        <v>12.9</v>
      </c>
      <c r="L10">
        <f t="shared" ca="1" si="8"/>
        <v>12.9</v>
      </c>
      <c r="M10">
        <f t="shared" ca="1" si="8"/>
        <v>12.9</v>
      </c>
      <c r="N10">
        <f t="shared" ca="1" si="8"/>
        <v>12.9</v>
      </c>
      <c r="O10">
        <f t="shared" ca="1" si="8"/>
        <v>12.9</v>
      </c>
    </row>
    <row r="11" spans="1:15" x14ac:dyDescent="0.35">
      <c r="B11" s="9" t="s">
        <v>9</v>
      </c>
      <c r="C11">
        <f ca="1">INDIRECT("'"&amp;$A$1&amp;"'!$f$11")</f>
        <v>11.4</v>
      </c>
      <c r="D11">
        <f t="shared" ref="D11:O11" ca="1" si="9">INDIRECT("'"&amp;$A$1&amp;"'!$f$11")</f>
        <v>11.4</v>
      </c>
      <c r="E11">
        <f t="shared" ca="1" si="9"/>
        <v>11.4</v>
      </c>
      <c r="F11">
        <f t="shared" ca="1" si="9"/>
        <v>11.4</v>
      </c>
      <c r="G11">
        <f t="shared" ca="1" si="9"/>
        <v>11.4</v>
      </c>
      <c r="H11">
        <f t="shared" ca="1" si="9"/>
        <v>11.4</v>
      </c>
      <c r="I11">
        <f t="shared" ca="1" si="9"/>
        <v>11.4</v>
      </c>
      <c r="J11">
        <f t="shared" ca="1" si="9"/>
        <v>11.4</v>
      </c>
      <c r="K11">
        <f t="shared" ca="1" si="9"/>
        <v>11.4</v>
      </c>
      <c r="L11">
        <f t="shared" ca="1" si="9"/>
        <v>11.4</v>
      </c>
      <c r="M11">
        <f t="shared" ca="1" si="9"/>
        <v>11.4</v>
      </c>
      <c r="N11">
        <f t="shared" ca="1" si="9"/>
        <v>11.4</v>
      </c>
      <c r="O11">
        <f t="shared" ca="1" si="9"/>
        <v>11.4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38.700000000000003</v>
      </c>
      <c r="D12">
        <f t="shared" ref="D12:O12" ca="1" si="10">INDIRECT("'"&amp;$A$1&amp;"'!$C$12")</f>
        <v>38.700000000000003</v>
      </c>
      <c r="E12">
        <f t="shared" ca="1" si="10"/>
        <v>38.700000000000003</v>
      </c>
      <c r="F12">
        <f t="shared" ca="1" si="10"/>
        <v>38.700000000000003</v>
      </c>
      <c r="G12">
        <f t="shared" ca="1" si="10"/>
        <v>38.700000000000003</v>
      </c>
      <c r="H12">
        <f t="shared" ca="1" si="10"/>
        <v>38.700000000000003</v>
      </c>
      <c r="I12">
        <f t="shared" ca="1" si="10"/>
        <v>38.700000000000003</v>
      </c>
      <c r="J12">
        <f t="shared" ca="1" si="10"/>
        <v>38.700000000000003</v>
      </c>
      <c r="K12">
        <f t="shared" ca="1" si="10"/>
        <v>38.700000000000003</v>
      </c>
      <c r="L12">
        <f t="shared" ca="1" si="10"/>
        <v>38.700000000000003</v>
      </c>
      <c r="M12">
        <f t="shared" ca="1" si="10"/>
        <v>38.700000000000003</v>
      </c>
      <c r="N12">
        <f t="shared" ca="1" si="10"/>
        <v>38.700000000000003</v>
      </c>
      <c r="O12">
        <f t="shared" ca="1" si="10"/>
        <v>38.700000000000003</v>
      </c>
    </row>
    <row r="13" spans="1:15" x14ac:dyDescent="0.35">
      <c r="B13" s="9" t="s">
        <v>11</v>
      </c>
      <c r="C13">
        <f ca="1">INDIRECT("'"&amp;$A$1&amp;"'!$d$12")</f>
        <v>33.9</v>
      </c>
      <c r="D13">
        <f t="shared" ref="D13:O13" ca="1" si="11">INDIRECT("'"&amp;$A$1&amp;"'!$d$12")</f>
        <v>33.9</v>
      </c>
      <c r="E13">
        <f t="shared" ca="1" si="11"/>
        <v>33.9</v>
      </c>
      <c r="F13">
        <f t="shared" ca="1" si="11"/>
        <v>33.9</v>
      </c>
      <c r="G13">
        <f t="shared" ca="1" si="11"/>
        <v>33.9</v>
      </c>
      <c r="H13">
        <f t="shared" ca="1" si="11"/>
        <v>33.9</v>
      </c>
      <c r="I13">
        <f t="shared" ca="1" si="11"/>
        <v>33.9</v>
      </c>
      <c r="J13">
        <f t="shared" ca="1" si="11"/>
        <v>33.9</v>
      </c>
      <c r="K13">
        <f t="shared" ca="1" si="11"/>
        <v>33.9</v>
      </c>
      <c r="L13">
        <f t="shared" ca="1" si="11"/>
        <v>33.9</v>
      </c>
      <c r="M13">
        <f t="shared" ca="1" si="11"/>
        <v>33.9</v>
      </c>
      <c r="N13">
        <f t="shared" ca="1" si="11"/>
        <v>33.9</v>
      </c>
      <c r="O13">
        <f t="shared" ca="1" si="11"/>
        <v>33.9</v>
      </c>
    </row>
    <row r="14" spans="1:15" x14ac:dyDescent="0.35">
      <c r="B14" s="9" t="s">
        <v>12</v>
      </c>
      <c r="C14">
        <f ca="1">INDIRECT("'"&amp;$A$1&amp;"'!$e$12")</f>
        <v>43.9</v>
      </c>
      <c r="D14">
        <f t="shared" ref="D14:O14" ca="1" si="12">INDIRECT("'"&amp;$A$1&amp;"'!$e$12")</f>
        <v>43.9</v>
      </c>
      <c r="E14">
        <f t="shared" ca="1" si="12"/>
        <v>43.9</v>
      </c>
      <c r="F14">
        <f t="shared" ca="1" si="12"/>
        <v>43.9</v>
      </c>
      <c r="G14">
        <f t="shared" ca="1" si="12"/>
        <v>43.9</v>
      </c>
      <c r="H14">
        <f t="shared" ca="1" si="12"/>
        <v>43.9</v>
      </c>
      <c r="I14">
        <f t="shared" ca="1" si="12"/>
        <v>43.9</v>
      </c>
      <c r="J14">
        <f t="shared" ca="1" si="12"/>
        <v>43.9</v>
      </c>
      <c r="K14">
        <f t="shared" ca="1" si="12"/>
        <v>43.9</v>
      </c>
      <c r="L14">
        <f t="shared" ca="1" si="12"/>
        <v>43.9</v>
      </c>
      <c r="M14">
        <f t="shared" ca="1" si="12"/>
        <v>43.9</v>
      </c>
      <c r="N14">
        <f t="shared" ca="1" si="12"/>
        <v>43.9</v>
      </c>
      <c r="O14">
        <f t="shared" ca="1" si="12"/>
        <v>43.9</v>
      </c>
    </row>
    <row r="15" spans="1:15" x14ac:dyDescent="0.35">
      <c r="B15" s="9" t="s">
        <v>13</v>
      </c>
      <c r="C15">
        <f ca="1">INDIRECT("'"&amp;$A$1&amp;"'!$f$12")</f>
        <v>55.8</v>
      </c>
      <c r="D15">
        <f t="shared" ref="D15:O15" ca="1" si="13">INDIRECT("'"&amp;$A$1&amp;"'!$f$12")</f>
        <v>55.8</v>
      </c>
      <c r="E15">
        <f t="shared" ca="1" si="13"/>
        <v>55.8</v>
      </c>
      <c r="F15">
        <f t="shared" ca="1" si="13"/>
        <v>55.8</v>
      </c>
      <c r="G15">
        <f t="shared" ca="1" si="13"/>
        <v>55.8</v>
      </c>
      <c r="H15">
        <f t="shared" ca="1" si="13"/>
        <v>55.8</v>
      </c>
      <c r="I15">
        <f t="shared" ca="1" si="13"/>
        <v>55.8</v>
      </c>
      <c r="J15">
        <f t="shared" ca="1" si="13"/>
        <v>55.8</v>
      </c>
      <c r="K15">
        <f t="shared" ca="1" si="13"/>
        <v>55.8</v>
      </c>
      <c r="L15">
        <f t="shared" ca="1" si="13"/>
        <v>55.8</v>
      </c>
      <c r="M15">
        <f t="shared" ca="1" si="13"/>
        <v>55.8</v>
      </c>
      <c r="N15">
        <f t="shared" ca="1" si="13"/>
        <v>55.8</v>
      </c>
      <c r="O15">
        <f t="shared" ca="1" si="13"/>
        <v>55.8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54</v>
      </c>
      <c r="D16">
        <f t="shared" ref="D16:O16" ca="1" si="14">INDIRECT("'"&amp;$A$1&amp;"'!$C$16")</f>
        <v>54</v>
      </c>
      <c r="E16">
        <f t="shared" ca="1" si="14"/>
        <v>54</v>
      </c>
      <c r="F16">
        <f t="shared" ca="1" si="14"/>
        <v>54</v>
      </c>
      <c r="G16">
        <f t="shared" ca="1" si="14"/>
        <v>54</v>
      </c>
      <c r="H16">
        <f t="shared" ca="1" si="14"/>
        <v>54</v>
      </c>
      <c r="I16">
        <f t="shared" ca="1" si="14"/>
        <v>54</v>
      </c>
      <c r="J16">
        <f t="shared" ca="1" si="14"/>
        <v>54</v>
      </c>
      <c r="K16">
        <f t="shared" ca="1" si="14"/>
        <v>54</v>
      </c>
      <c r="L16">
        <f t="shared" ca="1" si="14"/>
        <v>54</v>
      </c>
      <c r="M16">
        <f t="shared" ca="1" si="14"/>
        <v>54</v>
      </c>
      <c r="N16">
        <f t="shared" ca="1" si="14"/>
        <v>54</v>
      </c>
      <c r="O16">
        <f t="shared" ca="1" si="14"/>
        <v>54</v>
      </c>
    </row>
    <row r="17" spans="2:15" x14ac:dyDescent="0.35">
      <c r="B17" s="9" t="s">
        <v>15</v>
      </c>
      <c r="C17">
        <f ca="1">INDIRECT("'"&amp;$A$1&amp;"'!$C$17")</f>
        <v>54</v>
      </c>
      <c r="D17">
        <f t="shared" ref="D17:O17" ca="1" si="15">INDIRECT("'"&amp;$A$1&amp;"'!$C$17")</f>
        <v>54</v>
      </c>
      <c r="E17">
        <f t="shared" ca="1" si="15"/>
        <v>54</v>
      </c>
      <c r="F17">
        <f t="shared" ca="1" si="15"/>
        <v>54</v>
      </c>
      <c r="G17">
        <f t="shared" ca="1" si="15"/>
        <v>54</v>
      </c>
      <c r="H17">
        <f t="shared" ca="1" si="15"/>
        <v>54</v>
      </c>
      <c r="I17">
        <f t="shared" ca="1" si="15"/>
        <v>54</v>
      </c>
      <c r="J17">
        <f t="shared" ca="1" si="15"/>
        <v>54</v>
      </c>
      <c r="K17">
        <f t="shared" ca="1" si="15"/>
        <v>54</v>
      </c>
      <c r="L17">
        <f t="shared" ca="1" si="15"/>
        <v>54</v>
      </c>
      <c r="M17">
        <f t="shared" ca="1" si="15"/>
        <v>54</v>
      </c>
      <c r="N17">
        <f t="shared" ca="1" si="15"/>
        <v>54</v>
      </c>
      <c r="O17">
        <f t="shared" ca="1" si="15"/>
        <v>54</v>
      </c>
    </row>
    <row r="18" spans="2:15" x14ac:dyDescent="0.35">
      <c r="B18" s="9" t="s">
        <v>18</v>
      </c>
      <c r="C18">
        <f ca="1">INDIRECT("'"&amp;$A$1&amp;"'!$d$16")</f>
        <v>20</v>
      </c>
      <c r="D18">
        <f t="shared" ref="D18:O18" ca="1" si="16">INDIRECT("'"&amp;$A$1&amp;"'!$d$16")</f>
        <v>20</v>
      </c>
      <c r="E18">
        <f t="shared" ca="1" si="16"/>
        <v>20</v>
      </c>
      <c r="F18">
        <f t="shared" ca="1" si="16"/>
        <v>20</v>
      </c>
      <c r="G18">
        <f t="shared" ca="1" si="16"/>
        <v>20</v>
      </c>
      <c r="H18">
        <f t="shared" ca="1" si="16"/>
        <v>20</v>
      </c>
      <c r="I18">
        <f t="shared" ca="1" si="16"/>
        <v>20</v>
      </c>
      <c r="J18">
        <f t="shared" ca="1" si="16"/>
        <v>20</v>
      </c>
      <c r="K18">
        <f t="shared" ca="1" si="16"/>
        <v>20</v>
      </c>
      <c r="L18">
        <f t="shared" ca="1" si="16"/>
        <v>20</v>
      </c>
      <c r="M18">
        <f t="shared" ca="1" si="16"/>
        <v>20</v>
      </c>
      <c r="N18">
        <f t="shared" ca="1" si="16"/>
        <v>20</v>
      </c>
      <c r="O18">
        <f t="shared" ca="1" si="16"/>
        <v>20</v>
      </c>
    </row>
    <row r="19" spans="2:15" x14ac:dyDescent="0.35">
      <c r="B19" s="9" t="s">
        <v>19</v>
      </c>
      <c r="C19">
        <f ca="1">INDIRECT("'"&amp;$A$1&amp;"'!$e$17")</f>
        <v>54</v>
      </c>
      <c r="D19">
        <f t="shared" ref="D19:O19" ca="1" si="17">INDIRECT("'"&amp;$A$1&amp;"'!$e$17")</f>
        <v>54</v>
      </c>
      <c r="E19">
        <f t="shared" ca="1" si="17"/>
        <v>54</v>
      </c>
      <c r="F19">
        <f t="shared" ca="1" si="17"/>
        <v>54</v>
      </c>
      <c r="G19">
        <f t="shared" ca="1" si="17"/>
        <v>54</v>
      </c>
      <c r="H19">
        <f t="shared" ca="1" si="17"/>
        <v>54</v>
      </c>
      <c r="I19">
        <f t="shared" ca="1" si="17"/>
        <v>54</v>
      </c>
      <c r="J19">
        <f t="shared" ca="1" si="17"/>
        <v>54</v>
      </c>
      <c r="K19">
        <f t="shared" ca="1" si="17"/>
        <v>54</v>
      </c>
      <c r="L19">
        <f t="shared" ca="1" si="17"/>
        <v>54</v>
      </c>
      <c r="M19">
        <f t="shared" ca="1" si="17"/>
        <v>54</v>
      </c>
      <c r="N19">
        <f t="shared" ca="1" si="17"/>
        <v>54</v>
      </c>
      <c r="O19">
        <f t="shared" ca="1" si="17"/>
        <v>54</v>
      </c>
    </row>
    <row r="20" spans="2:15" x14ac:dyDescent="0.35">
      <c r="B20" s="9" t="s">
        <v>16</v>
      </c>
      <c r="C20">
        <f ca="1">INDIRECT("'"&amp;$A$1&amp;"'!$f$16")</f>
        <v>20</v>
      </c>
      <c r="D20">
        <f t="shared" ref="D20:O20" ca="1" si="18">INDIRECT("'"&amp;$A$1&amp;"'!$f$16")</f>
        <v>20</v>
      </c>
      <c r="E20">
        <f t="shared" ca="1" si="18"/>
        <v>20</v>
      </c>
      <c r="F20">
        <f t="shared" ca="1" si="18"/>
        <v>20</v>
      </c>
      <c r="G20">
        <f t="shared" ca="1" si="18"/>
        <v>20</v>
      </c>
      <c r="H20">
        <f t="shared" ca="1" si="18"/>
        <v>20</v>
      </c>
      <c r="I20">
        <f t="shared" ca="1" si="18"/>
        <v>20</v>
      </c>
      <c r="J20">
        <f t="shared" ca="1" si="18"/>
        <v>20</v>
      </c>
      <c r="K20">
        <f t="shared" ca="1" si="18"/>
        <v>20</v>
      </c>
      <c r="L20">
        <f t="shared" ca="1" si="18"/>
        <v>20</v>
      </c>
      <c r="M20">
        <f t="shared" ca="1" si="18"/>
        <v>20</v>
      </c>
      <c r="N20">
        <f t="shared" ca="1" si="18"/>
        <v>20</v>
      </c>
      <c r="O20">
        <f t="shared" ca="1" si="18"/>
        <v>20</v>
      </c>
    </row>
    <row r="21" spans="2:15" x14ac:dyDescent="0.35">
      <c r="B21" s="9" t="s">
        <v>17</v>
      </c>
      <c r="C21">
        <f ca="1">INDIRECT("'"&amp;$A$1&amp;"'!$f$17")</f>
        <v>20</v>
      </c>
      <c r="D21">
        <f t="shared" ref="D21:O21" ca="1" si="19">INDIRECT("'"&amp;$A$1&amp;"'!$f$17")</f>
        <v>20</v>
      </c>
      <c r="E21">
        <f t="shared" ca="1" si="19"/>
        <v>20</v>
      </c>
      <c r="F21">
        <f t="shared" ca="1" si="19"/>
        <v>20</v>
      </c>
      <c r="G21">
        <f t="shared" ca="1" si="19"/>
        <v>20</v>
      </c>
      <c r="H21">
        <f t="shared" ca="1" si="19"/>
        <v>20</v>
      </c>
      <c r="I21">
        <f t="shared" ca="1" si="19"/>
        <v>20</v>
      </c>
      <c r="J21">
        <f t="shared" ca="1" si="19"/>
        <v>20</v>
      </c>
      <c r="K21">
        <f t="shared" ca="1" si="19"/>
        <v>20</v>
      </c>
      <c r="L21">
        <f t="shared" ca="1" si="19"/>
        <v>20</v>
      </c>
      <c r="M21">
        <f t="shared" ca="1" si="19"/>
        <v>20</v>
      </c>
      <c r="N21">
        <f t="shared" ca="1" si="19"/>
        <v>20</v>
      </c>
      <c r="O21">
        <f t="shared" ca="1" si="19"/>
        <v>20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2.5</v>
      </c>
      <c r="E23">
        <f ca="1">INDIRECT("'"&amp;$A$1&amp;"'!$e$23")</f>
        <v>3</v>
      </c>
      <c r="F23">
        <f ca="1">INDIRECT("'"&amp;$A$1&amp;"'!$f$23")</f>
        <v>3.75</v>
      </c>
      <c r="G23">
        <f ca="1">INDIRECT("'"&amp;$A$1&amp;"'!$g$23")</f>
        <v>4.25</v>
      </c>
      <c r="H23">
        <f ca="1">INDIRECT("'"&amp;$A$1&amp;"'!$h$23")</f>
        <v>5.5</v>
      </c>
      <c r="I23">
        <f ca="1">INDIRECT("'"&amp;$A$1&amp;"'!$i$23")</f>
        <v>6.5</v>
      </c>
      <c r="J23">
        <f ca="1">INDIRECT("'"&amp;$A$1&amp;"'!$j$23")</f>
        <v>7.75</v>
      </c>
      <c r="K23">
        <f ca="1">INDIRECT("'"&amp;$A$1&amp;"'!$k$23")</f>
        <v>8.5</v>
      </c>
      <c r="L23">
        <f ca="1">INDIRECT("'"&amp;$A$1&amp;"'!$l$23")</f>
        <v>9.5</v>
      </c>
      <c r="M23">
        <f ca="1">INDIRECT("'"&amp;$A$1&amp;"'!$m$23")</f>
        <v>10.5</v>
      </c>
      <c r="N23">
        <f ca="1">INDIRECT("'"&amp;$A$1&amp;"'!$n$23")</f>
        <v>11.5</v>
      </c>
      <c r="O23">
        <f ca="1">INDIRECT("'"&amp;$A$1&amp;"'!$o$23")</f>
        <v>12</v>
      </c>
    </row>
    <row r="24" spans="2:15" x14ac:dyDescent="0.35">
      <c r="B24" s="9" t="s">
        <v>130</v>
      </c>
      <c r="C24">
        <f ca="1">INDIRECT("'"&amp;$A$1&amp;"'!$C$25")</f>
        <v>7</v>
      </c>
      <c r="D24">
        <f ca="1">INDIRECT("'"&amp;$A$1&amp;"'!$d$25")</f>
        <v>12</v>
      </c>
      <c r="E24">
        <f ca="1">INDIRECT("'"&amp;$A$1&amp;"'!$e$25")</f>
        <v>17</v>
      </c>
      <c r="F24">
        <f ca="1">INDIRECT("'"&amp;$A$1&amp;"'!$f$25")</f>
        <v>24</v>
      </c>
      <c r="G24">
        <f ca="1">INDIRECT("'"&amp;$A$1&amp;"'!$g$25")</f>
        <v>31</v>
      </c>
      <c r="H24">
        <f ca="1">INDIRECT("'"&amp;$A$1&amp;"'!$h$25")</f>
        <v>46</v>
      </c>
      <c r="I24">
        <f ca="1">INDIRECT("'"&amp;$A$1&amp;"'!$i$25")</f>
        <v>64</v>
      </c>
      <c r="J24">
        <f ca="1">INDIRECT("'"&amp;$A$1&amp;"'!$j$25")</f>
        <v>77</v>
      </c>
      <c r="K24">
        <f ca="1">INDIRECT("'"&amp;$A$1&amp;"'!$k$25")</f>
        <v>85</v>
      </c>
      <c r="L24">
        <f ca="1">INDIRECT("'"&amp;$A$1&amp;"'!$l$25")</f>
        <v>105</v>
      </c>
      <c r="M24">
        <f ca="1">INDIRECT("'"&amp;$A$1&amp;"'!$m$25")</f>
        <v>116</v>
      </c>
      <c r="N24">
        <f ca="1">INDIRECT("'"&amp;$A$1&amp;"'!$n$25")</f>
        <v>113</v>
      </c>
      <c r="O24">
        <f ca="1">INDIRECT("'"&amp;$A$1&amp;"'!$o$25")</f>
        <v>136</v>
      </c>
    </row>
    <row r="25" spans="2:15" x14ac:dyDescent="0.35">
      <c r="B25" s="9" t="s">
        <v>131</v>
      </c>
      <c r="C25">
        <f ca="1">INDIRECT("'"&amp;$A$1&amp;"'!$C$26")</f>
        <v>5</v>
      </c>
      <c r="D25">
        <f ca="1">INDIRECT("'"&amp;$A$1&amp;"'!$d$26")</f>
        <v>7</v>
      </c>
      <c r="E25">
        <f ca="1">INDIRECT("'"&amp;$A$1&amp;"'!$e$26")</f>
        <v>12</v>
      </c>
      <c r="F25">
        <f ca="1">INDIRECT("'"&amp;$A$1&amp;"'!$f$26")</f>
        <v>18</v>
      </c>
      <c r="G25">
        <f ca="1">INDIRECT("'"&amp;$A$1&amp;"'!$g$26")</f>
        <v>28</v>
      </c>
      <c r="H25">
        <f ca="1">INDIRECT("'"&amp;$A$1&amp;"'!$h$26")</f>
        <v>41</v>
      </c>
      <c r="I25">
        <f ca="1">INDIRECT("'"&amp;$A$1&amp;"'!$i$26")</f>
        <v>57</v>
      </c>
      <c r="J25">
        <f ca="1">INDIRECT("'"&amp;$A$1&amp;"'!$j$26")</f>
        <v>66</v>
      </c>
      <c r="K25">
        <f ca="1">INDIRECT("'"&amp;$A$1&amp;"'!$k$26")</f>
        <v>81</v>
      </c>
      <c r="L25">
        <f ca="1">INDIRECT("'"&amp;$A$1&amp;"'!$l$26")</f>
        <v>97</v>
      </c>
      <c r="M25">
        <f ca="1">INDIRECT("'"&amp;$A$1&amp;"'!$m$26")</f>
        <v>113</v>
      </c>
      <c r="N25">
        <f ca="1">INDIRECT("'"&amp;$A$1&amp;"'!$n$26")</f>
        <v>137</v>
      </c>
      <c r="O25">
        <f ca="1">INDIRECT("'"&amp;$A$1&amp;"'!$o$26")</f>
        <v>141</v>
      </c>
    </row>
    <row r="26" spans="2:15" x14ac:dyDescent="0.35">
      <c r="B26" s="9" t="s">
        <v>132</v>
      </c>
      <c r="C26">
        <f ca="1">INDIRECT("'"&amp;$A$1&amp;"'!$C$27")</f>
        <v>3</v>
      </c>
      <c r="D26">
        <f ca="1">INDIRECT("'"&amp;$A$1&amp;"'!$d$27")</f>
        <v>10</v>
      </c>
      <c r="E26">
        <f ca="1">INDIRECT("'"&amp;$A$1&amp;"'!$e$27")</f>
        <v>13</v>
      </c>
      <c r="F26">
        <f ca="1">INDIRECT("'"&amp;$A$1&amp;"'!$f$27")</f>
        <v>22</v>
      </c>
      <c r="G26">
        <f ca="1">INDIRECT("'"&amp;$A$1&amp;"'!$g$27")</f>
        <v>35</v>
      </c>
      <c r="H26">
        <f ca="1">INDIRECT("'"&amp;$A$1&amp;"'!$h$27")</f>
        <v>50</v>
      </c>
      <c r="I26">
        <f ca="1">INDIRECT("'"&amp;$A$1&amp;"'!$i$27")</f>
        <v>60</v>
      </c>
      <c r="J26">
        <f ca="1">INDIRECT("'"&amp;$A$1&amp;"'!$j$27")</f>
        <v>74</v>
      </c>
      <c r="K26">
        <f ca="1">INDIRECT("'"&amp;$A$1&amp;"'!$k$27")</f>
        <v>88</v>
      </c>
      <c r="L26">
        <f ca="1">INDIRECT("'"&amp;$A$1&amp;"'!$l$27")</f>
        <v>102</v>
      </c>
      <c r="M26">
        <f ca="1">INDIRECT("'"&amp;$A$1&amp;"'!$m$27")</f>
        <v>122</v>
      </c>
      <c r="N26">
        <f ca="1">INDIRECT("'"&amp;$A$1&amp;"'!$n$27")</f>
        <v>135</v>
      </c>
      <c r="O26">
        <f ca="1">INDIRECT("'"&amp;$A$1&amp;"'!$o$27")</f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C7" sqref="C7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29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180</v>
      </c>
      <c r="D3">
        <f t="shared" ref="D3:O3" ca="1" si="1">INDIRECT("'"&amp;$A$1&amp;"'!$C$4")</f>
        <v>180</v>
      </c>
      <c r="E3">
        <f t="shared" ca="1" si="1"/>
        <v>180</v>
      </c>
      <c r="F3">
        <f t="shared" ca="1" si="1"/>
        <v>180</v>
      </c>
      <c r="G3">
        <f t="shared" ca="1" si="1"/>
        <v>180</v>
      </c>
      <c r="H3">
        <f t="shared" ca="1" si="1"/>
        <v>180</v>
      </c>
      <c r="I3">
        <f t="shared" ca="1" si="1"/>
        <v>180</v>
      </c>
      <c r="J3">
        <f t="shared" ca="1" si="1"/>
        <v>180</v>
      </c>
      <c r="K3">
        <f t="shared" ca="1" si="1"/>
        <v>180</v>
      </c>
      <c r="L3">
        <f t="shared" ca="1" si="1"/>
        <v>180</v>
      </c>
      <c r="M3">
        <f t="shared" ca="1" si="1"/>
        <v>180</v>
      </c>
      <c r="N3">
        <f t="shared" ca="1" si="1"/>
        <v>180</v>
      </c>
      <c r="O3">
        <f t="shared" ca="1" si="1"/>
        <v>180</v>
      </c>
    </row>
    <row r="4" spans="1:15" x14ac:dyDescent="0.35">
      <c r="B4" s="8" t="s">
        <v>2</v>
      </c>
      <c r="C4">
        <f ca="1">INDIRECT("'"&amp;$A$1&amp;"'!$C$5")</f>
        <v>63.8</v>
      </c>
      <c r="D4">
        <f t="shared" ref="D4:O4" ca="1" si="2">INDIRECT("'"&amp;$A$1&amp;"'!$C$5")</f>
        <v>63.8</v>
      </c>
      <c r="E4">
        <f t="shared" ca="1" si="2"/>
        <v>63.8</v>
      </c>
      <c r="F4">
        <f t="shared" ca="1" si="2"/>
        <v>63.8</v>
      </c>
      <c r="G4">
        <f t="shared" ca="1" si="2"/>
        <v>63.8</v>
      </c>
      <c r="H4">
        <f t="shared" ca="1" si="2"/>
        <v>63.8</v>
      </c>
      <c r="I4">
        <f t="shared" ca="1" si="2"/>
        <v>63.8</v>
      </c>
      <c r="J4">
        <f t="shared" ca="1" si="2"/>
        <v>63.8</v>
      </c>
      <c r="K4">
        <f t="shared" ca="1" si="2"/>
        <v>63.8</v>
      </c>
      <c r="L4">
        <f t="shared" ca="1" si="2"/>
        <v>63.8</v>
      </c>
      <c r="M4">
        <f t="shared" ca="1" si="2"/>
        <v>63.8</v>
      </c>
      <c r="N4">
        <f t="shared" ca="1" si="2"/>
        <v>63.8</v>
      </c>
      <c r="O4">
        <f t="shared" ca="1" si="2"/>
        <v>63.8</v>
      </c>
    </row>
    <row r="5" spans="1:15" x14ac:dyDescent="0.35">
      <c r="B5" s="8" t="s">
        <v>3</v>
      </c>
      <c r="C5">
        <f ca="1">INDIRECT("'"&amp;$A$1&amp;"'!$C$6")</f>
        <v>12.5</v>
      </c>
      <c r="D5">
        <f t="shared" ref="D5:O5" ca="1" si="3">INDIRECT("'"&amp;$A$1&amp;"'!$C$6")</f>
        <v>12.5</v>
      </c>
      <c r="E5">
        <f t="shared" ca="1" si="3"/>
        <v>12.5</v>
      </c>
      <c r="F5">
        <f t="shared" ca="1" si="3"/>
        <v>12.5</v>
      </c>
      <c r="G5">
        <f t="shared" ca="1" si="3"/>
        <v>12.5</v>
      </c>
      <c r="H5">
        <f t="shared" ca="1" si="3"/>
        <v>12.5</v>
      </c>
      <c r="I5">
        <f t="shared" ca="1" si="3"/>
        <v>12.5</v>
      </c>
      <c r="J5">
        <f t="shared" ca="1" si="3"/>
        <v>12.5</v>
      </c>
      <c r="K5">
        <f t="shared" ca="1" si="3"/>
        <v>12.5</v>
      </c>
      <c r="L5">
        <f t="shared" ca="1" si="3"/>
        <v>12.5</v>
      </c>
      <c r="M5">
        <f t="shared" ca="1" si="3"/>
        <v>12.5</v>
      </c>
      <c r="N5">
        <f t="shared" ca="1" si="3"/>
        <v>12.5</v>
      </c>
      <c r="O5">
        <f t="shared" ca="1" si="3"/>
        <v>12.5</v>
      </c>
    </row>
    <row r="6" spans="1:15" x14ac:dyDescent="0.35">
      <c r="B6" s="8" t="s">
        <v>4</v>
      </c>
      <c r="C6">
        <f ca="1">INDIRECT("'"&amp;$A$1&amp;"'!$C$7")</f>
        <v>3</v>
      </c>
      <c r="D6">
        <f t="shared" ref="D6:O6" ca="1" si="4">INDIRECT("'"&amp;$A$1&amp;"'!$C$7")</f>
        <v>3</v>
      </c>
      <c r="E6">
        <f t="shared" ca="1" si="4"/>
        <v>3</v>
      </c>
      <c r="F6">
        <f t="shared" ca="1" si="4"/>
        <v>3</v>
      </c>
      <c r="G6">
        <f t="shared" ca="1" si="4"/>
        <v>3</v>
      </c>
      <c r="H6">
        <f t="shared" ca="1" si="4"/>
        <v>3</v>
      </c>
      <c r="I6">
        <f t="shared" ca="1" si="4"/>
        <v>3</v>
      </c>
      <c r="J6">
        <f t="shared" ca="1" si="4"/>
        <v>3</v>
      </c>
      <c r="K6">
        <f t="shared" ca="1" si="4"/>
        <v>3</v>
      </c>
      <c r="L6">
        <f t="shared" ca="1" si="4"/>
        <v>3</v>
      </c>
      <c r="M6">
        <f t="shared" ca="1" si="4"/>
        <v>3</v>
      </c>
      <c r="N6">
        <f t="shared" ca="1" si="4"/>
        <v>3</v>
      </c>
      <c r="O6">
        <f t="shared" ca="1" si="4"/>
        <v>3</v>
      </c>
    </row>
    <row r="7" spans="1:15" x14ac:dyDescent="0.35">
      <c r="B7" s="8" t="s">
        <v>5</v>
      </c>
      <c r="C7">
        <f ca="1">INDIRECT("'"&amp;$A$1&amp;"'!$C$8")</f>
        <v>19.691358024691358</v>
      </c>
      <c r="D7">
        <f t="shared" ref="D7:O7" ca="1" si="5">INDIRECT("'"&amp;$A$1&amp;"'!$C$8")</f>
        <v>19.691358024691358</v>
      </c>
      <c r="E7">
        <f t="shared" ca="1" si="5"/>
        <v>19.691358024691358</v>
      </c>
      <c r="F7">
        <f t="shared" ca="1" si="5"/>
        <v>19.691358024691358</v>
      </c>
      <c r="G7">
        <f t="shared" ca="1" si="5"/>
        <v>19.691358024691358</v>
      </c>
      <c r="H7">
        <f t="shared" ca="1" si="5"/>
        <v>19.691358024691358</v>
      </c>
      <c r="I7">
        <f t="shared" ca="1" si="5"/>
        <v>19.691358024691358</v>
      </c>
      <c r="J7">
        <f t="shared" ca="1" si="5"/>
        <v>19.691358024691358</v>
      </c>
      <c r="K7">
        <f t="shared" ca="1" si="5"/>
        <v>19.691358024691358</v>
      </c>
      <c r="L7">
        <f t="shared" ca="1" si="5"/>
        <v>19.691358024691358</v>
      </c>
      <c r="M7">
        <f t="shared" ca="1" si="5"/>
        <v>19.691358024691358</v>
      </c>
      <c r="N7">
        <f t="shared" ca="1" si="5"/>
        <v>19.691358024691358</v>
      </c>
      <c r="O7">
        <f t="shared" ca="1" si="5"/>
        <v>19.691358024691358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8</v>
      </c>
      <c r="D8">
        <f t="shared" ref="D8:O8" ca="1" si="6">INDIRECT("'"&amp;$A$1&amp;"'!$C$11")</f>
        <v>8</v>
      </c>
      <c r="E8">
        <f t="shared" ca="1" si="6"/>
        <v>8</v>
      </c>
      <c r="F8">
        <f t="shared" ca="1" si="6"/>
        <v>8</v>
      </c>
      <c r="G8">
        <f t="shared" ca="1" si="6"/>
        <v>8</v>
      </c>
      <c r="H8">
        <f t="shared" ca="1" si="6"/>
        <v>8</v>
      </c>
      <c r="I8">
        <f t="shared" ca="1" si="6"/>
        <v>8</v>
      </c>
      <c r="J8">
        <f t="shared" ca="1" si="6"/>
        <v>8</v>
      </c>
      <c r="K8">
        <f t="shared" ca="1" si="6"/>
        <v>8</v>
      </c>
      <c r="L8">
        <f t="shared" ca="1" si="6"/>
        <v>8</v>
      </c>
      <c r="M8">
        <f t="shared" ca="1" si="6"/>
        <v>8</v>
      </c>
      <c r="N8">
        <f t="shared" ca="1" si="6"/>
        <v>8</v>
      </c>
      <c r="O8">
        <f t="shared" ca="1" si="6"/>
        <v>8</v>
      </c>
    </row>
    <row r="9" spans="1:15" x14ac:dyDescent="0.35">
      <c r="B9" s="9" t="s">
        <v>7</v>
      </c>
      <c r="C9">
        <f ca="1">INDIRECT("'"&amp;$A$1&amp;"'!$D$11")</f>
        <v>7.3</v>
      </c>
      <c r="D9">
        <f t="shared" ref="D9:O9" ca="1" si="7">INDIRECT("'"&amp;$A$1&amp;"'!$D$11")</f>
        <v>7.3</v>
      </c>
      <c r="E9">
        <f t="shared" ca="1" si="7"/>
        <v>7.3</v>
      </c>
      <c r="F9">
        <f t="shared" ca="1" si="7"/>
        <v>7.3</v>
      </c>
      <c r="G9">
        <f t="shared" ca="1" si="7"/>
        <v>7.3</v>
      </c>
      <c r="H9">
        <f t="shared" ca="1" si="7"/>
        <v>7.3</v>
      </c>
      <c r="I9">
        <f t="shared" ca="1" si="7"/>
        <v>7.3</v>
      </c>
      <c r="J9">
        <f t="shared" ca="1" si="7"/>
        <v>7.3</v>
      </c>
      <c r="K9">
        <f t="shared" ca="1" si="7"/>
        <v>7.3</v>
      </c>
      <c r="L9">
        <f t="shared" ca="1" si="7"/>
        <v>7.3</v>
      </c>
      <c r="M9">
        <f t="shared" ca="1" si="7"/>
        <v>7.3</v>
      </c>
      <c r="N9">
        <f t="shared" ca="1" si="7"/>
        <v>7.3</v>
      </c>
      <c r="O9">
        <f t="shared" ca="1" si="7"/>
        <v>7.3</v>
      </c>
    </row>
    <row r="10" spans="1:15" x14ac:dyDescent="0.35">
      <c r="B10" s="9" t="s">
        <v>8</v>
      </c>
      <c r="C10">
        <f ca="1">INDIRECT("'"&amp;$A$1&amp;"'!$e$11")</f>
        <v>14.1</v>
      </c>
      <c r="D10">
        <f t="shared" ref="D10:O10" ca="1" si="8">INDIRECT("'"&amp;$A$1&amp;"'!$e$11")</f>
        <v>14.1</v>
      </c>
      <c r="E10">
        <f t="shared" ca="1" si="8"/>
        <v>14.1</v>
      </c>
      <c r="F10">
        <f t="shared" ca="1" si="8"/>
        <v>14.1</v>
      </c>
      <c r="G10">
        <f t="shared" ca="1" si="8"/>
        <v>14.1</v>
      </c>
      <c r="H10">
        <f t="shared" ca="1" si="8"/>
        <v>14.1</v>
      </c>
      <c r="I10">
        <f t="shared" ca="1" si="8"/>
        <v>14.1</v>
      </c>
      <c r="J10">
        <f t="shared" ca="1" si="8"/>
        <v>14.1</v>
      </c>
      <c r="K10">
        <f t="shared" ca="1" si="8"/>
        <v>14.1</v>
      </c>
      <c r="L10">
        <f t="shared" ca="1" si="8"/>
        <v>14.1</v>
      </c>
      <c r="M10">
        <f t="shared" ca="1" si="8"/>
        <v>14.1</v>
      </c>
      <c r="N10">
        <f t="shared" ca="1" si="8"/>
        <v>14.1</v>
      </c>
      <c r="O10">
        <f t="shared" ca="1" si="8"/>
        <v>14.1</v>
      </c>
    </row>
    <row r="11" spans="1:15" x14ac:dyDescent="0.35">
      <c r="B11" s="9" t="s">
        <v>9</v>
      </c>
      <c r="C11">
        <f ca="1">INDIRECT("'"&amp;$A$1&amp;"'!$f$11")</f>
        <v>12.9</v>
      </c>
      <c r="D11">
        <f t="shared" ref="D11:O11" ca="1" si="9">INDIRECT("'"&amp;$A$1&amp;"'!$f$11")</f>
        <v>12.9</v>
      </c>
      <c r="E11">
        <f t="shared" ca="1" si="9"/>
        <v>12.9</v>
      </c>
      <c r="F11">
        <f t="shared" ca="1" si="9"/>
        <v>12.9</v>
      </c>
      <c r="G11">
        <f t="shared" ca="1" si="9"/>
        <v>12.9</v>
      </c>
      <c r="H11">
        <f t="shared" ca="1" si="9"/>
        <v>12.9</v>
      </c>
      <c r="I11">
        <f t="shared" ca="1" si="9"/>
        <v>12.9</v>
      </c>
      <c r="J11">
        <f t="shared" ca="1" si="9"/>
        <v>12.9</v>
      </c>
      <c r="K11">
        <f t="shared" ca="1" si="9"/>
        <v>12.9</v>
      </c>
      <c r="L11">
        <f t="shared" ca="1" si="9"/>
        <v>12.9</v>
      </c>
      <c r="M11">
        <f t="shared" ca="1" si="9"/>
        <v>12.9</v>
      </c>
      <c r="N11">
        <f t="shared" ca="1" si="9"/>
        <v>12.9</v>
      </c>
      <c r="O11">
        <f t="shared" ca="1" si="9"/>
        <v>12.9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37.9</v>
      </c>
      <c r="D12">
        <f t="shared" ref="D12:O12" ca="1" si="10">INDIRECT("'"&amp;$A$1&amp;"'!$C$12")</f>
        <v>37.9</v>
      </c>
      <c r="E12">
        <f t="shared" ca="1" si="10"/>
        <v>37.9</v>
      </c>
      <c r="F12">
        <f t="shared" ca="1" si="10"/>
        <v>37.9</v>
      </c>
      <c r="G12">
        <f t="shared" ca="1" si="10"/>
        <v>37.9</v>
      </c>
      <c r="H12">
        <f t="shared" ca="1" si="10"/>
        <v>37.9</v>
      </c>
      <c r="I12">
        <f t="shared" ca="1" si="10"/>
        <v>37.9</v>
      </c>
      <c r="J12">
        <f t="shared" ca="1" si="10"/>
        <v>37.9</v>
      </c>
      <c r="K12">
        <f t="shared" ca="1" si="10"/>
        <v>37.9</v>
      </c>
      <c r="L12">
        <f t="shared" ca="1" si="10"/>
        <v>37.9</v>
      </c>
      <c r="M12">
        <f t="shared" ca="1" si="10"/>
        <v>37.9</v>
      </c>
      <c r="N12">
        <f t="shared" ca="1" si="10"/>
        <v>37.9</v>
      </c>
      <c r="O12">
        <f t="shared" ca="1" si="10"/>
        <v>37.9</v>
      </c>
    </row>
    <row r="13" spans="1:15" x14ac:dyDescent="0.35">
      <c r="B13" s="9" t="s">
        <v>11</v>
      </c>
      <c r="C13">
        <f ca="1">INDIRECT("'"&amp;$A$1&amp;"'!$d$12")</f>
        <v>32.6</v>
      </c>
      <c r="D13">
        <f t="shared" ref="D13:O13" ca="1" si="11">INDIRECT("'"&amp;$A$1&amp;"'!$d$12")</f>
        <v>32.6</v>
      </c>
      <c r="E13">
        <f t="shared" ca="1" si="11"/>
        <v>32.6</v>
      </c>
      <c r="F13">
        <f t="shared" ca="1" si="11"/>
        <v>32.6</v>
      </c>
      <c r="G13">
        <f t="shared" ca="1" si="11"/>
        <v>32.6</v>
      </c>
      <c r="H13">
        <f t="shared" ca="1" si="11"/>
        <v>32.6</v>
      </c>
      <c r="I13">
        <f t="shared" ca="1" si="11"/>
        <v>32.6</v>
      </c>
      <c r="J13">
        <f t="shared" ca="1" si="11"/>
        <v>32.6</v>
      </c>
      <c r="K13">
        <f t="shared" ca="1" si="11"/>
        <v>32.6</v>
      </c>
      <c r="L13">
        <f t="shared" ca="1" si="11"/>
        <v>32.6</v>
      </c>
      <c r="M13">
        <f t="shared" ca="1" si="11"/>
        <v>32.6</v>
      </c>
      <c r="N13">
        <f t="shared" ca="1" si="11"/>
        <v>32.6</v>
      </c>
      <c r="O13">
        <f t="shared" ca="1" si="11"/>
        <v>32.6</v>
      </c>
    </row>
    <row r="14" spans="1:15" x14ac:dyDescent="0.35">
      <c r="B14" s="9" t="s">
        <v>12</v>
      </c>
      <c r="C14">
        <f ca="1">INDIRECT("'"&amp;$A$1&amp;"'!$e$12")</f>
        <v>42.4</v>
      </c>
      <c r="D14">
        <f t="shared" ref="D14:O14" ca="1" si="12">INDIRECT("'"&amp;$A$1&amp;"'!$e$12")</f>
        <v>42.4</v>
      </c>
      <c r="E14">
        <f t="shared" ca="1" si="12"/>
        <v>42.4</v>
      </c>
      <c r="F14">
        <f t="shared" ca="1" si="12"/>
        <v>42.4</v>
      </c>
      <c r="G14">
        <f t="shared" ca="1" si="12"/>
        <v>42.4</v>
      </c>
      <c r="H14">
        <f t="shared" ca="1" si="12"/>
        <v>42.4</v>
      </c>
      <c r="I14">
        <f t="shared" ca="1" si="12"/>
        <v>42.4</v>
      </c>
      <c r="J14">
        <f t="shared" ca="1" si="12"/>
        <v>42.4</v>
      </c>
      <c r="K14">
        <f t="shared" ca="1" si="12"/>
        <v>42.4</v>
      </c>
      <c r="L14">
        <f t="shared" ca="1" si="12"/>
        <v>42.4</v>
      </c>
      <c r="M14">
        <f t="shared" ca="1" si="12"/>
        <v>42.4</v>
      </c>
      <c r="N14">
        <f t="shared" ca="1" si="12"/>
        <v>42.4</v>
      </c>
      <c r="O14">
        <f t="shared" ca="1" si="12"/>
        <v>42.4</v>
      </c>
    </row>
    <row r="15" spans="1:15" x14ac:dyDescent="0.35">
      <c r="B15" s="9" t="s">
        <v>13</v>
      </c>
      <c r="C15">
        <f ca="1">INDIRECT("'"&amp;$A$1&amp;"'!$f$12")</f>
        <v>55</v>
      </c>
      <c r="D15">
        <f t="shared" ref="D15:O15" ca="1" si="13">INDIRECT("'"&amp;$A$1&amp;"'!$f$12")</f>
        <v>55</v>
      </c>
      <c r="E15">
        <f t="shared" ca="1" si="13"/>
        <v>55</v>
      </c>
      <c r="F15">
        <f t="shared" ca="1" si="13"/>
        <v>55</v>
      </c>
      <c r="G15">
        <f t="shared" ca="1" si="13"/>
        <v>55</v>
      </c>
      <c r="H15">
        <f t="shared" ca="1" si="13"/>
        <v>55</v>
      </c>
      <c r="I15">
        <f t="shared" ca="1" si="13"/>
        <v>55</v>
      </c>
      <c r="J15">
        <f t="shared" ca="1" si="13"/>
        <v>55</v>
      </c>
      <c r="K15">
        <f t="shared" ca="1" si="13"/>
        <v>55</v>
      </c>
      <c r="L15">
        <f t="shared" ca="1" si="13"/>
        <v>55</v>
      </c>
      <c r="M15">
        <f t="shared" ca="1" si="13"/>
        <v>55</v>
      </c>
      <c r="N15">
        <f t="shared" ca="1" si="13"/>
        <v>55</v>
      </c>
      <c r="O15">
        <f t="shared" ca="1" si="13"/>
        <v>55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56</v>
      </c>
      <c r="D16">
        <f t="shared" ref="D16:O16" ca="1" si="14">INDIRECT("'"&amp;$A$1&amp;"'!$C$16")</f>
        <v>56</v>
      </c>
      <c r="E16">
        <f t="shared" ca="1" si="14"/>
        <v>56</v>
      </c>
      <c r="F16">
        <f t="shared" ca="1" si="14"/>
        <v>56</v>
      </c>
      <c r="G16">
        <f t="shared" ca="1" si="14"/>
        <v>56</v>
      </c>
      <c r="H16">
        <f t="shared" ca="1" si="14"/>
        <v>56</v>
      </c>
      <c r="I16">
        <f t="shared" ca="1" si="14"/>
        <v>56</v>
      </c>
      <c r="J16">
        <f t="shared" ca="1" si="14"/>
        <v>56</v>
      </c>
      <c r="K16">
        <f t="shared" ca="1" si="14"/>
        <v>56</v>
      </c>
      <c r="L16">
        <f t="shared" ca="1" si="14"/>
        <v>56</v>
      </c>
      <c r="M16">
        <f t="shared" ca="1" si="14"/>
        <v>56</v>
      </c>
      <c r="N16">
        <f t="shared" ca="1" si="14"/>
        <v>56</v>
      </c>
      <c r="O16">
        <f t="shared" ca="1" si="14"/>
        <v>56</v>
      </c>
    </row>
    <row r="17" spans="2:15" x14ac:dyDescent="0.35">
      <c r="B17" s="9" t="s">
        <v>15</v>
      </c>
      <c r="C17">
        <f ca="1">INDIRECT("'"&amp;$A$1&amp;"'!$C$17")</f>
        <v>54</v>
      </c>
      <c r="D17">
        <f t="shared" ref="D17:O17" ca="1" si="15">INDIRECT("'"&amp;$A$1&amp;"'!$C$17")</f>
        <v>54</v>
      </c>
      <c r="E17">
        <f t="shared" ca="1" si="15"/>
        <v>54</v>
      </c>
      <c r="F17">
        <f t="shared" ca="1" si="15"/>
        <v>54</v>
      </c>
      <c r="G17">
        <f t="shared" ca="1" si="15"/>
        <v>54</v>
      </c>
      <c r="H17">
        <f t="shared" ca="1" si="15"/>
        <v>54</v>
      </c>
      <c r="I17">
        <f t="shared" ca="1" si="15"/>
        <v>54</v>
      </c>
      <c r="J17">
        <f t="shared" ca="1" si="15"/>
        <v>54</v>
      </c>
      <c r="K17">
        <f t="shared" ca="1" si="15"/>
        <v>54</v>
      </c>
      <c r="L17">
        <f t="shared" ca="1" si="15"/>
        <v>54</v>
      </c>
      <c r="M17">
        <f t="shared" ca="1" si="15"/>
        <v>54</v>
      </c>
      <c r="N17">
        <f t="shared" ca="1" si="15"/>
        <v>54</v>
      </c>
      <c r="O17">
        <f t="shared" ca="1" si="15"/>
        <v>54</v>
      </c>
    </row>
    <row r="18" spans="2:15" x14ac:dyDescent="0.35">
      <c r="B18" s="9" t="s">
        <v>18</v>
      </c>
      <c r="C18">
        <f ca="1">INDIRECT("'"&amp;$A$1&amp;"'!$d$16")</f>
        <v>20</v>
      </c>
      <c r="D18">
        <f t="shared" ref="D18:O18" ca="1" si="16">INDIRECT("'"&amp;$A$1&amp;"'!$d$16")</f>
        <v>20</v>
      </c>
      <c r="E18">
        <f t="shared" ca="1" si="16"/>
        <v>20</v>
      </c>
      <c r="F18">
        <f t="shared" ca="1" si="16"/>
        <v>20</v>
      </c>
      <c r="G18">
        <f t="shared" ca="1" si="16"/>
        <v>20</v>
      </c>
      <c r="H18">
        <f t="shared" ca="1" si="16"/>
        <v>20</v>
      </c>
      <c r="I18">
        <f t="shared" ca="1" si="16"/>
        <v>20</v>
      </c>
      <c r="J18">
        <f t="shared" ca="1" si="16"/>
        <v>20</v>
      </c>
      <c r="K18">
        <f t="shared" ca="1" si="16"/>
        <v>20</v>
      </c>
      <c r="L18">
        <f t="shared" ca="1" si="16"/>
        <v>20</v>
      </c>
      <c r="M18">
        <f t="shared" ca="1" si="16"/>
        <v>20</v>
      </c>
      <c r="N18">
        <f t="shared" ca="1" si="16"/>
        <v>20</v>
      </c>
      <c r="O18">
        <f t="shared" ca="1" si="16"/>
        <v>20</v>
      </c>
    </row>
    <row r="19" spans="2:15" x14ac:dyDescent="0.35">
      <c r="B19" s="9" t="s">
        <v>19</v>
      </c>
      <c r="C19">
        <f ca="1">INDIRECT("'"&amp;$A$1&amp;"'!$e$17")</f>
        <v>50</v>
      </c>
      <c r="D19">
        <f t="shared" ref="D19:O19" ca="1" si="17">INDIRECT("'"&amp;$A$1&amp;"'!$e$17")</f>
        <v>50</v>
      </c>
      <c r="E19">
        <f t="shared" ca="1" si="17"/>
        <v>50</v>
      </c>
      <c r="F19">
        <f t="shared" ca="1" si="17"/>
        <v>50</v>
      </c>
      <c r="G19">
        <f t="shared" ca="1" si="17"/>
        <v>50</v>
      </c>
      <c r="H19">
        <f t="shared" ca="1" si="17"/>
        <v>50</v>
      </c>
      <c r="I19">
        <f t="shared" ca="1" si="17"/>
        <v>50</v>
      </c>
      <c r="J19">
        <f t="shared" ca="1" si="17"/>
        <v>50</v>
      </c>
      <c r="K19">
        <f t="shared" ca="1" si="17"/>
        <v>50</v>
      </c>
      <c r="L19">
        <f t="shared" ca="1" si="17"/>
        <v>50</v>
      </c>
      <c r="M19">
        <f t="shared" ca="1" si="17"/>
        <v>50</v>
      </c>
      <c r="N19">
        <f t="shared" ca="1" si="17"/>
        <v>50</v>
      </c>
      <c r="O19">
        <f t="shared" ca="1" si="17"/>
        <v>50</v>
      </c>
    </row>
    <row r="20" spans="2:15" x14ac:dyDescent="0.35">
      <c r="B20" s="9" t="s">
        <v>16</v>
      </c>
      <c r="C20">
        <f ca="1">INDIRECT("'"&amp;$A$1&amp;"'!$f$16")</f>
        <v>24</v>
      </c>
      <c r="D20">
        <f t="shared" ref="D20:O20" ca="1" si="18">INDIRECT("'"&amp;$A$1&amp;"'!$f$16")</f>
        <v>24</v>
      </c>
      <c r="E20">
        <f t="shared" ca="1" si="18"/>
        <v>24</v>
      </c>
      <c r="F20">
        <f t="shared" ca="1" si="18"/>
        <v>24</v>
      </c>
      <c r="G20">
        <f t="shared" ca="1" si="18"/>
        <v>24</v>
      </c>
      <c r="H20">
        <f t="shared" ca="1" si="18"/>
        <v>24</v>
      </c>
      <c r="I20">
        <f t="shared" ca="1" si="18"/>
        <v>24</v>
      </c>
      <c r="J20">
        <f t="shared" ca="1" si="18"/>
        <v>24</v>
      </c>
      <c r="K20">
        <f t="shared" ca="1" si="18"/>
        <v>24</v>
      </c>
      <c r="L20">
        <f t="shared" ca="1" si="18"/>
        <v>24</v>
      </c>
      <c r="M20">
        <f t="shared" ca="1" si="18"/>
        <v>24</v>
      </c>
      <c r="N20">
        <f t="shared" ca="1" si="18"/>
        <v>24</v>
      </c>
      <c r="O20">
        <f t="shared" ca="1" si="18"/>
        <v>24</v>
      </c>
    </row>
    <row r="21" spans="2:15" x14ac:dyDescent="0.35">
      <c r="B21" s="9" t="s">
        <v>17</v>
      </c>
      <c r="C21">
        <f ca="1">INDIRECT("'"&amp;$A$1&amp;"'!$f$17")</f>
        <v>24</v>
      </c>
      <c r="D21">
        <f t="shared" ref="D21:O21" ca="1" si="19">INDIRECT("'"&amp;$A$1&amp;"'!$f$17")</f>
        <v>24</v>
      </c>
      <c r="E21">
        <f t="shared" ca="1" si="19"/>
        <v>24</v>
      </c>
      <c r="F21">
        <f t="shared" ca="1" si="19"/>
        <v>24</v>
      </c>
      <c r="G21">
        <f t="shared" ca="1" si="19"/>
        <v>24</v>
      </c>
      <c r="H21">
        <f t="shared" ca="1" si="19"/>
        <v>24</v>
      </c>
      <c r="I21">
        <f t="shared" ca="1" si="19"/>
        <v>24</v>
      </c>
      <c r="J21">
        <f t="shared" ca="1" si="19"/>
        <v>24</v>
      </c>
      <c r="K21">
        <f t="shared" ca="1" si="19"/>
        <v>24</v>
      </c>
      <c r="L21">
        <f t="shared" ca="1" si="19"/>
        <v>24</v>
      </c>
      <c r="M21">
        <f t="shared" ca="1" si="19"/>
        <v>24</v>
      </c>
      <c r="N21">
        <f t="shared" ca="1" si="19"/>
        <v>24</v>
      </c>
      <c r="O21">
        <f t="shared" ca="1" si="19"/>
        <v>24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</v>
      </c>
      <c r="E23">
        <f ca="1">INDIRECT("'"&amp;$A$1&amp;"'!$e$23")</f>
        <v>1.75</v>
      </c>
      <c r="F23">
        <f ca="1">INDIRECT("'"&amp;$A$1&amp;"'!$f$23")</f>
        <v>2.75</v>
      </c>
      <c r="G23">
        <f ca="1">INDIRECT("'"&amp;$A$1&amp;"'!$g$23")</f>
        <v>4</v>
      </c>
      <c r="H23">
        <f ca="1">INDIRECT("'"&amp;$A$1&amp;"'!$h$23")</f>
        <v>5</v>
      </c>
      <c r="I23">
        <f ca="1">INDIRECT("'"&amp;$A$1&amp;"'!$i$23")</f>
        <v>6.25</v>
      </c>
      <c r="J23">
        <f ca="1">INDIRECT("'"&amp;$A$1&amp;"'!$j$23")</f>
        <v>7.25</v>
      </c>
      <c r="K23">
        <f ca="1">INDIRECT("'"&amp;$A$1&amp;"'!$k$23")</f>
        <v>9</v>
      </c>
      <c r="L23">
        <f ca="1">INDIRECT("'"&amp;$A$1&amp;"'!$l$23")</f>
        <v>10.25</v>
      </c>
      <c r="M23">
        <f ca="1">INDIRECT("'"&amp;$A$1&amp;"'!$m$23")</f>
        <v>11.5</v>
      </c>
      <c r="N23">
        <f ca="1">INDIRECT("'"&amp;$A$1&amp;"'!$n$23")</f>
        <v>12.5</v>
      </c>
      <c r="O23">
        <f ca="1">INDIRECT("'"&amp;$A$1&amp;"'!$o$23")</f>
        <v>13.469999999999999</v>
      </c>
    </row>
    <row r="24" spans="2:15" x14ac:dyDescent="0.35">
      <c r="B24" s="9" t="s">
        <v>130</v>
      </c>
      <c r="C24">
        <f ca="1">INDIRECT("'"&amp;$A$1&amp;"'!$C$25")</f>
        <v>6</v>
      </c>
      <c r="D24">
        <f ca="1">INDIRECT("'"&amp;$A$1&amp;"'!$d$25")</f>
        <v>9</v>
      </c>
      <c r="E24">
        <f ca="1">INDIRECT("'"&amp;$A$1&amp;"'!$e$25")</f>
        <v>17</v>
      </c>
      <c r="F24">
        <f ca="1">INDIRECT("'"&amp;$A$1&amp;"'!$f$25")</f>
        <v>24</v>
      </c>
      <c r="G24">
        <f ca="1">INDIRECT("'"&amp;$A$1&amp;"'!$g$25")</f>
        <v>31</v>
      </c>
      <c r="H24">
        <f ca="1">INDIRECT("'"&amp;$A$1&amp;"'!$h$25")</f>
        <v>35</v>
      </c>
      <c r="I24">
        <f ca="1">INDIRECT("'"&amp;$A$1&amp;"'!$i$25")</f>
        <v>52</v>
      </c>
      <c r="J24">
        <f ca="1">INDIRECT("'"&amp;$A$1&amp;"'!$j$25")</f>
        <v>67</v>
      </c>
      <c r="K24">
        <f ca="1">INDIRECT("'"&amp;$A$1&amp;"'!$k$25")</f>
        <v>88</v>
      </c>
      <c r="L24">
        <f ca="1">INDIRECT("'"&amp;$A$1&amp;"'!$l$25")</f>
        <v>107</v>
      </c>
      <c r="M24">
        <f ca="1">INDIRECT("'"&amp;$A$1&amp;"'!$m$25")</f>
        <v>124</v>
      </c>
      <c r="N24">
        <f ca="1">INDIRECT("'"&amp;$A$1&amp;"'!$n$25")</f>
        <v>145</v>
      </c>
      <c r="O24">
        <f ca="1">INDIRECT("'"&amp;$A$1&amp;"'!$o$25")</f>
        <v>159</v>
      </c>
    </row>
    <row r="25" spans="2:15" x14ac:dyDescent="0.35">
      <c r="B25" s="9" t="s">
        <v>131</v>
      </c>
      <c r="C25">
        <f ca="1">INDIRECT("'"&amp;$A$1&amp;"'!$C$26")</f>
        <v>6</v>
      </c>
      <c r="D25">
        <f ca="1">INDIRECT("'"&amp;$A$1&amp;"'!$d$26")</f>
        <v>12</v>
      </c>
      <c r="E25">
        <f ca="1">INDIRECT("'"&amp;$A$1&amp;"'!$e$26")</f>
        <v>18</v>
      </c>
      <c r="F25">
        <f ca="1">INDIRECT("'"&amp;$A$1&amp;"'!$f$26")</f>
        <v>24</v>
      </c>
      <c r="G25">
        <f ca="1">INDIRECT("'"&amp;$A$1&amp;"'!$g$26")</f>
        <v>30</v>
      </c>
      <c r="H25">
        <f ca="1">INDIRECT("'"&amp;$A$1&amp;"'!$h$26")</f>
        <v>38</v>
      </c>
      <c r="I25">
        <f ca="1">INDIRECT("'"&amp;$A$1&amp;"'!$i$26")</f>
        <v>46</v>
      </c>
      <c r="J25">
        <f ca="1">INDIRECT("'"&amp;$A$1&amp;"'!$j$26")</f>
        <v>61</v>
      </c>
      <c r="K25">
        <f ca="1">INDIRECT("'"&amp;$A$1&amp;"'!$k$26")</f>
        <v>75</v>
      </c>
      <c r="L25">
        <f ca="1">INDIRECT("'"&amp;$A$1&amp;"'!$l$26")</f>
        <v>94</v>
      </c>
      <c r="M25">
        <f ca="1">INDIRECT("'"&amp;$A$1&amp;"'!$m$26")</f>
        <v>113</v>
      </c>
      <c r="N25">
        <f ca="1">INDIRECT("'"&amp;$A$1&amp;"'!$n$26")</f>
        <v>135</v>
      </c>
      <c r="O25">
        <f ca="1">INDIRECT("'"&amp;$A$1&amp;"'!$o$26")</f>
        <v>168</v>
      </c>
    </row>
    <row r="26" spans="2:15" x14ac:dyDescent="0.35">
      <c r="B26" s="9" t="s">
        <v>132</v>
      </c>
      <c r="C26">
        <f ca="1">INDIRECT("'"&amp;$A$1&amp;"'!$C$27")</f>
        <v>7</v>
      </c>
      <c r="D26">
        <f ca="1">INDIRECT("'"&amp;$A$1&amp;"'!$d$27")</f>
        <v>9</v>
      </c>
      <c r="E26">
        <f ca="1">INDIRECT("'"&amp;$A$1&amp;"'!$e$27")</f>
        <v>17</v>
      </c>
      <c r="F26">
        <f ca="1">INDIRECT("'"&amp;$A$1&amp;"'!$f$27")</f>
        <v>21</v>
      </c>
      <c r="G26">
        <f ca="1">INDIRECT("'"&amp;$A$1&amp;"'!$g$27")</f>
        <v>26</v>
      </c>
      <c r="H26">
        <f ca="1">INDIRECT("'"&amp;$A$1&amp;"'!$h$27")</f>
        <v>33</v>
      </c>
      <c r="I26">
        <f ca="1">INDIRECT("'"&amp;$A$1&amp;"'!$i$27")</f>
        <v>41</v>
      </c>
      <c r="J26">
        <f ca="1">INDIRECT("'"&amp;$A$1&amp;"'!$j$27")</f>
        <v>57</v>
      </c>
      <c r="K26">
        <f ca="1">INDIRECT("'"&amp;$A$1&amp;"'!$k$27")</f>
        <v>66</v>
      </c>
      <c r="L26">
        <f ca="1">INDIRECT("'"&amp;$A$1&amp;"'!$l$27")</f>
        <v>88</v>
      </c>
      <c r="M26">
        <f ca="1">INDIRECT("'"&amp;$A$1&amp;"'!$m$27")</f>
        <v>110</v>
      </c>
      <c r="N26">
        <f ca="1">INDIRECT("'"&amp;$A$1&amp;"'!$n$27")</f>
        <v>136</v>
      </c>
      <c r="O26">
        <f ca="1">INDIRECT("'"&amp;$A$1&amp;"'!$o$27")</f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26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168</v>
      </c>
      <c r="D3">
        <f t="shared" ref="D3:O3" ca="1" si="1">INDIRECT("'"&amp;$A$1&amp;"'!$C$4")</f>
        <v>168</v>
      </c>
      <c r="E3">
        <f t="shared" ca="1" si="1"/>
        <v>168</v>
      </c>
      <c r="F3">
        <f t="shared" ca="1" si="1"/>
        <v>168</v>
      </c>
      <c r="G3">
        <f t="shared" ca="1" si="1"/>
        <v>168</v>
      </c>
      <c r="H3">
        <f t="shared" ca="1" si="1"/>
        <v>168</v>
      </c>
      <c r="I3">
        <f t="shared" ca="1" si="1"/>
        <v>168</v>
      </c>
      <c r="J3">
        <f t="shared" ca="1" si="1"/>
        <v>168</v>
      </c>
      <c r="K3">
        <f t="shared" ca="1" si="1"/>
        <v>168</v>
      </c>
      <c r="L3">
        <f t="shared" ca="1" si="1"/>
        <v>168</v>
      </c>
      <c r="M3">
        <f t="shared" ca="1" si="1"/>
        <v>168</v>
      </c>
      <c r="N3">
        <f t="shared" ca="1" si="1"/>
        <v>168</v>
      </c>
      <c r="O3">
        <f t="shared" ca="1" si="1"/>
        <v>168</v>
      </c>
    </row>
    <row r="4" spans="1:15" x14ac:dyDescent="0.35">
      <c r="B4" s="8" t="s">
        <v>2</v>
      </c>
      <c r="C4">
        <f ca="1">INDIRECT("'"&amp;$A$1&amp;"'!$C$5")</f>
        <v>61.9</v>
      </c>
      <c r="D4">
        <f t="shared" ref="D4:O4" ca="1" si="2">INDIRECT("'"&amp;$A$1&amp;"'!$C$5")</f>
        <v>61.9</v>
      </c>
      <c r="E4">
        <f t="shared" ca="1" si="2"/>
        <v>61.9</v>
      </c>
      <c r="F4">
        <f t="shared" ca="1" si="2"/>
        <v>61.9</v>
      </c>
      <c r="G4">
        <f t="shared" ca="1" si="2"/>
        <v>61.9</v>
      </c>
      <c r="H4">
        <f t="shared" ca="1" si="2"/>
        <v>61.9</v>
      </c>
      <c r="I4">
        <f t="shared" ca="1" si="2"/>
        <v>61.9</v>
      </c>
      <c r="J4">
        <f t="shared" ca="1" si="2"/>
        <v>61.9</v>
      </c>
      <c r="K4">
        <f t="shared" ca="1" si="2"/>
        <v>61.9</v>
      </c>
      <c r="L4">
        <f t="shared" ca="1" si="2"/>
        <v>61.9</v>
      </c>
      <c r="M4">
        <f t="shared" ca="1" si="2"/>
        <v>61.9</v>
      </c>
      <c r="N4">
        <f t="shared" ca="1" si="2"/>
        <v>61.9</v>
      </c>
      <c r="O4">
        <f t="shared" ca="1" si="2"/>
        <v>61.9</v>
      </c>
    </row>
    <row r="5" spans="1:15" x14ac:dyDescent="0.35">
      <c r="B5" s="8" t="s">
        <v>3</v>
      </c>
      <c r="C5">
        <f ca="1">INDIRECT("'"&amp;$A$1&amp;"'!$C$6")</f>
        <v>17.3</v>
      </c>
      <c r="D5">
        <f t="shared" ref="D5:O5" ca="1" si="3">INDIRECT("'"&amp;$A$1&amp;"'!$C$6")</f>
        <v>17.3</v>
      </c>
      <c r="E5">
        <f t="shared" ca="1" si="3"/>
        <v>17.3</v>
      </c>
      <c r="F5">
        <f t="shared" ca="1" si="3"/>
        <v>17.3</v>
      </c>
      <c r="G5">
        <f t="shared" ca="1" si="3"/>
        <v>17.3</v>
      </c>
      <c r="H5">
        <f t="shared" ca="1" si="3"/>
        <v>17.3</v>
      </c>
      <c r="I5">
        <f t="shared" ca="1" si="3"/>
        <v>17.3</v>
      </c>
      <c r="J5">
        <f t="shared" ca="1" si="3"/>
        <v>17.3</v>
      </c>
      <c r="K5">
        <f t="shared" ca="1" si="3"/>
        <v>17.3</v>
      </c>
      <c r="L5">
        <f t="shared" ca="1" si="3"/>
        <v>17.3</v>
      </c>
      <c r="M5">
        <f t="shared" ca="1" si="3"/>
        <v>17.3</v>
      </c>
      <c r="N5">
        <f t="shared" ca="1" si="3"/>
        <v>17.3</v>
      </c>
      <c r="O5">
        <f t="shared" ca="1" si="3"/>
        <v>17.3</v>
      </c>
    </row>
    <row r="6" spans="1:15" x14ac:dyDescent="0.35">
      <c r="B6" s="8" t="s">
        <v>4</v>
      </c>
      <c r="C6">
        <f ca="1">INDIRECT("'"&amp;$A$1&amp;"'!$C$7")</f>
        <v>5.5</v>
      </c>
      <c r="D6">
        <f t="shared" ref="D6:O6" ca="1" si="4">INDIRECT("'"&amp;$A$1&amp;"'!$C$7")</f>
        <v>5.5</v>
      </c>
      <c r="E6">
        <f t="shared" ca="1" si="4"/>
        <v>5.5</v>
      </c>
      <c r="F6">
        <f t="shared" ca="1" si="4"/>
        <v>5.5</v>
      </c>
      <c r="G6">
        <f t="shared" ca="1" si="4"/>
        <v>5.5</v>
      </c>
      <c r="H6">
        <f t="shared" ca="1" si="4"/>
        <v>5.5</v>
      </c>
      <c r="I6">
        <f t="shared" ca="1" si="4"/>
        <v>5.5</v>
      </c>
      <c r="J6">
        <f t="shared" ca="1" si="4"/>
        <v>5.5</v>
      </c>
      <c r="K6">
        <f t="shared" ca="1" si="4"/>
        <v>5.5</v>
      </c>
      <c r="L6">
        <f t="shared" ca="1" si="4"/>
        <v>5.5</v>
      </c>
      <c r="M6">
        <f t="shared" ca="1" si="4"/>
        <v>5.5</v>
      </c>
      <c r="N6">
        <f t="shared" ca="1" si="4"/>
        <v>5.5</v>
      </c>
      <c r="O6">
        <f t="shared" ca="1" si="4"/>
        <v>5.5</v>
      </c>
    </row>
    <row r="7" spans="1:15" x14ac:dyDescent="0.35">
      <c r="B7" s="8" t="s">
        <v>5</v>
      </c>
      <c r="C7">
        <f ca="1">INDIRECT("'"&amp;$A$1&amp;"'!$C$8")</f>
        <v>21.9</v>
      </c>
      <c r="D7">
        <f t="shared" ref="D7:O7" ca="1" si="5">INDIRECT("'"&amp;$A$1&amp;"'!$C$8")</f>
        <v>21.9</v>
      </c>
      <c r="E7">
        <f t="shared" ca="1" si="5"/>
        <v>21.9</v>
      </c>
      <c r="F7">
        <f t="shared" ca="1" si="5"/>
        <v>21.9</v>
      </c>
      <c r="G7">
        <f t="shared" ca="1" si="5"/>
        <v>21.9</v>
      </c>
      <c r="H7">
        <f t="shared" ca="1" si="5"/>
        <v>21.9</v>
      </c>
      <c r="I7">
        <f t="shared" ca="1" si="5"/>
        <v>21.9</v>
      </c>
      <c r="J7">
        <f t="shared" ca="1" si="5"/>
        <v>21.9</v>
      </c>
      <c r="K7">
        <f t="shared" ca="1" si="5"/>
        <v>21.9</v>
      </c>
      <c r="L7">
        <f t="shared" ca="1" si="5"/>
        <v>21.9</v>
      </c>
      <c r="M7">
        <f t="shared" ca="1" si="5"/>
        <v>21.9</v>
      </c>
      <c r="N7">
        <f t="shared" ca="1" si="5"/>
        <v>21.9</v>
      </c>
      <c r="O7">
        <f t="shared" ca="1" si="5"/>
        <v>21.9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12.1</v>
      </c>
      <c r="D8">
        <f t="shared" ref="D8:O8" ca="1" si="6">INDIRECT("'"&amp;$A$1&amp;"'!$C$11")</f>
        <v>12.1</v>
      </c>
      <c r="E8">
        <f t="shared" ca="1" si="6"/>
        <v>12.1</v>
      </c>
      <c r="F8">
        <f t="shared" ca="1" si="6"/>
        <v>12.1</v>
      </c>
      <c r="G8">
        <f t="shared" ca="1" si="6"/>
        <v>12.1</v>
      </c>
      <c r="H8">
        <f t="shared" ca="1" si="6"/>
        <v>12.1</v>
      </c>
      <c r="I8">
        <f t="shared" ca="1" si="6"/>
        <v>12.1</v>
      </c>
      <c r="J8">
        <f t="shared" ca="1" si="6"/>
        <v>12.1</v>
      </c>
      <c r="K8">
        <f t="shared" ca="1" si="6"/>
        <v>12.1</v>
      </c>
      <c r="L8">
        <f t="shared" ca="1" si="6"/>
        <v>12.1</v>
      </c>
      <c r="M8">
        <f t="shared" ca="1" si="6"/>
        <v>12.1</v>
      </c>
      <c r="N8">
        <f t="shared" ca="1" si="6"/>
        <v>12.1</v>
      </c>
      <c r="O8">
        <f t="shared" ca="1" si="6"/>
        <v>12.1</v>
      </c>
    </row>
    <row r="9" spans="1:15" x14ac:dyDescent="0.35">
      <c r="B9" s="9" t="s">
        <v>7</v>
      </c>
      <c r="C9">
        <f ca="1">INDIRECT("'"&amp;$A$1&amp;"'!$D$11")</f>
        <v>10.6</v>
      </c>
      <c r="D9">
        <f t="shared" ref="D9:O9" ca="1" si="7">INDIRECT("'"&amp;$A$1&amp;"'!$D$11")</f>
        <v>10.6</v>
      </c>
      <c r="E9">
        <f t="shared" ca="1" si="7"/>
        <v>10.6</v>
      </c>
      <c r="F9">
        <f t="shared" ca="1" si="7"/>
        <v>10.6</v>
      </c>
      <c r="G9">
        <f t="shared" ca="1" si="7"/>
        <v>10.6</v>
      </c>
      <c r="H9">
        <f t="shared" ca="1" si="7"/>
        <v>10.6</v>
      </c>
      <c r="I9">
        <f t="shared" ca="1" si="7"/>
        <v>10.6</v>
      </c>
      <c r="J9">
        <f t="shared" ca="1" si="7"/>
        <v>10.6</v>
      </c>
      <c r="K9">
        <f t="shared" ca="1" si="7"/>
        <v>10.6</v>
      </c>
      <c r="L9">
        <f t="shared" ca="1" si="7"/>
        <v>10.6</v>
      </c>
      <c r="M9">
        <f t="shared" ca="1" si="7"/>
        <v>10.6</v>
      </c>
      <c r="N9">
        <f t="shared" ca="1" si="7"/>
        <v>10.6</v>
      </c>
      <c r="O9">
        <f t="shared" ca="1" si="7"/>
        <v>10.6</v>
      </c>
    </row>
    <row r="10" spans="1:15" x14ac:dyDescent="0.35">
      <c r="B10" s="9" t="s">
        <v>8</v>
      </c>
      <c r="C10">
        <f ca="1">INDIRECT("'"&amp;$A$1&amp;"'!$e$11")</f>
        <v>18.3</v>
      </c>
      <c r="D10">
        <f t="shared" ref="D10:O10" ca="1" si="8">INDIRECT("'"&amp;$A$1&amp;"'!$e$11")</f>
        <v>18.3</v>
      </c>
      <c r="E10">
        <f t="shared" ca="1" si="8"/>
        <v>18.3</v>
      </c>
      <c r="F10">
        <f t="shared" ca="1" si="8"/>
        <v>18.3</v>
      </c>
      <c r="G10">
        <f t="shared" ca="1" si="8"/>
        <v>18.3</v>
      </c>
      <c r="H10">
        <f t="shared" ca="1" si="8"/>
        <v>18.3</v>
      </c>
      <c r="I10">
        <f t="shared" ca="1" si="8"/>
        <v>18.3</v>
      </c>
      <c r="J10">
        <f t="shared" ca="1" si="8"/>
        <v>18.3</v>
      </c>
      <c r="K10">
        <f t="shared" ca="1" si="8"/>
        <v>18.3</v>
      </c>
      <c r="L10">
        <f t="shared" ca="1" si="8"/>
        <v>18.3</v>
      </c>
      <c r="M10">
        <f t="shared" ca="1" si="8"/>
        <v>18.3</v>
      </c>
      <c r="N10">
        <f t="shared" ca="1" si="8"/>
        <v>18.3</v>
      </c>
      <c r="O10">
        <f t="shared" ca="1" si="8"/>
        <v>18.3</v>
      </c>
    </row>
    <row r="11" spans="1:15" x14ac:dyDescent="0.35">
      <c r="B11" s="9" t="s">
        <v>9</v>
      </c>
      <c r="C11">
        <f ca="1">INDIRECT("'"&amp;$A$1&amp;"'!$f$11")</f>
        <v>17.5</v>
      </c>
      <c r="D11">
        <f t="shared" ref="D11:O11" ca="1" si="9">INDIRECT("'"&amp;$A$1&amp;"'!$f$11")</f>
        <v>17.5</v>
      </c>
      <c r="E11">
        <f t="shared" ca="1" si="9"/>
        <v>17.5</v>
      </c>
      <c r="F11">
        <f t="shared" ca="1" si="9"/>
        <v>17.5</v>
      </c>
      <c r="G11">
        <f t="shared" ca="1" si="9"/>
        <v>17.5</v>
      </c>
      <c r="H11">
        <f t="shared" ca="1" si="9"/>
        <v>17.5</v>
      </c>
      <c r="I11">
        <f t="shared" ca="1" si="9"/>
        <v>17.5</v>
      </c>
      <c r="J11">
        <f t="shared" ca="1" si="9"/>
        <v>17.5</v>
      </c>
      <c r="K11">
        <f t="shared" ca="1" si="9"/>
        <v>17.5</v>
      </c>
      <c r="L11">
        <f t="shared" ca="1" si="9"/>
        <v>17.5</v>
      </c>
      <c r="M11">
        <f t="shared" ca="1" si="9"/>
        <v>17.5</v>
      </c>
      <c r="N11">
        <f t="shared" ca="1" si="9"/>
        <v>17.5</v>
      </c>
      <c r="O11">
        <f t="shared" ca="1" si="9"/>
        <v>17.5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34.799999999999997</v>
      </c>
      <c r="D12">
        <f t="shared" ref="D12:O12" ca="1" si="10">INDIRECT("'"&amp;$A$1&amp;"'!$C$12")</f>
        <v>34.799999999999997</v>
      </c>
      <c r="E12">
        <f t="shared" ca="1" si="10"/>
        <v>34.799999999999997</v>
      </c>
      <c r="F12">
        <f t="shared" ca="1" si="10"/>
        <v>34.799999999999997</v>
      </c>
      <c r="G12">
        <f t="shared" ca="1" si="10"/>
        <v>34.799999999999997</v>
      </c>
      <c r="H12">
        <f t="shared" ca="1" si="10"/>
        <v>34.799999999999997</v>
      </c>
      <c r="I12">
        <f t="shared" ca="1" si="10"/>
        <v>34.799999999999997</v>
      </c>
      <c r="J12">
        <f t="shared" ca="1" si="10"/>
        <v>34.799999999999997</v>
      </c>
      <c r="K12">
        <f t="shared" ca="1" si="10"/>
        <v>34.799999999999997</v>
      </c>
      <c r="L12">
        <f t="shared" ca="1" si="10"/>
        <v>34.799999999999997</v>
      </c>
      <c r="M12">
        <f t="shared" ca="1" si="10"/>
        <v>34.799999999999997</v>
      </c>
      <c r="N12">
        <f t="shared" ca="1" si="10"/>
        <v>34.799999999999997</v>
      </c>
      <c r="O12">
        <f t="shared" ca="1" si="10"/>
        <v>34.799999999999997</v>
      </c>
    </row>
    <row r="13" spans="1:15" x14ac:dyDescent="0.35">
      <c r="B13" s="9" t="s">
        <v>11</v>
      </c>
      <c r="C13">
        <f ca="1">INDIRECT("'"&amp;$A$1&amp;"'!$d$12")</f>
        <v>29</v>
      </c>
      <c r="D13">
        <f t="shared" ref="D13:O13" ca="1" si="11">INDIRECT("'"&amp;$A$1&amp;"'!$d$12")</f>
        <v>29</v>
      </c>
      <c r="E13">
        <f t="shared" ca="1" si="11"/>
        <v>29</v>
      </c>
      <c r="F13">
        <f t="shared" ca="1" si="11"/>
        <v>29</v>
      </c>
      <c r="G13">
        <f t="shared" ca="1" si="11"/>
        <v>29</v>
      </c>
      <c r="H13">
        <f t="shared" ca="1" si="11"/>
        <v>29</v>
      </c>
      <c r="I13">
        <f t="shared" ca="1" si="11"/>
        <v>29</v>
      </c>
      <c r="J13">
        <f t="shared" ca="1" si="11"/>
        <v>29</v>
      </c>
      <c r="K13">
        <f t="shared" ca="1" si="11"/>
        <v>29</v>
      </c>
      <c r="L13">
        <f t="shared" ca="1" si="11"/>
        <v>29</v>
      </c>
      <c r="M13">
        <f t="shared" ca="1" si="11"/>
        <v>29</v>
      </c>
      <c r="N13">
        <f t="shared" ca="1" si="11"/>
        <v>29</v>
      </c>
      <c r="O13">
        <f t="shared" ca="1" si="11"/>
        <v>29</v>
      </c>
    </row>
    <row r="14" spans="1:15" x14ac:dyDescent="0.35">
      <c r="B14" s="9" t="s">
        <v>12</v>
      </c>
      <c r="C14">
        <f ca="1">INDIRECT("'"&amp;$A$1&amp;"'!$e$12")</f>
        <v>40.200000000000003</v>
      </c>
      <c r="D14">
        <f t="shared" ref="D14:O14" ca="1" si="12">INDIRECT("'"&amp;$A$1&amp;"'!$e$12")</f>
        <v>40.200000000000003</v>
      </c>
      <c r="E14">
        <f t="shared" ca="1" si="12"/>
        <v>40.200000000000003</v>
      </c>
      <c r="F14">
        <f t="shared" ca="1" si="12"/>
        <v>40.200000000000003</v>
      </c>
      <c r="G14">
        <f t="shared" ca="1" si="12"/>
        <v>40.200000000000003</v>
      </c>
      <c r="H14">
        <f t="shared" ca="1" si="12"/>
        <v>40.200000000000003</v>
      </c>
      <c r="I14">
        <f t="shared" ca="1" si="12"/>
        <v>40.200000000000003</v>
      </c>
      <c r="J14">
        <f t="shared" ca="1" si="12"/>
        <v>40.200000000000003</v>
      </c>
      <c r="K14">
        <f t="shared" ca="1" si="12"/>
        <v>40.200000000000003</v>
      </c>
      <c r="L14">
        <f t="shared" ca="1" si="12"/>
        <v>40.200000000000003</v>
      </c>
      <c r="M14">
        <f t="shared" ca="1" si="12"/>
        <v>40.200000000000003</v>
      </c>
      <c r="N14">
        <f t="shared" ca="1" si="12"/>
        <v>40.200000000000003</v>
      </c>
      <c r="O14">
        <f t="shared" ca="1" si="12"/>
        <v>40.200000000000003</v>
      </c>
    </row>
    <row r="15" spans="1:15" x14ac:dyDescent="0.35">
      <c r="B15" s="9" t="s">
        <v>13</v>
      </c>
      <c r="C15">
        <f ca="1">INDIRECT("'"&amp;$A$1&amp;"'!$f$12")</f>
        <v>52</v>
      </c>
      <c r="D15">
        <f t="shared" ref="D15:O15" ca="1" si="13">INDIRECT("'"&amp;$A$1&amp;"'!$f$12")</f>
        <v>52</v>
      </c>
      <c r="E15">
        <f t="shared" ca="1" si="13"/>
        <v>52</v>
      </c>
      <c r="F15">
        <f t="shared" ca="1" si="13"/>
        <v>52</v>
      </c>
      <c r="G15">
        <f t="shared" ca="1" si="13"/>
        <v>52</v>
      </c>
      <c r="H15">
        <f t="shared" ca="1" si="13"/>
        <v>52</v>
      </c>
      <c r="I15">
        <f t="shared" ca="1" si="13"/>
        <v>52</v>
      </c>
      <c r="J15">
        <f t="shared" ca="1" si="13"/>
        <v>52</v>
      </c>
      <c r="K15">
        <f t="shared" ca="1" si="13"/>
        <v>52</v>
      </c>
      <c r="L15">
        <f t="shared" ca="1" si="13"/>
        <v>52</v>
      </c>
      <c r="M15">
        <f t="shared" ca="1" si="13"/>
        <v>52</v>
      </c>
      <c r="N15">
        <f t="shared" ca="1" si="13"/>
        <v>52</v>
      </c>
      <c r="O15">
        <f t="shared" ca="1" si="13"/>
        <v>52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59</v>
      </c>
      <c r="D16">
        <f t="shared" ref="D16:O16" ca="1" si="14">INDIRECT("'"&amp;$A$1&amp;"'!$C$16")</f>
        <v>59</v>
      </c>
      <c r="E16">
        <f t="shared" ca="1" si="14"/>
        <v>59</v>
      </c>
      <c r="F16">
        <f t="shared" ca="1" si="14"/>
        <v>59</v>
      </c>
      <c r="G16">
        <f t="shared" ca="1" si="14"/>
        <v>59</v>
      </c>
      <c r="H16">
        <f t="shared" ca="1" si="14"/>
        <v>59</v>
      </c>
      <c r="I16">
        <f t="shared" ca="1" si="14"/>
        <v>59</v>
      </c>
      <c r="J16">
        <f t="shared" ca="1" si="14"/>
        <v>59</v>
      </c>
      <c r="K16">
        <f t="shared" ca="1" si="14"/>
        <v>59</v>
      </c>
      <c r="L16">
        <f t="shared" ca="1" si="14"/>
        <v>59</v>
      </c>
      <c r="M16">
        <f t="shared" ca="1" si="14"/>
        <v>59</v>
      </c>
      <c r="N16">
        <f t="shared" ca="1" si="14"/>
        <v>59</v>
      </c>
      <c r="O16">
        <f t="shared" ca="1" si="14"/>
        <v>59</v>
      </c>
    </row>
    <row r="17" spans="2:15" x14ac:dyDescent="0.35">
      <c r="B17" s="9" t="s">
        <v>15</v>
      </c>
      <c r="C17">
        <f ca="1">INDIRECT("'"&amp;$A$1&amp;"'!$C$17")</f>
        <v>57</v>
      </c>
      <c r="D17">
        <f t="shared" ref="D17:O17" ca="1" si="15">INDIRECT("'"&amp;$A$1&amp;"'!$C$17")</f>
        <v>57</v>
      </c>
      <c r="E17">
        <f t="shared" ca="1" si="15"/>
        <v>57</v>
      </c>
      <c r="F17">
        <f t="shared" ca="1" si="15"/>
        <v>57</v>
      </c>
      <c r="G17">
        <f t="shared" ca="1" si="15"/>
        <v>57</v>
      </c>
      <c r="H17">
        <f t="shared" ca="1" si="15"/>
        <v>57</v>
      </c>
      <c r="I17">
        <f t="shared" ca="1" si="15"/>
        <v>57</v>
      </c>
      <c r="J17">
        <f t="shared" ca="1" si="15"/>
        <v>57</v>
      </c>
      <c r="K17">
        <f t="shared" ca="1" si="15"/>
        <v>57</v>
      </c>
      <c r="L17">
        <f t="shared" ca="1" si="15"/>
        <v>57</v>
      </c>
      <c r="M17">
        <f t="shared" ca="1" si="15"/>
        <v>57</v>
      </c>
      <c r="N17">
        <f t="shared" ca="1" si="15"/>
        <v>57</v>
      </c>
      <c r="O17">
        <f t="shared" ca="1" si="15"/>
        <v>57</v>
      </c>
    </row>
    <row r="18" spans="2:15" x14ac:dyDescent="0.35">
      <c r="B18" s="9" t="s">
        <v>18</v>
      </c>
      <c r="C18">
        <f ca="1">INDIRECT("'"&amp;$A$1&amp;"'!$d$16")</f>
        <v>25</v>
      </c>
      <c r="D18">
        <f t="shared" ref="D18:O18" ca="1" si="16">INDIRECT("'"&amp;$A$1&amp;"'!$d$16")</f>
        <v>25</v>
      </c>
      <c r="E18">
        <f t="shared" ca="1" si="16"/>
        <v>25</v>
      </c>
      <c r="F18">
        <f t="shared" ca="1" si="16"/>
        <v>25</v>
      </c>
      <c r="G18">
        <f t="shared" ca="1" si="16"/>
        <v>25</v>
      </c>
      <c r="H18">
        <f t="shared" ca="1" si="16"/>
        <v>25</v>
      </c>
      <c r="I18">
        <f t="shared" ca="1" si="16"/>
        <v>25</v>
      </c>
      <c r="J18">
        <f t="shared" ca="1" si="16"/>
        <v>25</v>
      </c>
      <c r="K18">
        <f t="shared" ca="1" si="16"/>
        <v>25</v>
      </c>
      <c r="L18">
        <f t="shared" ca="1" si="16"/>
        <v>25</v>
      </c>
      <c r="M18">
        <f t="shared" ca="1" si="16"/>
        <v>25</v>
      </c>
      <c r="N18">
        <f t="shared" ca="1" si="16"/>
        <v>25</v>
      </c>
      <c r="O18">
        <f t="shared" ca="1" si="16"/>
        <v>25</v>
      </c>
    </row>
    <row r="19" spans="2:15" x14ac:dyDescent="0.35">
      <c r="B19" s="9" t="s">
        <v>19</v>
      </c>
      <c r="C19">
        <f ca="1">INDIRECT("'"&amp;$A$1&amp;"'!$e$17")</f>
        <v>50</v>
      </c>
      <c r="D19">
        <f t="shared" ref="D19:O19" ca="1" si="17">INDIRECT("'"&amp;$A$1&amp;"'!$e$17")</f>
        <v>50</v>
      </c>
      <c r="E19">
        <f t="shared" ca="1" si="17"/>
        <v>50</v>
      </c>
      <c r="F19">
        <f t="shared" ca="1" si="17"/>
        <v>50</v>
      </c>
      <c r="G19">
        <f t="shared" ca="1" si="17"/>
        <v>50</v>
      </c>
      <c r="H19">
        <f t="shared" ca="1" si="17"/>
        <v>50</v>
      </c>
      <c r="I19">
        <f t="shared" ca="1" si="17"/>
        <v>50</v>
      </c>
      <c r="J19">
        <f t="shared" ca="1" si="17"/>
        <v>50</v>
      </c>
      <c r="K19">
        <f t="shared" ca="1" si="17"/>
        <v>50</v>
      </c>
      <c r="L19">
        <f t="shared" ca="1" si="17"/>
        <v>50</v>
      </c>
      <c r="M19">
        <f t="shared" ca="1" si="17"/>
        <v>50</v>
      </c>
      <c r="N19">
        <f t="shared" ca="1" si="17"/>
        <v>50</v>
      </c>
      <c r="O19">
        <f t="shared" ca="1" si="17"/>
        <v>50</v>
      </c>
    </row>
    <row r="20" spans="2:15" x14ac:dyDescent="0.35">
      <c r="B20" s="9" t="s">
        <v>16</v>
      </c>
      <c r="C20">
        <f ca="1">INDIRECT("'"&amp;$A$1&amp;"'!$f$16")</f>
        <v>28</v>
      </c>
      <c r="D20">
        <f t="shared" ref="D20:O20" ca="1" si="18">INDIRECT("'"&amp;$A$1&amp;"'!$f$16")</f>
        <v>28</v>
      </c>
      <c r="E20">
        <f t="shared" ca="1" si="18"/>
        <v>28</v>
      </c>
      <c r="F20">
        <f t="shared" ca="1" si="18"/>
        <v>28</v>
      </c>
      <c r="G20">
        <f t="shared" ca="1" si="18"/>
        <v>28</v>
      </c>
      <c r="H20">
        <f t="shared" ca="1" si="18"/>
        <v>28</v>
      </c>
      <c r="I20">
        <f t="shared" ca="1" si="18"/>
        <v>28</v>
      </c>
      <c r="J20">
        <f t="shared" ca="1" si="18"/>
        <v>28</v>
      </c>
      <c r="K20">
        <f t="shared" ca="1" si="18"/>
        <v>28</v>
      </c>
      <c r="L20">
        <f t="shared" ca="1" si="18"/>
        <v>28</v>
      </c>
      <c r="M20">
        <f t="shared" ca="1" si="18"/>
        <v>28</v>
      </c>
      <c r="N20">
        <f t="shared" ca="1" si="18"/>
        <v>28</v>
      </c>
      <c r="O20">
        <f t="shared" ca="1" si="18"/>
        <v>28</v>
      </c>
    </row>
    <row r="21" spans="2:15" x14ac:dyDescent="0.35">
      <c r="B21" s="9" t="s">
        <v>17</v>
      </c>
      <c r="C21">
        <f ca="1">INDIRECT("'"&amp;$A$1&amp;"'!$f$17")</f>
        <v>30</v>
      </c>
      <c r="D21">
        <f t="shared" ref="D21:O21" ca="1" si="19">INDIRECT("'"&amp;$A$1&amp;"'!$f$17")</f>
        <v>30</v>
      </c>
      <c r="E21">
        <f t="shared" ca="1" si="19"/>
        <v>30</v>
      </c>
      <c r="F21">
        <f t="shared" ca="1" si="19"/>
        <v>30</v>
      </c>
      <c r="G21">
        <f t="shared" ca="1" si="19"/>
        <v>30</v>
      </c>
      <c r="H21">
        <f t="shared" ca="1" si="19"/>
        <v>30</v>
      </c>
      <c r="I21">
        <f t="shared" ca="1" si="19"/>
        <v>30</v>
      </c>
      <c r="J21">
        <f t="shared" ca="1" si="19"/>
        <v>30</v>
      </c>
      <c r="K21">
        <f t="shared" ca="1" si="19"/>
        <v>30</v>
      </c>
      <c r="L21">
        <f t="shared" ca="1" si="19"/>
        <v>30</v>
      </c>
      <c r="M21">
        <f t="shared" ca="1" si="19"/>
        <v>30</v>
      </c>
      <c r="N21">
        <f t="shared" ca="1" si="19"/>
        <v>30</v>
      </c>
      <c r="O21">
        <f t="shared" ca="1" si="19"/>
        <v>30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1.5</v>
      </c>
      <c r="E23">
        <f ca="1">INDIRECT("'"&amp;$A$1&amp;"'!$e$23")</f>
        <v>2.5</v>
      </c>
      <c r="F23">
        <f ca="1">INDIRECT("'"&amp;$A$1&amp;"'!$f$23")</f>
        <v>3.5</v>
      </c>
      <c r="G23">
        <f ca="1">INDIRECT("'"&amp;$A$1&amp;"'!$g$23")</f>
        <v>4.5</v>
      </c>
      <c r="H23">
        <f ca="1">INDIRECT("'"&amp;$A$1&amp;"'!$h$23")</f>
        <v>5.5</v>
      </c>
      <c r="I23">
        <f ca="1">INDIRECT("'"&amp;$A$1&amp;"'!$i$23")</f>
        <v>6.5</v>
      </c>
      <c r="J23">
        <f ca="1">INDIRECT("'"&amp;$A$1&amp;"'!$j$23")</f>
        <v>7.6999999999999993</v>
      </c>
      <c r="K23">
        <f ca="1">INDIRECT("'"&amp;$A$1&amp;"'!$k$23")</f>
        <v>8.9</v>
      </c>
      <c r="L23">
        <f ca="1">INDIRECT("'"&amp;$A$1&amp;"'!$l$23")</f>
        <v>9.8000000000000007</v>
      </c>
      <c r="M23">
        <f ca="1">INDIRECT("'"&amp;$A$1&amp;"'!$m$23")</f>
        <v>11</v>
      </c>
      <c r="N23">
        <f ca="1">INDIRECT("'"&amp;$A$1&amp;"'!$n$23")</f>
        <v>12</v>
      </c>
      <c r="O23">
        <f ca="1">INDIRECT("'"&amp;$A$1&amp;"'!$o$23")</f>
        <v>12.8</v>
      </c>
    </row>
    <row r="24" spans="2:15" x14ac:dyDescent="0.35">
      <c r="B24" s="9" t="s">
        <v>130</v>
      </c>
      <c r="C24">
        <f ca="1">INDIRECT("'"&amp;$A$1&amp;"'!$C$25")</f>
        <v>14</v>
      </c>
      <c r="D24">
        <f ca="1">INDIRECT("'"&amp;$A$1&amp;"'!$d$25")</f>
        <v>17.8</v>
      </c>
      <c r="E24">
        <f ca="1">INDIRECT("'"&amp;$A$1&amp;"'!$e$25")</f>
        <v>23.8</v>
      </c>
      <c r="F24">
        <f ca="1">INDIRECT("'"&amp;$A$1&amp;"'!$f$25")</f>
        <v>31</v>
      </c>
      <c r="G24">
        <f ca="1">INDIRECT("'"&amp;$A$1&amp;"'!$g$25")</f>
        <v>39</v>
      </c>
      <c r="H24">
        <f ca="1">INDIRECT("'"&amp;$A$1&amp;"'!$h$25")</f>
        <v>46</v>
      </c>
      <c r="I24">
        <f ca="1">INDIRECT("'"&amp;$A$1&amp;"'!$i$25")</f>
        <v>56</v>
      </c>
      <c r="J24">
        <f ca="1">INDIRECT("'"&amp;$A$1&amp;"'!$j$25")</f>
        <v>72</v>
      </c>
      <c r="K24">
        <f ca="1">INDIRECT("'"&amp;$A$1&amp;"'!$k$25")</f>
        <v>81</v>
      </c>
      <c r="L24">
        <f ca="1">INDIRECT("'"&amp;$A$1&amp;"'!$l$25")</f>
        <v>95</v>
      </c>
      <c r="M24">
        <f ca="1">INDIRECT("'"&amp;$A$1&amp;"'!$m$25")</f>
        <v>105</v>
      </c>
      <c r="N24">
        <f ca="1">INDIRECT("'"&amp;$A$1&amp;"'!$n$25")</f>
        <v>117</v>
      </c>
      <c r="O24">
        <f ca="1">INDIRECT("'"&amp;$A$1&amp;"'!$o$25")</f>
        <v>134</v>
      </c>
    </row>
    <row r="25" spans="2:15" x14ac:dyDescent="0.35">
      <c r="B25" s="9" t="s">
        <v>131</v>
      </c>
      <c r="C25">
        <f ca="1">INDIRECT("'"&amp;$A$1&amp;"'!$C$26")</f>
        <v>9.8000000000000007</v>
      </c>
      <c r="D25">
        <f ca="1">INDIRECT("'"&amp;$A$1&amp;"'!$d$26")</f>
        <v>16</v>
      </c>
      <c r="E25">
        <f ca="1">INDIRECT("'"&amp;$A$1&amp;"'!$e$26")</f>
        <v>21.5</v>
      </c>
      <c r="F25">
        <f ca="1">INDIRECT("'"&amp;$A$1&amp;"'!$f$26")</f>
        <v>27</v>
      </c>
      <c r="G25">
        <f ca="1">INDIRECT("'"&amp;$A$1&amp;"'!$g$26")</f>
        <v>37.5</v>
      </c>
      <c r="H25">
        <f ca="1">INDIRECT("'"&amp;$A$1&amp;"'!$h$26")</f>
        <v>46</v>
      </c>
      <c r="I25">
        <f ca="1">INDIRECT("'"&amp;$A$1&amp;"'!$i$26")</f>
        <v>52</v>
      </c>
      <c r="J25">
        <f ca="1">INDIRECT("'"&amp;$A$1&amp;"'!$j$26")</f>
        <v>64</v>
      </c>
      <c r="K25">
        <f ca="1">INDIRECT("'"&amp;$A$1&amp;"'!$k$26")</f>
        <v>76</v>
      </c>
      <c r="L25">
        <f ca="1">INDIRECT("'"&amp;$A$1&amp;"'!$l$26")</f>
        <v>84</v>
      </c>
      <c r="M25">
        <f ca="1">INDIRECT("'"&amp;$A$1&amp;"'!$m$26")</f>
        <v>92</v>
      </c>
      <c r="N25">
        <f ca="1">INDIRECT("'"&amp;$A$1&amp;"'!$n$26")</f>
        <v>112</v>
      </c>
      <c r="O25">
        <f ca="1">INDIRECT("'"&amp;$A$1&amp;"'!$o$26")</f>
        <v>118</v>
      </c>
    </row>
    <row r="26" spans="2:15" x14ac:dyDescent="0.35">
      <c r="B26" s="9" t="s">
        <v>132</v>
      </c>
      <c r="C26">
        <f ca="1">INDIRECT("'"&amp;$A$1&amp;"'!$C$27")</f>
        <v>9.6</v>
      </c>
      <c r="D26">
        <f ca="1">INDIRECT("'"&amp;$A$1&amp;"'!$d$27")</f>
        <v>13</v>
      </c>
      <c r="E26">
        <f ca="1">INDIRECT("'"&amp;$A$1&amp;"'!$e$27")</f>
        <v>18</v>
      </c>
      <c r="F26">
        <f ca="1">INDIRECT("'"&amp;$A$1&amp;"'!$f$27")</f>
        <v>23.2</v>
      </c>
      <c r="G26">
        <f ca="1">INDIRECT("'"&amp;$A$1&amp;"'!$g$27")</f>
        <v>30</v>
      </c>
      <c r="H26">
        <f ca="1">INDIRECT("'"&amp;$A$1&amp;"'!$h$27")</f>
        <v>38.5</v>
      </c>
      <c r="I26">
        <f ca="1">INDIRECT("'"&amp;$A$1&amp;"'!$i$27")</f>
        <v>47.2</v>
      </c>
      <c r="J26">
        <f ca="1">INDIRECT("'"&amp;$A$1&amp;"'!$j$27")</f>
        <v>58.5</v>
      </c>
      <c r="K26">
        <f ca="1">INDIRECT("'"&amp;$A$1&amp;"'!$k$27")</f>
        <v>71</v>
      </c>
      <c r="L26">
        <f ca="1">INDIRECT("'"&amp;$A$1&amp;"'!$l$27")</f>
        <v>86</v>
      </c>
      <c r="M26">
        <f ca="1">INDIRECT("'"&amp;$A$1&amp;"'!$m$27")</f>
        <v>97</v>
      </c>
      <c r="N26">
        <f ca="1">INDIRECT("'"&amp;$A$1&amp;"'!$n$27")</f>
        <v>104</v>
      </c>
      <c r="O26">
        <f ca="1">INDIRECT("'"&amp;$A$1&amp;"'!$o$27")</f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25</v>
      </c>
    </row>
    <row r="2" spans="1:15" x14ac:dyDescent="0.35">
      <c r="B2" s="8" t="s">
        <v>0</v>
      </c>
      <c r="C2">
        <f ca="1">INDIRECT("'"&amp;$A$1&amp;"'!$C$3")</f>
        <v>29</v>
      </c>
      <c r="D2">
        <f t="shared" ref="D2:O2" ca="1" si="0">INDIRECT("'"&amp;$A$1&amp;"'!$C$3")</f>
        <v>29</v>
      </c>
      <c r="E2">
        <f t="shared" ca="1" si="0"/>
        <v>29</v>
      </c>
      <c r="F2">
        <f t="shared" ca="1" si="0"/>
        <v>29</v>
      </c>
      <c r="G2">
        <f t="shared" ca="1" si="0"/>
        <v>29</v>
      </c>
      <c r="H2">
        <f t="shared" ca="1" si="0"/>
        <v>29</v>
      </c>
      <c r="I2">
        <f t="shared" ca="1" si="0"/>
        <v>29</v>
      </c>
      <c r="J2">
        <f t="shared" ca="1" si="0"/>
        <v>29</v>
      </c>
      <c r="K2">
        <f t="shared" ca="1" si="0"/>
        <v>29</v>
      </c>
      <c r="L2">
        <f t="shared" ca="1" si="0"/>
        <v>29</v>
      </c>
      <c r="M2">
        <f t="shared" ca="1" si="0"/>
        <v>29</v>
      </c>
      <c r="N2">
        <f t="shared" ca="1" si="0"/>
        <v>29</v>
      </c>
      <c r="O2">
        <f t="shared" ca="1" si="0"/>
        <v>29</v>
      </c>
    </row>
    <row r="3" spans="1:15" x14ac:dyDescent="0.35">
      <c r="B3" s="8" t="s">
        <v>1</v>
      </c>
      <c r="C3">
        <f ca="1">INDIRECT("'"&amp;$A$1&amp;"'!$C$4")</f>
        <v>175</v>
      </c>
      <c r="D3">
        <f t="shared" ref="D3:O3" ca="1" si="1">INDIRECT("'"&amp;$A$1&amp;"'!$C$4")</f>
        <v>175</v>
      </c>
      <c r="E3">
        <f t="shared" ca="1" si="1"/>
        <v>175</v>
      </c>
      <c r="F3">
        <f t="shared" ca="1" si="1"/>
        <v>175</v>
      </c>
      <c r="G3">
        <f t="shared" ca="1" si="1"/>
        <v>175</v>
      </c>
      <c r="H3">
        <f t="shared" ca="1" si="1"/>
        <v>175</v>
      </c>
      <c r="I3">
        <f t="shared" ca="1" si="1"/>
        <v>175</v>
      </c>
      <c r="J3">
        <f t="shared" ca="1" si="1"/>
        <v>175</v>
      </c>
      <c r="K3">
        <f t="shared" ca="1" si="1"/>
        <v>175</v>
      </c>
      <c r="L3">
        <f t="shared" ca="1" si="1"/>
        <v>175</v>
      </c>
      <c r="M3">
        <f t="shared" ca="1" si="1"/>
        <v>175</v>
      </c>
      <c r="N3">
        <f t="shared" ca="1" si="1"/>
        <v>175</v>
      </c>
      <c r="O3">
        <f t="shared" ca="1" si="1"/>
        <v>175</v>
      </c>
    </row>
    <row r="4" spans="1:15" x14ac:dyDescent="0.35">
      <c r="B4" s="8" t="s">
        <v>2</v>
      </c>
      <c r="C4">
        <f ca="1">INDIRECT("'"&amp;$A$1&amp;"'!$C$5")</f>
        <v>63.5</v>
      </c>
      <c r="D4">
        <f t="shared" ref="D4:O4" ca="1" si="2">INDIRECT("'"&amp;$A$1&amp;"'!$C$5")</f>
        <v>63.5</v>
      </c>
      <c r="E4">
        <f t="shared" ca="1" si="2"/>
        <v>63.5</v>
      </c>
      <c r="F4">
        <f t="shared" ca="1" si="2"/>
        <v>63.5</v>
      </c>
      <c r="G4">
        <f t="shared" ca="1" si="2"/>
        <v>63.5</v>
      </c>
      <c r="H4">
        <f t="shared" ca="1" si="2"/>
        <v>63.5</v>
      </c>
      <c r="I4">
        <f t="shared" ca="1" si="2"/>
        <v>63.5</v>
      </c>
      <c r="J4">
        <f t="shared" ca="1" si="2"/>
        <v>63.5</v>
      </c>
      <c r="K4">
        <f t="shared" ca="1" si="2"/>
        <v>63.5</v>
      </c>
      <c r="L4">
        <f t="shared" ca="1" si="2"/>
        <v>63.5</v>
      </c>
      <c r="M4">
        <f t="shared" ca="1" si="2"/>
        <v>63.5</v>
      </c>
      <c r="N4">
        <f t="shared" ca="1" si="2"/>
        <v>63.5</v>
      </c>
      <c r="O4">
        <f t="shared" ca="1" si="2"/>
        <v>63.5</v>
      </c>
    </row>
    <row r="5" spans="1:15" x14ac:dyDescent="0.35">
      <c r="B5" s="8" t="s">
        <v>3</v>
      </c>
      <c r="C5">
        <f ca="1">INDIRECT("'"&amp;$A$1&amp;"'!$C$6")</f>
        <v>17.100000000000001</v>
      </c>
      <c r="D5">
        <f t="shared" ref="D5:O5" ca="1" si="3">INDIRECT("'"&amp;$A$1&amp;"'!$C$6")</f>
        <v>17.100000000000001</v>
      </c>
      <c r="E5">
        <f t="shared" ca="1" si="3"/>
        <v>17.100000000000001</v>
      </c>
      <c r="F5">
        <f t="shared" ca="1" si="3"/>
        <v>17.100000000000001</v>
      </c>
      <c r="G5">
        <f t="shared" ca="1" si="3"/>
        <v>17.100000000000001</v>
      </c>
      <c r="H5">
        <f t="shared" ca="1" si="3"/>
        <v>17.100000000000001</v>
      </c>
      <c r="I5">
        <f t="shared" ca="1" si="3"/>
        <v>17.100000000000001</v>
      </c>
      <c r="J5">
        <f t="shared" ca="1" si="3"/>
        <v>17.100000000000001</v>
      </c>
      <c r="K5">
        <f t="shared" ca="1" si="3"/>
        <v>17.100000000000001</v>
      </c>
      <c r="L5">
        <f t="shared" ca="1" si="3"/>
        <v>17.100000000000001</v>
      </c>
      <c r="M5">
        <f t="shared" ca="1" si="3"/>
        <v>17.100000000000001</v>
      </c>
      <c r="N5">
        <f t="shared" ca="1" si="3"/>
        <v>17.100000000000001</v>
      </c>
      <c r="O5">
        <f t="shared" ca="1" si="3"/>
        <v>17.100000000000001</v>
      </c>
    </row>
    <row r="6" spans="1:15" x14ac:dyDescent="0.35">
      <c r="B6" s="8" t="s">
        <v>4</v>
      </c>
      <c r="C6">
        <f ca="1">INDIRECT("'"&amp;$A$1&amp;"'!$C$7")</f>
        <v>4.5</v>
      </c>
      <c r="D6">
        <f t="shared" ref="D6:O6" ca="1" si="4">INDIRECT("'"&amp;$A$1&amp;"'!$C$7")</f>
        <v>4.5</v>
      </c>
      <c r="E6">
        <f t="shared" ca="1" si="4"/>
        <v>4.5</v>
      </c>
      <c r="F6">
        <f t="shared" ca="1" si="4"/>
        <v>4.5</v>
      </c>
      <c r="G6">
        <f t="shared" ca="1" si="4"/>
        <v>4.5</v>
      </c>
      <c r="H6">
        <f t="shared" ca="1" si="4"/>
        <v>4.5</v>
      </c>
      <c r="I6">
        <f t="shared" ca="1" si="4"/>
        <v>4.5</v>
      </c>
      <c r="J6">
        <f t="shared" ca="1" si="4"/>
        <v>4.5</v>
      </c>
      <c r="K6">
        <f t="shared" ca="1" si="4"/>
        <v>4.5</v>
      </c>
      <c r="L6">
        <f t="shared" ca="1" si="4"/>
        <v>4.5</v>
      </c>
      <c r="M6">
        <f t="shared" ca="1" si="4"/>
        <v>4.5</v>
      </c>
      <c r="N6">
        <f t="shared" ca="1" si="4"/>
        <v>4.5</v>
      </c>
      <c r="O6">
        <f t="shared" ca="1" si="4"/>
        <v>4.5</v>
      </c>
    </row>
    <row r="7" spans="1:15" x14ac:dyDescent="0.35">
      <c r="B7" s="8" t="s">
        <v>5</v>
      </c>
      <c r="C7">
        <f ca="1">INDIRECT("'"&amp;$A$1&amp;"'!$C$8")</f>
        <v>20.7</v>
      </c>
      <c r="D7">
        <f t="shared" ref="D7:O7" ca="1" si="5">INDIRECT("'"&amp;$A$1&amp;"'!$C$8")</f>
        <v>20.7</v>
      </c>
      <c r="E7">
        <f t="shared" ca="1" si="5"/>
        <v>20.7</v>
      </c>
      <c r="F7">
        <f t="shared" ca="1" si="5"/>
        <v>20.7</v>
      </c>
      <c r="G7">
        <f t="shared" ca="1" si="5"/>
        <v>20.7</v>
      </c>
      <c r="H7">
        <f t="shared" ca="1" si="5"/>
        <v>20.7</v>
      </c>
      <c r="I7">
        <f t="shared" ca="1" si="5"/>
        <v>20.7</v>
      </c>
      <c r="J7">
        <f t="shared" ca="1" si="5"/>
        <v>20.7</v>
      </c>
      <c r="K7">
        <f t="shared" ca="1" si="5"/>
        <v>20.7</v>
      </c>
      <c r="L7">
        <f t="shared" ca="1" si="5"/>
        <v>20.7</v>
      </c>
      <c r="M7">
        <f t="shared" ca="1" si="5"/>
        <v>20.7</v>
      </c>
      <c r="N7">
        <f t="shared" ca="1" si="5"/>
        <v>20.7</v>
      </c>
      <c r="O7">
        <f t="shared" ca="1" si="5"/>
        <v>20.7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11.8</v>
      </c>
      <c r="D8">
        <f t="shared" ref="D8:O8" ca="1" si="6">INDIRECT("'"&amp;$A$1&amp;"'!$C$11")</f>
        <v>11.8</v>
      </c>
      <c r="E8">
        <f t="shared" ca="1" si="6"/>
        <v>11.8</v>
      </c>
      <c r="F8">
        <f t="shared" ca="1" si="6"/>
        <v>11.8</v>
      </c>
      <c r="G8">
        <f t="shared" ca="1" si="6"/>
        <v>11.8</v>
      </c>
      <c r="H8">
        <f t="shared" ca="1" si="6"/>
        <v>11.8</v>
      </c>
      <c r="I8">
        <f t="shared" ca="1" si="6"/>
        <v>11.8</v>
      </c>
      <c r="J8">
        <f t="shared" ca="1" si="6"/>
        <v>11.8</v>
      </c>
      <c r="K8">
        <f t="shared" ca="1" si="6"/>
        <v>11.8</v>
      </c>
      <c r="L8">
        <f t="shared" ca="1" si="6"/>
        <v>11.8</v>
      </c>
      <c r="M8">
        <f t="shared" ca="1" si="6"/>
        <v>11.8</v>
      </c>
      <c r="N8">
        <f t="shared" ca="1" si="6"/>
        <v>11.8</v>
      </c>
      <c r="O8">
        <f t="shared" ca="1" si="6"/>
        <v>11.8</v>
      </c>
    </row>
    <row r="9" spans="1:15" x14ac:dyDescent="0.35">
      <c r="B9" s="9" t="s">
        <v>7</v>
      </c>
      <c r="C9">
        <f ca="1">INDIRECT("'"&amp;$A$1&amp;"'!$D$11")</f>
        <v>10.1</v>
      </c>
      <c r="D9">
        <f t="shared" ref="D9:O9" ca="1" si="7">INDIRECT("'"&amp;$A$1&amp;"'!$D$11")</f>
        <v>10.1</v>
      </c>
      <c r="E9">
        <f t="shared" ca="1" si="7"/>
        <v>10.1</v>
      </c>
      <c r="F9">
        <f t="shared" ca="1" si="7"/>
        <v>10.1</v>
      </c>
      <c r="G9">
        <f t="shared" ca="1" si="7"/>
        <v>10.1</v>
      </c>
      <c r="H9">
        <f t="shared" ca="1" si="7"/>
        <v>10.1</v>
      </c>
      <c r="I9">
        <f t="shared" ca="1" si="7"/>
        <v>10.1</v>
      </c>
      <c r="J9">
        <f t="shared" ca="1" si="7"/>
        <v>10.1</v>
      </c>
      <c r="K9">
        <f t="shared" ca="1" si="7"/>
        <v>10.1</v>
      </c>
      <c r="L9">
        <f t="shared" ca="1" si="7"/>
        <v>10.1</v>
      </c>
      <c r="M9">
        <f t="shared" ca="1" si="7"/>
        <v>10.1</v>
      </c>
      <c r="N9">
        <f t="shared" ca="1" si="7"/>
        <v>10.1</v>
      </c>
      <c r="O9">
        <f t="shared" ca="1" si="7"/>
        <v>10.1</v>
      </c>
    </row>
    <row r="10" spans="1:15" x14ac:dyDescent="0.35">
      <c r="B10" s="9" t="s">
        <v>8</v>
      </c>
      <c r="C10">
        <f ca="1">INDIRECT("'"&amp;$A$1&amp;"'!$e$11")</f>
        <v>17.8</v>
      </c>
      <c r="D10">
        <f t="shared" ref="D10:O10" ca="1" si="8">INDIRECT("'"&amp;$A$1&amp;"'!$e$11")</f>
        <v>17.8</v>
      </c>
      <c r="E10">
        <f t="shared" ca="1" si="8"/>
        <v>17.8</v>
      </c>
      <c r="F10">
        <f t="shared" ca="1" si="8"/>
        <v>17.8</v>
      </c>
      <c r="G10">
        <f t="shared" ca="1" si="8"/>
        <v>17.8</v>
      </c>
      <c r="H10">
        <f t="shared" ca="1" si="8"/>
        <v>17.8</v>
      </c>
      <c r="I10">
        <f t="shared" ca="1" si="8"/>
        <v>17.8</v>
      </c>
      <c r="J10">
        <f t="shared" ca="1" si="8"/>
        <v>17.8</v>
      </c>
      <c r="K10">
        <f t="shared" ca="1" si="8"/>
        <v>17.8</v>
      </c>
      <c r="L10">
        <f t="shared" ca="1" si="8"/>
        <v>17.8</v>
      </c>
      <c r="M10">
        <f t="shared" ca="1" si="8"/>
        <v>17.8</v>
      </c>
      <c r="N10">
        <f t="shared" ca="1" si="8"/>
        <v>17.8</v>
      </c>
      <c r="O10">
        <f t="shared" ca="1" si="8"/>
        <v>17.8</v>
      </c>
    </row>
    <row r="11" spans="1:15" x14ac:dyDescent="0.35">
      <c r="B11" s="9" t="s">
        <v>9</v>
      </c>
      <c r="C11">
        <f ca="1">INDIRECT("'"&amp;$A$1&amp;"'!$f$11")</f>
        <v>17</v>
      </c>
      <c r="D11">
        <f t="shared" ref="D11:O11" ca="1" si="9">INDIRECT("'"&amp;$A$1&amp;"'!$f$11")</f>
        <v>17</v>
      </c>
      <c r="E11">
        <f t="shared" ca="1" si="9"/>
        <v>17</v>
      </c>
      <c r="F11">
        <f t="shared" ca="1" si="9"/>
        <v>17</v>
      </c>
      <c r="G11">
        <f t="shared" ca="1" si="9"/>
        <v>17</v>
      </c>
      <c r="H11">
        <f t="shared" ca="1" si="9"/>
        <v>17</v>
      </c>
      <c r="I11">
        <f t="shared" ca="1" si="9"/>
        <v>17</v>
      </c>
      <c r="J11">
        <f t="shared" ca="1" si="9"/>
        <v>17</v>
      </c>
      <c r="K11">
        <f t="shared" ca="1" si="9"/>
        <v>17</v>
      </c>
      <c r="L11">
        <f t="shared" ca="1" si="9"/>
        <v>17</v>
      </c>
      <c r="M11">
        <f t="shared" ca="1" si="9"/>
        <v>17</v>
      </c>
      <c r="N11">
        <f t="shared" ca="1" si="9"/>
        <v>17</v>
      </c>
      <c r="O11">
        <f t="shared" ca="1" si="9"/>
        <v>17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35.299999999999997</v>
      </c>
      <c r="D12">
        <f t="shared" ref="D12:O12" ca="1" si="10">INDIRECT("'"&amp;$A$1&amp;"'!$C$12")</f>
        <v>35.299999999999997</v>
      </c>
      <c r="E12">
        <f t="shared" ca="1" si="10"/>
        <v>35.299999999999997</v>
      </c>
      <c r="F12">
        <f t="shared" ca="1" si="10"/>
        <v>35.299999999999997</v>
      </c>
      <c r="G12">
        <f t="shared" ca="1" si="10"/>
        <v>35.299999999999997</v>
      </c>
      <c r="H12">
        <f t="shared" ca="1" si="10"/>
        <v>35.299999999999997</v>
      </c>
      <c r="I12">
        <f t="shared" ca="1" si="10"/>
        <v>35.299999999999997</v>
      </c>
      <c r="J12">
        <f t="shared" ca="1" si="10"/>
        <v>35.299999999999997</v>
      </c>
      <c r="K12">
        <f t="shared" ca="1" si="10"/>
        <v>35.299999999999997</v>
      </c>
      <c r="L12">
        <f t="shared" ca="1" si="10"/>
        <v>35.299999999999997</v>
      </c>
      <c r="M12">
        <f t="shared" ca="1" si="10"/>
        <v>35.299999999999997</v>
      </c>
      <c r="N12">
        <f t="shared" ca="1" si="10"/>
        <v>35.299999999999997</v>
      </c>
      <c r="O12">
        <f t="shared" ca="1" si="10"/>
        <v>35.299999999999997</v>
      </c>
    </row>
    <row r="13" spans="1:15" x14ac:dyDescent="0.35">
      <c r="B13" s="9" t="s">
        <v>11</v>
      </c>
      <c r="C13">
        <f ca="1">INDIRECT("'"&amp;$A$1&amp;"'!$d$12")</f>
        <v>29.4</v>
      </c>
      <c r="D13">
        <f t="shared" ref="D13:O13" ca="1" si="11">INDIRECT("'"&amp;$A$1&amp;"'!$d$12")</f>
        <v>29.4</v>
      </c>
      <c r="E13">
        <f t="shared" ca="1" si="11"/>
        <v>29.4</v>
      </c>
      <c r="F13">
        <f t="shared" ca="1" si="11"/>
        <v>29.4</v>
      </c>
      <c r="G13">
        <f t="shared" ca="1" si="11"/>
        <v>29.4</v>
      </c>
      <c r="H13">
        <f t="shared" ca="1" si="11"/>
        <v>29.4</v>
      </c>
      <c r="I13">
        <f t="shared" ca="1" si="11"/>
        <v>29.4</v>
      </c>
      <c r="J13">
        <f t="shared" ca="1" si="11"/>
        <v>29.4</v>
      </c>
      <c r="K13">
        <f t="shared" ca="1" si="11"/>
        <v>29.4</v>
      </c>
      <c r="L13">
        <f t="shared" ca="1" si="11"/>
        <v>29.4</v>
      </c>
      <c r="M13">
        <f t="shared" ca="1" si="11"/>
        <v>29.4</v>
      </c>
      <c r="N13">
        <f t="shared" ca="1" si="11"/>
        <v>29.4</v>
      </c>
      <c r="O13">
        <f t="shared" ca="1" si="11"/>
        <v>29.4</v>
      </c>
    </row>
    <row r="14" spans="1:15" x14ac:dyDescent="0.35">
      <c r="B14" s="9" t="s">
        <v>12</v>
      </c>
      <c r="C14">
        <f ca="1">INDIRECT("'"&amp;$A$1&amp;"'!$e$12")</f>
        <v>41</v>
      </c>
      <c r="D14">
        <f t="shared" ref="D14:O14" ca="1" si="12">INDIRECT("'"&amp;$A$1&amp;"'!$e$12")</f>
        <v>41</v>
      </c>
      <c r="E14">
        <f t="shared" ca="1" si="12"/>
        <v>41</v>
      </c>
      <c r="F14">
        <f t="shared" ca="1" si="12"/>
        <v>41</v>
      </c>
      <c r="G14">
        <f t="shared" ca="1" si="12"/>
        <v>41</v>
      </c>
      <c r="H14">
        <f t="shared" ca="1" si="12"/>
        <v>41</v>
      </c>
      <c r="I14">
        <f t="shared" ca="1" si="12"/>
        <v>41</v>
      </c>
      <c r="J14">
        <f t="shared" ca="1" si="12"/>
        <v>41</v>
      </c>
      <c r="K14">
        <f t="shared" ca="1" si="12"/>
        <v>41</v>
      </c>
      <c r="L14">
        <f t="shared" ca="1" si="12"/>
        <v>41</v>
      </c>
      <c r="M14">
        <f t="shared" ca="1" si="12"/>
        <v>41</v>
      </c>
      <c r="N14">
        <f t="shared" ca="1" si="12"/>
        <v>41</v>
      </c>
      <c r="O14">
        <f t="shared" ca="1" si="12"/>
        <v>41</v>
      </c>
    </row>
    <row r="15" spans="1:15" x14ac:dyDescent="0.35">
      <c r="B15" s="9" t="s">
        <v>13</v>
      </c>
      <c r="C15">
        <f ca="1">INDIRECT("'"&amp;$A$1&amp;"'!$f$12")</f>
        <v>52.2</v>
      </c>
      <c r="D15">
        <f t="shared" ref="D15:O15" ca="1" si="13">INDIRECT("'"&amp;$A$1&amp;"'!$f$12")</f>
        <v>52.2</v>
      </c>
      <c r="E15">
        <f t="shared" ca="1" si="13"/>
        <v>52.2</v>
      </c>
      <c r="F15">
        <f t="shared" ca="1" si="13"/>
        <v>52.2</v>
      </c>
      <c r="G15">
        <f t="shared" ca="1" si="13"/>
        <v>52.2</v>
      </c>
      <c r="H15">
        <f t="shared" ca="1" si="13"/>
        <v>52.2</v>
      </c>
      <c r="I15">
        <f t="shared" ca="1" si="13"/>
        <v>52.2</v>
      </c>
      <c r="J15">
        <f t="shared" ca="1" si="13"/>
        <v>52.2</v>
      </c>
      <c r="K15">
        <f t="shared" ca="1" si="13"/>
        <v>52.2</v>
      </c>
      <c r="L15">
        <f t="shared" ca="1" si="13"/>
        <v>52.2</v>
      </c>
      <c r="M15">
        <f t="shared" ca="1" si="13"/>
        <v>52.2</v>
      </c>
      <c r="N15">
        <f t="shared" ca="1" si="13"/>
        <v>52.2</v>
      </c>
      <c r="O15">
        <f t="shared" ca="1" si="13"/>
        <v>52.2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56</v>
      </c>
      <c r="D16">
        <f t="shared" ref="D16:O16" ca="1" si="14">INDIRECT("'"&amp;$A$1&amp;"'!$C$16")</f>
        <v>56</v>
      </c>
      <c r="E16">
        <f t="shared" ca="1" si="14"/>
        <v>56</v>
      </c>
      <c r="F16">
        <f t="shared" ca="1" si="14"/>
        <v>56</v>
      </c>
      <c r="G16">
        <f t="shared" ca="1" si="14"/>
        <v>56</v>
      </c>
      <c r="H16">
        <f t="shared" ca="1" si="14"/>
        <v>56</v>
      </c>
      <c r="I16">
        <f t="shared" ca="1" si="14"/>
        <v>56</v>
      </c>
      <c r="J16">
        <f t="shared" ca="1" si="14"/>
        <v>56</v>
      </c>
      <c r="K16">
        <f t="shared" ca="1" si="14"/>
        <v>56</v>
      </c>
      <c r="L16">
        <f t="shared" ca="1" si="14"/>
        <v>56</v>
      </c>
      <c r="M16">
        <f t="shared" ca="1" si="14"/>
        <v>56</v>
      </c>
      <c r="N16">
        <f t="shared" ca="1" si="14"/>
        <v>56</v>
      </c>
      <c r="O16">
        <f t="shared" ca="1" si="14"/>
        <v>56</v>
      </c>
    </row>
    <row r="17" spans="2:15" x14ac:dyDescent="0.35">
      <c r="B17" s="9" t="s">
        <v>15</v>
      </c>
      <c r="C17">
        <f ca="1">INDIRECT("'"&amp;$A$1&amp;"'!$C$17")</f>
        <v>56</v>
      </c>
      <c r="D17">
        <f t="shared" ref="D17:O17" ca="1" si="15">INDIRECT("'"&amp;$A$1&amp;"'!$C$17")</f>
        <v>56</v>
      </c>
      <c r="E17">
        <f t="shared" ca="1" si="15"/>
        <v>56</v>
      </c>
      <c r="F17">
        <f t="shared" ca="1" si="15"/>
        <v>56</v>
      </c>
      <c r="G17">
        <f t="shared" ca="1" si="15"/>
        <v>56</v>
      </c>
      <c r="H17">
        <f t="shared" ca="1" si="15"/>
        <v>56</v>
      </c>
      <c r="I17">
        <f t="shared" ca="1" si="15"/>
        <v>56</v>
      </c>
      <c r="J17">
        <f t="shared" ca="1" si="15"/>
        <v>56</v>
      </c>
      <c r="K17">
        <f t="shared" ca="1" si="15"/>
        <v>56</v>
      </c>
      <c r="L17">
        <f t="shared" ca="1" si="15"/>
        <v>56</v>
      </c>
      <c r="M17">
        <f t="shared" ca="1" si="15"/>
        <v>56</v>
      </c>
      <c r="N17">
        <f t="shared" ca="1" si="15"/>
        <v>56</v>
      </c>
      <c r="O17">
        <f t="shared" ca="1" si="15"/>
        <v>56</v>
      </c>
    </row>
    <row r="18" spans="2:15" x14ac:dyDescent="0.35">
      <c r="B18" s="9" t="s">
        <v>18</v>
      </c>
      <c r="C18">
        <f ca="1">INDIRECT("'"&amp;$A$1&amp;"'!$d$16")</f>
        <v>30</v>
      </c>
      <c r="D18">
        <f t="shared" ref="D18:O18" ca="1" si="16">INDIRECT("'"&amp;$A$1&amp;"'!$d$16")</f>
        <v>30</v>
      </c>
      <c r="E18">
        <f t="shared" ca="1" si="16"/>
        <v>30</v>
      </c>
      <c r="F18">
        <f t="shared" ca="1" si="16"/>
        <v>30</v>
      </c>
      <c r="G18">
        <f t="shared" ca="1" si="16"/>
        <v>30</v>
      </c>
      <c r="H18">
        <f t="shared" ca="1" si="16"/>
        <v>30</v>
      </c>
      <c r="I18">
        <f t="shared" ca="1" si="16"/>
        <v>30</v>
      </c>
      <c r="J18">
        <f t="shared" ca="1" si="16"/>
        <v>30</v>
      </c>
      <c r="K18">
        <f t="shared" ca="1" si="16"/>
        <v>30</v>
      </c>
      <c r="L18">
        <f t="shared" ca="1" si="16"/>
        <v>30</v>
      </c>
      <c r="M18">
        <f t="shared" ca="1" si="16"/>
        <v>30</v>
      </c>
      <c r="N18">
        <f t="shared" ca="1" si="16"/>
        <v>30</v>
      </c>
      <c r="O18">
        <f t="shared" ca="1" si="16"/>
        <v>30</v>
      </c>
    </row>
    <row r="19" spans="2:15" x14ac:dyDescent="0.35">
      <c r="B19" s="9" t="s">
        <v>19</v>
      </c>
      <c r="C19">
        <f ca="1">INDIRECT("'"&amp;$A$1&amp;"'!$e$17")</f>
        <v>52</v>
      </c>
      <c r="D19">
        <f t="shared" ref="D19:O19" ca="1" si="17">INDIRECT("'"&amp;$A$1&amp;"'!$e$17")</f>
        <v>52</v>
      </c>
      <c r="E19">
        <f t="shared" ca="1" si="17"/>
        <v>52</v>
      </c>
      <c r="F19">
        <f t="shared" ca="1" si="17"/>
        <v>52</v>
      </c>
      <c r="G19">
        <f t="shared" ca="1" si="17"/>
        <v>52</v>
      </c>
      <c r="H19">
        <f t="shared" ca="1" si="17"/>
        <v>52</v>
      </c>
      <c r="I19">
        <f t="shared" ca="1" si="17"/>
        <v>52</v>
      </c>
      <c r="J19">
        <f t="shared" ca="1" si="17"/>
        <v>52</v>
      </c>
      <c r="K19">
        <f t="shared" ca="1" si="17"/>
        <v>52</v>
      </c>
      <c r="L19">
        <f t="shared" ca="1" si="17"/>
        <v>52</v>
      </c>
      <c r="M19">
        <f t="shared" ca="1" si="17"/>
        <v>52</v>
      </c>
      <c r="N19">
        <f t="shared" ca="1" si="17"/>
        <v>52</v>
      </c>
      <c r="O19">
        <f t="shared" ca="1" si="17"/>
        <v>52</v>
      </c>
    </row>
    <row r="20" spans="2:15" x14ac:dyDescent="0.35">
      <c r="B20" s="9" t="s">
        <v>16</v>
      </c>
      <c r="C20">
        <f ca="1">INDIRECT("'"&amp;$A$1&amp;"'!$f$16")</f>
        <v>24</v>
      </c>
      <c r="D20">
        <f t="shared" ref="D20:O20" ca="1" si="18">INDIRECT("'"&amp;$A$1&amp;"'!$f$16")</f>
        <v>24</v>
      </c>
      <c r="E20">
        <f t="shared" ca="1" si="18"/>
        <v>24</v>
      </c>
      <c r="F20">
        <f t="shared" ca="1" si="18"/>
        <v>24</v>
      </c>
      <c r="G20">
        <f t="shared" ca="1" si="18"/>
        <v>24</v>
      </c>
      <c r="H20">
        <f t="shared" ca="1" si="18"/>
        <v>24</v>
      </c>
      <c r="I20">
        <f t="shared" ca="1" si="18"/>
        <v>24</v>
      </c>
      <c r="J20">
        <f t="shared" ca="1" si="18"/>
        <v>24</v>
      </c>
      <c r="K20">
        <f t="shared" ca="1" si="18"/>
        <v>24</v>
      </c>
      <c r="L20">
        <f t="shared" ca="1" si="18"/>
        <v>24</v>
      </c>
      <c r="M20">
        <f t="shared" ca="1" si="18"/>
        <v>24</v>
      </c>
      <c r="N20">
        <f t="shared" ca="1" si="18"/>
        <v>24</v>
      </c>
      <c r="O20">
        <f t="shared" ca="1" si="18"/>
        <v>24</v>
      </c>
    </row>
    <row r="21" spans="2:15" x14ac:dyDescent="0.35">
      <c r="B21" s="9" t="s">
        <v>17</v>
      </c>
      <c r="C21">
        <f ca="1">INDIRECT("'"&amp;$A$1&amp;"'!$f$17")</f>
        <v>28</v>
      </c>
      <c r="D21">
        <f t="shared" ref="D21:O21" ca="1" si="19">INDIRECT("'"&amp;$A$1&amp;"'!$f$17")</f>
        <v>28</v>
      </c>
      <c r="E21">
        <f t="shared" ca="1" si="19"/>
        <v>28</v>
      </c>
      <c r="F21">
        <f t="shared" ca="1" si="19"/>
        <v>28</v>
      </c>
      <c r="G21">
        <f t="shared" ca="1" si="19"/>
        <v>28</v>
      </c>
      <c r="H21">
        <f t="shared" ca="1" si="19"/>
        <v>28</v>
      </c>
      <c r="I21">
        <f t="shared" ca="1" si="19"/>
        <v>28</v>
      </c>
      <c r="J21">
        <f t="shared" ca="1" si="19"/>
        <v>28</v>
      </c>
      <c r="K21">
        <f t="shared" ca="1" si="19"/>
        <v>28</v>
      </c>
      <c r="L21">
        <f t="shared" ca="1" si="19"/>
        <v>28</v>
      </c>
      <c r="M21">
        <f t="shared" ca="1" si="19"/>
        <v>28</v>
      </c>
      <c r="N21">
        <f t="shared" ca="1" si="19"/>
        <v>28</v>
      </c>
      <c r="O21">
        <f t="shared" ca="1" si="19"/>
        <v>28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1.25</v>
      </c>
      <c r="E23">
        <f ca="1">INDIRECT("'"&amp;$A$1&amp;"'!$e$23")</f>
        <v>4.5</v>
      </c>
      <c r="F23">
        <f ca="1">INDIRECT("'"&amp;$A$1&amp;"'!$f$23")</f>
        <v>6</v>
      </c>
      <c r="G23">
        <f ca="1">INDIRECT("'"&amp;$A$1&amp;"'!$g$23")</f>
        <v>7.25</v>
      </c>
      <c r="H23">
        <f ca="1">INDIRECT("'"&amp;$A$1&amp;"'!$h$23")</f>
        <v>8.25</v>
      </c>
      <c r="I23">
        <f ca="1">INDIRECT("'"&amp;$A$1&amp;"'!$i$23")</f>
        <v>9</v>
      </c>
      <c r="J23">
        <f ca="1">INDIRECT("'"&amp;$A$1&amp;"'!$j$23")</f>
        <v>10</v>
      </c>
      <c r="K23">
        <f ca="1">INDIRECT("'"&amp;$A$1&amp;"'!$k$23")</f>
        <v>11</v>
      </c>
      <c r="L23">
        <f ca="1">INDIRECT("'"&amp;$A$1&amp;"'!$l$23")</f>
        <v>12</v>
      </c>
      <c r="M23">
        <f ca="1">INDIRECT("'"&amp;$A$1&amp;"'!$m$23")</f>
        <v>13</v>
      </c>
      <c r="N23">
        <f ca="1">INDIRECT("'"&amp;$A$1&amp;"'!$n$23")</f>
        <v>13.75</v>
      </c>
      <c r="O23">
        <f ca="1">INDIRECT("'"&amp;$A$1&amp;"'!$o$23")</f>
        <v>14.75</v>
      </c>
    </row>
    <row r="24" spans="2:15" x14ac:dyDescent="0.35">
      <c r="B24" s="9" t="s">
        <v>130</v>
      </c>
      <c r="C24">
        <f ca="1">INDIRECT("'"&amp;$A$1&amp;"'!$C$25")</f>
        <v>15</v>
      </c>
      <c r="D24">
        <f ca="1">INDIRECT("'"&amp;$A$1&amp;"'!$d$25")</f>
        <v>22</v>
      </c>
      <c r="E24">
        <f ca="1">INDIRECT("'"&amp;$A$1&amp;"'!$e$25")</f>
        <v>29</v>
      </c>
      <c r="F24">
        <f ca="1">INDIRECT("'"&amp;$A$1&amp;"'!$f$25")</f>
        <v>39</v>
      </c>
      <c r="G24">
        <f ca="1">INDIRECT("'"&amp;$A$1&amp;"'!$g$25")</f>
        <v>48</v>
      </c>
      <c r="H24">
        <f ca="1">INDIRECT("'"&amp;$A$1&amp;"'!$h$25")</f>
        <v>56</v>
      </c>
      <c r="I24">
        <f ca="1">INDIRECT("'"&amp;$A$1&amp;"'!$i$25")</f>
        <v>78</v>
      </c>
      <c r="J24">
        <f ca="1">INDIRECT("'"&amp;$A$1&amp;"'!$j$25")</f>
        <v>86</v>
      </c>
      <c r="K24">
        <f ca="1">INDIRECT("'"&amp;$A$1&amp;"'!$k$25")</f>
        <v>92</v>
      </c>
      <c r="L24">
        <f ca="1">INDIRECT("'"&amp;$A$1&amp;"'!$l$25")</f>
        <v>118</v>
      </c>
      <c r="M24">
        <f ca="1">INDIRECT("'"&amp;$A$1&amp;"'!$m$25")</f>
        <v>134</v>
      </c>
      <c r="N24">
        <f ca="1">INDIRECT("'"&amp;$A$1&amp;"'!$n$25")</f>
        <v>155</v>
      </c>
      <c r="O24">
        <f ca="1">INDIRECT("'"&amp;$A$1&amp;"'!$o$25")</f>
        <v>171</v>
      </c>
    </row>
    <row r="25" spans="2:15" x14ac:dyDescent="0.35">
      <c r="B25" s="9" t="s">
        <v>131</v>
      </c>
      <c r="C25">
        <f ca="1">INDIRECT("'"&amp;$A$1&amp;"'!$C$26")</f>
        <v>14</v>
      </c>
      <c r="D25">
        <f ca="1">INDIRECT("'"&amp;$A$1&amp;"'!$d$26")</f>
        <v>18</v>
      </c>
      <c r="E25">
        <f ca="1">INDIRECT("'"&amp;$A$1&amp;"'!$e$26")</f>
        <v>28</v>
      </c>
      <c r="F25">
        <f ca="1">INDIRECT("'"&amp;$A$1&amp;"'!$f$26")</f>
        <v>37</v>
      </c>
      <c r="G25">
        <f ca="1">INDIRECT("'"&amp;$A$1&amp;"'!$g$26")</f>
        <v>49</v>
      </c>
      <c r="H25">
        <f ca="1">INDIRECT("'"&amp;$A$1&amp;"'!$h$26")</f>
        <v>57</v>
      </c>
      <c r="I25">
        <f ca="1">INDIRECT("'"&amp;$A$1&amp;"'!$i$26")</f>
        <v>68</v>
      </c>
      <c r="J25">
        <f ca="1">INDIRECT("'"&amp;$A$1&amp;"'!$j$26")</f>
        <v>81</v>
      </c>
      <c r="K25">
        <f ca="1">INDIRECT("'"&amp;$A$1&amp;"'!$k$26")</f>
        <v>100</v>
      </c>
      <c r="L25">
        <f ca="1">INDIRECT("'"&amp;$A$1&amp;"'!$l$26")</f>
        <v>120</v>
      </c>
      <c r="M25">
        <f ca="1">INDIRECT("'"&amp;$A$1&amp;"'!$m$26")</f>
        <v>136</v>
      </c>
      <c r="N25">
        <f ca="1">INDIRECT("'"&amp;$A$1&amp;"'!$n$26")</f>
        <v>155</v>
      </c>
      <c r="O25">
        <f ca="1">INDIRECT("'"&amp;$A$1&amp;"'!$o$26")</f>
        <v>171</v>
      </c>
    </row>
    <row r="26" spans="2:15" x14ac:dyDescent="0.35">
      <c r="B26" s="9" t="s">
        <v>132</v>
      </c>
      <c r="C26">
        <f ca="1">INDIRECT("'"&amp;$A$1&amp;"'!$C$27")</f>
        <v>14</v>
      </c>
      <c r="D26">
        <f ca="1">INDIRECT("'"&amp;$A$1&amp;"'!$d$27")</f>
        <v>19</v>
      </c>
      <c r="E26">
        <f ca="1">INDIRECT("'"&amp;$A$1&amp;"'!$e$27")</f>
        <v>25</v>
      </c>
      <c r="F26">
        <f ca="1">INDIRECT("'"&amp;$A$1&amp;"'!$f$27")</f>
        <v>30</v>
      </c>
      <c r="G26">
        <f ca="1">INDIRECT("'"&amp;$A$1&amp;"'!$g$27")</f>
        <v>39</v>
      </c>
      <c r="H26">
        <f ca="1">INDIRECT("'"&amp;$A$1&amp;"'!$h$27")</f>
        <v>60</v>
      </c>
      <c r="I26">
        <f ca="1">INDIRECT("'"&amp;$A$1&amp;"'!$i$27")</f>
        <v>64</v>
      </c>
      <c r="J26">
        <f ca="1">INDIRECT("'"&amp;$A$1&amp;"'!$j$27")</f>
        <v>73</v>
      </c>
      <c r="K26">
        <f ca="1">INDIRECT("'"&amp;$A$1&amp;"'!$k$27")</f>
        <v>88</v>
      </c>
      <c r="L26">
        <f ca="1">INDIRECT("'"&amp;$A$1&amp;"'!$l$27")</f>
        <v>113</v>
      </c>
      <c r="M26">
        <f ca="1">INDIRECT("'"&amp;$A$1&amp;"'!$m$27")</f>
        <v>135</v>
      </c>
      <c r="N26">
        <f ca="1">INDIRECT("'"&amp;$A$1&amp;"'!$n$27")</f>
        <v>152</v>
      </c>
      <c r="O26">
        <f ca="1">INDIRECT("'"&amp;$A$1&amp;"'!$o$27")</f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24</v>
      </c>
    </row>
    <row r="2" spans="1:15" x14ac:dyDescent="0.35">
      <c r="B2" s="8" t="s">
        <v>0</v>
      </c>
      <c r="C2">
        <f ca="1">INDIRECT("'"&amp;$A$1&amp;"'!$C$3")</f>
        <v>28</v>
      </c>
      <c r="D2">
        <f t="shared" ref="D2:O2" ca="1" si="0">INDIRECT("'"&amp;$A$1&amp;"'!$C$3")</f>
        <v>28</v>
      </c>
      <c r="E2">
        <f t="shared" ca="1" si="0"/>
        <v>28</v>
      </c>
      <c r="F2">
        <f t="shared" ca="1" si="0"/>
        <v>28</v>
      </c>
      <c r="G2">
        <f t="shared" ca="1" si="0"/>
        <v>28</v>
      </c>
      <c r="H2">
        <f t="shared" ca="1" si="0"/>
        <v>28</v>
      </c>
      <c r="I2">
        <f t="shared" ca="1" si="0"/>
        <v>28</v>
      </c>
      <c r="J2">
        <f t="shared" ca="1" si="0"/>
        <v>28</v>
      </c>
      <c r="K2">
        <f t="shared" ca="1" si="0"/>
        <v>28</v>
      </c>
      <c r="L2">
        <f t="shared" ca="1" si="0"/>
        <v>28</v>
      </c>
      <c r="M2">
        <f t="shared" ca="1" si="0"/>
        <v>28</v>
      </c>
      <c r="N2">
        <f t="shared" ca="1" si="0"/>
        <v>28</v>
      </c>
      <c r="O2">
        <f t="shared" ca="1" si="0"/>
        <v>28</v>
      </c>
    </row>
    <row r="3" spans="1:15" x14ac:dyDescent="0.35">
      <c r="B3" s="8" t="s">
        <v>1</v>
      </c>
      <c r="C3">
        <f ca="1">INDIRECT("'"&amp;$A$1&amp;"'!$C$4")</f>
        <v>174</v>
      </c>
      <c r="D3">
        <f t="shared" ref="D3:O3" ca="1" si="1">INDIRECT("'"&amp;$A$1&amp;"'!$C$4")</f>
        <v>174</v>
      </c>
      <c r="E3">
        <f t="shared" ca="1" si="1"/>
        <v>174</v>
      </c>
      <c r="F3">
        <f t="shared" ca="1" si="1"/>
        <v>174</v>
      </c>
      <c r="G3">
        <f t="shared" ca="1" si="1"/>
        <v>174</v>
      </c>
      <c r="H3">
        <f t="shared" ca="1" si="1"/>
        <v>174</v>
      </c>
      <c r="I3">
        <f t="shared" ca="1" si="1"/>
        <v>174</v>
      </c>
      <c r="J3">
        <f t="shared" ca="1" si="1"/>
        <v>174</v>
      </c>
      <c r="K3">
        <f t="shared" ca="1" si="1"/>
        <v>174</v>
      </c>
      <c r="L3">
        <f t="shared" ca="1" si="1"/>
        <v>174</v>
      </c>
      <c r="M3">
        <f t="shared" ca="1" si="1"/>
        <v>174</v>
      </c>
      <c r="N3">
        <f t="shared" ca="1" si="1"/>
        <v>174</v>
      </c>
      <c r="O3">
        <f t="shared" ca="1" si="1"/>
        <v>174</v>
      </c>
    </row>
    <row r="4" spans="1:15" x14ac:dyDescent="0.35">
      <c r="B4" s="8" t="s">
        <v>2</v>
      </c>
      <c r="C4">
        <f ca="1">INDIRECT("'"&amp;$A$1&amp;"'!$C$5")</f>
        <v>71.3</v>
      </c>
      <c r="D4">
        <f t="shared" ref="D4:O4" ca="1" si="2">INDIRECT("'"&amp;$A$1&amp;"'!$C$5")</f>
        <v>71.3</v>
      </c>
      <c r="E4">
        <f t="shared" ca="1" si="2"/>
        <v>71.3</v>
      </c>
      <c r="F4">
        <f t="shared" ca="1" si="2"/>
        <v>71.3</v>
      </c>
      <c r="G4">
        <f t="shared" ca="1" si="2"/>
        <v>71.3</v>
      </c>
      <c r="H4">
        <f t="shared" ca="1" si="2"/>
        <v>71.3</v>
      </c>
      <c r="I4">
        <f t="shared" ca="1" si="2"/>
        <v>71.3</v>
      </c>
      <c r="J4">
        <f t="shared" ca="1" si="2"/>
        <v>71.3</v>
      </c>
      <c r="K4">
        <f t="shared" ca="1" si="2"/>
        <v>71.3</v>
      </c>
      <c r="L4">
        <f t="shared" ca="1" si="2"/>
        <v>71.3</v>
      </c>
      <c r="M4">
        <f t="shared" ca="1" si="2"/>
        <v>71.3</v>
      </c>
      <c r="N4">
        <f t="shared" ca="1" si="2"/>
        <v>71.3</v>
      </c>
      <c r="O4">
        <f t="shared" ca="1" si="2"/>
        <v>71.3</v>
      </c>
    </row>
    <row r="5" spans="1:15" x14ac:dyDescent="0.35">
      <c r="B5" s="8" t="s">
        <v>3</v>
      </c>
      <c r="C5">
        <f ca="1">INDIRECT("'"&amp;$A$1&amp;"'!$C$6")</f>
        <v>24.6</v>
      </c>
      <c r="D5">
        <f t="shared" ref="D5:O5" ca="1" si="3">INDIRECT("'"&amp;$A$1&amp;"'!$C$6")</f>
        <v>24.6</v>
      </c>
      <c r="E5">
        <f t="shared" ca="1" si="3"/>
        <v>24.6</v>
      </c>
      <c r="F5">
        <f t="shared" ca="1" si="3"/>
        <v>24.6</v>
      </c>
      <c r="G5">
        <f t="shared" ca="1" si="3"/>
        <v>24.6</v>
      </c>
      <c r="H5">
        <f t="shared" ca="1" si="3"/>
        <v>24.6</v>
      </c>
      <c r="I5">
        <f t="shared" ca="1" si="3"/>
        <v>24.6</v>
      </c>
      <c r="J5">
        <f t="shared" ca="1" si="3"/>
        <v>24.6</v>
      </c>
      <c r="K5">
        <f t="shared" ca="1" si="3"/>
        <v>24.6</v>
      </c>
      <c r="L5">
        <f t="shared" ca="1" si="3"/>
        <v>24.6</v>
      </c>
      <c r="M5">
        <f t="shared" ca="1" si="3"/>
        <v>24.6</v>
      </c>
      <c r="N5">
        <f t="shared" ca="1" si="3"/>
        <v>24.6</v>
      </c>
      <c r="O5">
        <f t="shared" ca="1" si="3"/>
        <v>24.6</v>
      </c>
    </row>
    <row r="6" spans="1:15" x14ac:dyDescent="0.35">
      <c r="B6" s="8" t="s">
        <v>4</v>
      </c>
      <c r="C6">
        <f ca="1">INDIRECT("'"&amp;$A$1&amp;"'!$C$7")</f>
        <v>7.5</v>
      </c>
      <c r="D6">
        <f t="shared" ref="D6:O6" ca="1" si="4">INDIRECT("'"&amp;$A$1&amp;"'!$C$7")</f>
        <v>7.5</v>
      </c>
      <c r="E6">
        <f t="shared" ca="1" si="4"/>
        <v>7.5</v>
      </c>
      <c r="F6">
        <f t="shared" ca="1" si="4"/>
        <v>7.5</v>
      </c>
      <c r="G6">
        <f t="shared" ca="1" si="4"/>
        <v>7.5</v>
      </c>
      <c r="H6">
        <f t="shared" ca="1" si="4"/>
        <v>7.5</v>
      </c>
      <c r="I6">
        <f t="shared" ca="1" si="4"/>
        <v>7.5</v>
      </c>
      <c r="J6">
        <f t="shared" ca="1" si="4"/>
        <v>7.5</v>
      </c>
      <c r="K6">
        <f t="shared" ca="1" si="4"/>
        <v>7.5</v>
      </c>
      <c r="L6">
        <f t="shared" ca="1" si="4"/>
        <v>7.5</v>
      </c>
      <c r="M6">
        <f t="shared" ca="1" si="4"/>
        <v>7.5</v>
      </c>
      <c r="N6">
        <f t="shared" ca="1" si="4"/>
        <v>7.5</v>
      </c>
      <c r="O6">
        <f t="shared" ca="1" si="4"/>
        <v>7.5</v>
      </c>
    </row>
    <row r="7" spans="1:15" x14ac:dyDescent="0.35">
      <c r="B7" s="8" t="s">
        <v>5</v>
      </c>
      <c r="C7">
        <f ca="1">INDIRECT("'"&amp;$A$1&amp;"'!$C$8")</f>
        <v>23.6</v>
      </c>
      <c r="D7">
        <f t="shared" ref="D7:O7" ca="1" si="5">INDIRECT("'"&amp;$A$1&amp;"'!$C$8")</f>
        <v>23.6</v>
      </c>
      <c r="E7">
        <f t="shared" ca="1" si="5"/>
        <v>23.6</v>
      </c>
      <c r="F7">
        <f t="shared" ca="1" si="5"/>
        <v>23.6</v>
      </c>
      <c r="G7">
        <f t="shared" ca="1" si="5"/>
        <v>23.6</v>
      </c>
      <c r="H7">
        <f t="shared" ca="1" si="5"/>
        <v>23.6</v>
      </c>
      <c r="I7">
        <f t="shared" ca="1" si="5"/>
        <v>23.6</v>
      </c>
      <c r="J7">
        <f t="shared" ca="1" si="5"/>
        <v>23.6</v>
      </c>
      <c r="K7">
        <f t="shared" ca="1" si="5"/>
        <v>23.6</v>
      </c>
      <c r="L7">
        <f t="shared" ca="1" si="5"/>
        <v>23.6</v>
      </c>
      <c r="M7">
        <f t="shared" ca="1" si="5"/>
        <v>23.6</v>
      </c>
      <c r="N7">
        <f t="shared" ca="1" si="5"/>
        <v>23.6</v>
      </c>
      <c r="O7">
        <f t="shared" ca="1" si="5"/>
        <v>23.6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16.899999999999999</v>
      </c>
      <c r="D8">
        <f t="shared" ref="D8:O8" ca="1" si="6">INDIRECT("'"&amp;$A$1&amp;"'!$C$11")</f>
        <v>16.899999999999999</v>
      </c>
      <c r="E8">
        <f t="shared" ca="1" si="6"/>
        <v>16.899999999999999</v>
      </c>
      <c r="F8">
        <f t="shared" ca="1" si="6"/>
        <v>16.899999999999999</v>
      </c>
      <c r="G8">
        <f t="shared" ca="1" si="6"/>
        <v>16.899999999999999</v>
      </c>
      <c r="H8">
        <f t="shared" ca="1" si="6"/>
        <v>16.899999999999999</v>
      </c>
      <c r="I8">
        <f t="shared" ca="1" si="6"/>
        <v>16.899999999999999</v>
      </c>
      <c r="J8">
        <f t="shared" ca="1" si="6"/>
        <v>16.899999999999999</v>
      </c>
      <c r="K8">
        <f t="shared" ca="1" si="6"/>
        <v>16.899999999999999</v>
      </c>
      <c r="L8">
        <f t="shared" ca="1" si="6"/>
        <v>16.899999999999999</v>
      </c>
      <c r="M8">
        <f t="shared" ca="1" si="6"/>
        <v>16.899999999999999</v>
      </c>
      <c r="N8">
        <f t="shared" ca="1" si="6"/>
        <v>16.899999999999999</v>
      </c>
      <c r="O8">
        <f t="shared" ca="1" si="6"/>
        <v>16.899999999999999</v>
      </c>
    </row>
    <row r="9" spans="1:15" x14ac:dyDescent="0.35">
      <c r="B9" s="9" t="s">
        <v>7</v>
      </c>
      <c r="C9">
        <f ca="1">INDIRECT("'"&amp;$A$1&amp;"'!$D$11")</f>
        <v>15</v>
      </c>
      <c r="D9">
        <f t="shared" ref="D9:O9" ca="1" si="7">INDIRECT("'"&amp;$A$1&amp;"'!$D$11")</f>
        <v>15</v>
      </c>
      <c r="E9">
        <f t="shared" ca="1" si="7"/>
        <v>15</v>
      </c>
      <c r="F9">
        <f t="shared" ca="1" si="7"/>
        <v>15</v>
      </c>
      <c r="G9">
        <f t="shared" ca="1" si="7"/>
        <v>15</v>
      </c>
      <c r="H9">
        <f t="shared" ca="1" si="7"/>
        <v>15</v>
      </c>
      <c r="I9">
        <f t="shared" ca="1" si="7"/>
        <v>15</v>
      </c>
      <c r="J9">
        <f t="shared" ca="1" si="7"/>
        <v>15</v>
      </c>
      <c r="K9">
        <f t="shared" ca="1" si="7"/>
        <v>15</v>
      </c>
      <c r="L9">
        <f t="shared" ca="1" si="7"/>
        <v>15</v>
      </c>
      <c r="M9">
        <f t="shared" ca="1" si="7"/>
        <v>15</v>
      </c>
      <c r="N9">
        <f t="shared" ca="1" si="7"/>
        <v>15</v>
      </c>
      <c r="O9">
        <f t="shared" ca="1" si="7"/>
        <v>15</v>
      </c>
    </row>
    <row r="10" spans="1:15" x14ac:dyDescent="0.35">
      <c r="B10" s="9" t="s">
        <v>8</v>
      </c>
      <c r="C10">
        <f ca="1">INDIRECT("'"&amp;$A$1&amp;"'!$e$11")</f>
        <v>24.8</v>
      </c>
      <c r="D10">
        <f t="shared" ref="D10:O10" ca="1" si="8">INDIRECT("'"&amp;$A$1&amp;"'!$e$11")</f>
        <v>24.8</v>
      </c>
      <c r="E10">
        <f t="shared" ca="1" si="8"/>
        <v>24.8</v>
      </c>
      <c r="F10">
        <f t="shared" ca="1" si="8"/>
        <v>24.8</v>
      </c>
      <c r="G10">
        <f t="shared" ca="1" si="8"/>
        <v>24.8</v>
      </c>
      <c r="H10">
        <f t="shared" ca="1" si="8"/>
        <v>24.8</v>
      </c>
      <c r="I10">
        <f t="shared" ca="1" si="8"/>
        <v>24.8</v>
      </c>
      <c r="J10">
        <f t="shared" ca="1" si="8"/>
        <v>24.8</v>
      </c>
      <c r="K10">
        <f t="shared" ca="1" si="8"/>
        <v>24.8</v>
      </c>
      <c r="L10">
        <f t="shared" ca="1" si="8"/>
        <v>24.8</v>
      </c>
      <c r="M10">
        <f t="shared" ca="1" si="8"/>
        <v>24.8</v>
      </c>
      <c r="N10">
        <f t="shared" ca="1" si="8"/>
        <v>24.8</v>
      </c>
      <c r="O10">
        <f t="shared" ca="1" si="8"/>
        <v>24.8</v>
      </c>
    </row>
    <row r="11" spans="1:15" x14ac:dyDescent="0.35">
      <c r="B11" s="9" t="s">
        <v>9</v>
      </c>
      <c r="C11">
        <f ca="1">INDIRECT("'"&amp;$A$1&amp;"'!$f$11")</f>
        <v>24.6</v>
      </c>
      <c r="D11">
        <f t="shared" ref="D11:O11" ca="1" si="9">INDIRECT("'"&amp;$A$1&amp;"'!$f$11")</f>
        <v>24.6</v>
      </c>
      <c r="E11">
        <f t="shared" ca="1" si="9"/>
        <v>24.6</v>
      </c>
      <c r="F11">
        <f t="shared" ca="1" si="9"/>
        <v>24.6</v>
      </c>
      <c r="G11">
        <f t="shared" ca="1" si="9"/>
        <v>24.6</v>
      </c>
      <c r="H11">
        <f t="shared" ca="1" si="9"/>
        <v>24.6</v>
      </c>
      <c r="I11">
        <f t="shared" ca="1" si="9"/>
        <v>24.6</v>
      </c>
      <c r="J11">
        <f t="shared" ca="1" si="9"/>
        <v>24.6</v>
      </c>
      <c r="K11">
        <f t="shared" ca="1" si="9"/>
        <v>24.6</v>
      </c>
      <c r="L11">
        <f t="shared" ca="1" si="9"/>
        <v>24.6</v>
      </c>
      <c r="M11">
        <f t="shared" ca="1" si="9"/>
        <v>24.6</v>
      </c>
      <c r="N11">
        <f t="shared" ca="1" si="9"/>
        <v>24.6</v>
      </c>
      <c r="O11">
        <f t="shared" ca="1" si="9"/>
        <v>24.6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32.299999999999997</v>
      </c>
      <c r="D12">
        <f t="shared" ref="D12:O12" ca="1" si="10">INDIRECT("'"&amp;$A$1&amp;"'!$C$12")</f>
        <v>32.299999999999997</v>
      </c>
      <c r="E12">
        <f t="shared" ca="1" si="10"/>
        <v>32.299999999999997</v>
      </c>
      <c r="F12">
        <f t="shared" ca="1" si="10"/>
        <v>32.299999999999997</v>
      </c>
      <c r="G12">
        <f t="shared" ca="1" si="10"/>
        <v>32.299999999999997</v>
      </c>
      <c r="H12">
        <f t="shared" ca="1" si="10"/>
        <v>32.299999999999997</v>
      </c>
      <c r="I12">
        <f t="shared" ca="1" si="10"/>
        <v>32.299999999999997</v>
      </c>
      <c r="J12">
        <f t="shared" ca="1" si="10"/>
        <v>32.299999999999997</v>
      </c>
      <c r="K12">
        <f t="shared" ca="1" si="10"/>
        <v>32.299999999999997</v>
      </c>
      <c r="L12">
        <f t="shared" ca="1" si="10"/>
        <v>32.299999999999997</v>
      </c>
      <c r="M12">
        <f t="shared" ca="1" si="10"/>
        <v>32.299999999999997</v>
      </c>
      <c r="N12">
        <f t="shared" ca="1" si="10"/>
        <v>32.299999999999997</v>
      </c>
      <c r="O12">
        <f t="shared" ca="1" si="10"/>
        <v>32.299999999999997</v>
      </c>
    </row>
    <row r="13" spans="1:15" x14ac:dyDescent="0.35">
      <c r="B13" s="9" t="s">
        <v>11</v>
      </c>
      <c r="C13">
        <f ca="1">INDIRECT("'"&amp;$A$1&amp;"'!$d$12")</f>
        <v>25</v>
      </c>
      <c r="D13">
        <f t="shared" ref="D13:O13" ca="1" si="11">INDIRECT("'"&amp;$A$1&amp;"'!$d$12")</f>
        <v>25</v>
      </c>
      <c r="E13">
        <f t="shared" ca="1" si="11"/>
        <v>25</v>
      </c>
      <c r="F13">
        <f t="shared" ca="1" si="11"/>
        <v>25</v>
      </c>
      <c r="G13">
        <f t="shared" ca="1" si="11"/>
        <v>25</v>
      </c>
      <c r="H13">
        <f t="shared" ca="1" si="11"/>
        <v>25</v>
      </c>
      <c r="I13">
        <f t="shared" ca="1" si="11"/>
        <v>25</v>
      </c>
      <c r="J13">
        <f t="shared" ca="1" si="11"/>
        <v>25</v>
      </c>
      <c r="K13">
        <f t="shared" ca="1" si="11"/>
        <v>25</v>
      </c>
      <c r="L13">
        <f t="shared" ca="1" si="11"/>
        <v>25</v>
      </c>
      <c r="M13">
        <f t="shared" ca="1" si="11"/>
        <v>25</v>
      </c>
      <c r="N13">
        <f t="shared" ca="1" si="11"/>
        <v>25</v>
      </c>
      <c r="O13">
        <f t="shared" ca="1" si="11"/>
        <v>25</v>
      </c>
    </row>
    <row r="14" spans="1:15" x14ac:dyDescent="0.35">
      <c r="B14" s="9" t="s">
        <v>12</v>
      </c>
      <c r="C14">
        <f ca="1">INDIRECT("'"&amp;$A$1&amp;"'!$e$12")</f>
        <v>38.4</v>
      </c>
      <c r="D14">
        <f t="shared" ref="D14:O14" ca="1" si="12">INDIRECT("'"&amp;$A$1&amp;"'!$e$12")</f>
        <v>38.4</v>
      </c>
      <c r="E14">
        <f t="shared" ca="1" si="12"/>
        <v>38.4</v>
      </c>
      <c r="F14">
        <f t="shared" ca="1" si="12"/>
        <v>38.4</v>
      </c>
      <c r="G14">
        <f t="shared" ca="1" si="12"/>
        <v>38.4</v>
      </c>
      <c r="H14">
        <f t="shared" ca="1" si="12"/>
        <v>38.4</v>
      </c>
      <c r="I14">
        <f t="shared" ca="1" si="12"/>
        <v>38.4</v>
      </c>
      <c r="J14">
        <f t="shared" ca="1" si="12"/>
        <v>38.4</v>
      </c>
      <c r="K14">
        <f t="shared" ca="1" si="12"/>
        <v>38.4</v>
      </c>
      <c r="L14">
        <f t="shared" ca="1" si="12"/>
        <v>38.4</v>
      </c>
      <c r="M14">
        <f t="shared" ca="1" si="12"/>
        <v>38.4</v>
      </c>
      <c r="N14">
        <f t="shared" ca="1" si="12"/>
        <v>38.4</v>
      </c>
      <c r="O14">
        <f t="shared" ca="1" si="12"/>
        <v>38.4</v>
      </c>
    </row>
    <row r="15" spans="1:15" x14ac:dyDescent="0.35">
      <c r="B15" s="9" t="s">
        <v>13</v>
      </c>
      <c r="C15">
        <f ca="1">INDIRECT("'"&amp;$A$1&amp;"'!$f$12")</f>
        <v>49.6</v>
      </c>
      <c r="D15">
        <f t="shared" ref="D15:O15" ca="1" si="13">INDIRECT("'"&amp;$A$1&amp;"'!$f$12")</f>
        <v>49.6</v>
      </c>
      <c r="E15">
        <f t="shared" ca="1" si="13"/>
        <v>49.6</v>
      </c>
      <c r="F15">
        <f t="shared" ca="1" si="13"/>
        <v>49.6</v>
      </c>
      <c r="G15">
        <f t="shared" ca="1" si="13"/>
        <v>49.6</v>
      </c>
      <c r="H15">
        <f t="shared" ca="1" si="13"/>
        <v>49.6</v>
      </c>
      <c r="I15">
        <f t="shared" ca="1" si="13"/>
        <v>49.6</v>
      </c>
      <c r="J15">
        <f t="shared" ca="1" si="13"/>
        <v>49.6</v>
      </c>
      <c r="K15">
        <f t="shared" ca="1" si="13"/>
        <v>49.6</v>
      </c>
      <c r="L15">
        <f t="shared" ca="1" si="13"/>
        <v>49.6</v>
      </c>
      <c r="M15">
        <f t="shared" ca="1" si="13"/>
        <v>49.6</v>
      </c>
      <c r="N15">
        <f t="shared" ca="1" si="13"/>
        <v>49.6</v>
      </c>
      <c r="O15">
        <f t="shared" ca="1" si="13"/>
        <v>49.6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54</v>
      </c>
      <c r="D16">
        <f t="shared" ref="D16:O16" ca="1" si="14">INDIRECT("'"&amp;$A$1&amp;"'!$C$16")</f>
        <v>54</v>
      </c>
      <c r="E16">
        <f t="shared" ca="1" si="14"/>
        <v>54</v>
      </c>
      <c r="F16">
        <f t="shared" ca="1" si="14"/>
        <v>54</v>
      </c>
      <c r="G16">
        <f t="shared" ca="1" si="14"/>
        <v>54</v>
      </c>
      <c r="H16">
        <f t="shared" ca="1" si="14"/>
        <v>54</v>
      </c>
      <c r="I16">
        <f t="shared" ca="1" si="14"/>
        <v>54</v>
      </c>
      <c r="J16">
        <f t="shared" ca="1" si="14"/>
        <v>54</v>
      </c>
      <c r="K16">
        <f t="shared" ca="1" si="14"/>
        <v>54</v>
      </c>
      <c r="L16">
        <f t="shared" ca="1" si="14"/>
        <v>54</v>
      </c>
      <c r="M16">
        <f t="shared" ca="1" si="14"/>
        <v>54</v>
      </c>
      <c r="N16">
        <f t="shared" ca="1" si="14"/>
        <v>54</v>
      </c>
      <c r="O16">
        <f t="shared" ca="1" si="14"/>
        <v>54</v>
      </c>
    </row>
    <row r="17" spans="2:15" x14ac:dyDescent="0.35">
      <c r="B17" s="9" t="s">
        <v>15</v>
      </c>
      <c r="C17">
        <f ca="1">INDIRECT("'"&amp;$A$1&amp;"'!$C$17")</f>
        <v>56</v>
      </c>
      <c r="D17">
        <f t="shared" ref="D17:O17" ca="1" si="15">INDIRECT("'"&amp;$A$1&amp;"'!$C$17")</f>
        <v>56</v>
      </c>
      <c r="E17">
        <f t="shared" ca="1" si="15"/>
        <v>56</v>
      </c>
      <c r="F17">
        <f t="shared" ca="1" si="15"/>
        <v>56</v>
      </c>
      <c r="G17">
        <f t="shared" ca="1" si="15"/>
        <v>56</v>
      </c>
      <c r="H17">
        <f t="shared" ca="1" si="15"/>
        <v>56</v>
      </c>
      <c r="I17">
        <f t="shared" ca="1" si="15"/>
        <v>56</v>
      </c>
      <c r="J17">
        <f t="shared" ca="1" si="15"/>
        <v>56</v>
      </c>
      <c r="K17">
        <f t="shared" ca="1" si="15"/>
        <v>56</v>
      </c>
      <c r="L17">
        <f t="shared" ca="1" si="15"/>
        <v>56</v>
      </c>
      <c r="M17">
        <f t="shared" ca="1" si="15"/>
        <v>56</v>
      </c>
      <c r="N17">
        <f t="shared" ca="1" si="15"/>
        <v>56</v>
      </c>
      <c r="O17">
        <f t="shared" ca="1" si="15"/>
        <v>56</v>
      </c>
    </row>
    <row r="18" spans="2:15" x14ac:dyDescent="0.35">
      <c r="B18" s="9" t="s">
        <v>18</v>
      </c>
      <c r="C18">
        <f ca="1">INDIRECT("'"&amp;$A$1&amp;"'!$d$16")</f>
        <v>16</v>
      </c>
      <c r="D18">
        <f t="shared" ref="D18:O18" ca="1" si="16">INDIRECT("'"&amp;$A$1&amp;"'!$d$16")</f>
        <v>16</v>
      </c>
      <c r="E18">
        <f t="shared" ca="1" si="16"/>
        <v>16</v>
      </c>
      <c r="F18">
        <f t="shared" ca="1" si="16"/>
        <v>16</v>
      </c>
      <c r="G18">
        <f t="shared" ca="1" si="16"/>
        <v>16</v>
      </c>
      <c r="H18">
        <f t="shared" ca="1" si="16"/>
        <v>16</v>
      </c>
      <c r="I18">
        <f t="shared" ca="1" si="16"/>
        <v>16</v>
      </c>
      <c r="J18">
        <f t="shared" ca="1" si="16"/>
        <v>16</v>
      </c>
      <c r="K18">
        <f t="shared" ca="1" si="16"/>
        <v>16</v>
      </c>
      <c r="L18">
        <f t="shared" ca="1" si="16"/>
        <v>16</v>
      </c>
      <c r="M18">
        <f t="shared" ca="1" si="16"/>
        <v>16</v>
      </c>
      <c r="N18">
        <f t="shared" ca="1" si="16"/>
        <v>16</v>
      </c>
      <c r="O18">
        <f t="shared" ca="1" si="16"/>
        <v>16</v>
      </c>
    </row>
    <row r="19" spans="2:15" x14ac:dyDescent="0.35">
      <c r="B19" s="9" t="s">
        <v>19</v>
      </c>
      <c r="C19">
        <f ca="1">INDIRECT("'"&amp;$A$1&amp;"'!$e$17")</f>
        <v>52</v>
      </c>
      <c r="D19">
        <f t="shared" ref="D19:O19" ca="1" si="17">INDIRECT("'"&amp;$A$1&amp;"'!$e$17")</f>
        <v>52</v>
      </c>
      <c r="E19">
        <f t="shared" ca="1" si="17"/>
        <v>52</v>
      </c>
      <c r="F19">
        <f t="shared" ca="1" si="17"/>
        <v>52</v>
      </c>
      <c r="G19">
        <f t="shared" ca="1" si="17"/>
        <v>52</v>
      </c>
      <c r="H19">
        <f t="shared" ca="1" si="17"/>
        <v>52</v>
      </c>
      <c r="I19">
        <f t="shared" ca="1" si="17"/>
        <v>52</v>
      </c>
      <c r="J19">
        <f t="shared" ca="1" si="17"/>
        <v>52</v>
      </c>
      <c r="K19">
        <f t="shared" ca="1" si="17"/>
        <v>52</v>
      </c>
      <c r="L19">
        <f t="shared" ca="1" si="17"/>
        <v>52</v>
      </c>
      <c r="M19">
        <f t="shared" ca="1" si="17"/>
        <v>52</v>
      </c>
      <c r="N19">
        <f t="shared" ca="1" si="17"/>
        <v>52</v>
      </c>
      <c r="O19">
        <f t="shared" ca="1" si="17"/>
        <v>52</v>
      </c>
    </row>
    <row r="20" spans="2:15" x14ac:dyDescent="0.35">
      <c r="B20" s="9" t="s">
        <v>16</v>
      </c>
      <c r="C20">
        <f ca="1">INDIRECT("'"&amp;$A$1&amp;"'!$f$16")</f>
        <v>28</v>
      </c>
      <c r="D20">
        <f t="shared" ref="D20:O20" ca="1" si="18">INDIRECT("'"&amp;$A$1&amp;"'!$f$16")</f>
        <v>28</v>
      </c>
      <c r="E20">
        <f t="shared" ca="1" si="18"/>
        <v>28</v>
      </c>
      <c r="F20">
        <f t="shared" ca="1" si="18"/>
        <v>28</v>
      </c>
      <c r="G20">
        <f t="shared" ca="1" si="18"/>
        <v>28</v>
      </c>
      <c r="H20">
        <f t="shared" ca="1" si="18"/>
        <v>28</v>
      </c>
      <c r="I20">
        <f t="shared" ca="1" si="18"/>
        <v>28</v>
      </c>
      <c r="J20">
        <f t="shared" ca="1" si="18"/>
        <v>28</v>
      </c>
      <c r="K20">
        <f t="shared" ca="1" si="18"/>
        <v>28</v>
      </c>
      <c r="L20">
        <f t="shared" ca="1" si="18"/>
        <v>28</v>
      </c>
      <c r="M20">
        <f t="shared" ca="1" si="18"/>
        <v>28</v>
      </c>
      <c r="N20">
        <f t="shared" ca="1" si="18"/>
        <v>28</v>
      </c>
      <c r="O20">
        <f t="shared" ca="1" si="18"/>
        <v>28</v>
      </c>
    </row>
    <row r="21" spans="2:15" x14ac:dyDescent="0.35">
      <c r="B21" s="9" t="s">
        <v>17</v>
      </c>
      <c r="C21">
        <f ca="1">INDIRECT("'"&amp;$A$1&amp;"'!$f$17")</f>
        <v>26</v>
      </c>
      <c r="D21">
        <f t="shared" ref="D21:O21" ca="1" si="19">INDIRECT("'"&amp;$A$1&amp;"'!$f$17")</f>
        <v>26</v>
      </c>
      <c r="E21">
        <f t="shared" ca="1" si="19"/>
        <v>26</v>
      </c>
      <c r="F21">
        <f t="shared" ca="1" si="19"/>
        <v>26</v>
      </c>
      <c r="G21">
        <f t="shared" ca="1" si="19"/>
        <v>26</v>
      </c>
      <c r="H21">
        <f t="shared" ca="1" si="19"/>
        <v>26</v>
      </c>
      <c r="I21">
        <f t="shared" ca="1" si="19"/>
        <v>26</v>
      </c>
      <c r="J21">
        <f t="shared" ca="1" si="19"/>
        <v>26</v>
      </c>
      <c r="K21">
        <f t="shared" ca="1" si="19"/>
        <v>26</v>
      </c>
      <c r="L21">
        <f t="shared" ca="1" si="19"/>
        <v>26</v>
      </c>
      <c r="M21">
        <f t="shared" ca="1" si="19"/>
        <v>26</v>
      </c>
      <c r="N21">
        <f t="shared" ca="1" si="19"/>
        <v>26</v>
      </c>
      <c r="O21">
        <f t="shared" ca="1" si="19"/>
        <v>26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1.25</v>
      </c>
      <c r="E23">
        <f ca="1">INDIRECT("'"&amp;$A$1&amp;"'!$e$23")</f>
        <v>2.75</v>
      </c>
      <c r="F23">
        <f ca="1">INDIRECT("'"&amp;$A$1&amp;"'!$f$23")</f>
        <v>4.25</v>
      </c>
      <c r="G23">
        <f ca="1">INDIRECT("'"&amp;$A$1&amp;"'!$g$23")</f>
        <v>5.5</v>
      </c>
      <c r="H23">
        <f ca="1">INDIRECT("'"&amp;$A$1&amp;"'!$h$23")</f>
        <v>6.5</v>
      </c>
      <c r="I23">
        <f ca="1">INDIRECT("'"&amp;$A$1&amp;"'!$i$23")</f>
        <v>8</v>
      </c>
      <c r="J23">
        <f ca="1">INDIRECT("'"&amp;$A$1&amp;"'!$j$23")</f>
        <v>9</v>
      </c>
      <c r="K23">
        <f ca="1">INDIRECT("'"&amp;$A$1&amp;"'!$k$23")</f>
        <v>9.75</v>
      </c>
      <c r="L23">
        <f ca="1">INDIRECT("'"&amp;$A$1&amp;"'!$l$23")</f>
        <v>11</v>
      </c>
      <c r="M23">
        <f ca="1">INDIRECT("'"&amp;$A$1&amp;"'!$m$23")</f>
        <v>11.5</v>
      </c>
      <c r="N23">
        <f ca="1">INDIRECT("'"&amp;$A$1&amp;"'!$n$23")</f>
        <v>13</v>
      </c>
      <c r="O23">
        <f ca="1">INDIRECT("'"&amp;$A$1&amp;"'!$o$23")</f>
        <v>14.25</v>
      </c>
    </row>
    <row r="24" spans="2:15" x14ac:dyDescent="0.35">
      <c r="B24" s="9" t="s">
        <v>130</v>
      </c>
      <c r="C24">
        <f ca="1">INDIRECT("'"&amp;$A$1&amp;"'!$C$25")</f>
        <v>14</v>
      </c>
      <c r="D24">
        <f ca="1">INDIRECT("'"&amp;$A$1&amp;"'!$d$25")</f>
        <v>23</v>
      </c>
      <c r="E24">
        <f ca="1">INDIRECT("'"&amp;$A$1&amp;"'!$e$25")</f>
        <v>32</v>
      </c>
      <c r="F24">
        <f ca="1">INDIRECT("'"&amp;$A$1&amp;"'!$f$25")</f>
        <v>44</v>
      </c>
      <c r="G24">
        <f ca="1">INDIRECT("'"&amp;$A$1&amp;"'!$g$25")</f>
        <v>50</v>
      </c>
      <c r="H24">
        <f ca="1">INDIRECT("'"&amp;$A$1&amp;"'!$h$25")</f>
        <v>65</v>
      </c>
      <c r="I24">
        <f ca="1">INDIRECT("'"&amp;$A$1&amp;"'!$i$25")</f>
        <v>80</v>
      </c>
      <c r="J24">
        <f ca="1">INDIRECT("'"&amp;$A$1&amp;"'!$j$25")</f>
        <v>89</v>
      </c>
      <c r="K24">
        <f ca="1">INDIRECT("'"&amp;$A$1&amp;"'!$k$25")</f>
        <v>103</v>
      </c>
      <c r="L24">
        <f ca="1">INDIRECT("'"&amp;$A$1&amp;"'!$l$25")</f>
        <v>140</v>
      </c>
      <c r="M24">
        <f ca="1">INDIRECT("'"&amp;$A$1&amp;"'!$m$25")</f>
        <v>145</v>
      </c>
      <c r="N24">
        <f ca="1">INDIRECT("'"&amp;$A$1&amp;"'!$n$25")</f>
        <v>155</v>
      </c>
      <c r="O24">
        <f ca="1">INDIRECT("'"&amp;$A$1&amp;"'!$o$25")</f>
        <v>180</v>
      </c>
    </row>
    <row r="25" spans="2:15" x14ac:dyDescent="0.35">
      <c r="B25" s="9" t="s">
        <v>131</v>
      </c>
      <c r="C25">
        <f ca="1">INDIRECT("'"&amp;$A$1&amp;"'!$C$26")</f>
        <v>13</v>
      </c>
      <c r="D25">
        <f ca="1">INDIRECT("'"&amp;$A$1&amp;"'!$d$26")</f>
        <v>17</v>
      </c>
      <c r="E25">
        <f ca="1">INDIRECT("'"&amp;$A$1&amp;"'!$e$26")</f>
        <v>22</v>
      </c>
      <c r="F25">
        <f ca="1">INDIRECT("'"&amp;$A$1&amp;"'!$f$26")</f>
        <v>40</v>
      </c>
      <c r="G25">
        <f ca="1">INDIRECT("'"&amp;$A$1&amp;"'!$g$26")</f>
        <v>49</v>
      </c>
      <c r="H25">
        <f ca="1">INDIRECT("'"&amp;$A$1&amp;"'!$h$26")</f>
        <v>58</v>
      </c>
      <c r="I25">
        <f ca="1">INDIRECT("'"&amp;$A$1&amp;"'!$i$26")</f>
        <v>75</v>
      </c>
      <c r="J25">
        <f ca="1">INDIRECT("'"&amp;$A$1&amp;"'!$j$26")</f>
        <v>91</v>
      </c>
      <c r="K25">
        <f ca="1">INDIRECT("'"&amp;$A$1&amp;"'!$k$26")</f>
        <v>99</v>
      </c>
      <c r="L25">
        <f ca="1">INDIRECT("'"&amp;$A$1&amp;"'!$l$26")</f>
        <v>121</v>
      </c>
      <c r="M25">
        <f ca="1">INDIRECT("'"&amp;$A$1&amp;"'!$m$26")</f>
        <v>127</v>
      </c>
      <c r="N25">
        <f ca="1">INDIRECT("'"&amp;$A$1&amp;"'!$n$26")</f>
        <v>160</v>
      </c>
      <c r="O25">
        <f ca="1">INDIRECT("'"&amp;$A$1&amp;"'!$o$26")</f>
        <v>185</v>
      </c>
    </row>
    <row r="26" spans="2:15" x14ac:dyDescent="0.35">
      <c r="B26" s="9" t="s">
        <v>132</v>
      </c>
      <c r="C26">
        <f ca="1">INDIRECT("'"&amp;$A$1&amp;"'!$C$27")</f>
        <v>10</v>
      </c>
      <c r="D26">
        <f ca="1">INDIRECT("'"&amp;$A$1&amp;"'!$d$27")</f>
        <v>15</v>
      </c>
      <c r="E26">
        <f ca="1">INDIRECT("'"&amp;$A$1&amp;"'!$e$27")</f>
        <v>18</v>
      </c>
      <c r="F26">
        <f ca="1">INDIRECT("'"&amp;$A$1&amp;"'!$f$27")</f>
        <v>33</v>
      </c>
      <c r="G26">
        <f ca="1">INDIRECT("'"&amp;$A$1&amp;"'!$g$27")</f>
        <v>45</v>
      </c>
      <c r="H26">
        <f ca="1">INDIRECT("'"&amp;$A$1&amp;"'!$h$27")</f>
        <v>54</v>
      </c>
      <c r="I26">
        <f ca="1">INDIRECT("'"&amp;$A$1&amp;"'!$i$27")</f>
        <v>67</v>
      </c>
      <c r="J26">
        <f ca="1">INDIRECT("'"&amp;$A$1&amp;"'!$j$27")</f>
        <v>74</v>
      </c>
      <c r="K26">
        <f ca="1">INDIRECT("'"&amp;$A$1&amp;"'!$k$27")</f>
        <v>85</v>
      </c>
      <c r="L26">
        <f ca="1">INDIRECT("'"&amp;$A$1&amp;"'!$l$27")</f>
        <v>104</v>
      </c>
      <c r="M26">
        <f ca="1">INDIRECT("'"&amp;$A$1&amp;"'!$m$27")</f>
        <v>123</v>
      </c>
      <c r="N26">
        <f ca="1">INDIRECT("'"&amp;$A$1&amp;"'!$n$27")</f>
        <v>135</v>
      </c>
      <c r="O26">
        <f ca="1">INDIRECT("'"&amp;$A$1&amp;"'!$o$27")</f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23</v>
      </c>
    </row>
    <row r="2" spans="1:15" x14ac:dyDescent="0.35">
      <c r="B2" s="8" t="s">
        <v>0</v>
      </c>
      <c r="C2">
        <f ca="1">INDIRECT("'"&amp;$A$1&amp;"'!$C$3")</f>
        <v>53</v>
      </c>
      <c r="D2">
        <f t="shared" ref="D2:O2" ca="1" si="0">INDIRECT("'"&amp;$A$1&amp;"'!$C$3")</f>
        <v>53</v>
      </c>
      <c r="E2">
        <f t="shared" ca="1" si="0"/>
        <v>53</v>
      </c>
      <c r="F2">
        <f t="shared" ca="1" si="0"/>
        <v>53</v>
      </c>
      <c r="G2">
        <f t="shared" ca="1" si="0"/>
        <v>53</v>
      </c>
      <c r="H2">
        <f t="shared" ca="1" si="0"/>
        <v>53</v>
      </c>
      <c r="I2">
        <f t="shared" ca="1" si="0"/>
        <v>53</v>
      </c>
      <c r="J2">
        <f t="shared" ca="1" si="0"/>
        <v>53</v>
      </c>
      <c r="K2">
        <f t="shared" ca="1" si="0"/>
        <v>53</v>
      </c>
      <c r="L2">
        <f t="shared" ca="1" si="0"/>
        <v>53</v>
      </c>
      <c r="M2">
        <f t="shared" ca="1" si="0"/>
        <v>53</v>
      </c>
      <c r="N2">
        <f t="shared" ca="1" si="0"/>
        <v>53</v>
      </c>
      <c r="O2">
        <f t="shared" ca="1" si="0"/>
        <v>53</v>
      </c>
    </row>
    <row r="3" spans="1:15" x14ac:dyDescent="0.35">
      <c r="B3" s="8" t="s">
        <v>1</v>
      </c>
      <c r="C3">
        <f ca="1">INDIRECT("'"&amp;$A$1&amp;"'!$C$4")</f>
        <v>168</v>
      </c>
      <c r="D3">
        <f t="shared" ref="D3:O3" ca="1" si="1">INDIRECT("'"&amp;$A$1&amp;"'!$C$4")</f>
        <v>168</v>
      </c>
      <c r="E3">
        <f t="shared" ca="1" si="1"/>
        <v>168</v>
      </c>
      <c r="F3">
        <f t="shared" ca="1" si="1"/>
        <v>168</v>
      </c>
      <c r="G3">
        <f t="shared" ca="1" si="1"/>
        <v>168</v>
      </c>
      <c r="H3">
        <f t="shared" ca="1" si="1"/>
        <v>168</v>
      </c>
      <c r="I3">
        <f t="shared" ca="1" si="1"/>
        <v>168</v>
      </c>
      <c r="J3">
        <f t="shared" ca="1" si="1"/>
        <v>168</v>
      </c>
      <c r="K3">
        <f t="shared" ca="1" si="1"/>
        <v>168</v>
      </c>
      <c r="L3">
        <f t="shared" ca="1" si="1"/>
        <v>168</v>
      </c>
      <c r="M3">
        <f t="shared" ca="1" si="1"/>
        <v>168</v>
      </c>
      <c r="N3">
        <f t="shared" ca="1" si="1"/>
        <v>168</v>
      </c>
      <c r="O3">
        <f t="shared" ca="1" si="1"/>
        <v>168</v>
      </c>
    </row>
    <row r="4" spans="1:15" x14ac:dyDescent="0.35">
      <c r="B4" s="8" t="s">
        <v>2</v>
      </c>
      <c r="C4">
        <f ca="1">INDIRECT("'"&amp;$A$1&amp;"'!$C$5")</f>
        <v>67.599999999999994</v>
      </c>
      <c r="D4">
        <f t="shared" ref="D4:O4" ca="1" si="2">INDIRECT("'"&amp;$A$1&amp;"'!$C$5")</f>
        <v>67.599999999999994</v>
      </c>
      <c r="E4">
        <f t="shared" ca="1" si="2"/>
        <v>67.599999999999994</v>
      </c>
      <c r="F4">
        <f t="shared" ca="1" si="2"/>
        <v>67.599999999999994</v>
      </c>
      <c r="G4">
        <f t="shared" ca="1" si="2"/>
        <v>67.599999999999994</v>
      </c>
      <c r="H4">
        <f t="shared" ca="1" si="2"/>
        <v>67.599999999999994</v>
      </c>
      <c r="I4">
        <f t="shared" ca="1" si="2"/>
        <v>67.599999999999994</v>
      </c>
      <c r="J4">
        <f t="shared" ca="1" si="2"/>
        <v>67.599999999999994</v>
      </c>
      <c r="K4">
        <f t="shared" ca="1" si="2"/>
        <v>67.599999999999994</v>
      </c>
      <c r="L4">
        <f t="shared" ca="1" si="2"/>
        <v>67.599999999999994</v>
      </c>
      <c r="M4">
        <f t="shared" ca="1" si="2"/>
        <v>67.599999999999994</v>
      </c>
      <c r="N4">
        <f t="shared" ca="1" si="2"/>
        <v>67.599999999999994</v>
      </c>
      <c r="O4">
        <f t="shared" ca="1" si="2"/>
        <v>67.599999999999994</v>
      </c>
    </row>
    <row r="5" spans="1:15" x14ac:dyDescent="0.35">
      <c r="B5" s="8" t="s">
        <v>3</v>
      </c>
      <c r="C5">
        <f ca="1">INDIRECT("'"&amp;$A$1&amp;"'!$C$6")</f>
        <v>26.7</v>
      </c>
      <c r="D5">
        <f t="shared" ref="D5:O5" ca="1" si="3">INDIRECT("'"&amp;$A$1&amp;"'!$C$6")</f>
        <v>26.7</v>
      </c>
      <c r="E5">
        <f t="shared" ca="1" si="3"/>
        <v>26.7</v>
      </c>
      <c r="F5">
        <f t="shared" ca="1" si="3"/>
        <v>26.7</v>
      </c>
      <c r="G5">
        <f t="shared" ca="1" si="3"/>
        <v>26.7</v>
      </c>
      <c r="H5">
        <f t="shared" ca="1" si="3"/>
        <v>26.7</v>
      </c>
      <c r="I5">
        <f t="shared" ca="1" si="3"/>
        <v>26.7</v>
      </c>
      <c r="J5">
        <f t="shared" ca="1" si="3"/>
        <v>26.7</v>
      </c>
      <c r="K5">
        <f t="shared" ca="1" si="3"/>
        <v>26.7</v>
      </c>
      <c r="L5">
        <f t="shared" ca="1" si="3"/>
        <v>26.7</v>
      </c>
      <c r="M5">
        <f t="shared" ca="1" si="3"/>
        <v>26.7</v>
      </c>
      <c r="N5">
        <f t="shared" ca="1" si="3"/>
        <v>26.7</v>
      </c>
      <c r="O5">
        <f t="shared" ca="1" si="3"/>
        <v>26.7</v>
      </c>
    </row>
    <row r="6" spans="1:15" x14ac:dyDescent="0.35">
      <c r="B6" s="8" t="s">
        <v>4</v>
      </c>
      <c r="C6">
        <f ca="1">INDIRECT("'"&amp;$A$1&amp;"'!$C$7")</f>
        <v>10</v>
      </c>
      <c r="D6">
        <f t="shared" ref="D6:O6" ca="1" si="4">INDIRECT("'"&amp;$A$1&amp;"'!$C$7")</f>
        <v>10</v>
      </c>
      <c r="E6">
        <f t="shared" ca="1" si="4"/>
        <v>10</v>
      </c>
      <c r="F6">
        <f t="shared" ca="1" si="4"/>
        <v>10</v>
      </c>
      <c r="G6">
        <f t="shared" ca="1" si="4"/>
        <v>10</v>
      </c>
      <c r="H6">
        <f t="shared" ca="1" si="4"/>
        <v>10</v>
      </c>
      <c r="I6">
        <f t="shared" ca="1" si="4"/>
        <v>10</v>
      </c>
      <c r="J6">
        <f t="shared" ca="1" si="4"/>
        <v>10</v>
      </c>
      <c r="K6">
        <f t="shared" ca="1" si="4"/>
        <v>10</v>
      </c>
      <c r="L6">
        <f t="shared" ca="1" si="4"/>
        <v>10</v>
      </c>
      <c r="M6">
        <f t="shared" ca="1" si="4"/>
        <v>10</v>
      </c>
      <c r="N6">
        <f t="shared" ca="1" si="4"/>
        <v>10</v>
      </c>
      <c r="O6">
        <f t="shared" ca="1" si="4"/>
        <v>10</v>
      </c>
    </row>
    <row r="7" spans="1:15" x14ac:dyDescent="0.35">
      <c r="B7" s="8" t="s">
        <v>5</v>
      </c>
      <c r="C7">
        <f ca="1">INDIRECT("'"&amp;$A$1&amp;"'!$C$8")</f>
        <v>24</v>
      </c>
      <c r="D7">
        <f t="shared" ref="D7:O7" ca="1" si="5">INDIRECT("'"&amp;$A$1&amp;"'!$C$8")</f>
        <v>24</v>
      </c>
      <c r="E7">
        <f t="shared" ca="1" si="5"/>
        <v>24</v>
      </c>
      <c r="F7">
        <f t="shared" ca="1" si="5"/>
        <v>24</v>
      </c>
      <c r="G7">
        <f t="shared" ca="1" si="5"/>
        <v>24</v>
      </c>
      <c r="H7">
        <f t="shared" ca="1" si="5"/>
        <v>24</v>
      </c>
      <c r="I7">
        <f t="shared" ca="1" si="5"/>
        <v>24</v>
      </c>
      <c r="J7">
        <f t="shared" ca="1" si="5"/>
        <v>24</v>
      </c>
      <c r="K7">
        <f t="shared" ca="1" si="5"/>
        <v>24</v>
      </c>
      <c r="L7">
        <f t="shared" ca="1" si="5"/>
        <v>24</v>
      </c>
      <c r="M7">
        <f t="shared" ca="1" si="5"/>
        <v>24</v>
      </c>
      <c r="N7">
        <f t="shared" ca="1" si="5"/>
        <v>24</v>
      </c>
      <c r="O7">
        <f t="shared" ca="1" si="5"/>
        <v>24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18.3</v>
      </c>
      <c r="D8">
        <f t="shared" ref="D8:O8" ca="1" si="6">INDIRECT("'"&amp;$A$1&amp;"'!$C$11")</f>
        <v>18.3</v>
      </c>
      <c r="E8">
        <f t="shared" ca="1" si="6"/>
        <v>18.3</v>
      </c>
      <c r="F8">
        <f t="shared" ca="1" si="6"/>
        <v>18.3</v>
      </c>
      <c r="G8">
        <f t="shared" ca="1" si="6"/>
        <v>18.3</v>
      </c>
      <c r="H8">
        <f t="shared" ca="1" si="6"/>
        <v>18.3</v>
      </c>
      <c r="I8">
        <f t="shared" ca="1" si="6"/>
        <v>18.3</v>
      </c>
      <c r="J8">
        <f t="shared" ca="1" si="6"/>
        <v>18.3</v>
      </c>
      <c r="K8">
        <f t="shared" ca="1" si="6"/>
        <v>18.3</v>
      </c>
      <c r="L8">
        <f t="shared" ca="1" si="6"/>
        <v>18.3</v>
      </c>
      <c r="M8">
        <f t="shared" ca="1" si="6"/>
        <v>18.3</v>
      </c>
      <c r="N8">
        <f t="shared" ca="1" si="6"/>
        <v>18.3</v>
      </c>
      <c r="O8">
        <f t="shared" ca="1" si="6"/>
        <v>18.3</v>
      </c>
    </row>
    <row r="9" spans="1:15" x14ac:dyDescent="0.35">
      <c r="B9" s="9" t="s">
        <v>7</v>
      </c>
      <c r="C9">
        <f ca="1">INDIRECT("'"&amp;$A$1&amp;"'!$D$11")</f>
        <v>16.3</v>
      </c>
      <c r="D9">
        <f t="shared" ref="D9:O9" ca="1" si="7">INDIRECT("'"&amp;$A$1&amp;"'!$D$11")</f>
        <v>16.3</v>
      </c>
      <c r="E9">
        <f t="shared" ca="1" si="7"/>
        <v>16.3</v>
      </c>
      <c r="F9">
        <f t="shared" ca="1" si="7"/>
        <v>16.3</v>
      </c>
      <c r="G9">
        <f t="shared" ca="1" si="7"/>
        <v>16.3</v>
      </c>
      <c r="H9">
        <f t="shared" ca="1" si="7"/>
        <v>16.3</v>
      </c>
      <c r="I9">
        <f t="shared" ca="1" si="7"/>
        <v>16.3</v>
      </c>
      <c r="J9">
        <f t="shared" ca="1" si="7"/>
        <v>16.3</v>
      </c>
      <c r="K9">
        <f t="shared" ca="1" si="7"/>
        <v>16.3</v>
      </c>
      <c r="L9">
        <f t="shared" ca="1" si="7"/>
        <v>16.3</v>
      </c>
      <c r="M9">
        <f t="shared" ca="1" si="7"/>
        <v>16.3</v>
      </c>
      <c r="N9">
        <f t="shared" ca="1" si="7"/>
        <v>16.3</v>
      </c>
      <c r="O9">
        <f t="shared" ca="1" si="7"/>
        <v>16.3</v>
      </c>
    </row>
    <row r="10" spans="1:15" x14ac:dyDescent="0.35">
      <c r="B10" s="9" t="s">
        <v>8</v>
      </c>
      <c r="C10">
        <f ca="1">INDIRECT("'"&amp;$A$1&amp;"'!$e$11")</f>
        <v>24.6</v>
      </c>
      <c r="D10">
        <f t="shared" ref="D10:O10" ca="1" si="8">INDIRECT("'"&amp;$A$1&amp;"'!$e$11")</f>
        <v>24.6</v>
      </c>
      <c r="E10">
        <f t="shared" ca="1" si="8"/>
        <v>24.6</v>
      </c>
      <c r="F10">
        <f t="shared" ca="1" si="8"/>
        <v>24.6</v>
      </c>
      <c r="G10">
        <f t="shared" ca="1" si="8"/>
        <v>24.6</v>
      </c>
      <c r="H10">
        <f t="shared" ca="1" si="8"/>
        <v>24.6</v>
      </c>
      <c r="I10">
        <f t="shared" ca="1" si="8"/>
        <v>24.6</v>
      </c>
      <c r="J10">
        <f t="shared" ca="1" si="8"/>
        <v>24.6</v>
      </c>
      <c r="K10">
        <f t="shared" ca="1" si="8"/>
        <v>24.6</v>
      </c>
      <c r="L10">
        <f t="shared" ca="1" si="8"/>
        <v>24.6</v>
      </c>
      <c r="M10">
        <f t="shared" ca="1" si="8"/>
        <v>24.6</v>
      </c>
      <c r="N10">
        <f t="shared" ca="1" si="8"/>
        <v>24.6</v>
      </c>
      <c r="O10">
        <f t="shared" ca="1" si="8"/>
        <v>24.6</v>
      </c>
    </row>
    <row r="11" spans="1:15" x14ac:dyDescent="0.35">
      <c r="B11" s="9" t="s">
        <v>9</v>
      </c>
      <c r="C11">
        <f ca="1">INDIRECT("'"&amp;$A$1&amp;"'!$f$11")</f>
        <v>24.8</v>
      </c>
      <c r="D11">
        <f t="shared" ref="D11:O11" ca="1" si="9">INDIRECT("'"&amp;$A$1&amp;"'!$f$11")</f>
        <v>24.8</v>
      </c>
      <c r="E11">
        <f t="shared" ca="1" si="9"/>
        <v>24.8</v>
      </c>
      <c r="F11">
        <f t="shared" ca="1" si="9"/>
        <v>24.8</v>
      </c>
      <c r="G11">
        <f t="shared" ca="1" si="9"/>
        <v>24.8</v>
      </c>
      <c r="H11">
        <f t="shared" ca="1" si="9"/>
        <v>24.8</v>
      </c>
      <c r="I11">
        <f t="shared" ca="1" si="9"/>
        <v>24.8</v>
      </c>
      <c r="J11">
        <f t="shared" ca="1" si="9"/>
        <v>24.8</v>
      </c>
      <c r="K11">
        <f t="shared" ca="1" si="9"/>
        <v>24.8</v>
      </c>
      <c r="L11">
        <f t="shared" ca="1" si="9"/>
        <v>24.8</v>
      </c>
      <c r="M11">
        <f t="shared" ca="1" si="9"/>
        <v>24.8</v>
      </c>
      <c r="N11">
        <f t="shared" ca="1" si="9"/>
        <v>24.8</v>
      </c>
      <c r="O11">
        <f t="shared" ca="1" si="9"/>
        <v>24.8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29.2</v>
      </c>
      <c r="D12">
        <f t="shared" ref="D12:O12" ca="1" si="10">INDIRECT("'"&amp;$A$1&amp;"'!$C$12")</f>
        <v>29.2</v>
      </c>
      <c r="E12">
        <f t="shared" ca="1" si="10"/>
        <v>29.2</v>
      </c>
      <c r="F12">
        <f t="shared" ca="1" si="10"/>
        <v>29.2</v>
      </c>
      <c r="G12">
        <f t="shared" ca="1" si="10"/>
        <v>29.2</v>
      </c>
      <c r="H12">
        <f t="shared" ca="1" si="10"/>
        <v>29.2</v>
      </c>
      <c r="I12">
        <f t="shared" ca="1" si="10"/>
        <v>29.2</v>
      </c>
      <c r="J12">
        <f t="shared" ca="1" si="10"/>
        <v>29.2</v>
      </c>
      <c r="K12">
        <f t="shared" ca="1" si="10"/>
        <v>29.2</v>
      </c>
      <c r="L12">
        <f t="shared" ca="1" si="10"/>
        <v>29.2</v>
      </c>
      <c r="M12">
        <f t="shared" ca="1" si="10"/>
        <v>29.2</v>
      </c>
      <c r="N12">
        <f t="shared" ca="1" si="10"/>
        <v>29.2</v>
      </c>
      <c r="O12">
        <f t="shared" ca="1" si="10"/>
        <v>29.2</v>
      </c>
    </row>
    <row r="13" spans="1:15" x14ac:dyDescent="0.35">
      <c r="B13" s="9" t="s">
        <v>11</v>
      </c>
      <c r="C13">
        <f ca="1">INDIRECT("'"&amp;$A$1&amp;"'!$d$12")</f>
        <v>22.1</v>
      </c>
      <c r="D13">
        <f t="shared" ref="D13:O13" ca="1" si="11">INDIRECT("'"&amp;$A$1&amp;"'!$d$12")</f>
        <v>22.1</v>
      </c>
      <c r="E13">
        <f t="shared" ca="1" si="11"/>
        <v>22.1</v>
      </c>
      <c r="F13">
        <f t="shared" ca="1" si="11"/>
        <v>22.1</v>
      </c>
      <c r="G13">
        <f t="shared" ca="1" si="11"/>
        <v>22.1</v>
      </c>
      <c r="H13">
        <f t="shared" ca="1" si="11"/>
        <v>22.1</v>
      </c>
      <c r="I13">
        <f t="shared" ca="1" si="11"/>
        <v>22.1</v>
      </c>
      <c r="J13">
        <f t="shared" ca="1" si="11"/>
        <v>22.1</v>
      </c>
      <c r="K13">
        <f t="shared" ca="1" si="11"/>
        <v>22.1</v>
      </c>
      <c r="L13">
        <f t="shared" ca="1" si="11"/>
        <v>22.1</v>
      </c>
      <c r="M13">
        <f t="shared" ca="1" si="11"/>
        <v>22.1</v>
      </c>
      <c r="N13">
        <f t="shared" ca="1" si="11"/>
        <v>22.1</v>
      </c>
      <c r="O13">
        <f t="shared" ca="1" si="11"/>
        <v>22.1</v>
      </c>
    </row>
    <row r="14" spans="1:15" x14ac:dyDescent="0.35">
      <c r="B14" s="9" t="s">
        <v>12</v>
      </c>
      <c r="C14">
        <f ca="1">INDIRECT("'"&amp;$A$1&amp;"'!$e$12")</f>
        <v>36</v>
      </c>
      <c r="D14">
        <f t="shared" ref="D14:O14" ca="1" si="12">INDIRECT("'"&amp;$A$1&amp;"'!$e$12")</f>
        <v>36</v>
      </c>
      <c r="E14">
        <f t="shared" ca="1" si="12"/>
        <v>36</v>
      </c>
      <c r="F14">
        <f t="shared" ca="1" si="12"/>
        <v>36</v>
      </c>
      <c r="G14">
        <f t="shared" ca="1" si="12"/>
        <v>36</v>
      </c>
      <c r="H14">
        <f t="shared" ca="1" si="12"/>
        <v>36</v>
      </c>
      <c r="I14">
        <f t="shared" ca="1" si="12"/>
        <v>36</v>
      </c>
      <c r="J14">
        <f t="shared" ca="1" si="12"/>
        <v>36</v>
      </c>
      <c r="K14">
        <f t="shared" ca="1" si="12"/>
        <v>36</v>
      </c>
      <c r="L14">
        <f t="shared" ca="1" si="12"/>
        <v>36</v>
      </c>
      <c r="M14">
        <f t="shared" ca="1" si="12"/>
        <v>36</v>
      </c>
      <c r="N14">
        <f t="shared" ca="1" si="12"/>
        <v>36</v>
      </c>
      <c r="O14">
        <f t="shared" ca="1" si="12"/>
        <v>36</v>
      </c>
    </row>
    <row r="15" spans="1:15" x14ac:dyDescent="0.35">
      <c r="B15" s="9" t="s">
        <v>13</v>
      </c>
      <c r="C15">
        <f ca="1">INDIRECT("'"&amp;$A$1&amp;"'!$f$12")</f>
        <v>46.6</v>
      </c>
      <c r="D15">
        <f t="shared" ref="D15:O15" ca="1" si="13">INDIRECT("'"&amp;$A$1&amp;"'!$f$12")</f>
        <v>46.6</v>
      </c>
      <c r="E15">
        <f t="shared" ca="1" si="13"/>
        <v>46.6</v>
      </c>
      <c r="F15">
        <f t="shared" ca="1" si="13"/>
        <v>46.6</v>
      </c>
      <c r="G15">
        <f t="shared" ca="1" si="13"/>
        <v>46.6</v>
      </c>
      <c r="H15">
        <f t="shared" ca="1" si="13"/>
        <v>46.6</v>
      </c>
      <c r="I15">
        <f t="shared" ca="1" si="13"/>
        <v>46.6</v>
      </c>
      <c r="J15">
        <f t="shared" ca="1" si="13"/>
        <v>46.6</v>
      </c>
      <c r="K15">
        <f t="shared" ca="1" si="13"/>
        <v>46.6</v>
      </c>
      <c r="L15">
        <f t="shared" ca="1" si="13"/>
        <v>46.6</v>
      </c>
      <c r="M15">
        <f t="shared" ca="1" si="13"/>
        <v>46.6</v>
      </c>
      <c r="N15">
        <f t="shared" ca="1" si="13"/>
        <v>46.6</v>
      </c>
      <c r="O15">
        <f t="shared" ca="1" si="13"/>
        <v>46.6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50</v>
      </c>
      <c r="D16">
        <f t="shared" ref="D16:O16" ca="1" si="14">INDIRECT("'"&amp;$A$1&amp;"'!$C$16")</f>
        <v>50</v>
      </c>
      <c r="E16">
        <f t="shared" ca="1" si="14"/>
        <v>50</v>
      </c>
      <c r="F16">
        <f t="shared" ca="1" si="14"/>
        <v>50</v>
      </c>
      <c r="G16">
        <f t="shared" ca="1" si="14"/>
        <v>50</v>
      </c>
      <c r="H16">
        <f t="shared" ca="1" si="14"/>
        <v>50</v>
      </c>
      <c r="I16">
        <f t="shared" ca="1" si="14"/>
        <v>50</v>
      </c>
      <c r="J16">
        <f t="shared" ca="1" si="14"/>
        <v>50</v>
      </c>
      <c r="K16">
        <f t="shared" ca="1" si="14"/>
        <v>50</v>
      </c>
      <c r="L16">
        <f t="shared" ca="1" si="14"/>
        <v>50</v>
      </c>
      <c r="M16">
        <f t="shared" ca="1" si="14"/>
        <v>50</v>
      </c>
      <c r="N16">
        <f t="shared" ca="1" si="14"/>
        <v>50</v>
      </c>
      <c r="O16">
        <f t="shared" ca="1" si="14"/>
        <v>50</v>
      </c>
    </row>
    <row r="17" spans="2:15" x14ac:dyDescent="0.35">
      <c r="B17" s="9" t="s">
        <v>15</v>
      </c>
      <c r="C17">
        <f ca="1">INDIRECT("'"&amp;$A$1&amp;"'!$C$17")</f>
        <v>50</v>
      </c>
      <c r="D17">
        <f t="shared" ref="D17:O17" ca="1" si="15">INDIRECT("'"&amp;$A$1&amp;"'!$C$17")</f>
        <v>50</v>
      </c>
      <c r="E17">
        <f t="shared" ca="1" si="15"/>
        <v>50</v>
      </c>
      <c r="F17">
        <f t="shared" ca="1" si="15"/>
        <v>50</v>
      </c>
      <c r="G17">
        <f t="shared" ca="1" si="15"/>
        <v>50</v>
      </c>
      <c r="H17">
        <f t="shared" ca="1" si="15"/>
        <v>50</v>
      </c>
      <c r="I17">
        <f t="shared" ca="1" si="15"/>
        <v>50</v>
      </c>
      <c r="J17">
        <f t="shared" ca="1" si="15"/>
        <v>50</v>
      </c>
      <c r="K17">
        <f t="shared" ca="1" si="15"/>
        <v>50</v>
      </c>
      <c r="L17">
        <f t="shared" ca="1" si="15"/>
        <v>50</v>
      </c>
      <c r="M17">
        <f t="shared" ca="1" si="15"/>
        <v>50</v>
      </c>
      <c r="N17">
        <f t="shared" ca="1" si="15"/>
        <v>50</v>
      </c>
      <c r="O17">
        <f t="shared" ca="1" si="15"/>
        <v>50</v>
      </c>
    </row>
    <row r="18" spans="2:15" x14ac:dyDescent="0.35">
      <c r="B18" s="9" t="s">
        <v>18</v>
      </c>
      <c r="C18">
        <f ca="1">INDIRECT("'"&amp;$A$1&amp;"'!$d$16")</f>
        <v>22</v>
      </c>
      <c r="D18">
        <f t="shared" ref="D18:O18" ca="1" si="16">INDIRECT("'"&amp;$A$1&amp;"'!$d$16")</f>
        <v>22</v>
      </c>
      <c r="E18">
        <f t="shared" ca="1" si="16"/>
        <v>22</v>
      </c>
      <c r="F18">
        <f t="shared" ca="1" si="16"/>
        <v>22</v>
      </c>
      <c r="G18">
        <f t="shared" ca="1" si="16"/>
        <v>22</v>
      </c>
      <c r="H18">
        <f t="shared" ca="1" si="16"/>
        <v>22</v>
      </c>
      <c r="I18">
        <f t="shared" ca="1" si="16"/>
        <v>22</v>
      </c>
      <c r="J18">
        <f t="shared" ca="1" si="16"/>
        <v>22</v>
      </c>
      <c r="K18">
        <f t="shared" ca="1" si="16"/>
        <v>22</v>
      </c>
      <c r="L18">
        <f t="shared" ca="1" si="16"/>
        <v>22</v>
      </c>
      <c r="M18">
        <f t="shared" ca="1" si="16"/>
        <v>22</v>
      </c>
      <c r="N18">
        <f t="shared" ca="1" si="16"/>
        <v>22</v>
      </c>
      <c r="O18">
        <f t="shared" ca="1" si="16"/>
        <v>22</v>
      </c>
    </row>
    <row r="19" spans="2:15" x14ac:dyDescent="0.35">
      <c r="B19" s="9" t="s">
        <v>19</v>
      </c>
      <c r="C19">
        <f ca="1">INDIRECT("'"&amp;$A$1&amp;"'!$e$17")</f>
        <v>48</v>
      </c>
      <c r="D19">
        <f t="shared" ref="D19:O19" ca="1" si="17">INDIRECT("'"&amp;$A$1&amp;"'!$e$17")</f>
        <v>48</v>
      </c>
      <c r="E19">
        <f t="shared" ca="1" si="17"/>
        <v>48</v>
      </c>
      <c r="F19">
        <f t="shared" ca="1" si="17"/>
        <v>48</v>
      </c>
      <c r="G19">
        <f t="shared" ca="1" si="17"/>
        <v>48</v>
      </c>
      <c r="H19">
        <f t="shared" ca="1" si="17"/>
        <v>48</v>
      </c>
      <c r="I19">
        <f t="shared" ca="1" si="17"/>
        <v>48</v>
      </c>
      <c r="J19">
        <f t="shared" ca="1" si="17"/>
        <v>48</v>
      </c>
      <c r="K19">
        <f t="shared" ca="1" si="17"/>
        <v>48</v>
      </c>
      <c r="L19">
        <f t="shared" ca="1" si="17"/>
        <v>48</v>
      </c>
      <c r="M19">
        <f t="shared" ca="1" si="17"/>
        <v>48</v>
      </c>
      <c r="N19">
        <f t="shared" ca="1" si="17"/>
        <v>48</v>
      </c>
      <c r="O19">
        <f t="shared" ca="1" si="17"/>
        <v>48</v>
      </c>
    </row>
    <row r="20" spans="2:15" x14ac:dyDescent="0.35">
      <c r="B20" s="9" t="s">
        <v>16</v>
      </c>
      <c r="C20">
        <f ca="1">INDIRECT("'"&amp;$A$1&amp;"'!$f$16")</f>
        <v>22</v>
      </c>
      <c r="D20">
        <f t="shared" ref="D20:O20" ca="1" si="18">INDIRECT("'"&amp;$A$1&amp;"'!$f$16")</f>
        <v>22</v>
      </c>
      <c r="E20">
        <f t="shared" ca="1" si="18"/>
        <v>22</v>
      </c>
      <c r="F20">
        <f t="shared" ca="1" si="18"/>
        <v>22</v>
      </c>
      <c r="G20">
        <f t="shared" ca="1" si="18"/>
        <v>22</v>
      </c>
      <c r="H20">
        <f t="shared" ca="1" si="18"/>
        <v>22</v>
      </c>
      <c r="I20">
        <f t="shared" ca="1" si="18"/>
        <v>22</v>
      </c>
      <c r="J20">
        <f t="shared" ca="1" si="18"/>
        <v>22</v>
      </c>
      <c r="K20">
        <f t="shared" ca="1" si="18"/>
        <v>22</v>
      </c>
      <c r="L20">
        <f t="shared" ca="1" si="18"/>
        <v>22</v>
      </c>
      <c r="M20">
        <f t="shared" ca="1" si="18"/>
        <v>22</v>
      </c>
      <c r="N20">
        <f t="shared" ca="1" si="18"/>
        <v>22</v>
      </c>
      <c r="O20">
        <f t="shared" ca="1" si="18"/>
        <v>22</v>
      </c>
    </row>
    <row r="21" spans="2:15" x14ac:dyDescent="0.35">
      <c r="B21" s="9" t="s">
        <v>17</v>
      </c>
      <c r="C21">
        <f ca="1">INDIRECT("'"&amp;$A$1&amp;"'!$f$17")</f>
        <v>26</v>
      </c>
      <c r="D21">
        <f t="shared" ref="D21:O21" ca="1" si="19">INDIRECT("'"&amp;$A$1&amp;"'!$f$17")</f>
        <v>26</v>
      </c>
      <c r="E21">
        <f t="shared" ca="1" si="19"/>
        <v>26</v>
      </c>
      <c r="F21">
        <f t="shared" ca="1" si="19"/>
        <v>26</v>
      </c>
      <c r="G21">
        <f t="shared" ca="1" si="19"/>
        <v>26</v>
      </c>
      <c r="H21">
        <f t="shared" ca="1" si="19"/>
        <v>26</v>
      </c>
      <c r="I21">
        <f t="shared" ca="1" si="19"/>
        <v>26</v>
      </c>
      <c r="J21">
        <f t="shared" ca="1" si="19"/>
        <v>26</v>
      </c>
      <c r="K21">
        <f t="shared" ca="1" si="19"/>
        <v>26</v>
      </c>
      <c r="L21">
        <f t="shared" ca="1" si="19"/>
        <v>26</v>
      </c>
      <c r="M21">
        <f t="shared" ca="1" si="19"/>
        <v>26</v>
      </c>
      <c r="N21">
        <f t="shared" ca="1" si="19"/>
        <v>26</v>
      </c>
      <c r="O21">
        <f t="shared" ca="1" si="19"/>
        <v>26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</v>
      </c>
      <c r="E23">
        <f ca="1">INDIRECT("'"&amp;$A$1&amp;"'!$e$23")</f>
        <v>2.25</v>
      </c>
      <c r="F23">
        <f ca="1">INDIRECT("'"&amp;$A$1&amp;"'!$f$23")</f>
        <v>3.75</v>
      </c>
      <c r="G23">
        <f ca="1">INDIRECT("'"&amp;$A$1&amp;"'!$g$23")</f>
        <v>4.75</v>
      </c>
      <c r="H23">
        <f ca="1">INDIRECT("'"&amp;$A$1&amp;"'!$h$23")</f>
        <v>5.5</v>
      </c>
      <c r="I23">
        <f ca="1">INDIRECT("'"&amp;$A$1&amp;"'!$i$23")</f>
        <v>6.75</v>
      </c>
      <c r="J23">
        <f ca="1">INDIRECT("'"&amp;$A$1&amp;"'!$j$23")</f>
        <v>8.5</v>
      </c>
      <c r="K23">
        <f ca="1">INDIRECT("'"&amp;$A$1&amp;"'!$k$23")</f>
        <v>9.5</v>
      </c>
      <c r="L23">
        <f ca="1">INDIRECT("'"&amp;$A$1&amp;"'!$l$23")</f>
        <v>10.25</v>
      </c>
      <c r="M23">
        <f ca="1">INDIRECT("'"&amp;$A$1&amp;"'!$m$23")</f>
        <v>11.75</v>
      </c>
      <c r="N23">
        <f ca="1">INDIRECT("'"&amp;$A$1&amp;"'!$n$23")</f>
        <v>12.25</v>
      </c>
      <c r="O23">
        <f ca="1">INDIRECT("'"&amp;$A$1&amp;"'!$o$23")</f>
        <v>13.5</v>
      </c>
    </row>
    <row r="24" spans="2:15" x14ac:dyDescent="0.35">
      <c r="B24" s="9" t="s">
        <v>130</v>
      </c>
      <c r="C24">
        <f ca="1">INDIRECT("'"&amp;$A$1&amp;"'!$C$25")</f>
        <v>15</v>
      </c>
      <c r="D24">
        <f ca="1">INDIRECT("'"&amp;$A$1&amp;"'!$d$25")</f>
        <v>24</v>
      </c>
      <c r="E24">
        <f ca="1">INDIRECT("'"&amp;$A$1&amp;"'!$e$25")</f>
        <v>33</v>
      </c>
      <c r="F24">
        <f ca="1">INDIRECT("'"&amp;$A$1&amp;"'!$f$25")</f>
        <v>45</v>
      </c>
      <c r="G24">
        <f ca="1">INDIRECT("'"&amp;$A$1&amp;"'!$g$25")</f>
        <v>52</v>
      </c>
      <c r="H24">
        <f ca="1">INDIRECT("'"&amp;$A$1&amp;"'!$h$25")</f>
        <v>59</v>
      </c>
      <c r="I24">
        <f ca="1">INDIRECT("'"&amp;$A$1&amp;"'!$i$25")</f>
        <v>78</v>
      </c>
      <c r="J24">
        <f ca="1">INDIRECT("'"&amp;$A$1&amp;"'!$j$25")</f>
        <v>86</v>
      </c>
      <c r="K24">
        <f ca="1">INDIRECT("'"&amp;$A$1&amp;"'!$k$25")</f>
        <v>102</v>
      </c>
      <c r="L24">
        <f ca="1">INDIRECT("'"&amp;$A$1&amp;"'!$l$25")</f>
        <v>107</v>
      </c>
      <c r="M24">
        <f ca="1">INDIRECT("'"&amp;$A$1&amp;"'!$m$25")</f>
        <v>132</v>
      </c>
      <c r="N24">
        <f ca="1">INDIRECT("'"&amp;$A$1&amp;"'!$n$25")</f>
        <v>140</v>
      </c>
      <c r="O24">
        <f ca="1">INDIRECT("'"&amp;$A$1&amp;"'!$o$25")</f>
        <v>159</v>
      </c>
    </row>
    <row r="25" spans="2:15" x14ac:dyDescent="0.35">
      <c r="B25" s="9" t="s">
        <v>131</v>
      </c>
      <c r="C25">
        <f ca="1">INDIRECT("'"&amp;$A$1&amp;"'!$C$26")</f>
        <v>15</v>
      </c>
      <c r="D25">
        <f ca="1">INDIRECT("'"&amp;$A$1&amp;"'!$d$26")</f>
        <v>18</v>
      </c>
      <c r="E25">
        <f ca="1">INDIRECT("'"&amp;$A$1&amp;"'!$e$26")</f>
        <v>32</v>
      </c>
      <c r="F25">
        <f ca="1">INDIRECT("'"&amp;$A$1&amp;"'!$f$26")</f>
        <v>36</v>
      </c>
      <c r="G25">
        <f ca="1">INDIRECT("'"&amp;$A$1&amp;"'!$g$26")</f>
        <v>41</v>
      </c>
      <c r="H25">
        <f ca="1">INDIRECT("'"&amp;$A$1&amp;"'!$h$26")</f>
        <v>56</v>
      </c>
      <c r="I25">
        <f ca="1">INDIRECT("'"&amp;$A$1&amp;"'!$i$26")</f>
        <v>68</v>
      </c>
      <c r="J25">
        <f ca="1">INDIRECT("'"&amp;$A$1&amp;"'!$j$26")</f>
        <v>72</v>
      </c>
      <c r="K25">
        <f ca="1">INDIRECT("'"&amp;$A$1&amp;"'!$k$26")</f>
        <v>88</v>
      </c>
      <c r="L25">
        <f ca="1">INDIRECT("'"&amp;$A$1&amp;"'!$l$26")</f>
        <v>90</v>
      </c>
      <c r="M25">
        <f ca="1">INDIRECT("'"&amp;$A$1&amp;"'!$m$26")</f>
        <v>120</v>
      </c>
      <c r="N25">
        <f ca="1">INDIRECT("'"&amp;$A$1&amp;"'!$n$26")</f>
        <v>127</v>
      </c>
      <c r="O25">
        <f ca="1">INDIRECT("'"&amp;$A$1&amp;"'!$o$26")</f>
        <v>128</v>
      </c>
    </row>
    <row r="26" spans="2:15" x14ac:dyDescent="0.35">
      <c r="B26" s="9" t="s">
        <v>132</v>
      </c>
      <c r="C26">
        <f ca="1">INDIRECT("'"&amp;$A$1&amp;"'!$C$27")</f>
        <v>20</v>
      </c>
      <c r="D26">
        <f ca="1">INDIRECT("'"&amp;$A$1&amp;"'!$d$27")</f>
        <v>24</v>
      </c>
      <c r="E26">
        <f ca="1">INDIRECT("'"&amp;$A$1&amp;"'!$e$27")</f>
        <v>31</v>
      </c>
      <c r="F26">
        <f ca="1">INDIRECT("'"&amp;$A$1&amp;"'!$f$27")</f>
        <v>38</v>
      </c>
      <c r="G26">
        <f ca="1">INDIRECT("'"&amp;$A$1&amp;"'!$g$27")</f>
        <v>45</v>
      </c>
      <c r="H26">
        <f ca="1">INDIRECT("'"&amp;$A$1&amp;"'!$h$27")</f>
        <v>55</v>
      </c>
      <c r="I26">
        <f ca="1">INDIRECT("'"&amp;$A$1&amp;"'!$i$27")</f>
        <v>66</v>
      </c>
      <c r="J26">
        <f ca="1">INDIRECT("'"&amp;$A$1&amp;"'!$j$27")</f>
        <v>75</v>
      </c>
      <c r="K26">
        <f ca="1">INDIRECT("'"&amp;$A$1&amp;"'!$k$27")</f>
        <v>92</v>
      </c>
      <c r="L26">
        <f ca="1">INDIRECT("'"&amp;$A$1&amp;"'!$l$27")</f>
        <v>95</v>
      </c>
      <c r="M26">
        <f ca="1">INDIRECT("'"&amp;$A$1&amp;"'!$m$27")</f>
        <v>111</v>
      </c>
      <c r="N26">
        <f ca="1">INDIRECT("'"&amp;$A$1&amp;"'!$n$27")</f>
        <v>115</v>
      </c>
      <c r="O26">
        <f ca="1">INDIRECT("'"&amp;$A$1&amp;"'!$o$27")</f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22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160</v>
      </c>
      <c r="D3">
        <f t="shared" ref="D3:O3" ca="1" si="1">INDIRECT("'"&amp;$A$1&amp;"'!$C$4")</f>
        <v>160</v>
      </c>
      <c r="E3">
        <f t="shared" ca="1" si="1"/>
        <v>160</v>
      </c>
      <c r="F3">
        <f t="shared" ca="1" si="1"/>
        <v>160</v>
      </c>
      <c r="G3">
        <f t="shared" ca="1" si="1"/>
        <v>160</v>
      </c>
      <c r="H3">
        <f t="shared" ca="1" si="1"/>
        <v>160</v>
      </c>
      <c r="I3">
        <f t="shared" ca="1" si="1"/>
        <v>160</v>
      </c>
      <c r="J3">
        <f t="shared" ca="1" si="1"/>
        <v>160</v>
      </c>
      <c r="K3">
        <f t="shared" ca="1" si="1"/>
        <v>160</v>
      </c>
      <c r="L3">
        <f t="shared" ca="1" si="1"/>
        <v>160</v>
      </c>
      <c r="M3">
        <f t="shared" ca="1" si="1"/>
        <v>160</v>
      </c>
      <c r="N3">
        <f t="shared" ca="1" si="1"/>
        <v>160</v>
      </c>
      <c r="O3">
        <f t="shared" ca="1" si="1"/>
        <v>160</v>
      </c>
    </row>
    <row r="4" spans="1:15" x14ac:dyDescent="0.35">
      <c r="B4" s="8" t="s">
        <v>2</v>
      </c>
      <c r="C4">
        <f ca="1">INDIRECT("'"&amp;$A$1&amp;"'!$C$5")</f>
        <v>48.6</v>
      </c>
      <c r="D4">
        <f t="shared" ref="D4:O4" ca="1" si="2">INDIRECT("'"&amp;$A$1&amp;"'!$C$5")</f>
        <v>48.6</v>
      </c>
      <c r="E4">
        <f t="shared" ca="1" si="2"/>
        <v>48.6</v>
      </c>
      <c r="F4">
        <f t="shared" ca="1" si="2"/>
        <v>48.6</v>
      </c>
      <c r="G4">
        <f t="shared" ca="1" si="2"/>
        <v>48.6</v>
      </c>
      <c r="H4">
        <f t="shared" ca="1" si="2"/>
        <v>48.6</v>
      </c>
      <c r="I4">
        <f t="shared" ca="1" si="2"/>
        <v>48.6</v>
      </c>
      <c r="J4">
        <f t="shared" ca="1" si="2"/>
        <v>48.6</v>
      </c>
      <c r="K4">
        <f t="shared" ca="1" si="2"/>
        <v>48.6</v>
      </c>
      <c r="L4">
        <f t="shared" ca="1" si="2"/>
        <v>48.6</v>
      </c>
      <c r="M4">
        <f t="shared" ca="1" si="2"/>
        <v>48.6</v>
      </c>
      <c r="N4">
        <f t="shared" ca="1" si="2"/>
        <v>48.6</v>
      </c>
      <c r="O4">
        <f t="shared" ca="1" si="2"/>
        <v>48.6</v>
      </c>
    </row>
    <row r="5" spans="1:15" x14ac:dyDescent="0.35">
      <c r="B5" s="8" t="s">
        <v>3</v>
      </c>
      <c r="C5">
        <f ca="1">INDIRECT("'"&amp;$A$1&amp;"'!$C$6")</f>
        <v>19.8</v>
      </c>
      <c r="D5">
        <f t="shared" ref="D5:O5" ca="1" si="3">INDIRECT("'"&amp;$A$1&amp;"'!$C$6")</f>
        <v>19.8</v>
      </c>
      <c r="E5">
        <f t="shared" ca="1" si="3"/>
        <v>19.8</v>
      </c>
      <c r="F5">
        <f t="shared" ca="1" si="3"/>
        <v>19.8</v>
      </c>
      <c r="G5">
        <f t="shared" ca="1" si="3"/>
        <v>19.8</v>
      </c>
      <c r="H5">
        <f t="shared" ca="1" si="3"/>
        <v>19.8</v>
      </c>
      <c r="I5">
        <f t="shared" ca="1" si="3"/>
        <v>19.8</v>
      </c>
      <c r="J5">
        <f t="shared" ca="1" si="3"/>
        <v>19.8</v>
      </c>
      <c r="K5">
        <f t="shared" ca="1" si="3"/>
        <v>19.8</v>
      </c>
      <c r="L5">
        <f t="shared" ca="1" si="3"/>
        <v>19.8</v>
      </c>
      <c r="M5">
        <f t="shared" ca="1" si="3"/>
        <v>19.8</v>
      </c>
      <c r="N5">
        <f t="shared" ca="1" si="3"/>
        <v>19.8</v>
      </c>
      <c r="O5">
        <f t="shared" ca="1" si="3"/>
        <v>19.8</v>
      </c>
    </row>
    <row r="6" spans="1:15" x14ac:dyDescent="0.35">
      <c r="B6" s="8" t="s">
        <v>4</v>
      </c>
      <c r="C6">
        <f ca="1">INDIRECT("'"&amp;$A$1&amp;"'!$C$7")</f>
        <v>3</v>
      </c>
      <c r="D6">
        <f t="shared" ref="D6:O6" ca="1" si="4">INDIRECT("'"&amp;$A$1&amp;"'!$C$7")</f>
        <v>3</v>
      </c>
      <c r="E6">
        <f t="shared" ca="1" si="4"/>
        <v>3</v>
      </c>
      <c r="F6">
        <f t="shared" ca="1" si="4"/>
        <v>3</v>
      </c>
      <c r="G6">
        <f t="shared" ca="1" si="4"/>
        <v>3</v>
      </c>
      <c r="H6">
        <f t="shared" ca="1" si="4"/>
        <v>3</v>
      </c>
      <c r="I6">
        <f t="shared" ca="1" si="4"/>
        <v>3</v>
      </c>
      <c r="J6">
        <f t="shared" ca="1" si="4"/>
        <v>3</v>
      </c>
      <c r="K6">
        <f t="shared" ca="1" si="4"/>
        <v>3</v>
      </c>
      <c r="L6">
        <f t="shared" ca="1" si="4"/>
        <v>3</v>
      </c>
      <c r="M6">
        <f t="shared" ca="1" si="4"/>
        <v>3</v>
      </c>
      <c r="N6">
        <f t="shared" ca="1" si="4"/>
        <v>3</v>
      </c>
      <c r="O6">
        <f t="shared" ca="1" si="4"/>
        <v>3</v>
      </c>
    </row>
    <row r="7" spans="1:15" x14ac:dyDescent="0.35">
      <c r="B7" s="8" t="s">
        <v>5</v>
      </c>
      <c r="C7">
        <f ca="1">INDIRECT("'"&amp;$A$1&amp;"'!$C$8")</f>
        <v>19</v>
      </c>
      <c r="D7">
        <f t="shared" ref="D7:O7" ca="1" si="5">INDIRECT("'"&amp;$A$1&amp;"'!$C$8")</f>
        <v>19</v>
      </c>
      <c r="E7">
        <f t="shared" ca="1" si="5"/>
        <v>19</v>
      </c>
      <c r="F7">
        <f t="shared" ca="1" si="5"/>
        <v>19</v>
      </c>
      <c r="G7">
        <f t="shared" ca="1" si="5"/>
        <v>19</v>
      </c>
      <c r="H7">
        <f t="shared" ca="1" si="5"/>
        <v>19</v>
      </c>
      <c r="I7">
        <f t="shared" ca="1" si="5"/>
        <v>19</v>
      </c>
      <c r="J7">
        <f t="shared" ca="1" si="5"/>
        <v>19</v>
      </c>
      <c r="K7">
        <f t="shared" ca="1" si="5"/>
        <v>19</v>
      </c>
      <c r="L7">
        <f t="shared" ca="1" si="5"/>
        <v>19</v>
      </c>
      <c r="M7">
        <f t="shared" ca="1" si="5"/>
        <v>19</v>
      </c>
      <c r="N7">
        <f t="shared" ca="1" si="5"/>
        <v>19</v>
      </c>
      <c r="O7">
        <f t="shared" ca="1" si="5"/>
        <v>19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13.2</v>
      </c>
      <c r="D8">
        <f t="shared" ref="D8:O8" ca="1" si="6">INDIRECT("'"&amp;$A$1&amp;"'!$C$11")</f>
        <v>13.2</v>
      </c>
      <c r="E8">
        <f t="shared" ca="1" si="6"/>
        <v>13.2</v>
      </c>
      <c r="F8">
        <f t="shared" ca="1" si="6"/>
        <v>13.2</v>
      </c>
      <c r="G8">
        <f t="shared" ca="1" si="6"/>
        <v>13.2</v>
      </c>
      <c r="H8">
        <f t="shared" ca="1" si="6"/>
        <v>13.2</v>
      </c>
      <c r="I8">
        <f t="shared" ca="1" si="6"/>
        <v>13.2</v>
      </c>
      <c r="J8">
        <f t="shared" ca="1" si="6"/>
        <v>13.2</v>
      </c>
      <c r="K8">
        <f t="shared" ca="1" si="6"/>
        <v>13.2</v>
      </c>
      <c r="L8">
        <f t="shared" ca="1" si="6"/>
        <v>13.2</v>
      </c>
      <c r="M8">
        <f t="shared" ca="1" si="6"/>
        <v>13.2</v>
      </c>
      <c r="N8">
        <f t="shared" ca="1" si="6"/>
        <v>13.2</v>
      </c>
      <c r="O8">
        <f t="shared" ca="1" si="6"/>
        <v>13.2</v>
      </c>
    </row>
    <row r="9" spans="1:15" x14ac:dyDescent="0.35">
      <c r="B9" s="9" t="s">
        <v>7</v>
      </c>
      <c r="C9">
        <f ca="1">INDIRECT("'"&amp;$A$1&amp;"'!$D$11")</f>
        <v>11.2</v>
      </c>
      <c r="D9">
        <f t="shared" ref="D9:O9" ca="1" si="7">INDIRECT("'"&amp;$A$1&amp;"'!$D$11")</f>
        <v>11.2</v>
      </c>
      <c r="E9">
        <f t="shared" ca="1" si="7"/>
        <v>11.2</v>
      </c>
      <c r="F9">
        <f t="shared" ca="1" si="7"/>
        <v>11.2</v>
      </c>
      <c r="G9">
        <f t="shared" ca="1" si="7"/>
        <v>11.2</v>
      </c>
      <c r="H9">
        <f t="shared" ca="1" si="7"/>
        <v>11.2</v>
      </c>
      <c r="I9">
        <f t="shared" ca="1" si="7"/>
        <v>11.2</v>
      </c>
      <c r="J9">
        <f t="shared" ca="1" si="7"/>
        <v>11.2</v>
      </c>
      <c r="K9">
        <f t="shared" ca="1" si="7"/>
        <v>11.2</v>
      </c>
      <c r="L9">
        <f t="shared" ca="1" si="7"/>
        <v>11.2</v>
      </c>
      <c r="M9">
        <f t="shared" ca="1" si="7"/>
        <v>11.2</v>
      </c>
      <c r="N9">
        <f t="shared" ca="1" si="7"/>
        <v>11.2</v>
      </c>
      <c r="O9">
        <f t="shared" ca="1" si="7"/>
        <v>11.2</v>
      </c>
    </row>
    <row r="10" spans="1:15" x14ac:dyDescent="0.35">
      <c r="B10" s="9" t="s">
        <v>8</v>
      </c>
      <c r="C10">
        <f ca="1">INDIRECT("'"&amp;$A$1&amp;"'!$e$11")</f>
        <v>20.3</v>
      </c>
      <c r="D10">
        <f t="shared" ref="D10:O10" ca="1" si="8">INDIRECT("'"&amp;$A$1&amp;"'!$e$11")</f>
        <v>20.3</v>
      </c>
      <c r="E10">
        <f t="shared" ca="1" si="8"/>
        <v>20.3</v>
      </c>
      <c r="F10">
        <f t="shared" ca="1" si="8"/>
        <v>20.3</v>
      </c>
      <c r="G10">
        <f t="shared" ca="1" si="8"/>
        <v>20.3</v>
      </c>
      <c r="H10">
        <f t="shared" ca="1" si="8"/>
        <v>20.3</v>
      </c>
      <c r="I10">
        <f t="shared" ca="1" si="8"/>
        <v>20.3</v>
      </c>
      <c r="J10">
        <f t="shared" ca="1" si="8"/>
        <v>20.3</v>
      </c>
      <c r="K10">
        <f t="shared" ca="1" si="8"/>
        <v>20.3</v>
      </c>
      <c r="L10">
        <f t="shared" ca="1" si="8"/>
        <v>20.3</v>
      </c>
      <c r="M10">
        <f t="shared" ca="1" si="8"/>
        <v>20.3</v>
      </c>
      <c r="N10">
        <f t="shared" ca="1" si="8"/>
        <v>20.3</v>
      </c>
      <c r="O10">
        <f t="shared" ca="1" si="8"/>
        <v>20.3</v>
      </c>
    </row>
    <row r="11" spans="1:15" x14ac:dyDescent="0.35">
      <c r="B11" s="9" t="s">
        <v>9</v>
      </c>
      <c r="C11">
        <f ca="1">INDIRECT("'"&amp;$A$1&amp;"'!$f$11")</f>
        <v>19.7</v>
      </c>
      <c r="D11">
        <f t="shared" ref="D11:O11" ca="1" si="9">INDIRECT("'"&amp;$A$1&amp;"'!$f$11")</f>
        <v>19.7</v>
      </c>
      <c r="E11">
        <f t="shared" ca="1" si="9"/>
        <v>19.7</v>
      </c>
      <c r="F11">
        <f t="shared" ca="1" si="9"/>
        <v>19.7</v>
      </c>
      <c r="G11">
        <f t="shared" ca="1" si="9"/>
        <v>19.7</v>
      </c>
      <c r="H11">
        <f t="shared" ca="1" si="9"/>
        <v>19.7</v>
      </c>
      <c r="I11">
        <f t="shared" ca="1" si="9"/>
        <v>19.7</v>
      </c>
      <c r="J11">
        <f t="shared" ca="1" si="9"/>
        <v>19.7</v>
      </c>
      <c r="K11">
        <f t="shared" ca="1" si="9"/>
        <v>19.7</v>
      </c>
      <c r="L11">
        <f t="shared" ca="1" si="9"/>
        <v>19.7</v>
      </c>
      <c r="M11">
        <f t="shared" ca="1" si="9"/>
        <v>19.7</v>
      </c>
      <c r="N11">
        <f t="shared" ca="1" si="9"/>
        <v>19.7</v>
      </c>
      <c r="O11">
        <f t="shared" ca="1" si="9"/>
        <v>19.7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33.799999999999997</v>
      </c>
      <c r="D12">
        <f t="shared" ref="D12:O12" ca="1" si="10">INDIRECT("'"&amp;$A$1&amp;"'!$C$12")</f>
        <v>33.799999999999997</v>
      </c>
      <c r="E12">
        <f t="shared" ca="1" si="10"/>
        <v>33.799999999999997</v>
      </c>
      <c r="F12">
        <f t="shared" ca="1" si="10"/>
        <v>33.799999999999997</v>
      </c>
      <c r="G12">
        <f t="shared" ca="1" si="10"/>
        <v>33.799999999999997</v>
      </c>
      <c r="H12">
        <f t="shared" ca="1" si="10"/>
        <v>33.799999999999997</v>
      </c>
      <c r="I12">
        <f t="shared" ca="1" si="10"/>
        <v>33.799999999999997</v>
      </c>
      <c r="J12">
        <f t="shared" ca="1" si="10"/>
        <v>33.799999999999997</v>
      </c>
      <c r="K12">
        <f t="shared" ca="1" si="10"/>
        <v>33.799999999999997</v>
      </c>
      <c r="L12">
        <f t="shared" ca="1" si="10"/>
        <v>33.799999999999997</v>
      </c>
      <c r="M12">
        <f t="shared" ca="1" si="10"/>
        <v>33.799999999999997</v>
      </c>
      <c r="N12">
        <f t="shared" ca="1" si="10"/>
        <v>33.799999999999997</v>
      </c>
      <c r="O12">
        <f t="shared" ca="1" si="10"/>
        <v>33.799999999999997</v>
      </c>
    </row>
    <row r="13" spans="1:15" x14ac:dyDescent="0.35">
      <c r="B13" s="9" t="s">
        <v>11</v>
      </c>
      <c r="C13">
        <f ca="1">INDIRECT("'"&amp;$A$1&amp;"'!$d$12")</f>
        <v>27.4</v>
      </c>
      <c r="D13">
        <f t="shared" ref="D13:O13" ca="1" si="11">INDIRECT("'"&amp;$A$1&amp;"'!$d$12")</f>
        <v>27.4</v>
      </c>
      <c r="E13">
        <f t="shared" ca="1" si="11"/>
        <v>27.4</v>
      </c>
      <c r="F13">
        <f t="shared" ca="1" si="11"/>
        <v>27.4</v>
      </c>
      <c r="G13">
        <f t="shared" ca="1" si="11"/>
        <v>27.4</v>
      </c>
      <c r="H13">
        <f t="shared" ca="1" si="11"/>
        <v>27.4</v>
      </c>
      <c r="I13">
        <f t="shared" ca="1" si="11"/>
        <v>27.4</v>
      </c>
      <c r="J13">
        <f t="shared" ca="1" si="11"/>
        <v>27.4</v>
      </c>
      <c r="K13">
        <f t="shared" ca="1" si="11"/>
        <v>27.4</v>
      </c>
      <c r="L13">
        <f t="shared" ca="1" si="11"/>
        <v>27.4</v>
      </c>
      <c r="M13">
        <f t="shared" ca="1" si="11"/>
        <v>27.4</v>
      </c>
      <c r="N13">
        <f t="shared" ca="1" si="11"/>
        <v>27.4</v>
      </c>
      <c r="O13">
        <f t="shared" ca="1" si="11"/>
        <v>27.4</v>
      </c>
    </row>
    <row r="14" spans="1:15" x14ac:dyDescent="0.35">
      <c r="B14" s="9" t="s">
        <v>12</v>
      </c>
      <c r="C14">
        <f ca="1">INDIRECT("'"&amp;$A$1&amp;"'!$e$12")</f>
        <v>40.6</v>
      </c>
      <c r="D14">
        <f t="shared" ref="D14:O14" ca="1" si="12">INDIRECT("'"&amp;$A$1&amp;"'!$e$12")</f>
        <v>40.6</v>
      </c>
      <c r="E14">
        <f t="shared" ca="1" si="12"/>
        <v>40.6</v>
      </c>
      <c r="F14">
        <f t="shared" ca="1" si="12"/>
        <v>40.6</v>
      </c>
      <c r="G14">
        <f t="shared" ca="1" si="12"/>
        <v>40.6</v>
      </c>
      <c r="H14">
        <f t="shared" ca="1" si="12"/>
        <v>40.6</v>
      </c>
      <c r="I14">
        <f t="shared" ca="1" si="12"/>
        <v>40.6</v>
      </c>
      <c r="J14">
        <f t="shared" ca="1" si="12"/>
        <v>40.6</v>
      </c>
      <c r="K14">
        <f t="shared" ca="1" si="12"/>
        <v>40.6</v>
      </c>
      <c r="L14">
        <f t="shared" ca="1" si="12"/>
        <v>40.6</v>
      </c>
      <c r="M14">
        <f t="shared" ca="1" si="12"/>
        <v>40.6</v>
      </c>
      <c r="N14">
        <f t="shared" ca="1" si="12"/>
        <v>40.6</v>
      </c>
      <c r="O14">
        <f t="shared" ca="1" si="12"/>
        <v>40.6</v>
      </c>
    </row>
    <row r="15" spans="1:15" x14ac:dyDescent="0.35">
      <c r="B15" s="9" t="s">
        <v>13</v>
      </c>
      <c r="C15">
        <f ca="1">INDIRECT("'"&amp;$A$1&amp;"'!$f$12")</f>
        <v>51</v>
      </c>
      <c r="D15">
        <f t="shared" ref="D15:O15" ca="1" si="13">INDIRECT("'"&amp;$A$1&amp;"'!$f$12")</f>
        <v>51</v>
      </c>
      <c r="E15">
        <f t="shared" ca="1" si="13"/>
        <v>51</v>
      </c>
      <c r="F15">
        <f t="shared" ca="1" si="13"/>
        <v>51</v>
      </c>
      <c r="G15">
        <f t="shared" ca="1" si="13"/>
        <v>51</v>
      </c>
      <c r="H15">
        <f t="shared" ca="1" si="13"/>
        <v>51</v>
      </c>
      <c r="I15">
        <f t="shared" ca="1" si="13"/>
        <v>51</v>
      </c>
      <c r="J15">
        <f t="shared" ca="1" si="13"/>
        <v>51</v>
      </c>
      <c r="K15">
        <f t="shared" ca="1" si="13"/>
        <v>51</v>
      </c>
      <c r="L15">
        <f t="shared" ca="1" si="13"/>
        <v>51</v>
      </c>
      <c r="M15">
        <f t="shared" ca="1" si="13"/>
        <v>51</v>
      </c>
      <c r="N15">
        <f t="shared" ca="1" si="13"/>
        <v>51</v>
      </c>
      <c r="O15">
        <f t="shared" ca="1" si="13"/>
        <v>51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52</v>
      </c>
      <c r="D16">
        <f t="shared" ref="D16:O16" ca="1" si="14">INDIRECT("'"&amp;$A$1&amp;"'!$C$16")</f>
        <v>52</v>
      </c>
      <c r="E16">
        <f t="shared" ca="1" si="14"/>
        <v>52</v>
      </c>
      <c r="F16">
        <f t="shared" ca="1" si="14"/>
        <v>52</v>
      </c>
      <c r="G16">
        <f t="shared" ca="1" si="14"/>
        <v>52</v>
      </c>
      <c r="H16">
        <f t="shared" ca="1" si="14"/>
        <v>52</v>
      </c>
      <c r="I16">
        <f t="shared" ca="1" si="14"/>
        <v>52</v>
      </c>
      <c r="J16">
        <f t="shared" ca="1" si="14"/>
        <v>52</v>
      </c>
      <c r="K16">
        <f t="shared" ca="1" si="14"/>
        <v>52</v>
      </c>
      <c r="L16">
        <f t="shared" ca="1" si="14"/>
        <v>52</v>
      </c>
      <c r="M16">
        <f t="shared" ca="1" si="14"/>
        <v>52</v>
      </c>
      <c r="N16">
        <f t="shared" ca="1" si="14"/>
        <v>52</v>
      </c>
      <c r="O16">
        <f t="shared" ca="1" si="14"/>
        <v>52</v>
      </c>
    </row>
    <row r="17" spans="2:15" x14ac:dyDescent="0.35">
      <c r="B17" s="9" t="s">
        <v>15</v>
      </c>
      <c r="C17">
        <f ca="1">INDIRECT("'"&amp;$A$1&amp;"'!$C$17")</f>
        <v>48</v>
      </c>
      <c r="D17">
        <f t="shared" ref="D17:O17" ca="1" si="15">INDIRECT("'"&amp;$A$1&amp;"'!$C$17")</f>
        <v>48</v>
      </c>
      <c r="E17">
        <f t="shared" ca="1" si="15"/>
        <v>48</v>
      </c>
      <c r="F17">
        <f t="shared" ca="1" si="15"/>
        <v>48</v>
      </c>
      <c r="G17">
        <f t="shared" ca="1" si="15"/>
        <v>48</v>
      </c>
      <c r="H17">
        <f t="shared" ca="1" si="15"/>
        <v>48</v>
      </c>
      <c r="I17">
        <f t="shared" ca="1" si="15"/>
        <v>48</v>
      </c>
      <c r="J17">
        <f t="shared" ca="1" si="15"/>
        <v>48</v>
      </c>
      <c r="K17">
        <f t="shared" ca="1" si="15"/>
        <v>48</v>
      </c>
      <c r="L17">
        <f t="shared" ca="1" si="15"/>
        <v>48</v>
      </c>
      <c r="M17">
        <f t="shared" ca="1" si="15"/>
        <v>48</v>
      </c>
      <c r="N17">
        <f t="shared" ca="1" si="15"/>
        <v>48</v>
      </c>
      <c r="O17">
        <f t="shared" ca="1" si="15"/>
        <v>48</v>
      </c>
    </row>
    <row r="18" spans="2:15" x14ac:dyDescent="0.35">
      <c r="B18" s="9" t="s">
        <v>18</v>
      </c>
      <c r="C18">
        <f ca="1">INDIRECT("'"&amp;$A$1&amp;"'!$d$16")</f>
        <v>20</v>
      </c>
      <c r="D18">
        <f t="shared" ref="D18:O18" ca="1" si="16">INDIRECT("'"&amp;$A$1&amp;"'!$d$16")</f>
        <v>20</v>
      </c>
      <c r="E18">
        <f t="shared" ca="1" si="16"/>
        <v>20</v>
      </c>
      <c r="F18">
        <f t="shared" ca="1" si="16"/>
        <v>20</v>
      </c>
      <c r="G18">
        <f t="shared" ca="1" si="16"/>
        <v>20</v>
      </c>
      <c r="H18">
        <f t="shared" ca="1" si="16"/>
        <v>20</v>
      </c>
      <c r="I18">
        <f t="shared" ca="1" si="16"/>
        <v>20</v>
      </c>
      <c r="J18">
        <f t="shared" ca="1" si="16"/>
        <v>20</v>
      </c>
      <c r="K18">
        <f t="shared" ca="1" si="16"/>
        <v>20</v>
      </c>
      <c r="L18">
        <f t="shared" ca="1" si="16"/>
        <v>20</v>
      </c>
      <c r="M18">
        <f t="shared" ca="1" si="16"/>
        <v>20</v>
      </c>
      <c r="N18">
        <f t="shared" ca="1" si="16"/>
        <v>20</v>
      </c>
      <c r="O18">
        <f t="shared" ca="1" si="16"/>
        <v>20</v>
      </c>
    </row>
    <row r="19" spans="2:15" x14ac:dyDescent="0.35">
      <c r="B19" s="9" t="s">
        <v>19</v>
      </c>
      <c r="C19">
        <f ca="1">INDIRECT("'"&amp;$A$1&amp;"'!$e$17")</f>
        <v>48</v>
      </c>
      <c r="D19">
        <f t="shared" ref="D19:O19" ca="1" si="17">INDIRECT("'"&amp;$A$1&amp;"'!$e$17")</f>
        <v>48</v>
      </c>
      <c r="E19">
        <f t="shared" ca="1" si="17"/>
        <v>48</v>
      </c>
      <c r="F19">
        <f t="shared" ca="1" si="17"/>
        <v>48</v>
      </c>
      <c r="G19">
        <f t="shared" ca="1" si="17"/>
        <v>48</v>
      </c>
      <c r="H19">
        <f t="shared" ca="1" si="17"/>
        <v>48</v>
      </c>
      <c r="I19">
        <f t="shared" ca="1" si="17"/>
        <v>48</v>
      </c>
      <c r="J19">
        <f t="shared" ca="1" si="17"/>
        <v>48</v>
      </c>
      <c r="K19">
        <f t="shared" ca="1" si="17"/>
        <v>48</v>
      </c>
      <c r="L19">
        <f t="shared" ca="1" si="17"/>
        <v>48</v>
      </c>
      <c r="M19">
        <f t="shared" ca="1" si="17"/>
        <v>48</v>
      </c>
      <c r="N19">
        <f t="shared" ca="1" si="17"/>
        <v>48</v>
      </c>
      <c r="O19">
        <f t="shared" ca="1" si="17"/>
        <v>48</v>
      </c>
    </row>
    <row r="20" spans="2:15" x14ac:dyDescent="0.35">
      <c r="B20" s="9" t="s">
        <v>16</v>
      </c>
      <c r="C20">
        <f ca="1">INDIRECT("'"&amp;$A$1&amp;"'!$f$16")</f>
        <v>30</v>
      </c>
      <c r="D20">
        <f t="shared" ref="D20:O20" ca="1" si="18">INDIRECT("'"&amp;$A$1&amp;"'!$f$16")</f>
        <v>30</v>
      </c>
      <c r="E20">
        <f t="shared" ca="1" si="18"/>
        <v>30</v>
      </c>
      <c r="F20">
        <f t="shared" ca="1" si="18"/>
        <v>30</v>
      </c>
      <c r="G20">
        <f t="shared" ca="1" si="18"/>
        <v>30</v>
      </c>
      <c r="H20">
        <f t="shared" ca="1" si="18"/>
        <v>30</v>
      </c>
      <c r="I20">
        <f t="shared" ca="1" si="18"/>
        <v>30</v>
      </c>
      <c r="J20">
        <f t="shared" ca="1" si="18"/>
        <v>30</v>
      </c>
      <c r="K20">
        <f t="shared" ca="1" si="18"/>
        <v>30</v>
      </c>
      <c r="L20">
        <f t="shared" ca="1" si="18"/>
        <v>30</v>
      </c>
      <c r="M20">
        <f t="shared" ca="1" si="18"/>
        <v>30</v>
      </c>
      <c r="N20">
        <f t="shared" ca="1" si="18"/>
        <v>30</v>
      </c>
      <c r="O20">
        <f t="shared" ca="1" si="18"/>
        <v>30</v>
      </c>
    </row>
    <row r="21" spans="2:15" x14ac:dyDescent="0.35">
      <c r="B21" s="9" t="s">
        <v>17</v>
      </c>
      <c r="C21">
        <f ca="1">INDIRECT("'"&amp;$A$1&amp;"'!$f$17")</f>
        <v>24</v>
      </c>
      <c r="D21">
        <f t="shared" ref="D21:O21" ca="1" si="19">INDIRECT("'"&amp;$A$1&amp;"'!$f$17")</f>
        <v>24</v>
      </c>
      <c r="E21">
        <f t="shared" ca="1" si="19"/>
        <v>24</v>
      </c>
      <c r="F21">
        <f t="shared" ca="1" si="19"/>
        <v>24</v>
      </c>
      <c r="G21">
        <f t="shared" ca="1" si="19"/>
        <v>24</v>
      </c>
      <c r="H21">
        <f t="shared" ca="1" si="19"/>
        <v>24</v>
      </c>
      <c r="I21">
        <f t="shared" ca="1" si="19"/>
        <v>24</v>
      </c>
      <c r="J21">
        <f t="shared" ca="1" si="19"/>
        <v>24</v>
      </c>
      <c r="K21">
        <f t="shared" ca="1" si="19"/>
        <v>24</v>
      </c>
      <c r="L21">
        <f t="shared" ca="1" si="19"/>
        <v>24</v>
      </c>
      <c r="M21">
        <f t="shared" ca="1" si="19"/>
        <v>24</v>
      </c>
      <c r="N21">
        <f t="shared" ca="1" si="19"/>
        <v>24</v>
      </c>
      <c r="O21">
        <f t="shared" ca="1" si="19"/>
        <v>24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1.25</v>
      </c>
      <c r="E23">
        <f ca="1">INDIRECT("'"&amp;$A$1&amp;"'!$e$23")</f>
        <v>2</v>
      </c>
      <c r="F23">
        <f ca="1">INDIRECT("'"&amp;$A$1&amp;"'!$f$23")</f>
        <v>2.75</v>
      </c>
      <c r="G23">
        <f ca="1">INDIRECT("'"&amp;$A$1&amp;"'!$g$23")</f>
        <v>3.5</v>
      </c>
      <c r="H23">
        <f ca="1">INDIRECT("'"&amp;$A$1&amp;"'!$h$23")</f>
        <v>4.5</v>
      </c>
      <c r="I23">
        <f ca="1">INDIRECT("'"&amp;$A$1&amp;"'!$i$23")</f>
        <v>5.25</v>
      </c>
      <c r="J23">
        <f ca="1">INDIRECT("'"&amp;$A$1&amp;"'!$j$23")</f>
        <v>9.25</v>
      </c>
      <c r="K23">
        <f ca="1">INDIRECT("'"&amp;$A$1&amp;"'!$k$23")</f>
        <v>10</v>
      </c>
      <c r="L23">
        <f ca="1">INDIRECT("'"&amp;$A$1&amp;"'!$l$23")</f>
        <v>10.75</v>
      </c>
      <c r="M23">
        <f ca="1">INDIRECT("'"&amp;$A$1&amp;"'!$m$23")</f>
        <v>11</v>
      </c>
      <c r="N23">
        <f ca="1">INDIRECT("'"&amp;$A$1&amp;"'!$n$23")</f>
        <v>11.5</v>
      </c>
      <c r="O23">
        <f ca="1">INDIRECT("'"&amp;$A$1&amp;"'!$o$23")</f>
        <v>12.75</v>
      </c>
    </row>
    <row r="24" spans="2:15" x14ac:dyDescent="0.35">
      <c r="B24" s="9" t="s">
        <v>130</v>
      </c>
      <c r="C24">
        <f ca="1">INDIRECT("'"&amp;$A$1&amp;"'!$C$25")</f>
        <v>14</v>
      </c>
      <c r="D24">
        <f ca="1">INDIRECT("'"&amp;$A$1&amp;"'!$d$25")</f>
        <v>20</v>
      </c>
      <c r="E24">
        <f ca="1">INDIRECT("'"&amp;$A$1&amp;"'!$e$25")</f>
        <v>25</v>
      </c>
      <c r="F24">
        <f ca="1">INDIRECT("'"&amp;$A$1&amp;"'!$f$25")</f>
        <v>47</v>
      </c>
      <c r="G24">
        <f ca="1">INDIRECT("'"&amp;$A$1&amp;"'!$g$25")</f>
        <v>53</v>
      </c>
      <c r="H24">
        <f ca="1">INDIRECT("'"&amp;$A$1&amp;"'!$h$25")</f>
        <v>61</v>
      </c>
      <c r="I24">
        <f ca="1">INDIRECT("'"&amp;$A$1&amp;"'!$i$25")</f>
        <v>83</v>
      </c>
      <c r="J24">
        <f ca="1">INDIRECT("'"&amp;$A$1&amp;"'!$j$25")</f>
        <v>115</v>
      </c>
      <c r="K24">
        <f ca="1">INDIRECT("'"&amp;$A$1&amp;"'!$k$25")</f>
        <v>127</v>
      </c>
      <c r="L24">
        <f ca="1">INDIRECT("'"&amp;$A$1&amp;"'!$l$25")</f>
        <v>141</v>
      </c>
      <c r="M24">
        <f ca="1">INDIRECT("'"&amp;$A$1&amp;"'!$m$25")</f>
        <v>145</v>
      </c>
      <c r="N24">
        <f ca="1">INDIRECT("'"&amp;$A$1&amp;"'!$n$25")</f>
        <v>165</v>
      </c>
      <c r="O24">
        <f ca="1">INDIRECT("'"&amp;$A$1&amp;"'!$o$25")</f>
        <v>187</v>
      </c>
    </row>
    <row r="25" spans="2:15" x14ac:dyDescent="0.35">
      <c r="B25" s="9" t="s">
        <v>131</v>
      </c>
      <c r="C25">
        <f ca="1">INDIRECT("'"&amp;$A$1&amp;"'!$C$26")</f>
        <v>20</v>
      </c>
      <c r="D25">
        <f ca="1">INDIRECT("'"&amp;$A$1&amp;"'!$d$26")</f>
        <v>30</v>
      </c>
      <c r="E25">
        <f ca="1">INDIRECT("'"&amp;$A$1&amp;"'!$e$26")</f>
        <v>36</v>
      </c>
      <c r="F25">
        <f ca="1">INDIRECT("'"&amp;$A$1&amp;"'!$f$26")</f>
        <v>41</v>
      </c>
      <c r="G25">
        <f ca="1">INDIRECT("'"&amp;$A$1&amp;"'!$g$26")</f>
        <v>55</v>
      </c>
      <c r="H25">
        <f ca="1">INDIRECT("'"&amp;$A$1&amp;"'!$h$26")</f>
        <v>58</v>
      </c>
      <c r="I25">
        <f ca="1">INDIRECT("'"&amp;$A$1&amp;"'!$i$26")</f>
        <v>67</v>
      </c>
      <c r="J25">
        <f ca="1">INDIRECT("'"&amp;$A$1&amp;"'!$j$26")</f>
        <v>87</v>
      </c>
      <c r="K25">
        <f ca="1">INDIRECT("'"&amp;$A$1&amp;"'!$k$26")</f>
        <v>95</v>
      </c>
      <c r="L25">
        <f ca="1">INDIRECT("'"&amp;$A$1&amp;"'!$l$26")</f>
        <v>135</v>
      </c>
      <c r="M25">
        <f ca="1">INDIRECT("'"&amp;$A$1&amp;"'!$m$26")</f>
        <v>157</v>
      </c>
      <c r="N25">
        <f ca="1">INDIRECT("'"&amp;$A$1&amp;"'!$n$26")</f>
        <v>125</v>
      </c>
      <c r="O25">
        <f ca="1">INDIRECT("'"&amp;$A$1&amp;"'!$o$26")</f>
        <v>170</v>
      </c>
    </row>
    <row r="26" spans="2:15" x14ac:dyDescent="0.35">
      <c r="B26" s="9" t="s">
        <v>132</v>
      </c>
      <c r="C26">
        <f ca="1">INDIRECT("'"&amp;$A$1&amp;"'!$C$27")</f>
        <v>9</v>
      </c>
      <c r="D26">
        <f ca="1">INDIRECT("'"&amp;$A$1&amp;"'!$d$27")</f>
        <v>18</v>
      </c>
      <c r="E26">
        <f ca="1">INDIRECT("'"&amp;$A$1&amp;"'!$e$27")</f>
        <v>26</v>
      </c>
      <c r="F26">
        <f ca="1">INDIRECT("'"&amp;$A$1&amp;"'!$f$27")</f>
        <v>33</v>
      </c>
      <c r="G26">
        <f ca="1">INDIRECT("'"&amp;$A$1&amp;"'!$g$27")</f>
        <v>45</v>
      </c>
      <c r="H26">
        <f ca="1">INDIRECT("'"&amp;$A$1&amp;"'!$h$27")</f>
        <v>60</v>
      </c>
      <c r="I26">
        <f ca="1">INDIRECT("'"&amp;$A$1&amp;"'!$i$27")</f>
        <v>71</v>
      </c>
      <c r="J26">
        <f ca="1">INDIRECT("'"&amp;$A$1&amp;"'!$j$27")</f>
        <v>78</v>
      </c>
      <c r="K26">
        <f ca="1">INDIRECT("'"&amp;$A$1&amp;"'!$k$27")</f>
        <v>92</v>
      </c>
      <c r="L26">
        <f ca="1">INDIRECT("'"&amp;$A$1&amp;"'!$l$27")</f>
        <v>107</v>
      </c>
      <c r="M26">
        <f ca="1">INDIRECT("'"&amp;$A$1&amp;"'!$m$27")</f>
        <v>134</v>
      </c>
      <c r="N26">
        <f ca="1">INDIRECT("'"&amp;$A$1&amp;"'!$n$27")</f>
        <v>146</v>
      </c>
      <c r="O26">
        <f ca="1">INDIRECT("'"&amp;$A$1&amp;"'!$o$27")</f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21</v>
      </c>
    </row>
    <row r="2" spans="1:15" x14ac:dyDescent="0.35">
      <c r="B2" s="8" t="s">
        <v>0</v>
      </c>
      <c r="C2">
        <f ca="1">INDIRECT("'"&amp;$A$1&amp;"'!$C$3")</f>
        <v>26</v>
      </c>
      <c r="D2">
        <f t="shared" ref="D2:O2" ca="1" si="0">INDIRECT("'"&amp;$A$1&amp;"'!$C$3")</f>
        <v>26</v>
      </c>
      <c r="E2">
        <f t="shared" ca="1" si="0"/>
        <v>26</v>
      </c>
      <c r="F2">
        <f t="shared" ca="1" si="0"/>
        <v>26</v>
      </c>
      <c r="G2">
        <f t="shared" ca="1" si="0"/>
        <v>26</v>
      </c>
      <c r="H2">
        <f t="shared" ca="1" si="0"/>
        <v>26</v>
      </c>
      <c r="I2">
        <f t="shared" ca="1" si="0"/>
        <v>26</v>
      </c>
      <c r="J2">
        <f t="shared" ca="1" si="0"/>
        <v>26</v>
      </c>
      <c r="K2">
        <f t="shared" ca="1" si="0"/>
        <v>26</v>
      </c>
      <c r="L2">
        <f t="shared" ca="1" si="0"/>
        <v>26</v>
      </c>
      <c r="M2">
        <f t="shared" ca="1" si="0"/>
        <v>26</v>
      </c>
      <c r="N2">
        <f t="shared" ca="1" si="0"/>
        <v>26</v>
      </c>
      <c r="O2">
        <f t="shared" ca="1" si="0"/>
        <v>26</v>
      </c>
    </row>
    <row r="3" spans="1:15" x14ac:dyDescent="0.35">
      <c r="B3" s="8" t="s">
        <v>1</v>
      </c>
      <c r="C3">
        <f ca="1">INDIRECT("'"&amp;$A$1&amp;"'!$C$4")</f>
        <v>180</v>
      </c>
      <c r="D3">
        <f t="shared" ref="D3:O3" ca="1" si="1">INDIRECT("'"&amp;$A$1&amp;"'!$C$4")</f>
        <v>180</v>
      </c>
      <c r="E3">
        <f t="shared" ca="1" si="1"/>
        <v>180</v>
      </c>
      <c r="F3">
        <f t="shared" ca="1" si="1"/>
        <v>180</v>
      </c>
      <c r="G3">
        <f t="shared" ca="1" si="1"/>
        <v>180</v>
      </c>
      <c r="H3">
        <f t="shared" ca="1" si="1"/>
        <v>180</v>
      </c>
      <c r="I3">
        <f t="shared" ca="1" si="1"/>
        <v>180</v>
      </c>
      <c r="J3">
        <f t="shared" ca="1" si="1"/>
        <v>180</v>
      </c>
      <c r="K3">
        <f t="shared" ca="1" si="1"/>
        <v>180</v>
      </c>
      <c r="L3">
        <f t="shared" ca="1" si="1"/>
        <v>180</v>
      </c>
      <c r="M3">
        <f t="shared" ca="1" si="1"/>
        <v>180</v>
      </c>
      <c r="N3">
        <f t="shared" ca="1" si="1"/>
        <v>180</v>
      </c>
      <c r="O3">
        <f t="shared" ca="1" si="1"/>
        <v>180</v>
      </c>
    </row>
    <row r="4" spans="1:15" x14ac:dyDescent="0.35">
      <c r="B4" s="8" t="s">
        <v>2</v>
      </c>
      <c r="C4">
        <f ca="1">INDIRECT("'"&amp;$A$1&amp;"'!$C$5")</f>
        <v>80.900000000000006</v>
      </c>
      <c r="D4">
        <f t="shared" ref="D4:O4" ca="1" si="2">INDIRECT("'"&amp;$A$1&amp;"'!$C$5")</f>
        <v>80.900000000000006</v>
      </c>
      <c r="E4">
        <f t="shared" ca="1" si="2"/>
        <v>80.900000000000006</v>
      </c>
      <c r="F4">
        <f t="shared" ca="1" si="2"/>
        <v>80.900000000000006</v>
      </c>
      <c r="G4">
        <f t="shared" ca="1" si="2"/>
        <v>80.900000000000006</v>
      </c>
      <c r="H4">
        <f t="shared" ca="1" si="2"/>
        <v>80.900000000000006</v>
      </c>
      <c r="I4">
        <f t="shared" ca="1" si="2"/>
        <v>80.900000000000006</v>
      </c>
      <c r="J4">
        <f t="shared" ca="1" si="2"/>
        <v>80.900000000000006</v>
      </c>
      <c r="K4">
        <f t="shared" ca="1" si="2"/>
        <v>80.900000000000006</v>
      </c>
      <c r="L4">
        <f t="shared" ca="1" si="2"/>
        <v>80.900000000000006</v>
      </c>
      <c r="M4">
        <f t="shared" ca="1" si="2"/>
        <v>80.900000000000006</v>
      </c>
      <c r="N4">
        <f t="shared" ca="1" si="2"/>
        <v>80.900000000000006</v>
      </c>
      <c r="O4">
        <f t="shared" ca="1" si="2"/>
        <v>80.900000000000006</v>
      </c>
    </row>
    <row r="5" spans="1:15" x14ac:dyDescent="0.35">
      <c r="B5" s="8" t="s">
        <v>3</v>
      </c>
      <c r="C5">
        <f ca="1">INDIRECT("'"&amp;$A$1&amp;"'!$C$6")</f>
        <v>23.3</v>
      </c>
      <c r="D5">
        <f t="shared" ref="D5:O5" ca="1" si="3">INDIRECT("'"&amp;$A$1&amp;"'!$C$6")</f>
        <v>23.3</v>
      </c>
      <c r="E5">
        <f t="shared" ca="1" si="3"/>
        <v>23.3</v>
      </c>
      <c r="F5">
        <f t="shared" ca="1" si="3"/>
        <v>23.3</v>
      </c>
      <c r="G5">
        <f t="shared" ca="1" si="3"/>
        <v>23.3</v>
      </c>
      <c r="H5">
        <f t="shared" ca="1" si="3"/>
        <v>23.3</v>
      </c>
      <c r="I5">
        <f t="shared" ca="1" si="3"/>
        <v>23.3</v>
      </c>
      <c r="J5">
        <f t="shared" ca="1" si="3"/>
        <v>23.3</v>
      </c>
      <c r="K5">
        <f t="shared" ca="1" si="3"/>
        <v>23.3</v>
      </c>
      <c r="L5">
        <f t="shared" ca="1" si="3"/>
        <v>23.3</v>
      </c>
      <c r="M5">
        <f t="shared" ca="1" si="3"/>
        <v>23.3</v>
      </c>
      <c r="N5">
        <f t="shared" ca="1" si="3"/>
        <v>23.3</v>
      </c>
      <c r="O5">
        <f t="shared" ca="1" si="3"/>
        <v>23.3</v>
      </c>
    </row>
    <row r="6" spans="1:15" x14ac:dyDescent="0.35">
      <c r="B6" s="8" t="s">
        <v>4</v>
      </c>
      <c r="C6">
        <f ca="1">INDIRECT("'"&amp;$A$1&amp;"'!$C$7")</f>
        <v>8.5</v>
      </c>
      <c r="D6">
        <f t="shared" ref="D6:O6" ca="1" si="4">INDIRECT("'"&amp;$A$1&amp;"'!$C$7")</f>
        <v>8.5</v>
      </c>
      <c r="E6">
        <f t="shared" ca="1" si="4"/>
        <v>8.5</v>
      </c>
      <c r="F6">
        <f t="shared" ca="1" si="4"/>
        <v>8.5</v>
      </c>
      <c r="G6">
        <f t="shared" ca="1" si="4"/>
        <v>8.5</v>
      </c>
      <c r="H6">
        <f t="shared" ca="1" si="4"/>
        <v>8.5</v>
      </c>
      <c r="I6">
        <f t="shared" ca="1" si="4"/>
        <v>8.5</v>
      </c>
      <c r="J6">
        <f t="shared" ca="1" si="4"/>
        <v>8.5</v>
      </c>
      <c r="K6">
        <f t="shared" ca="1" si="4"/>
        <v>8.5</v>
      </c>
      <c r="L6">
        <f t="shared" ca="1" si="4"/>
        <v>8.5</v>
      </c>
      <c r="M6">
        <f t="shared" ca="1" si="4"/>
        <v>8.5</v>
      </c>
      <c r="N6">
        <f t="shared" ca="1" si="4"/>
        <v>8.5</v>
      </c>
      <c r="O6">
        <f t="shared" ca="1" si="4"/>
        <v>8.5</v>
      </c>
    </row>
    <row r="7" spans="1:15" x14ac:dyDescent="0.35">
      <c r="B7" s="8" t="s">
        <v>5</v>
      </c>
      <c r="C7">
        <f ca="1">INDIRECT("'"&amp;$A$1&amp;"'!$C$8")</f>
        <v>25</v>
      </c>
      <c r="D7">
        <f t="shared" ref="D7:O7" ca="1" si="5">INDIRECT("'"&amp;$A$1&amp;"'!$C$8")</f>
        <v>25</v>
      </c>
      <c r="E7">
        <f t="shared" ca="1" si="5"/>
        <v>25</v>
      </c>
      <c r="F7">
        <f t="shared" ca="1" si="5"/>
        <v>25</v>
      </c>
      <c r="G7">
        <f t="shared" ca="1" si="5"/>
        <v>25</v>
      </c>
      <c r="H7">
        <f t="shared" ca="1" si="5"/>
        <v>25</v>
      </c>
      <c r="I7">
        <f t="shared" ca="1" si="5"/>
        <v>25</v>
      </c>
      <c r="J7">
        <f t="shared" ca="1" si="5"/>
        <v>25</v>
      </c>
      <c r="K7">
        <f t="shared" ca="1" si="5"/>
        <v>25</v>
      </c>
      <c r="L7">
        <f t="shared" ca="1" si="5"/>
        <v>25</v>
      </c>
      <c r="M7">
        <f t="shared" ca="1" si="5"/>
        <v>25</v>
      </c>
      <c r="N7">
        <f t="shared" ca="1" si="5"/>
        <v>25</v>
      </c>
      <c r="O7">
        <f t="shared" ca="1" si="5"/>
        <v>25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16.3</v>
      </c>
      <c r="D8">
        <f t="shared" ref="D8:O8" ca="1" si="6">INDIRECT("'"&amp;$A$1&amp;"'!$C$11")</f>
        <v>16.3</v>
      </c>
      <c r="E8">
        <f t="shared" ca="1" si="6"/>
        <v>16.3</v>
      </c>
      <c r="F8">
        <f t="shared" ca="1" si="6"/>
        <v>16.3</v>
      </c>
      <c r="G8">
        <f t="shared" ca="1" si="6"/>
        <v>16.3</v>
      </c>
      <c r="H8">
        <f t="shared" ca="1" si="6"/>
        <v>16.3</v>
      </c>
      <c r="I8">
        <f t="shared" ca="1" si="6"/>
        <v>16.3</v>
      </c>
      <c r="J8">
        <f t="shared" ca="1" si="6"/>
        <v>16.3</v>
      </c>
      <c r="K8">
        <f t="shared" ca="1" si="6"/>
        <v>16.3</v>
      </c>
      <c r="L8">
        <f t="shared" ca="1" si="6"/>
        <v>16.3</v>
      </c>
      <c r="M8">
        <f t="shared" ca="1" si="6"/>
        <v>16.3</v>
      </c>
      <c r="N8">
        <f t="shared" ca="1" si="6"/>
        <v>16.3</v>
      </c>
      <c r="O8">
        <f t="shared" ca="1" si="6"/>
        <v>16.3</v>
      </c>
    </row>
    <row r="9" spans="1:15" x14ac:dyDescent="0.35">
      <c r="B9" s="9" t="s">
        <v>7</v>
      </c>
      <c r="C9">
        <f ca="1">INDIRECT("'"&amp;$A$1&amp;"'!$D$11")</f>
        <v>14.7</v>
      </c>
      <c r="D9">
        <f t="shared" ref="D9:O9" ca="1" si="7">INDIRECT("'"&amp;$A$1&amp;"'!$D$11")</f>
        <v>14.7</v>
      </c>
      <c r="E9">
        <f t="shared" ca="1" si="7"/>
        <v>14.7</v>
      </c>
      <c r="F9">
        <f t="shared" ca="1" si="7"/>
        <v>14.7</v>
      </c>
      <c r="G9">
        <f t="shared" ca="1" si="7"/>
        <v>14.7</v>
      </c>
      <c r="H9">
        <f t="shared" ca="1" si="7"/>
        <v>14.7</v>
      </c>
      <c r="I9">
        <f t="shared" ca="1" si="7"/>
        <v>14.7</v>
      </c>
      <c r="J9">
        <f t="shared" ca="1" si="7"/>
        <v>14.7</v>
      </c>
      <c r="K9">
        <f t="shared" ca="1" si="7"/>
        <v>14.7</v>
      </c>
      <c r="L9">
        <f t="shared" ca="1" si="7"/>
        <v>14.7</v>
      </c>
      <c r="M9">
        <f t="shared" ca="1" si="7"/>
        <v>14.7</v>
      </c>
      <c r="N9">
        <f t="shared" ca="1" si="7"/>
        <v>14.7</v>
      </c>
      <c r="O9">
        <f t="shared" ca="1" si="7"/>
        <v>14.7</v>
      </c>
    </row>
    <row r="10" spans="1:15" x14ac:dyDescent="0.35">
      <c r="B10" s="9" t="s">
        <v>8</v>
      </c>
      <c r="C10">
        <f ca="1">INDIRECT("'"&amp;$A$1&amp;"'!$e$11")</f>
        <v>23.1</v>
      </c>
      <c r="D10">
        <f t="shared" ref="D10:O10" ca="1" si="8">INDIRECT("'"&amp;$A$1&amp;"'!$e$11")</f>
        <v>23.1</v>
      </c>
      <c r="E10">
        <f t="shared" ca="1" si="8"/>
        <v>23.1</v>
      </c>
      <c r="F10">
        <f t="shared" ca="1" si="8"/>
        <v>23.1</v>
      </c>
      <c r="G10">
        <f t="shared" ca="1" si="8"/>
        <v>23.1</v>
      </c>
      <c r="H10">
        <f t="shared" ca="1" si="8"/>
        <v>23.1</v>
      </c>
      <c r="I10">
        <f t="shared" ca="1" si="8"/>
        <v>23.1</v>
      </c>
      <c r="J10">
        <f t="shared" ca="1" si="8"/>
        <v>23.1</v>
      </c>
      <c r="K10">
        <f t="shared" ca="1" si="8"/>
        <v>23.1</v>
      </c>
      <c r="L10">
        <f t="shared" ca="1" si="8"/>
        <v>23.1</v>
      </c>
      <c r="M10">
        <f t="shared" ca="1" si="8"/>
        <v>23.1</v>
      </c>
      <c r="N10">
        <f t="shared" ca="1" si="8"/>
        <v>23.1</v>
      </c>
      <c r="O10">
        <f t="shared" ca="1" si="8"/>
        <v>23.1</v>
      </c>
    </row>
    <row r="11" spans="1:15" x14ac:dyDescent="0.35">
      <c r="B11" s="9" t="s">
        <v>9</v>
      </c>
      <c r="C11">
        <f ca="1">INDIRECT("'"&amp;$A$1&amp;"'!$f$11")</f>
        <v>22.9</v>
      </c>
      <c r="D11">
        <f t="shared" ref="D11:O11" ca="1" si="9">INDIRECT("'"&amp;$A$1&amp;"'!$f$11")</f>
        <v>22.9</v>
      </c>
      <c r="E11">
        <f t="shared" ca="1" si="9"/>
        <v>22.9</v>
      </c>
      <c r="F11">
        <f t="shared" ca="1" si="9"/>
        <v>22.9</v>
      </c>
      <c r="G11">
        <f t="shared" ca="1" si="9"/>
        <v>22.9</v>
      </c>
      <c r="H11">
        <f t="shared" ca="1" si="9"/>
        <v>22.9</v>
      </c>
      <c r="I11">
        <f t="shared" ca="1" si="9"/>
        <v>22.9</v>
      </c>
      <c r="J11">
        <f t="shared" ca="1" si="9"/>
        <v>22.9</v>
      </c>
      <c r="K11">
        <f t="shared" ca="1" si="9"/>
        <v>22.9</v>
      </c>
      <c r="L11">
        <f t="shared" ca="1" si="9"/>
        <v>22.9</v>
      </c>
      <c r="M11">
        <f t="shared" ca="1" si="9"/>
        <v>22.9</v>
      </c>
      <c r="N11">
        <f t="shared" ca="1" si="9"/>
        <v>22.9</v>
      </c>
      <c r="O11">
        <f t="shared" ca="1" si="9"/>
        <v>22.9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33.299999999999997</v>
      </c>
      <c r="D12">
        <f t="shared" ref="D12:O12" ca="1" si="10">INDIRECT("'"&amp;$A$1&amp;"'!$C$12")</f>
        <v>33.299999999999997</v>
      </c>
      <c r="E12">
        <f t="shared" ca="1" si="10"/>
        <v>33.299999999999997</v>
      </c>
      <c r="F12">
        <f t="shared" ca="1" si="10"/>
        <v>33.299999999999997</v>
      </c>
      <c r="G12">
        <f t="shared" ca="1" si="10"/>
        <v>33.299999999999997</v>
      </c>
      <c r="H12">
        <f t="shared" ca="1" si="10"/>
        <v>33.299999999999997</v>
      </c>
      <c r="I12">
        <f t="shared" ca="1" si="10"/>
        <v>33.299999999999997</v>
      </c>
      <c r="J12">
        <f t="shared" ca="1" si="10"/>
        <v>33.299999999999997</v>
      </c>
      <c r="K12">
        <f t="shared" ca="1" si="10"/>
        <v>33.299999999999997</v>
      </c>
      <c r="L12">
        <f t="shared" ca="1" si="10"/>
        <v>33.299999999999997</v>
      </c>
      <c r="M12">
        <f t="shared" ca="1" si="10"/>
        <v>33.299999999999997</v>
      </c>
      <c r="N12">
        <f t="shared" ca="1" si="10"/>
        <v>33.299999999999997</v>
      </c>
      <c r="O12">
        <f t="shared" ca="1" si="10"/>
        <v>33.299999999999997</v>
      </c>
    </row>
    <row r="13" spans="1:15" x14ac:dyDescent="0.35">
      <c r="B13" s="9" t="s">
        <v>11</v>
      </c>
      <c r="C13">
        <f ca="1">INDIRECT("'"&amp;$A$1&amp;"'!$d$12")</f>
        <v>26.1</v>
      </c>
      <c r="D13">
        <f t="shared" ref="D13:O13" ca="1" si="11">INDIRECT("'"&amp;$A$1&amp;"'!$d$12")</f>
        <v>26.1</v>
      </c>
      <c r="E13">
        <f t="shared" ca="1" si="11"/>
        <v>26.1</v>
      </c>
      <c r="F13">
        <f t="shared" ca="1" si="11"/>
        <v>26.1</v>
      </c>
      <c r="G13">
        <f t="shared" ca="1" si="11"/>
        <v>26.1</v>
      </c>
      <c r="H13">
        <f t="shared" ca="1" si="11"/>
        <v>26.1</v>
      </c>
      <c r="I13">
        <f t="shared" ca="1" si="11"/>
        <v>26.1</v>
      </c>
      <c r="J13">
        <f t="shared" ca="1" si="11"/>
        <v>26.1</v>
      </c>
      <c r="K13">
        <f t="shared" ca="1" si="11"/>
        <v>26.1</v>
      </c>
      <c r="L13">
        <f t="shared" ca="1" si="11"/>
        <v>26.1</v>
      </c>
      <c r="M13">
        <f t="shared" ca="1" si="11"/>
        <v>26.1</v>
      </c>
      <c r="N13">
        <f t="shared" ca="1" si="11"/>
        <v>26.1</v>
      </c>
      <c r="O13">
        <f t="shared" ca="1" si="11"/>
        <v>26.1</v>
      </c>
    </row>
    <row r="14" spans="1:15" x14ac:dyDescent="0.35">
      <c r="B14" s="9" t="s">
        <v>12</v>
      </c>
      <c r="C14">
        <f ca="1">INDIRECT("'"&amp;$A$1&amp;"'!$e$12")</f>
        <v>38.200000000000003</v>
      </c>
      <c r="D14">
        <f t="shared" ref="D14:O14" ca="1" si="12">INDIRECT("'"&amp;$A$1&amp;"'!$e$12")</f>
        <v>38.200000000000003</v>
      </c>
      <c r="E14">
        <f t="shared" ca="1" si="12"/>
        <v>38.200000000000003</v>
      </c>
      <c r="F14">
        <f t="shared" ca="1" si="12"/>
        <v>38.200000000000003</v>
      </c>
      <c r="G14">
        <f t="shared" ca="1" si="12"/>
        <v>38.200000000000003</v>
      </c>
      <c r="H14">
        <f t="shared" ca="1" si="12"/>
        <v>38.200000000000003</v>
      </c>
      <c r="I14">
        <f t="shared" ca="1" si="12"/>
        <v>38.200000000000003</v>
      </c>
      <c r="J14">
        <f t="shared" ca="1" si="12"/>
        <v>38.200000000000003</v>
      </c>
      <c r="K14">
        <f t="shared" ca="1" si="12"/>
        <v>38.200000000000003</v>
      </c>
      <c r="L14">
        <f t="shared" ca="1" si="12"/>
        <v>38.200000000000003</v>
      </c>
      <c r="M14">
        <f t="shared" ca="1" si="12"/>
        <v>38.200000000000003</v>
      </c>
      <c r="N14">
        <f t="shared" ca="1" si="12"/>
        <v>38.200000000000003</v>
      </c>
      <c r="O14">
        <f t="shared" ca="1" si="12"/>
        <v>38.200000000000003</v>
      </c>
    </row>
    <row r="15" spans="1:15" x14ac:dyDescent="0.35">
      <c r="B15" s="9" t="s">
        <v>13</v>
      </c>
      <c r="C15">
        <f ca="1">INDIRECT("'"&amp;$A$1&amp;"'!$f$12")</f>
        <v>50.6</v>
      </c>
      <c r="D15">
        <f t="shared" ref="D15:O15" ca="1" si="13">INDIRECT("'"&amp;$A$1&amp;"'!$f$12")</f>
        <v>50.6</v>
      </c>
      <c r="E15">
        <f t="shared" ca="1" si="13"/>
        <v>50.6</v>
      </c>
      <c r="F15">
        <f t="shared" ca="1" si="13"/>
        <v>50.6</v>
      </c>
      <c r="G15">
        <f t="shared" ca="1" si="13"/>
        <v>50.6</v>
      </c>
      <c r="H15">
        <f t="shared" ca="1" si="13"/>
        <v>50.6</v>
      </c>
      <c r="I15">
        <f t="shared" ca="1" si="13"/>
        <v>50.6</v>
      </c>
      <c r="J15">
        <f t="shared" ca="1" si="13"/>
        <v>50.6</v>
      </c>
      <c r="K15">
        <f t="shared" ca="1" si="13"/>
        <v>50.6</v>
      </c>
      <c r="L15">
        <f t="shared" ca="1" si="13"/>
        <v>50.6</v>
      </c>
      <c r="M15">
        <f t="shared" ca="1" si="13"/>
        <v>50.6</v>
      </c>
      <c r="N15">
        <f t="shared" ca="1" si="13"/>
        <v>50.6</v>
      </c>
      <c r="O15">
        <f t="shared" ca="1" si="13"/>
        <v>50.6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50</v>
      </c>
      <c r="D16">
        <f t="shared" ref="D16:O16" ca="1" si="14">INDIRECT("'"&amp;$A$1&amp;"'!$C$16")</f>
        <v>50</v>
      </c>
      <c r="E16">
        <f t="shared" ca="1" si="14"/>
        <v>50</v>
      </c>
      <c r="F16">
        <f t="shared" ca="1" si="14"/>
        <v>50</v>
      </c>
      <c r="G16">
        <f t="shared" ca="1" si="14"/>
        <v>50</v>
      </c>
      <c r="H16">
        <f t="shared" ca="1" si="14"/>
        <v>50</v>
      </c>
      <c r="I16">
        <f t="shared" ca="1" si="14"/>
        <v>50</v>
      </c>
      <c r="J16">
        <f t="shared" ca="1" si="14"/>
        <v>50</v>
      </c>
      <c r="K16">
        <f t="shared" ca="1" si="14"/>
        <v>50</v>
      </c>
      <c r="L16">
        <f t="shared" ca="1" si="14"/>
        <v>50</v>
      </c>
      <c r="M16">
        <f t="shared" ca="1" si="14"/>
        <v>50</v>
      </c>
      <c r="N16">
        <f t="shared" ca="1" si="14"/>
        <v>50</v>
      </c>
      <c r="O16">
        <f t="shared" ca="1" si="14"/>
        <v>50</v>
      </c>
    </row>
    <row r="17" spans="2:15" x14ac:dyDescent="0.35">
      <c r="B17" s="9" t="s">
        <v>15</v>
      </c>
      <c r="C17">
        <f ca="1">INDIRECT("'"&amp;$A$1&amp;"'!$C$17")</f>
        <v>52</v>
      </c>
      <c r="D17">
        <f t="shared" ref="D17:O17" ca="1" si="15">INDIRECT("'"&amp;$A$1&amp;"'!$C$17")</f>
        <v>52</v>
      </c>
      <c r="E17">
        <f t="shared" ca="1" si="15"/>
        <v>52</v>
      </c>
      <c r="F17">
        <f t="shared" ca="1" si="15"/>
        <v>52</v>
      </c>
      <c r="G17">
        <f t="shared" ca="1" si="15"/>
        <v>52</v>
      </c>
      <c r="H17">
        <f t="shared" ca="1" si="15"/>
        <v>52</v>
      </c>
      <c r="I17">
        <f t="shared" ca="1" si="15"/>
        <v>52</v>
      </c>
      <c r="J17">
        <f t="shared" ca="1" si="15"/>
        <v>52</v>
      </c>
      <c r="K17">
        <f t="shared" ca="1" si="15"/>
        <v>52</v>
      </c>
      <c r="L17">
        <f t="shared" ca="1" si="15"/>
        <v>52</v>
      </c>
      <c r="M17">
        <f t="shared" ca="1" si="15"/>
        <v>52</v>
      </c>
      <c r="N17">
        <f t="shared" ca="1" si="15"/>
        <v>52</v>
      </c>
      <c r="O17">
        <f t="shared" ca="1" si="15"/>
        <v>52</v>
      </c>
    </row>
    <row r="18" spans="2:15" x14ac:dyDescent="0.35">
      <c r="B18" s="9" t="s">
        <v>18</v>
      </c>
      <c r="C18">
        <f ca="1">INDIRECT("'"&amp;$A$1&amp;"'!$d$16")</f>
        <v>22</v>
      </c>
      <c r="D18">
        <f t="shared" ref="D18:O18" ca="1" si="16">INDIRECT("'"&amp;$A$1&amp;"'!$d$16")</f>
        <v>22</v>
      </c>
      <c r="E18">
        <f t="shared" ca="1" si="16"/>
        <v>22</v>
      </c>
      <c r="F18">
        <f t="shared" ca="1" si="16"/>
        <v>22</v>
      </c>
      <c r="G18">
        <f t="shared" ca="1" si="16"/>
        <v>22</v>
      </c>
      <c r="H18">
        <f t="shared" ca="1" si="16"/>
        <v>22</v>
      </c>
      <c r="I18">
        <f t="shared" ca="1" si="16"/>
        <v>22</v>
      </c>
      <c r="J18">
        <f t="shared" ca="1" si="16"/>
        <v>22</v>
      </c>
      <c r="K18">
        <f t="shared" ca="1" si="16"/>
        <v>22</v>
      </c>
      <c r="L18">
        <f t="shared" ca="1" si="16"/>
        <v>22</v>
      </c>
      <c r="M18">
        <f t="shared" ca="1" si="16"/>
        <v>22</v>
      </c>
      <c r="N18">
        <f t="shared" ca="1" si="16"/>
        <v>22</v>
      </c>
      <c r="O18">
        <f t="shared" ca="1" si="16"/>
        <v>22</v>
      </c>
    </row>
    <row r="19" spans="2:15" x14ac:dyDescent="0.35">
      <c r="B19" s="9" t="s">
        <v>19</v>
      </c>
      <c r="C19">
        <f ca="1">INDIRECT("'"&amp;$A$1&amp;"'!$e$17")</f>
        <v>52</v>
      </c>
      <c r="D19">
        <f t="shared" ref="D19:O19" ca="1" si="17">INDIRECT("'"&amp;$A$1&amp;"'!$e$17")</f>
        <v>52</v>
      </c>
      <c r="E19">
        <f t="shared" ca="1" si="17"/>
        <v>52</v>
      </c>
      <c r="F19">
        <f t="shared" ca="1" si="17"/>
        <v>52</v>
      </c>
      <c r="G19">
        <f t="shared" ca="1" si="17"/>
        <v>52</v>
      </c>
      <c r="H19">
        <f t="shared" ca="1" si="17"/>
        <v>52</v>
      </c>
      <c r="I19">
        <f t="shared" ca="1" si="17"/>
        <v>52</v>
      </c>
      <c r="J19">
        <f t="shared" ca="1" si="17"/>
        <v>52</v>
      </c>
      <c r="K19">
        <f t="shared" ca="1" si="17"/>
        <v>52</v>
      </c>
      <c r="L19">
        <f t="shared" ca="1" si="17"/>
        <v>52</v>
      </c>
      <c r="M19">
        <f t="shared" ca="1" si="17"/>
        <v>52</v>
      </c>
      <c r="N19">
        <f t="shared" ca="1" si="17"/>
        <v>52</v>
      </c>
      <c r="O19">
        <f t="shared" ca="1" si="17"/>
        <v>52</v>
      </c>
    </row>
    <row r="20" spans="2:15" x14ac:dyDescent="0.35">
      <c r="B20" s="9" t="s">
        <v>16</v>
      </c>
      <c r="C20">
        <f ca="1">INDIRECT("'"&amp;$A$1&amp;"'!$f$16")</f>
        <v>26</v>
      </c>
      <c r="D20">
        <f t="shared" ref="D20:O20" ca="1" si="18">INDIRECT("'"&amp;$A$1&amp;"'!$f$16")</f>
        <v>26</v>
      </c>
      <c r="E20">
        <f t="shared" ca="1" si="18"/>
        <v>26</v>
      </c>
      <c r="F20">
        <f t="shared" ca="1" si="18"/>
        <v>26</v>
      </c>
      <c r="G20">
        <f t="shared" ca="1" si="18"/>
        <v>26</v>
      </c>
      <c r="H20">
        <f t="shared" ca="1" si="18"/>
        <v>26</v>
      </c>
      <c r="I20">
        <f t="shared" ca="1" si="18"/>
        <v>26</v>
      </c>
      <c r="J20">
        <f t="shared" ca="1" si="18"/>
        <v>26</v>
      </c>
      <c r="K20">
        <f t="shared" ca="1" si="18"/>
        <v>26</v>
      </c>
      <c r="L20">
        <f t="shared" ca="1" si="18"/>
        <v>26</v>
      </c>
      <c r="M20">
        <f t="shared" ca="1" si="18"/>
        <v>26</v>
      </c>
      <c r="N20">
        <f t="shared" ca="1" si="18"/>
        <v>26</v>
      </c>
      <c r="O20">
        <f t="shared" ca="1" si="18"/>
        <v>26</v>
      </c>
    </row>
    <row r="21" spans="2:15" x14ac:dyDescent="0.35">
      <c r="B21" s="9" t="s">
        <v>17</v>
      </c>
      <c r="C21">
        <f ca="1">INDIRECT("'"&amp;$A$1&amp;"'!$f$17")</f>
        <v>28</v>
      </c>
      <c r="D21">
        <f t="shared" ref="D21:O21" ca="1" si="19">INDIRECT("'"&amp;$A$1&amp;"'!$f$17")</f>
        <v>28</v>
      </c>
      <c r="E21">
        <f t="shared" ca="1" si="19"/>
        <v>28</v>
      </c>
      <c r="F21">
        <f t="shared" ca="1" si="19"/>
        <v>28</v>
      </c>
      <c r="G21">
        <f t="shared" ca="1" si="19"/>
        <v>28</v>
      </c>
      <c r="H21">
        <f t="shared" ca="1" si="19"/>
        <v>28</v>
      </c>
      <c r="I21">
        <f t="shared" ca="1" si="19"/>
        <v>28</v>
      </c>
      <c r="J21">
        <f t="shared" ca="1" si="19"/>
        <v>28</v>
      </c>
      <c r="K21">
        <f t="shared" ca="1" si="19"/>
        <v>28</v>
      </c>
      <c r="L21">
        <f t="shared" ca="1" si="19"/>
        <v>28</v>
      </c>
      <c r="M21">
        <f t="shared" ca="1" si="19"/>
        <v>28</v>
      </c>
      <c r="N21">
        <f t="shared" ca="1" si="19"/>
        <v>28</v>
      </c>
      <c r="O21">
        <f t="shared" ca="1" si="19"/>
        <v>28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</v>
      </c>
      <c r="E23">
        <f ca="1">INDIRECT("'"&amp;$A$1&amp;"'!$e$23")</f>
        <v>2.75</v>
      </c>
      <c r="F23">
        <f ca="1">INDIRECT("'"&amp;$A$1&amp;"'!$f$23")</f>
        <v>4</v>
      </c>
      <c r="G23">
        <f ca="1">INDIRECT("'"&amp;$A$1&amp;"'!$g$23")</f>
        <v>5.5</v>
      </c>
      <c r="H23">
        <f ca="1">INDIRECT("'"&amp;$A$1&amp;"'!$h$23")</f>
        <v>7</v>
      </c>
      <c r="I23">
        <f ca="1">INDIRECT("'"&amp;$A$1&amp;"'!$i$23")</f>
        <v>9</v>
      </c>
      <c r="J23">
        <f ca="1">INDIRECT("'"&amp;$A$1&amp;"'!$j$23")</f>
        <v>10.25</v>
      </c>
      <c r="K23">
        <f ca="1">INDIRECT("'"&amp;$A$1&amp;"'!$k$23")</f>
        <v>11.5</v>
      </c>
      <c r="L23">
        <f ca="1">INDIRECT("'"&amp;$A$1&amp;"'!$l$23")</f>
        <v>13.25</v>
      </c>
      <c r="M23">
        <f ca="1">INDIRECT("'"&amp;$A$1&amp;"'!$m$23")</f>
        <v>15</v>
      </c>
      <c r="N23">
        <f ca="1">INDIRECT("'"&amp;$A$1&amp;"'!$n$23")</f>
        <v>15.75</v>
      </c>
      <c r="O23">
        <f ca="1">INDIRECT("'"&amp;$A$1&amp;"'!$o$23")</f>
        <v>16.5</v>
      </c>
    </row>
    <row r="24" spans="2:15" x14ac:dyDescent="0.35">
      <c r="B24" s="9" t="s">
        <v>130</v>
      </c>
      <c r="C24">
        <f ca="1">INDIRECT("'"&amp;$A$1&amp;"'!$C$25")</f>
        <v>17</v>
      </c>
      <c r="D24">
        <f ca="1">INDIRECT("'"&amp;$A$1&amp;"'!$d$25")</f>
        <v>21</v>
      </c>
      <c r="E24">
        <f ca="1">INDIRECT("'"&amp;$A$1&amp;"'!$e$25")</f>
        <v>27</v>
      </c>
      <c r="F24">
        <f ca="1">INDIRECT("'"&amp;$A$1&amp;"'!$f$25")</f>
        <v>36</v>
      </c>
      <c r="G24">
        <f ca="1">INDIRECT("'"&amp;$A$1&amp;"'!$g$25")</f>
        <v>49</v>
      </c>
      <c r="H24">
        <f ca="1">INDIRECT("'"&amp;$A$1&amp;"'!$h$25")</f>
        <v>64</v>
      </c>
      <c r="I24">
        <f ca="1">INDIRECT("'"&amp;$A$1&amp;"'!$i$25")</f>
        <v>75</v>
      </c>
      <c r="J24">
        <f ca="1">INDIRECT("'"&amp;$A$1&amp;"'!$j$25")</f>
        <v>91</v>
      </c>
      <c r="K24">
        <f ca="1">INDIRECT("'"&amp;$A$1&amp;"'!$k$25")</f>
        <v>102</v>
      </c>
      <c r="L24">
        <f ca="1">INDIRECT("'"&amp;$A$1&amp;"'!$l$25")</f>
        <v>105</v>
      </c>
      <c r="M24">
        <f ca="1">INDIRECT("'"&amp;$A$1&amp;"'!$m$25")</f>
        <v>132</v>
      </c>
      <c r="N24">
        <f ca="1">INDIRECT("'"&amp;$A$1&amp;"'!$n$25")</f>
        <v>154</v>
      </c>
      <c r="O24">
        <f ca="1">INDIRECT("'"&amp;$A$1&amp;"'!$o$25")</f>
        <v>172</v>
      </c>
    </row>
    <row r="25" spans="2:15" x14ac:dyDescent="0.35">
      <c r="B25" s="9" t="s">
        <v>131</v>
      </c>
      <c r="C25">
        <f ca="1">INDIRECT("'"&amp;$A$1&amp;"'!$C$26")</f>
        <v>16</v>
      </c>
      <c r="D25">
        <f ca="1">INDIRECT("'"&amp;$A$1&amp;"'!$d$26")</f>
        <v>17</v>
      </c>
      <c r="E25">
        <f ca="1">INDIRECT("'"&amp;$A$1&amp;"'!$e$26")</f>
        <v>24</v>
      </c>
      <c r="F25">
        <f ca="1">INDIRECT("'"&amp;$A$1&amp;"'!$f$26")</f>
        <v>33</v>
      </c>
      <c r="G25">
        <f ca="1">INDIRECT("'"&amp;$A$1&amp;"'!$g$26")</f>
        <v>51</v>
      </c>
      <c r="H25">
        <f ca="1">INDIRECT("'"&amp;$A$1&amp;"'!$h$26")</f>
        <v>55</v>
      </c>
      <c r="I25">
        <f ca="1">INDIRECT("'"&amp;$A$1&amp;"'!$i$26")</f>
        <v>65</v>
      </c>
      <c r="J25">
        <f ca="1">INDIRECT("'"&amp;$A$1&amp;"'!$j$26")</f>
        <v>73</v>
      </c>
      <c r="K25">
        <f ca="1">INDIRECT("'"&amp;$A$1&amp;"'!$k$26")</f>
        <v>85</v>
      </c>
      <c r="L25">
        <f ca="1">INDIRECT("'"&amp;$A$1&amp;"'!$l$26")</f>
        <v>98</v>
      </c>
      <c r="M25">
        <f ca="1">INDIRECT("'"&amp;$A$1&amp;"'!$m$26")</f>
        <v>118</v>
      </c>
      <c r="N25">
        <f ca="1">INDIRECT("'"&amp;$A$1&amp;"'!$n$26")</f>
        <v>135</v>
      </c>
      <c r="O25">
        <f ca="1">INDIRECT("'"&amp;$A$1&amp;"'!$o$26")</f>
        <v>161</v>
      </c>
    </row>
    <row r="26" spans="2:15" x14ac:dyDescent="0.35">
      <c r="B26" s="9" t="s">
        <v>132</v>
      </c>
      <c r="C26">
        <f ca="1">INDIRECT("'"&amp;$A$1&amp;"'!$C$27")</f>
        <v>12</v>
      </c>
      <c r="D26">
        <f ca="1">INDIRECT("'"&amp;$A$1&amp;"'!$d$27")</f>
        <v>18</v>
      </c>
      <c r="E26">
        <f ca="1">INDIRECT("'"&amp;$A$1&amp;"'!$e$27")</f>
        <v>26</v>
      </c>
      <c r="F26">
        <f ca="1">INDIRECT("'"&amp;$A$1&amp;"'!$f$27")</f>
        <v>38</v>
      </c>
      <c r="G26">
        <f ca="1">INDIRECT("'"&amp;$A$1&amp;"'!$g$27")</f>
        <v>47</v>
      </c>
      <c r="H26">
        <f ca="1">INDIRECT("'"&amp;$A$1&amp;"'!$h$27")</f>
        <v>65</v>
      </c>
      <c r="I26">
        <f ca="1">INDIRECT("'"&amp;$A$1&amp;"'!$i$27")</f>
        <v>73</v>
      </c>
      <c r="J26">
        <f ca="1">INDIRECT("'"&amp;$A$1&amp;"'!$j$27")</f>
        <v>82</v>
      </c>
      <c r="K26">
        <f ca="1">INDIRECT("'"&amp;$A$1&amp;"'!$k$27")</f>
        <v>103</v>
      </c>
      <c r="L26">
        <f ca="1">INDIRECT("'"&amp;$A$1&amp;"'!$l$27")</f>
        <v>118</v>
      </c>
      <c r="M26">
        <f ca="1">INDIRECT("'"&amp;$A$1&amp;"'!$m$27")</f>
        <v>137</v>
      </c>
      <c r="N26">
        <f ca="1">INDIRECT("'"&amp;$A$1&amp;"'!$n$27")</f>
        <v>132</v>
      </c>
      <c r="O26">
        <f ca="1">INDIRECT("'"&amp;$A$1&amp;"'!$o$27")</f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B1" sqref="B1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20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177</v>
      </c>
      <c r="D3">
        <f t="shared" ref="D3:O3" ca="1" si="1">INDIRECT("'"&amp;$A$1&amp;"'!$C$4")</f>
        <v>177</v>
      </c>
      <c r="E3">
        <f t="shared" ca="1" si="1"/>
        <v>177</v>
      </c>
      <c r="F3">
        <f t="shared" ca="1" si="1"/>
        <v>177</v>
      </c>
      <c r="G3">
        <f t="shared" ca="1" si="1"/>
        <v>177</v>
      </c>
      <c r="H3">
        <f t="shared" ca="1" si="1"/>
        <v>177</v>
      </c>
      <c r="I3">
        <f t="shared" ca="1" si="1"/>
        <v>177</v>
      </c>
      <c r="J3">
        <f t="shared" ca="1" si="1"/>
        <v>177</v>
      </c>
      <c r="K3">
        <f t="shared" ca="1" si="1"/>
        <v>177</v>
      </c>
      <c r="L3">
        <f t="shared" ca="1" si="1"/>
        <v>177</v>
      </c>
      <c r="M3">
        <f t="shared" ca="1" si="1"/>
        <v>177</v>
      </c>
      <c r="N3">
        <f t="shared" ca="1" si="1"/>
        <v>177</v>
      </c>
      <c r="O3">
        <f t="shared" ca="1" si="1"/>
        <v>177</v>
      </c>
    </row>
    <row r="4" spans="1:15" x14ac:dyDescent="0.35">
      <c r="B4" s="8" t="s">
        <v>2</v>
      </c>
      <c r="C4">
        <f ca="1">INDIRECT("'"&amp;$A$1&amp;"'!$C$5")</f>
        <v>65.900000000000006</v>
      </c>
      <c r="D4">
        <f t="shared" ref="D4:O4" ca="1" si="2">INDIRECT("'"&amp;$A$1&amp;"'!$C$5")</f>
        <v>65.900000000000006</v>
      </c>
      <c r="E4">
        <f t="shared" ca="1" si="2"/>
        <v>65.900000000000006</v>
      </c>
      <c r="F4">
        <f t="shared" ca="1" si="2"/>
        <v>65.900000000000006</v>
      </c>
      <c r="G4">
        <f t="shared" ca="1" si="2"/>
        <v>65.900000000000006</v>
      </c>
      <c r="H4">
        <f t="shared" ca="1" si="2"/>
        <v>65.900000000000006</v>
      </c>
      <c r="I4">
        <f t="shared" ca="1" si="2"/>
        <v>65.900000000000006</v>
      </c>
      <c r="J4">
        <f t="shared" ca="1" si="2"/>
        <v>65.900000000000006</v>
      </c>
      <c r="K4">
        <f t="shared" ca="1" si="2"/>
        <v>65.900000000000006</v>
      </c>
      <c r="L4">
        <f t="shared" ca="1" si="2"/>
        <v>65.900000000000006</v>
      </c>
      <c r="M4">
        <f t="shared" ca="1" si="2"/>
        <v>65.900000000000006</v>
      </c>
      <c r="N4">
        <f t="shared" ca="1" si="2"/>
        <v>65.900000000000006</v>
      </c>
      <c r="O4">
        <f t="shared" ca="1" si="2"/>
        <v>65.900000000000006</v>
      </c>
    </row>
    <row r="5" spans="1:15" x14ac:dyDescent="0.35">
      <c r="B5" s="8" t="s">
        <v>3</v>
      </c>
      <c r="C5">
        <f ca="1">INDIRECT("'"&amp;$A$1&amp;"'!$C$6")</f>
        <v>14</v>
      </c>
      <c r="D5">
        <f t="shared" ref="D5:O5" ca="1" si="3">INDIRECT("'"&amp;$A$1&amp;"'!$C$6")</f>
        <v>14</v>
      </c>
      <c r="E5">
        <f t="shared" ca="1" si="3"/>
        <v>14</v>
      </c>
      <c r="F5">
        <f t="shared" ca="1" si="3"/>
        <v>14</v>
      </c>
      <c r="G5">
        <f t="shared" ca="1" si="3"/>
        <v>14</v>
      </c>
      <c r="H5">
        <f t="shared" ca="1" si="3"/>
        <v>14</v>
      </c>
      <c r="I5">
        <f t="shared" ca="1" si="3"/>
        <v>14</v>
      </c>
      <c r="J5">
        <f t="shared" ca="1" si="3"/>
        <v>14</v>
      </c>
      <c r="K5">
        <f t="shared" ca="1" si="3"/>
        <v>14</v>
      </c>
      <c r="L5">
        <f t="shared" ca="1" si="3"/>
        <v>14</v>
      </c>
      <c r="M5">
        <f t="shared" ca="1" si="3"/>
        <v>14</v>
      </c>
      <c r="N5">
        <f t="shared" ca="1" si="3"/>
        <v>14</v>
      </c>
      <c r="O5">
        <f t="shared" ca="1" si="3"/>
        <v>14</v>
      </c>
    </row>
    <row r="6" spans="1:15" x14ac:dyDescent="0.35">
      <c r="B6" s="8" t="s">
        <v>4</v>
      </c>
      <c r="C6">
        <f ca="1">INDIRECT("'"&amp;$A$1&amp;"'!$C$7")</f>
        <v>4.5</v>
      </c>
      <c r="D6">
        <f t="shared" ref="D6:O6" ca="1" si="4">INDIRECT("'"&amp;$A$1&amp;"'!$C$7")</f>
        <v>4.5</v>
      </c>
      <c r="E6">
        <f t="shared" ca="1" si="4"/>
        <v>4.5</v>
      </c>
      <c r="F6">
        <f t="shared" ca="1" si="4"/>
        <v>4.5</v>
      </c>
      <c r="G6">
        <f t="shared" ca="1" si="4"/>
        <v>4.5</v>
      </c>
      <c r="H6">
        <f t="shared" ca="1" si="4"/>
        <v>4.5</v>
      </c>
      <c r="I6">
        <f t="shared" ca="1" si="4"/>
        <v>4.5</v>
      </c>
      <c r="J6">
        <f t="shared" ca="1" si="4"/>
        <v>4.5</v>
      </c>
      <c r="K6">
        <f t="shared" ca="1" si="4"/>
        <v>4.5</v>
      </c>
      <c r="L6">
        <f t="shared" ca="1" si="4"/>
        <v>4.5</v>
      </c>
      <c r="M6">
        <f t="shared" ca="1" si="4"/>
        <v>4.5</v>
      </c>
      <c r="N6">
        <f t="shared" ca="1" si="4"/>
        <v>4.5</v>
      </c>
      <c r="O6">
        <f t="shared" ca="1" si="4"/>
        <v>4.5</v>
      </c>
    </row>
    <row r="7" spans="1:15" x14ac:dyDescent="0.35">
      <c r="B7" s="8" t="s">
        <v>5</v>
      </c>
      <c r="C7">
        <f ca="1">INDIRECT("'"&amp;$A$1&amp;"'!$C$8")</f>
        <v>21</v>
      </c>
      <c r="D7">
        <f t="shared" ref="D7:O7" ca="1" si="5">INDIRECT("'"&amp;$A$1&amp;"'!$C$8")</f>
        <v>21</v>
      </c>
      <c r="E7">
        <f t="shared" ca="1" si="5"/>
        <v>21</v>
      </c>
      <c r="F7">
        <f t="shared" ca="1" si="5"/>
        <v>21</v>
      </c>
      <c r="G7">
        <f t="shared" ca="1" si="5"/>
        <v>21</v>
      </c>
      <c r="H7">
        <f t="shared" ca="1" si="5"/>
        <v>21</v>
      </c>
      <c r="I7">
        <f t="shared" ca="1" si="5"/>
        <v>21</v>
      </c>
      <c r="J7">
        <f t="shared" ca="1" si="5"/>
        <v>21</v>
      </c>
      <c r="K7">
        <f t="shared" ca="1" si="5"/>
        <v>21</v>
      </c>
      <c r="L7">
        <f t="shared" ca="1" si="5"/>
        <v>21</v>
      </c>
      <c r="M7">
        <f t="shared" ca="1" si="5"/>
        <v>21</v>
      </c>
      <c r="N7">
        <f t="shared" ca="1" si="5"/>
        <v>21</v>
      </c>
      <c r="O7">
        <f t="shared" ca="1" si="5"/>
        <v>21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9.9</v>
      </c>
      <c r="D8">
        <f t="shared" ref="D8:O8" ca="1" si="6">INDIRECT("'"&amp;$A$1&amp;"'!$C$11")</f>
        <v>9.9</v>
      </c>
      <c r="E8">
        <f t="shared" ca="1" si="6"/>
        <v>9.9</v>
      </c>
      <c r="F8">
        <f t="shared" ca="1" si="6"/>
        <v>9.9</v>
      </c>
      <c r="G8">
        <f t="shared" ca="1" si="6"/>
        <v>9.9</v>
      </c>
      <c r="H8">
        <f t="shared" ca="1" si="6"/>
        <v>9.9</v>
      </c>
      <c r="I8">
        <f t="shared" ca="1" si="6"/>
        <v>9.9</v>
      </c>
      <c r="J8">
        <f t="shared" ca="1" si="6"/>
        <v>9.9</v>
      </c>
      <c r="K8">
        <f t="shared" ca="1" si="6"/>
        <v>9.9</v>
      </c>
      <c r="L8">
        <f t="shared" ca="1" si="6"/>
        <v>9.9</v>
      </c>
      <c r="M8">
        <f t="shared" ca="1" si="6"/>
        <v>9.9</v>
      </c>
      <c r="N8">
        <f t="shared" ca="1" si="6"/>
        <v>9.9</v>
      </c>
      <c r="O8">
        <f t="shared" ca="1" si="6"/>
        <v>9.9</v>
      </c>
    </row>
    <row r="9" spans="1:15" x14ac:dyDescent="0.35">
      <c r="B9" s="9" t="s">
        <v>7</v>
      </c>
      <c r="C9">
        <f ca="1">INDIRECT("'"&amp;$A$1&amp;"'!$D$11")</f>
        <v>8.5</v>
      </c>
      <c r="D9">
        <f t="shared" ref="D9:O9" ca="1" si="7">INDIRECT("'"&amp;$A$1&amp;"'!$D$11")</f>
        <v>8.5</v>
      </c>
      <c r="E9">
        <f t="shared" ca="1" si="7"/>
        <v>8.5</v>
      </c>
      <c r="F9">
        <f t="shared" ca="1" si="7"/>
        <v>8.5</v>
      </c>
      <c r="G9">
        <f t="shared" ca="1" si="7"/>
        <v>8.5</v>
      </c>
      <c r="H9">
        <f t="shared" ca="1" si="7"/>
        <v>8.5</v>
      </c>
      <c r="I9">
        <f t="shared" ca="1" si="7"/>
        <v>8.5</v>
      </c>
      <c r="J9">
        <f t="shared" ca="1" si="7"/>
        <v>8.5</v>
      </c>
      <c r="K9">
        <f t="shared" ca="1" si="7"/>
        <v>8.5</v>
      </c>
      <c r="L9">
        <f t="shared" ca="1" si="7"/>
        <v>8.5</v>
      </c>
      <c r="M9">
        <f t="shared" ca="1" si="7"/>
        <v>8.5</v>
      </c>
      <c r="N9">
        <f t="shared" ca="1" si="7"/>
        <v>8.5</v>
      </c>
      <c r="O9">
        <f t="shared" ca="1" si="7"/>
        <v>8.5</v>
      </c>
    </row>
    <row r="10" spans="1:15" x14ac:dyDescent="0.35">
      <c r="B10" s="9" t="s">
        <v>8</v>
      </c>
      <c r="C10">
        <f ca="1">INDIRECT("'"&amp;$A$1&amp;"'!$e$11")</f>
        <v>15.2</v>
      </c>
      <c r="D10">
        <f t="shared" ref="D10:O10" ca="1" si="8">INDIRECT("'"&amp;$A$1&amp;"'!$e$11")</f>
        <v>15.2</v>
      </c>
      <c r="E10">
        <f t="shared" ca="1" si="8"/>
        <v>15.2</v>
      </c>
      <c r="F10">
        <f t="shared" ca="1" si="8"/>
        <v>15.2</v>
      </c>
      <c r="G10">
        <f t="shared" ca="1" si="8"/>
        <v>15.2</v>
      </c>
      <c r="H10">
        <f t="shared" ca="1" si="8"/>
        <v>15.2</v>
      </c>
      <c r="I10">
        <f t="shared" ca="1" si="8"/>
        <v>15.2</v>
      </c>
      <c r="J10">
        <f t="shared" ca="1" si="8"/>
        <v>15.2</v>
      </c>
      <c r="K10">
        <f t="shared" ca="1" si="8"/>
        <v>15.2</v>
      </c>
      <c r="L10">
        <f t="shared" ca="1" si="8"/>
        <v>15.2</v>
      </c>
      <c r="M10">
        <f t="shared" ca="1" si="8"/>
        <v>15.2</v>
      </c>
      <c r="N10">
        <f t="shared" ca="1" si="8"/>
        <v>15.2</v>
      </c>
      <c r="O10">
        <f t="shared" ca="1" si="8"/>
        <v>15.2</v>
      </c>
    </row>
    <row r="11" spans="1:15" x14ac:dyDescent="0.35">
      <c r="B11" s="9" t="s">
        <v>9</v>
      </c>
      <c r="C11">
        <f ca="1">INDIRECT("'"&amp;$A$1&amp;"'!$f$11")</f>
        <v>14.1</v>
      </c>
      <c r="D11">
        <f t="shared" ref="D11:O11" ca="1" si="9">INDIRECT("'"&amp;$A$1&amp;"'!$f$11")</f>
        <v>14.1</v>
      </c>
      <c r="E11">
        <f t="shared" ca="1" si="9"/>
        <v>14.1</v>
      </c>
      <c r="F11">
        <f t="shared" ca="1" si="9"/>
        <v>14.1</v>
      </c>
      <c r="G11">
        <f t="shared" ca="1" si="9"/>
        <v>14.1</v>
      </c>
      <c r="H11">
        <f t="shared" ca="1" si="9"/>
        <v>14.1</v>
      </c>
      <c r="I11">
        <f t="shared" ca="1" si="9"/>
        <v>14.1</v>
      </c>
      <c r="J11">
        <f t="shared" ca="1" si="9"/>
        <v>14.1</v>
      </c>
      <c r="K11">
        <f t="shared" ca="1" si="9"/>
        <v>14.1</v>
      </c>
      <c r="L11">
        <f t="shared" ca="1" si="9"/>
        <v>14.1</v>
      </c>
      <c r="M11">
        <f t="shared" ca="1" si="9"/>
        <v>14.1</v>
      </c>
      <c r="N11">
        <f t="shared" ca="1" si="9"/>
        <v>14.1</v>
      </c>
      <c r="O11">
        <f t="shared" ca="1" si="9"/>
        <v>14.1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37</v>
      </c>
      <c r="D12">
        <f t="shared" ref="D12:O12" ca="1" si="10">INDIRECT("'"&amp;$A$1&amp;"'!$C$12")</f>
        <v>37</v>
      </c>
      <c r="E12">
        <f t="shared" ca="1" si="10"/>
        <v>37</v>
      </c>
      <c r="F12">
        <f t="shared" ca="1" si="10"/>
        <v>37</v>
      </c>
      <c r="G12">
        <f t="shared" ca="1" si="10"/>
        <v>37</v>
      </c>
      <c r="H12">
        <f t="shared" ca="1" si="10"/>
        <v>37</v>
      </c>
      <c r="I12">
        <f t="shared" ca="1" si="10"/>
        <v>37</v>
      </c>
      <c r="J12">
        <f t="shared" ca="1" si="10"/>
        <v>37</v>
      </c>
      <c r="K12">
        <f t="shared" ca="1" si="10"/>
        <v>37</v>
      </c>
      <c r="L12">
        <f t="shared" ca="1" si="10"/>
        <v>37</v>
      </c>
      <c r="M12">
        <f t="shared" ca="1" si="10"/>
        <v>37</v>
      </c>
      <c r="N12">
        <f t="shared" ca="1" si="10"/>
        <v>37</v>
      </c>
      <c r="O12">
        <f t="shared" ca="1" si="10"/>
        <v>37</v>
      </c>
    </row>
    <row r="13" spans="1:15" x14ac:dyDescent="0.35">
      <c r="B13" s="9" t="s">
        <v>11</v>
      </c>
      <c r="C13">
        <f ca="1">INDIRECT("'"&amp;$A$1&amp;"'!$d$12")</f>
        <v>31.5</v>
      </c>
      <c r="D13">
        <f t="shared" ref="D13:O13" ca="1" si="11">INDIRECT("'"&amp;$A$1&amp;"'!$d$12")</f>
        <v>31.5</v>
      </c>
      <c r="E13">
        <f t="shared" ca="1" si="11"/>
        <v>31.5</v>
      </c>
      <c r="F13">
        <f t="shared" ca="1" si="11"/>
        <v>31.5</v>
      </c>
      <c r="G13">
        <f t="shared" ca="1" si="11"/>
        <v>31.5</v>
      </c>
      <c r="H13">
        <f t="shared" ca="1" si="11"/>
        <v>31.5</v>
      </c>
      <c r="I13">
        <f t="shared" ca="1" si="11"/>
        <v>31.5</v>
      </c>
      <c r="J13">
        <f t="shared" ca="1" si="11"/>
        <v>31.5</v>
      </c>
      <c r="K13">
        <f t="shared" ca="1" si="11"/>
        <v>31.5</v>
      </c>
      <c r="L13">
        <f t="shared" ca="1" si="11"/>
        <v>31.5</v>
      </c>
      <c r="M13">
        <f t="shared" ca="1" si="11"/>
        <v>31.5</v>
      </c>
      <c r="N13">
        <f t="shared" ca="1" si="11"/>
        <v>31.5</v>
      </c>
      <c r="O13">
        <f t="shared" ca="1" si="11"/>
        <v>31.5</v>
      </c>
    </row>
    <row r="14" spans="1:15" x14ac:dyDescent="0.35">
      <c r="B14" s="9" t="s">
        <v>12</v>
      </c>
      <c r="C14">
        <f ca="1">INDIRECT("'"&amp;$A$1&amp;"'!$e$12")</f>
        <v>41.4</v>
      </c>
      <c r="D14">
        <f t="shared" ref="D14:O14" ca="1" si="12">INDIRECT("'"&amp;$A$1&amp;"'!$e$12")</f>
        <v>41.4</v>
      </c>
      <c r="E14">
        <f t="shared" ca="1" si="12"/>
        <v>41.4</v>
      </c>
      <c r="F14">
        <f t="shared" ca="1" si="12"/>
        <v>41.4</v>
      </c>
      <c r="G14">
        <f t="shared" ca="1" si="12"/>
        <v>41.4</v>
      </c>
      <c r="H14">
        <f t="shared" ca="1" si="12"/>
        <v>41.4</v>
      </c>
      <c r="I14">
        <f t="shared" ca="1" si="12"/>
        <v>41.4</v>
      </c>
      <c r="J14">
        <f t="shared" ca="1" si="12"/>
        <v>41.4</v>
      </c>
      <c r="K14">
        <f t="shared" ca="1" si="12"/>
        <v>41.4</v>
      </c>
      <c r="L14">
        <f t="shared" ca="1" si="12"/>
        <v>41.4</v>
      </c>
      <c r="M14">
        <f t="shared" ca="1" si="12"/>
        <v>41.4</v>
      </c>
      <c r="N14">
        <f t="shared" ca="1" si="12"/>
        <v>41.4</v>
      </c>
      <c r="O14">
        <f t="shared" ca="1" si="12"/>
        <v>41.4</v>
      </c>
    </row>
    <row r="15" spans="1:15" x14ac:dyDescent="0.35">
      <c r="B15" s="9" t="s">
        <v>13</v>
      </c>
      <c r="C15">
        <f ca="1">INDIRECT("'"&amp;$A$1&amp;"'!$f$12")</f>
        <v>54.1</v>
      </c>
      <c r="D15">
        <f t="shared" ref="D15:O15" ca="1" si="13">INDIRECT("'"&amp;$A$1&amp;"'!$f$12")</f>
        <v>54.1</v>
      </c>
      <c r="E15">
        <f t="shared" ca="1" si="13"/>
        <v>54.1</v>
      </c>
      <c r="F15">
        <f t="shared" ca="1" si="13"/>
        <v>54.1</v>
      </c>
      <c r="G15">
        <f t="shared" ca="1" si="13"/>
        <v>54.1</v>
      </c>
      <c r="H15">
        <f t="shared" ca="1" si="13"/>
        <v>54.1</v>
      </c>
      <c r="I15">
        <f t="shared" ca="1" si="13"/>
        <v>54.1</v>
      </c>
      <c r="J15">
        <f t="shared" ca="1" si="13"/>
        <v>54.1</v>
      </c>
      <c r="K15">
        <f t="shared" ca="1" si="13"/>
        <v>54.1</v>
      </c>
      <c r="L15">
        <f t="shared" ca="1" si="13"/>
        <v>54.1</v>
      </c>
      <c r="M15">
        <f t="shared" ca="1" si="13"/>
        <v>54.1</v>
      </c>
      <c r="N15">
        <f t="shared" ca="1" si="13"/>
        <v>54.1</v>
      </c>
      <c r="O15">
        <f t="shared" ca="1" si="13"/>
        <v>54.1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50</v>
      </c>
      <c r="D16">
        <f t="shared" ref="D16:O16" ca="1" si="14">INDIRECT("'"&amp;$A$1&amp;"'!$C$16")</f>
        <v>50</v>
      </c>
      <c r="E16">
        <f t="shared" ca="1" si="14"/>
        <v>50</v>
      </c>
      <c r="F16">
        <f t="shared" ca="1" si="14"/>
        <v>50</v>
      </c>
      <c r="G16">
        <f t="shared" ca="1" si="14"/>
        <v>50</v>
      </c>
      <c r="H16">
        <f t="shared" ca="1" si="14"/>
        <v>50</v>
      </c>
      <c r="I16">
        <f t="shared" ca="1" si="14"/>
        <v>50</v>
      </c>
      <c r="J16">
        <f t="shared" ca="1" si="14"/>
        <v>50</v>
      </c>
      <c r="K16">
        <f t="shared" ca="1" si="14"/>
        <v>50</v>
      </c>
      <c r="L16">
        <f t="shared" ca="1" si="14"/>
        <v>50</v>
      </c>
      <c r="M16">
        <f t="shared" ca="1" si="14"/>
        <v>50</v>
      </c>
      <c r="N16">
        <f t="shared" ca="1" si="14"/>
        <v>50</v>
      </c>
      <c r="O16">
        <f t="shared" ca="1" si="14"/>
        <v>50</v>
      </c>
    </row>
    <row r="17" spans="2:15" x14ac:dyDescent="0.35">
      <c r="B17" s="9" t="s">
        <v>15</v>
      </c>
      <c r="C17">
        <f ca="1">INDIRECT("'"&amp;$A$1&amp;"'!$C$17")</f>
        <v>52</v>
      </c>
      <c r="D17">
        <f t="shared" ref="D17:O17" ca="1" si="15">INDIRECT("'"&amp;$A$1&amp;"'!$C$17")</f>
        <v>52</v>
      </c>
      <c r="E17">
        <f t="shared" ca="1" si="15"/>
        <v>52</v>
      </c>
      <c r="F17">
        <f t="shared" ca="1" si="15"/>
        <v>52</v>
      </c>
      <c r="G17">
        <f t="shared" ca="1" si="15"/>
        <v>52</v>
      </c>
      <c r="H17">
        <f t="shared" ca="1" si="15"/>
        <v>52</v>
      </c>
      <c r="I17">
        <f t="shared" ca="1" si="15"/>
        <v>52</v>
      </c>
      <c r="J17">
        <f t="shared" ca="1" si="15"/>
        <v>52</v>
      </c>
      <c r="K17">
        <f t="shared" ca="1" si="15"/>
        <v>52</v>
      </c>
      <c r="L17">
        <f t="shared" ca="1" si="15"/>
        <v>52</v>
      </c>
      <c r="M17">
        <f t="shared" ca="1" si="15"/>
        <v>52</v>
      </c>
      <c r="N17">
        <f t="shared" ca="1" si="15"/>
        <v>52</v>
      </c>
      <c r="O17">
        <f t="shared" ca="1" si="15"/>
        <v>52</v>
      </c>
    </row>
    <row r="18" spans="2:15" x14ac:dyDescent="0.35">
      <c r="B18" s="9" t="s">
        <v>18</v>
      </c>
      <c r="C18">
        <f ca="1">INDIRECT("'"&amp;$A$1&amp;"'!$d$16")</f>
        <v>22</v>
      </c>
      <c r="D18">
        <f t="shared" ref="D18:O18" ca="1" si="16">INDIRECT("'"&amp;$A$1&amp;"'!$d$16")</f>
        <v>22</v>
      </c>
      <c r="E18">
        <f t="shared" ca="1" si="16"/>
        <v>22</v>
      </c>
      <c r="F18">
        <f t="shared" ca="1" si="16"/>
        <v>22</v>
      </c>
      <c r="G18">
        <f t="shared" ca="1" si="16"/>
        <v>22</v>
      </c>
      <c r="H18">
        <f t="shared" ca="1" si="16"/>
        <v>22</v>
      </c>
      <c r="I18">
        <f t="shared" ca="1" si="16"/>
        <v>22</v>
      </c>
      <c r="J18">
        <f t="shared" ca="1" si="16"/>
        <v>22</v>
      </c>
      <c r="K18">
        <f t="shared" ca="1" si="16"/>
        <v>22</v>
      </c>
      <c r="L18">
        <f t="shared" ca="1" si="16"/>
        <v>22</v>
      </c>
      <c r="M18">
        <f t="shared" ca="1" si="16"/>
        <v>22</v>
      </c>
      <c r="N18">
        <f t="shared" ca="1" si="16"/>
        <v>22</v>
      </c>
      <c r="O18">
        <f t="shared" ca="1" si="16"/>
        <v>22</v>
      </c>
    </row>
    <row r="19" spans="2:15" x14ac:dyDescent="0.35">
      <c r="B19" s="9" t="s">
        <v>19</v>
      </c>
      <c r="C19">
        <f ca="1">INDIRECT("'"&amp;$A$1&amp;"'!$e$17")</f>
        <v>52</v>
      </c>
      <c r="D19">
        <f t="shared" ref="D19:O19" ca="1" si="17">INDIRECT("'"&amp;$A$1&amp;"'!$e$17")</f>
        <v>52</v>
      </c>
      <c r="E19">
        <f t="shared" ca="1" si="17"/>
        <v>52</v>
      </c>
      <c r="F19">
        <f t="shared" ca="1" si="17"/>
        <v>52</v>
      </c>
      <c r="G19">
        <f t="shared" ca="1" si="17"/>
        <v>52</v>
      </c>
      <c r="H19">
        <f t="shared" ca="1" si="17"/>
        <v>52</v>
      </c>
      <c r="I19">
        <f t="shared" ca="1" si="17"/>
        <v>52</v>
      </c>
      <c r="J19">
        <f t="shared" ca="1" si="17"/>
        <v>52</v>
      </c>
      <c r="K19">
        <f t="shared" ca="1" si="17"/>
        <v>52</v>
      </c>
      <c r="L19">
        <f t="shared" ca="1" si="17"/>
        <v>52</v>
      </c>
      <c r="M19">
        <f t="shared" ca="1" si="17"/>
        <v>52</v>
      </c>
      <c r="N19">
        <f t="shared" ca="1" si="17"/>
        <v>52</v>
      </c>
      <c r="O19">
        <f t="shared" ca="1" si="17"/>
        <v>52</v>
      </c>
    </row>
    <row r="20" spans="2:15" x14ac:dyDescent="0.35">
      <c r="B20" s="9" t="s">
        <v>16</v>
      </c>
      <c r="C20">
        <f ca="1">INDIRECT("'"&amp;$A$1&amp;"'!$f$16")</f>
        <v>26</v>
      </c>
      <c r="D20">
        <f t="shared" ref="D20:O20" ca="1" si="18">INDIRECT("'"&amp;$A$1&amp;"'!$f$16")</f>
        <v>26</v>
      </c>
      <c r="E20">
        <f t="shared" ca="1" si="18"/>
        <v>26</v>
      </c>
      <c r="F20">
        <f t="shared" ca="1" si="18"/>
        <v>26</v>
      </c>
      <c r="G20">
        <f t="shared" ca="1" si="18"/>
        <v>26</v>
      </c>
      <c r="H20">
        <f t="shared" ca="1" si="18"/>
        <v>26</v>
      </c>
      <c r="I20">
        <f t="shared" ca="1" si="18"/>
        <v>26</v>
      </c>
      <c r="J20">
        <f t="shared" ca="1" si="18"/>
        <v>26</v>
      </c>
      <c r="K20">
        <f t="shared" ca="1" si="18"/>
        <v>26</v>
      </c>
      <c r="L20">
        <f t="shared" ca="1" si="18"/>
        <v>26</v>
      </c>
      <c r="M20">
        <f t="shared" ca="1" si="18"/>
        <v>26</v>
      </c>
      <c r="N20">
        <f t="shared" ca="1" si="18"/>
        <v>26</v>
      </c>
      <c r="O20">
        <f t="shared" ca="1" si="18"/>
        <v>26</v>
      </c>
    </row>
    <row r="21" spans="2:15" x14ac:dyDescent="0.35">
      <c r="B21" s="9" t="s">
        <v>17</v>
      </c>
      <c r="C21">
        <f ca="1">INDIRECT("'"&amp;$A$1&amp;"'!$f$17")</f>
        <v>30</v>
      </c>
      <c r="D21">
        <f t="shared" ref="D21:O21" ca="1" si="19">INDIRECT("'"&amp;$A$1&amp;"'!$f$17")</f>
        <v>30</v>
      </c>
      <c r="E21">
        <f t="shared" ca="1" si="19"/>
        <v>30</v>
      </c>
      <c r="F21">
        <f t="shared" ca="1" si="19"/>
        <v>30</v>
      </c>
      <c r="G21">
        <f t="shared" ca="1" si="19"/>
        <v>30</v>
      </c>
      <c r="H21">
        <f t="shared" ca="1" si="19"/>
        <v>30</v>
      </c>
      <c r="I21">
        <f t="shared" ca="1" si="19"/>
        <v>30</v>
      </c>
      <c r="J21">
        <f t="shared" ca="1" si="19"/>
        <v>30</v>
      </c>
      <c r="K21">
        <f t="shared" ca="1" si="19"/>
        <v>30</v>
      </c>
      <c r="L21">
        <f t="shared" ca="1" si="19"/>
        <v>30</v>
      </c>
      <c r="M21">
        <f t="shared" ca="1" si="19"/>
        <v>30</v>
      </c>
      <c r="N21">
        <f t="shared" ca="1" si="19"/>
        <v>30</v>
      </c>
      <c r="O21">
        <f t="shared" ca="1" si="19"/>
        <v>30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0.75</v>
      </c>
      <c r="E23">
        <f ca="1">INDIRECT("'"&amp;$A$1&amp;"'!$e$23")</f>
        <v>1.5</v>
      </c>
      <c r="F23">
        <f ca="1">INDIRECT("'"&amp;$A$1&amp;"'!$f$23")</f>
        <v>2.5</v>
      </c>
      <c r="G23">
        <f ca="1">INDIRECT("'"&amp;$A$1&amp;"'!$g$23")</f>
        <v>3.4000000000000004</v>
      </c>
      <c r="H23">
        <f ca="1">INDIRECT("'"&amp;$A$1&amp;"'!$h$23")</f>
        <v>5.25</v>
      </c>
      <c r="I23">
        <f ca="1">INDIRECT("'"&amp;$A$1&amp;"'!$i$23")</f>
        <v>6.25</v>
      </c>
      <c r="J23">
        <f ca="1">INDIRECT("'"&amp;$A$1&amp;"'!$j$23")</f>
        <v>7.75</v>
      </c>
      <c r="K23">
        <f ca="1">INDIRECT("'"&amp;$A$1&amp;"'!$k$23")</f>
        <v>8.25</v>
      </c>
      <c r="L23">
        <f ca="1">INDIRECT("'"&amp;$A$1&amp;"'!$l$23")</f>
        <v>9.25</v>
      </c>
      <c r="M23">
        <f ca="1">INDIRECT("'"&amp;$A$1&amp;"'!$m$23")</f>
        <v>10.75</v>
      </c>
      <c r="N23">
        <f ca="1">INDIRECT("'"&amp;$A$1&amp;"'!$n$23")</f>
        <v>12</v>
      </c>
      <c r="O23">
        <f ca="1">INDIRECT("'"&amp;$A$1&amp;"'!$o$23")</f>
        <v>13.25</v>
      </c>
    </row>
    <row r="24" spans="2:15" x14ac:dyDescent="0.35">
      <c r="B24" s="9" t="s">
        <v>130</v>
      </c>
      <c r="C24">
        <f ca="1">INDIRECT("'"&amp;$A$1&amp;"'!$C$25")</f>
        <v>15</v>
      </c>
      <c r="D24">
        <f ca="1">INDIRECT("'"&amp;$A$1&amp;"'!$d$25")</f>
        <v>23</v>
      </c>
      <c r="E24">
        <f ca="1">INDIRECT("'"&amp;$A$1&amp;"'!$e$25")</f>
        <v>26</v>
      </c>
      <c r="F24">
        <f ca="1">INDIRECT("'"&amp;$A$1&amp;"'!$f$25")</f>
        <v>27</v>
      </c>
      <c r="G24">
        <f ca="1">INDIRECT("'"&amp;$A$1&amp;"'!$g$25")</f>
        <v>27</v>
      </c>
      <c r="H24">
        <f ca="1">INDIRECT("'"&amp;$A$1&amp;"'!$h$25")</f>
        <v>37</v>
      </c>
      <c r="I24">
        <f ca="1">INDIRECT("'"&amp;$A$1&amp;"'!$i$25")</f>
        <v>44</v>
      </c>
      <c r="J24">
        <f ca="1">INDIRECT("'"&amp;$A$1&amp;"'!$j$25")</f>
        <v>50</v>
      </c>
      <c r="K24">
        <f ca="1">INDIRECT("'"&amp;$A$1&amp;"'!$k$25")</f>
        <v>55</v>
      </c>
      <c r="L24">
        <f ca="1">INDIRECT("'"&amp;$A$1&amp;"'!$l$25")</f>
        <v>67</v>
      </c>
      <c r="M24">
        <f ca="1">INDIRECT("'"&amp;$A$1&amp;"'!$m$25")</f>
        <v>69</v>
      </c>
      <c r="N24">
        <f ca="1">INDIRECT("'"&amp;$A$1&amp;"'!$n$25")</f>
        <v>88</v>
      </c>
      <c r="O24">
        <f ca="1">INDIRECT("'"&amp;$A$1&amp;"'!$o$25")</f>
        <v>92</v>
      </c>
    </row>
    <row r="25" spans="2:15" x14ac:dyDescent="0.35">
      <c r="B25" s="9" t="s">
        <v>131</v>
      </c>
      <c r="C25">
        <f ca="1">INDIRECT("'"&amp;$A$1&amp;"'!$C$26")</f>
        <v>15</v>
      </c>
      <c r="D25">
        <f ca="1">INDIRECT("'"&amp;$A$1&amp;"'!$d$26")</f>
        <v>17</v>
      </c>
      <c r="E25">
        <f ca="1">INDIRECT("'"&amp;$A$1&amp;"'!$e$26")</f>
        <v>18</v>
      </c>
      <c r="F25">
        <f ca="1">INDIRECT("'"&amp;$A$1&amp;"'!$f$26")</f>
        <v>21</v>
      </c>
      <c r="G25">
        <f ca="1">INDIRECT("'"&amp;$A$1&amp;"'!$g$26")</f>
        <v>29</v>
      </c>
      <c r="H25">
        <f ca="1">INDIRECT("'"&amp;$A$1&amp;"'!$h$26")</f>
        <v>33</v>
      </c>
      <c r="I25">
        <f ca="1">INDIRECT("'"&amp;$A$1&amp;"'!$i$26")</f>
        <v>37</v>
      </c>
      <c r="J25">
        <f ca="1">INDIRECT("'"&amp;$A$1&amp;"'!$j$26")</f>
        <v>45</v>
      </c>
      <c r="K25">
        <f ca="1">INDIRECT("'"&amp;$A$1&amp;"'!$k$26")</f>
        <v>52</v>
      </c>
      <c r="L25">
        <f ca="1">INDIRECT("'"&amp;$A$1&amp;"'!$l$26")</f>
        <v>72</v>
      </c>
      <c r="M25">
        <f ca="1">INDIRECT("'"&amp;$A$1&amp;"'!$m$26")</f>
        <v>85</v>
      </c>
      <c r="N25">
        <f ca="1">INDIRECT("'"&amp;$A$1&amp;"'!$n$26")</f>
        <v>103</v>
      </c>
      <c r="O25">
        <f ca="1">INDIRECT("'"&amp;$A$1&amp;"'!$o$26")</f>
        <v>127</v>
      </c>
    </row>
    <row r="26" spans="2:15" x14ac:dyDescent="0.35">
      <c r="B26" s="9" t="s">
        <v>132</v>
      </c>
      <c r="C26">
        <f ca="1">INDIRECT("'"&amp;$A$1&amp;"'!$C$27")</f>
        <v>15</v>
      </c>
      <c r="D26">
        <f ca="1">INDIRECT("'"&amp;$A$1&amp;"'!$d$27")</f>
        <v>19</v>
      </c>
      <c r="E26">
        <f ca="1">INDIRECT("'"&amp;$A$1&amp;"'!$e$27")</f>
        <v>20</v>
      </c>
      <c r="F26">
        <f ca="1">INDIRECT("'"&amp;$A$1&amp;"'!$f$27")</f>
        <v>24</v>
      </c>
      <c r="G26">
        <f ca="1">INDIRECT("'"&amp;$A$1&amp;"'!$g$27")</f>
        <v>26</v>
      </c>
      <c r="H26">
        <f ca="1">INDIRECT("'"&amp;$A$1&amp;"'!$h$27")</f>
        <v>33</v>
      </c>
      <c r="I26">
        <f ca="1">INDIRECT("'"&amp;$A$1&amp;"'!$i$27")</f>
        <v>43</v>
      </c>
      <c r="J26">
        <f ca="1">INDIRECT("'"&amp;$A$1&amp;"'!$j$27")</f>
        <v>46</v>
      </c>
      <c r="K26">
        <f ca="1">INDIRECT("'"&amp;$A$1&amp;"'!$k$27")</f>
        <v>61</v>
      </c>
      <c r="L26">
        <f ca="1">INDIRECT("'"&amp;$A$1&amp;"'!$l$27")</f>
        <v>63</v>
      </c>
      <c r="M26">
        <f ca="1">INDIRECT("'"&amp;$A$1&amp;"'!$m$27")</f>
        <v>72</v>
      </c>
      <c r="N26">
        <f ca="1">INDIRECT("'"&amp;$A$1&amp;"'!$n$27")</f>
        <v>77</v>
      </c>
      <c r="O26">
        <f ca="1">INDIRECT("'"&amp;$A$1&amp;"'!$o$27")</f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133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175</v>
      </c>
      <c r="D3">
        <f t="shared" ref="D3:O3" ca="1" si="1">INDIRECT("'"&amp;$A$1&amp;"'!$C$4")</f>
        <v>175</v>
      </c>
      <c r="E3">
        <f t="shared" ca="1" si="1"/>
        <v>175</v>
      </c>
      <c r="F3">
        <f t="shared" ca="1" si="1"/>
        <v>175</v>
      </c>
      <c r="G3">
        <f t="shared" ca="1" si="1"/>
        <v>175</v>
      </c>
      <c r="H3">
        <f t="shared" ca="1" si="1"/>
        <v>175</v>
      </c>
      <c r="I3">
        <f t="shared" ca="1" si="1"/>
        <v>175</v>
      </c>
      <c r="J3">
        <f t="shared" ca="1" si="1"/>
        <v>175</v>
      </c>
      <c r="K3">
        <f t="shared" ca="1" si="1"/>
        <v>175</v>
      </c>
      <c r="L3">
        <f t="shared" ca="1" si="1"/>
        <v>175</v>
      </c>
      <c r="M3">
        <f t="shared" ca="1" si="1"/>
        <v>175</v>
      </c>
      <c r="N3">
        <f t="shared" ca="1" si="1"/>
        <v>175</v>
      </c>
      <c r="O3">
        <f t="shared" ca="1" si="1"/>
        <v>175</v>
      </c>
    </row>
    <row r="4" spans="1:15" x14ac:dyDescent="0.35">
      <c r="B4" s="8" t="s">
        <v>2</v>
      </c>
      <c r="C4">
        <f ca="1">INDIRECT("'"&amp;$A$1&amp;"'!$C$5")</f>
        <v>92.8</v>
      </c>
      <c r="D4">
        <f t="shared" ref="D4:O4" ca="1" si="2">INDIRECT("'"&amp;$A$1&amp;"'!$C$5")</f>
        <v>92.8</v>
      </c>
      <c r="E4">
        <f t="shared" ca="1" si="2"/>
        <v>92.8</v>
      </c>
      <c r="F4">
        <f t="shared" ca="1" si="2"/>
        <v>92.8</v>
      </c>
      <c r="G4">
        <f t="shared" ca="1" si="2"/>
        <v>92.8</v>
      </c>
      <c r="H4">
        <f t="shared" ca="1" si="2"/>
        <v>92.8</v>
      </c>
      <c r="I4">
        <f t="shared" ca="1" si="2"/>
        <v>92.8</v>
      </c>
      <c r="J4">
        <f t="shared" ca="1" si="2"/>
        <v>92.8</v>
      </c>
      <c r="K4">
        <f t="shared" ca="1" si="2"/>
        <v>92.8</v>
      </c>
      <c r="L4">
        <f t="shared" ca="1" si="2"/>
        <v>92.8</v>
      </c>
      <c r="M4">
        <f t="shared" ca="1" si="2"/>
        <v>92.8</v>
      </c>
      <c r="N4">
        <f t="shared" ca="1" si="2"/>
        <v>92.8</v>
      </c>
      <c r="O4">
        <f t="shared" ca="1" si="2"/>
        <v>92.8</v>
      </c>
    </row>
    <row r="5" spans="1:15" x14ac:dyDescent="0.35">
      <c r="B5" s="8" t="s">
        <v>3</v>
      </c>
      <c r="C5">
        <f ca="1">INDIRECT("'"&amp;$A$1&amp;"'!$C$6")</f>
        <v>27.5</v>
      </c>
      <c r="D5">
        <f t="shared" ref="D5:O5" ca="1" si="3">INDIRECT("'"&amp;$A$1&amp;"'!$C$6")</f>
        <v>27.5</v>
      </c>
      <c r="E5">
        <f t="shared" ca="1" si="3"/>
        <v>27.5</v>
      </c>
      <c r="F5">
        <f t="shared" ca="1" si="3"/>
        <v>27.5</v>
      </c>
      <c r="G5">
        <f t="shared" ca="1" si="3"/>
        <v>27.5</v>
      </c>
      <c r="H5">
        <f t="shared" ca="1" si="3"/>
        <v>27.5</v>
      </c>
      <c r="I5">
        <f t="shared" ca="1" si="3"/>
        <v>27.5</v>
      </c>
      <c r="J5">
        <f t="shared" ca="1" si="3"/>
        <v>27.5</v>
      </c>
      <c r="K5">
        <f t="shared" ca="1" si="3"/>
        <v>27.5</v>
      </c>
      <c r="L5">
        <f t="shared" ca="1" si="3"/>
        <v>27.5</v>
      </c>
      <c r="M5">
        <f t="shared" ca="1" si="3"/>
        <v>27.5</v>
      </c>
      <c r="N5">
        <f t="shared" ca="1" si="3"/>
        <v>27.5</v>
      </c>
      <c r="O5">
        <f t="shared" ca="1" si="3"/>
        <v>27.5</v>
      </c>
    </row>
    <row r="6" spans="1:15" x14ac:dyDescent="0.35">
      <c r="B6" s="8" t="s">
        <v>4</v>
      </c>
      <c r="C6">
        <f ca="1">INDIRECT("'"&amp;$A$1&amp;"'!$C$7")</f>
        <v>14</v>
      </c>
      <c r="D6">
        <f t="shared" ref="D6:O6" ca="1" si="4">INDIRECT("'"&amp;$A$1&amp;"'!$C$7")</f>
        <v>14</v>
      </c>
      <c r="E6">
        <f t="shared" ca="1" si="4"/>
        <v>14</v>
      </c>
      <c r="F6">
        <f t="shared" ca="1" si="4"/>
        <v>14</v>
      </c>
      <c r="G6">
        <f t="shared" ca="1" si="4"/>
        <v>14</v>
      </c>
      <c r="H6">
        <f t="shared" ca="1" si="4"/>
        <v>14</v>
      </c>
      <c r="I6">
        <f t="shared" ca="1" si="4"/>
        <v>14</v>
      </c>
      <c r="J6">
        <f t="shared" ca="1" si="4"/>
        <v>14</v>
      </c>
      <c r="K6">
        <f t="shared" ca="1" si="4"/>
        <v>14</v>
      </c>
      <c r="L6">
        <f t="shared" ca="1" si="4"/>
        <v>14</v>
      </c>
      <c r="M6">
        <f t="shared" ca="1" si="4"/>
        <v>14</v>
      </c>
      <c r="N6">
        <f t="shared" ca="1" si="4"/>
        <v>14</v>
      </c>
      <c r="O6">
        <f t="shared" ca="1" si="4"/>
        <v>14</v>
      </c>
    </row>
    <row r="7" spans="1:15" x14ac:dyDescent="0.35">
      <c r="B7" s="8" t="s">
        <v>5</v>
      </c>
      <c r="C7">
        <f ca="1">INDIRECT("'"&amp;$A$1&amp;"'!$C$8")</f>
        <v>30.3</v>
      </c>
      <c r="D7">
        <f t="shared" ref="D7:O7" ca="1" si="5">INDIRECT("'"&amp;$A$1&amp;"'!$C$8")</f>
        <v>30.3</v>
      </c>
      <c r="E7">
        <f t="shared" ca="1" si="5"/>
        <v>30.3</v>
      </c>
      <c r="F7">
        <f t="shared" ca="1" si="5"/>
        <v>30.3</v>
      </c>
      <c r="G7">
        <f t="shared" ca="1" si="5"/>
        <v>30.3</v>
      </c>
      <c r="H7">
        <f t="shared" ca="1" si="5"/>
        <v>30.3</v>
      </c>
      <c r="I7">
        <f t="shared" ca="1" si="5"/>
        <v>30.3</v>
      </c>
      <c r="J7">
        <f t="shared" ca="1" si="5"/>
        <v>30.3</v>
      </c>
      <c r="K7">
        <f t="shared" ca="1" si="5"/>
        <v>30.3</v>
      </c>
      <c r="L7">
        <f t="shared" ca="1" si="5"/>
        <v>30.3</v>
      </c>
      <c r="M7">
        <f t="shared" ca="1" si="5"/>
        <v>30.3</v>
      </c>
      <c r="N7">
        <f t="shared" ca="1" si="5"/>
        <v>30.3</v>
      </c>
      <c r="O7">
        <f t="shared" ca="1" si="5"/>
        <v>30.3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19.8</v>
      </c>
      <c r="D8">
        <f t="shared" ref="D8:O8" ca="1" si="6">INDIRECT("'"&amp;$A$1&amp;"'!$C$11")</f>
        <v>19.8</v>
      </c>
      <c r="E8">
        <f t="shared" ca="1" si="6"/>
        <v>19.8</v>
      </c>
      <c r="F8">
        <f t="shared" ca="1" si="6"/>
        <v>19.8</v>
      </c>
      <c r="G8">
        <f t="shared" ca="1" si="6"/>
        <v>19.8</v>
      </c>
      <c r="H8">
        <f t="shared" ca="1" si="6"/>
        <v>19.8</v>
      </c>
      <c r="I8">
        <f t="shared" ca="1" si="6"/>
        <v>19.8</v>
      </c>
      <c r="J8">
        <f t="shared" ca="1" si="6"/>
        <v>19.8</v>
      </c>
      <c r="K8">
        <f t="shared" ca="1" si="6"/>
        <v>19.8</v>
      </c>
      <c r="L8">
        <f t="shared" ca="1" si="6"/>
        <v>19.8</v>
      </c>
      <c r="M8">
        <f t="shared" ca="1" si="6"/>
        <v>19.8</v>
      </c>
      <c r="N8">
        <f t="shared" ca="1" si="6"/>
        <v>19.8</v>
      </c>
      <c r="O8">
        <f t="shared" ca="1" si="6"/>
        <v>19.8</v>
      </c>
    </row>
    <row r="9" spans="1:15" x14ac:dyDescent="0.35">
      <c r="B9" s="9" t="s">
        <v>7</v>
      </c>
      <c r="C9">
        <f ca="1">INDIRECT("'"&amp;$A$1&amp;"'!$D$11")</f>
        <v>18.3</v>
      </c>
      <c r="D9">
        <f t="shared" ref="D9:O9" ca="1" si="7">INDIRECT("'"&amp;$A$1&amp;"'!$D$11")</f>
        <v>18.3</v>
      </c>
      <c r="E9">
        <f t="shared" ca="1" si="7"/>
        <v>18.3</v>
      </c>
      <c r="F9">
        <f t="shared" ca="1" si="7"/>
        <v>18.3</v>
      </c>
      <c r="G9">
        <f t="shared" ca="1" si="7"/>
        <v>18.3</v>
      </c>
      <c r="H9">
        <f t="shared" ca="1" si="7"/>
        <v>18.3</v>
      </c>
      <c r="I9">
        <f t="shared" ca="1" si="7"/>
        <v>18.3</v>
      </c>
      <c r="J9">
        <f t="shared" ca="1" si="7"/>
        <v>18.3</v>
      </c>
      <c r="K9">
        <f t="shared" ca="1" si="7"/>
        <v>18.3</v>
      </c>
      <c r="L9">
        <f t="shared" ca="1" si="7"/>
        <v>18.3</v>
      </c>
      <c r="M9">
        <f t="shared" ca="1" si="7"/>
        <v>18.3</v>
      </c>
      <c r="N9">
        <f t="shared" ca="1" si="7"/>
        <v>18.3</v>
      </c>
      <c r="O9">
        <f t="shared" ca="1" si="7"/>
        <v>18.3</v>
      </c>
    </row>
    <row r="10" spans="1:15" x14ac:dyDescent="0.35">
      <c r="B10" s="9" t="s">
        <v>8</v>
      </c>
      <c r="C10">
        <f ca="1">INDIRECT("'"&amp;$A$1&amp;"'!$e$11")</f>
        <v>26.3</v>
      </c>
      <c r="D10">
        <f t="shared" ref="D10:O10" ca="1" si="8">INDIRECT("'"&amp;$A$1&amp;"'!$e$11")</f>
        <v>26.3</v>
      </c>
      <c r="E10">
        <f t="shared" ca="1" si="8"/>
        <v>26.3</v>
      </c>
      <c r="F10">
        <f t="shared" ca="1" si="8"/>
        <v>26.3</v>
      </c>
      <c r="G10">
        <f t="shared" ca="1" si="8"/>
        <v>26.3</v>
      </c>
      <c r="H10">
        <f t="shared" ca="1" si="8"/>
        <v>26.3</v>
      </c>
      <c r="I10">
        <f t="shared" ca="1" si="8"/>
        <v>26.3</v>
      </c>
      <c r="J10">
        <f t="shared" ca="1" si="8"/>
        <v>26.3</v>
      </c>
      <c r="K10">
        <f t="shared" ca="1" si="8"/>
        <v>26.3</v>
      </c>
      <c r="L10">
        <f t="shared" ca="1" si="8"/>
        <v>26.3</v>
      </c>
      <c r="M10">
        <f t="shared" ca="1" si="8"/>
        <v>26.3</v>
      </c>
      <c r="N10">
        <f t="shared" ca="1" si="8"/>
        <v>26.3</v>
      </c>
      <c r="O10">
        <f t="shared" ca="1" si="8"/>
        <v>26.3</v>
      </c>
    </row>
    <row r="11" spans="1:15" x14ac:dyDescent="0.35">
      <c r="B11" s="9" t="s">
        <v>9</v>
      </c>
      <c r="C11">
        <f ca="1">INDIRECT("'"&amp;$A$1&amp;"'!$f$11")</f>
        <v>26.5</v>
      </c>
      <c r="D11">
        <f t="shared" ref="D11:O11" ca="1" si="9">INDIRECT("'"&amp;$A$1&amp;"'!$f$11")</f>
        <v>26.5</v>
      </c>
      <c r="E11">
        <f t="shared" ca="1" si="9"/>
        <v>26.5</v>
      </c>
      <c r="F11">
        <f t="shared" ca="1" si="9"/>
        <v>26.5</v>
      </c>
      <c r="G11">
        <f t="shared" ca="1" si="9"/>
        <v>26.5</v>
      </c>
      <c r="H11">
        <f t="shared" ca="1" si="9"/>
        <v>26.5</v>
      </c>
      <c r="I11">
        <f t="shared" ca="1" si="9"/>
        <v>26.5</v>
      </c>
      <c r="J11">
        <f t="shared" ca="1" si="9"/>
        <v>26.5</v>
      </c>
      <c r="K11">
        <f t="shared" ca="1" si="9"/>
        <v>26.5</v>
      </c>
      <c r="L11">
        <f t="shared" ca="1" si="9"/>
        <v>26.5</v>
      </c>
      <c r="M11">
        <f t="shared" ca="1" si="9"/>
        <v>26.5</v>
      </c>
      <c r="N11">
        <f t="shared" ca="1" si="9"/>
        <v>26.5</v>
      </c>
      <c r="O11">
        <f t="shared" ca="1" si="9"/>
        <v>26.5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31.4</v>
      </c>
      <c r="D12">
        <f t="shared" ref="D12:O12" ca="1" si="10">INDIRECT("'"&amp;$A$1&amp;"'!$C$12")</f>
        <v>31.4</v>
      </c>
      <c r="E12">
        <f t="shared" ca="1" si="10"/>
        <v>31.4</v>
      </c>
      <c r="F12">
        <f t="shared" ca="1" si="10"/>
        <v>31.4</v>
      </c>
      <c r="G12">
        <f t="shared" ca="1" si="10"/>
        <v>31.4</v>
      </c>
      <c r="H12">
        <f t="shared" ca="1" si="10"/>
        <v>31.4</v>
      </c>
      <c r="I12">
        <f t="shared" ca="1" si="10"/>
        <v>31.4</v>
      </c>
      <c r="J12">
        <f t="shared" ca="1" si="10"/>
        <v>31.4</v>
      </c>
      <c r="K12">
        <f t="shared" ca="1" si="10"/>
        <v>31.4</v>
      </c>
      <c r="L12">
        <f t="shared" ca="1" si="10"/>
        <v>31.4</v>
      </c>
      <c r="M12">
        <f t="shared" ca="1" si="10"/>
        <v>31.4</v>
      </c>
      <c r="N12">
        <f t="shared" ca="1" si="10"/>
        <v>31.4</v>
      </c>
      <c r="O12">
        <f t="shared" ca="1" si="10"/>
        <v>31.4</v>
      </c>
    </row>
    <row r="13" spans="1:15" x14ac:dyDescent="0.35">
      <c r="B13" s="9" t="s">
        <v>11</v>
      </c>
      <c r="C13">
        <f ca="1">INDIRECT("'"&amp;$A$1&amp;"'!$d$12")</f>
        <v>23.4</v>
      </c>
      <c r="D13">
        <f t="shared" ref="D13:O13" ca="1" si="11">INDIRECT("'"&amp;$A$1&amp;"'!$d$12")</f>
        <v>23.4</v>
      </c>
      <c r="E13">
        <f t="shared" ca="1" si="11"/>
        <v>23.4</v>
      </c>
      <c r="F13">
        <f t="shared" ca="1" si="11"/>
        <v>23.4</v>
      </c>
      <c r="G13">
        <f t="shared" ca="1" si="11"/>
        <v>23.4</v>
      </c>
      <c r="H13">
        <f t="shared" ca="1" si="11"/>
        <v>23.4</v>
      </c>
      <c r="I13">
        <f t="shared" ca="1" si="11"/>
        <v>23.4</v>
      </c>
      <c r="J13">
        <f t="shared" ca="1" si="11"/>
        <v>23.4</v>
      </c>
      <c r="K13">
        <f t="shared" ca="1" si="11"/>
        <v>23.4</v>
      </c>
      <c r="L13">
        <f t="shared" ca="1" si="11"/>
        <v>23.4</v>
      </c>
      <c r="M13">
        <f t="shared" ca="1" si="11"/>
        <v>23.4</v>
      </c>
      <c r="N13">
        <f t="shared" ca="1" si="11"/>
        <v>23.4</v>
      </c>
      <c r="O13">
        <f t="shared" ca="1" si="11"/>
        <v>23.4</v>
      </c>
    </row>
    <row r="14" spans="1:15" x14ac:dyDescent="0.35">
      <c r="B14" s="9" t="s">
        <v>12</v>
      </c>
      <c r="C14">
        <f ca="1">INDIRECT("'"&amp;$A$1&amp;"'!$e$12")</f>
        <v>36</v>
      </c>
      <c r="D14">
        <f t="shared" ref="D14:O14" ca="1" si="12">INDIRECT("'"&amp;$A$1&amp;"'!$e$12")</f>
        <v>36</v>
      </c>
      <c r="E14">
        <f t="shared" ca="1" si="12"/>
        <v>36</v>
      </c>
      <c r="F14">
        <f t="shared" ca="1" si="12"/>
        <v>36</v>
      </c>
      <c r="G14">
        <f t="shared" ca="1" si="12"/>
        <v>36</v>
      </c>
      <c r="H14">
        <f t="shared" ca="1" si="12"/>
        <v>36</v>
      </c>
      <c r="I14">
        <f t="shared" ca="1" si="12"/>
        <v>36</v>
      </c>
      <c r="J14">
        <f t="shared" ca="1" si="12"/>
        <v>36</v>
      </c>
      <c r="K14">
        <f t="shared" ca="1" si="12"/>
        <v>36</v>
      </c>
      <c r="L14">
        <f t="shared" ca="1" si="12"/>
        <v>36</v>
      </c>
      <c r="M14">
        <f t="shared" ca="1" si="12"/>
        <v>36</v>
      </c>
      <c r="N14">
        <f t="shared" ca="1" si="12"/>
        <v>36</v>
      </c>
      <c r="O14">
        <f t="shared" ca="1" si="12"/>
        <v>36</v>
      </c>
    </row>
    <row r="15" spans="1:15" x14ac:dyDescent="0.35">
      <c r="B15" s="9" t="s">
        <v>13</v>
      </c>
      <c r="C15">
        <f ca="1">INDIRECT("'"&amp;$A$1&amp;"'!$f$12")</f>
        <v>48.7</v>
      </c>
      <c r="D15">
        <f t="shared" ref="D15:O15" ca="1" si="13">INDIRECT("'"&amp;$A$1&amp;"'!$f$12")</f>
        <v>48.7</v>
      </c>
      <c r="E15">
        <f t="shared" ca="1" si="13"/>
        <v>48.7</v>
      </c>
      <c r="F15">
        <f t="shared" ca="1" si="13"/>
        <v>48.7</v>
      </c>
      <c r="G15">
        <f t="shared" ca="1" si="13"/>
        <v>48.7</v>
      </c>
      <c r="H15">
        <f t="shared" ca="1" si="13"/>
        <v>48.7</v>
      </c>
      <c r="I15">
        <f t="shared" ca="1" si="13"/>
        <v>48.7</v>
      </c>
      <c r="J15">
        <f t="shared" ca="1" si="13"/>
        <v>48.7</v>
      </c>
      <c r="K15">
        <f t="shared" ca="1" si="13"/>
        <v>48.7</v>
      </c>
      <c r="L15">
        <f t="shared" ca="1" si="13"/>
        <v>48.7</v>
      </c>
      <c r="M15">
        <f t="shared" ca="1" si="13"/>
        <v>48.7</v>
      </c>
      <c r="N15">
        <f t="shared" ca="1" si="13"/>
        <v>48.7</v>
      </c>
      <c r="O15">
        <f t="shared" ca="1" si="13"/>
        <v>48.7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50</v>
      </c>
      <c r="D16">
        <f t="shared" ref="D16:O16" ca="1" si="14">INDIRECT("'"&amp;$A$1&amp;"'!$C$16")</f>
        <v>50</v>
      </c>
      <c r="E16">
        <f t="shared" ca="1" si="14"/>
        <v>50</v>
      </c>
      <c r="F16">
        <f t="shared" ca="1" si="14"/>
        <v>50</v>
      </c>
      <c r="G16">
        <f t="shared" ca="1" si="14"/>
        <v>50</v>
      </c>
      <c r="H16">
        <f t="shared" ca="1" si="14"/>
        <v>50</v>
      </c>
      <c r="I16">
        <f t="shared" ca="1" si="14"/>
        <v>50</v>
      </c>
      <c r="J16">
        <f t="shared" ca="1" si="14"/>
        <v>50</v>
      </c>
      <c r="K16">
        <f t="shared" ca="1" si="14"/>
        <v>50</v>
      </c>
      <c r="L16">
        <f t="shared" ca="1" si="14"/>
        <v>50</v>
      </c>
      <c r="M16">
        <f t="shared" ca="1" si="14"/>
        <v>50</v>
      </c>
      <c r="N16">
        <f t="shared" ca="1" si="14"/>
        <v>50</v>
      </c>
      <c r="O16">
        <f t="shared" ca="1" si="14"/>
        <v>50</v>
      </c>
    </row>
    <row r="17" spans="2:15" x14ac:dyDescent="0.35">
      <c r="B17" s="9" t="s">
        <v>15</v>
      </c>
      <c r="C17">
        <f ca="1">INDIRECT("'"&amp;$A$1&amp;"'!$C$17")</f>
        <v>52</v>
      </c>
      <c r="D17">
        <f t="shared" ref="D17:O17" ca="1" si="15">INDIRECT("'"&amp;$A$1&amp;"'!$C$17")</f>
        <v>52</v>
      </c>
      <c r="E17">
        <f t="shared" ca="1" si="15"/>
        <v>52</v>
      </c>
      <c r="F17">
        <f t="shared" ca="1" si="15"/>
        <v>52</v>
      </c>
      <c r="G17">
        <f t="shared" ca="1" si="15"/>
        <v>52</v>
      </c>
      <c r="H17">
        <f t="shared" ca="1" si="15"/>
        <v>52</v>
      </c>
      <c r="I17">
        <f t="shared" ca="1" si="15"/>
        <v>52</v>
      </c>
      <c r="J17">
        <f t="shared" ca="1" si="15"/>
        <v>52</v>
      </c>
      <c r="K17">
        <f t="shared" ca="1" si="15"/>
        <v>52</v>
      </c>
      <c r="L17">
        <f t="shared" ca="1" si="15"/>
        <v>52</v>
      </c>
      <c r="M17">
        <f t="shared" ca="1" si="15"/>
        <v>52</v>
      </c>
      <c r="N17">
        <f t="shared" ca="1" si="15"/>
        <v>52</v>
      </c>
      <c r="O17">
        <f t="shared" ca="1" si="15"/>
        <v>52</v>
      </c>
    </row>
    <row r="18" spans="2:15" x14ac:dyDescent="0.35">
      <c r="B18" s="9" t="s">
        <v>18</v>
      </c>
      <c r="C18">
        <f ca="1">INDIRECT("'"&amp;$A$1&amp;"'!$d$16")</f>
        <v>26</v>
      </c>
      <c r="D18">
        <f t="shared" ref="D18:O18" ca="1" si="16">INDIRECT("'"&amp;$A$1&amp;"'!$d$16")</f>
        <v>26</v>
      </c>
      <c r="E18">
        <f t="shared" ca="1" si="16"/>
        <v>26</v>
      </c>
      <c r="F18">
        <f t="shared" ca="1" si="16"/>
        <v>26</v>
      </c>
      <c r="G18">
        <f t="shared" ca="1" si="16"/>
        <v>26</v>
      </c>
      <c r="H18">
        <f t="shared" ca="1" si="16"/>
        <v>26</v>
      </c>
      <c r="I18">
        <f t="shared" ca="1" si="16"/>
        <v>26</v>
      </c>
      <c r="J18">
        <f t="shared" ca="1" si="16"/>
        <v>26</v>
      </c>
      <c r="K18">
        <f t="shared" ca="1" si="16"/>
        <v>26</v>
      </c>
      <c r="L18">
        <f t="shared" ca="1" si="16"/>
        <v>26</v>
      </c>
      <c r="M18">
        <f t="shared" ca="1" si="16"/>
        <v>26</v>
      </c>
      <c r="N18">
        <f t="shared" ca="1" si="16"/>
        <v>26</v>
      </c>
      <c r="O18">
        <f t="shared" ca="1" si="16"/>
        <v>26</v>
      </c>
    </row>
    <row r="19" spans="2:15" x14ac:dyDescent="0.35">
      <c r="B19" s="9" t="s">
        <v>19</v>
      </c>
      <c r="C19">
        <f ca="1">INDIRECT("'"&amp;$A$1&amp;"'!$e$17")</f>
        <v>32</v>
      </c>
      <c r="D19">
        <f t="shared" ref="D19:O19" ca="1" si="17">INDIRECT("'"&amp;$A$1&amp;"'!$e$17")</f>
        <v>32</v>
      </c>
      <c r="E19">
        <f t="shared" ca="1" si="17"/>
        <v>32</v>
      </c>
      <c r="F19">
        <f t="shared" ca="1" si="17"/>
        <v>32</v>
      </c>
      <c r="G19">
        <f t="shared" ca="1" si="17"/>
        <v>32</v>
      </c>
      <c r="H19">
        <f t="shared" ca="1" si="17"/>
        <v>32</v>
      </c>
      <c r="I19">
        <f t="shared" ca="1" si="17"/>
        <v>32</v>
      </c>
      <c r="J19">
        <f t="shared" ca="1" si="17"/>
        <v>32</v>
      </c>
      <c r="K19">
        <f t="shared" ca="1" si="17"/>
        <v>32</v>
      </c>
      <c r="L19">
        <f t="shared" ca="1" si="17"/>
        <v>32</v>
      </c>
      <c r="M19">
        <f t="shared" ca="1" si="17"/>
        <v>32</v>
      </c>
      <c r="N19">
        <f t="shared" ca="1" si="17"/>
        <v>32</v>
      </c>
      <c r="O19">
        <f t="shared" ca="1" si="17"/>
        <v>32</v>
      </c>
    </row>
    <row r="20" spans="2:15" x14ac:dyDescent="0.35">
      <c r="B20" s="9" t="s">
        <v>16</v>
      </c>
      <c r="C20">
        <f ca="1">INDIRECT("'"&amp;$A$1&amp;"'!$f$16")</f>
        <v>30</v>
      </c>
      <c r="D20">
        <f t="shared" ref="D20:O20" ca="1" si="18">INDIRECT("'"&amp;$A$1&amp;"'!$f$16")</f>
        <v>30</v>
      </c>
      <c r="E20">
        <f t="shared" ca="1" si="18"/>
        <v>30</v>
      </c>
      <c r="F20">
        <f t="shared" ca="1" si="18"/>
        <v>30</v>
      </c>
      <c r="G20">
        <f t="shared" ca="1" si="18"/>
        <v>30</v>
      </c>
      <c r="H20">
        <f t="shared" ca="1" si="18"/>
        <v>30</v>
      </c>
      <c r="I20">
        <f t="shared" ca="1" si="18"/>
        <v>30</v>
      </c>
      <c r="J20">
        <f t="shared" ca="1" si="18"/>
        <v>30</v>
      </c>
      <c r="K20">
        <f t="shared" ca="1" si="18"/>
        <v>30</v>
      </c>
      <c r="L20">
        <f t="shared" ca="1" si="18"/>
        <v>30</v>
      </c>
      <c r="M20">
        <f t="shared" ca="1" si="18"/>
        <v>30</v>
      </c>
      <c r="N20">
        <f t="shared" ca="1" si="18"/>
        <v>30</v>
      </c>
      <c r="O20">
        <f t="shared" ca="1" si="18"/>
        <v>30</v>
      </c>
    </row>
    <row r="21" spans="2:15" x14ac:dyDescent="0.35">
      <c r="B21" s="9" t="s">
        <v>17</v>
      </c>
      <c r="C21">
        <f ca="1">INDIRECT("'"&amp;$A$1&amp;"'!$f$17")</f>
        <v>32</v>
      </c>
      <c r="D21">
        <f t="shared" ref="D21:O21" ca="1" si="19">INDIRECT("'"&amp;$A$1&amp;"'!$f$17")</f>
        <v>32</v>
      </c>
      <c r="E21">
        <f t="shared" ca="1" si="19"/>
        <v>32</v>
      </c>
      <c r="F21">
        <f t="shared" ca="1" si="19"/>
        <v>32</v>
      </c>
      <c r="G21">
        <f t="shared" ca="1" si="19"/>
        <v>32</v>
      </c>
      <c r="H21">
        <f t="shared" ca="1" si="19"/>
        <v>32</v>
      </c>
      <c r="I21">
        <f t="shared" ca="1" si="19"/>
        <v>32</v>
      </c>
      <c r="J21">
        <f t="shared" ca="1" si="19"/>
        <v>32</v>
      </c>
      <c r="K21">
        <f t="shared" ca="1" si="19"/>
        <v>32</v>
      </c>
      <c r="L21">
        <f t="shared" ca="1" si="19"/>
        <v>32</v>
      </c>
      <c r="M21">
        <f t="shared" ca="1" si="19"/>
        <v>32</v>
      </c>
      <c r="N21">
        <f t="shared" ca="1" si="19"/>
        <v>32</v>
      </c>
      <c r="O21">
        <f t="shared" ca="1" si="19"/>
        <v>32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1.25</v>
      </c>
      <c r="E23">
        <f ca="1">INDIRECT("'"&amp;$A$1&amp;"'!$e$23")</f>
        <v>2.5</v>
      </c>
      <c r="F23">
        <f ca="1">INDIRECT("'"&amp;$A$1&amp;"'!$f$23")</f>
        <v>3.75</v>
      </c>
      <c r="G23">
        <f ca="1">INDIRECT("'"&amp;$A$1&amp;"'!$g$23")</f>
        <v>4.5</v>
      </c>
      <c r="H23">
        <f ca="1">INDIRECT("'"&amp;$A$1&amp;"'!$h$23")</f>
        <v>5.75</v>
      </c>
      <c r="I23">
        <f ca="1">INDIRECT("'"&amp;$A$1&amp;"'!$i$23")</f>
        <v>7.5</v>
      </c>
      <c r="J23">
        <f ca="1">INDIRECT("'"&amp;$A$1&amp;"'!$j$23")</f>
        <v>8.75</v>
      </c>
      <c r="K23">
        <f ca="1">INDIRECT("'"&amp;$A$1&amp;"'!$k$23")</f>
        <v>10.5</v>
      </c>
      <c r="L23">
        <f ca="1">INDIRECT("'"&amp;$A$1&amp;"'!$l$23")</f>
        <v>12.75</v>
      </c>
      <c r="M23">
        <f ca="1">INDIRECT("'"&amp;$A$1&amp;"'!$m$23")</f>
        <v>14.25</v>
      </c>
      <c r="N23">
        <f ca="1">INDIRECT("'"&amp;$A$1&amp;"'!$n$23")</f>
        <v>15</v>
      </c>
      <c r="O23">
        <f ca="1">INDIRECT("'"&amp;$A$1&amp;"'!$o$23")</f>
        <v>16</v>
      </c>
    </row>
    <row r="24" spans="2:15" x14ac:dyDescent="0.35">
      <c r="B24" s="9" t="s">
        <v>130</v>
      </c>
      <c r="C24">
        <f ca="1">INDIRECT("'"&amp;$A$1&amp;"'!$C$25")</f>
        <v>9</v>
      </c>
      <c r="D24">
        <f ca="1">INDIRECT("'"&amp;$A$1&amp;"'!$d$25")</f>
        <v>15</v>
      </c>
      <c r="E24">
        <f ca="1">INDIRECT("'"&amp;$A$1&amp;"'!$e$25")</f>
        <v>22</v>
      </c>
      <c r="F24">
        <f ca="1">INDIRECT("'"&amp;$A$1&amp;"'!$f$25")</f>
        <v>37</v>
      </c>
      <c r="G24">
        <f ca="1">INDIRECT("'"&amp;$A$1&amp;"'!$g$25")</f>
        <v>39</v>
      </c>
      <c r="H24">
        <f ca="1">INDIRECT("'"&amp;$A$1&amp;"'!$h$25")</f>
        <v>56</v>
      </c>
      <c r="I24">
        <f ca="1">INDIRECT("'"&amp;$A$1&amp;"'!$i$25")</f>
        <v>84</v>
      </c>
      <c r="J24">
        <f ca="1">INDIRECT("'"&amp;$A$1&amp;"'!$j$25")</f>
        <v>89</v>
      </c>
      <c r="K24">
        <f ca="1">INDIRECT("'"&amp;$A$1&amp;"'!$k$25")</f>
        <v>133</v>
      </c>
      <c r="L24">
        <f ca="1">INDIRECT("'"&amp;$A$1&amp;"'!$l$25")</f>
        <v>135</v>
      </c>
      <c r="M24">
        <f ca="1">INDIRECT("'"&amp;$A$1&amp;"'!$m$25")</f>
        <v>161</v>
      </c>
      <c r="N24">
        <f ca="1">INDIRECT("'"&amp;$A$1&amp;"'!$n$25")</f>
        <v>162</v>
      </c>
      <c r="O24">
        <f ca="1">INDIRECT("'"&amp;$A$1&amp;"'!$o$25")</f>
        <v>173</v>
      </c>
    </row>
    <row r="25" spans="2:15" x14ac:dyDescent="0.35">
      <c r="B25" s="9" t="s">
        <v>131</v>
      </c>
      <c r="C25">
        <f ca="1">INDIRECT("'"&amp;$A$1&amp;"'!$C$26")</f>
        <v>7</v>
      </c>
      <c r="D25">
        <f ca="1">INDIRECT("'"&amp;$A$1&amp;"'!$d$26")</f>
        <v>18</v>
      </c>
      <c r="E25">
        <f ca="1">INDIRECT("'"&amp;$A$1&amp;"'!$e$26")</f>
        <v>25</v>
      </c>
      <c r="F25">
        <f ca="1">INDIRECT("'"&amp;$A$1&amp;"'!$f$26")</f>
        <v>27</v>
      </c>
      <c r="G25">
        <f ca="1">INDIRECT("'"&amp;$A$1&amp;"'!$g$26")</f>
        <v>30</v>
      </c>
      <c r="H25">
        <f ca="1">INDIRECT("'"&amp;$A$1&amp;"'!$h$26")</f>
        <v>41</v>
      </c>
      <c r="I25">
        <f ca="1">INDIRECT("'"&amp;$A$1&amp;"'!$i$26")</f>
        <v>53</v>
      </c>
      <c r="J25">
        <f ca="1">INDIRECT("'"&amp;$A$1&amp;"'!$j$26")</f>
        <v>56</v>
      </c>
      <c r="K25">
        <f ca="1">INDIRECT("'"&amp;$A$1&amp;"'!$k$26")</f>
        <v>83</v>
      </c>
      <c r="L25">
        <f ca="1">INDIRECT("'"&amp;$A$1&amp;"'!$l$26")</f>
        <v>92</v>
      </c>
      <c r="M25">
        <f ca="1">INDIRECT("'"&amp;$A$1&amp;"'!$m$26")</f>
        <v>102</v>
      </c>
      <c r="N25">
        <f ca="1">INDIRECT("'"&amp;$A$1&amp;"'!$n$26")</f>
        <v>110</v>
      </c>
      <c r="O25">
        <f ca="1">INDIRECT("'"&amp;$A$1&amp;"'!$o$26")</f>
        <v>165</v>
      </c>
    </row>
    <row r="26" spans="2:15" x14ac:dyDescent="0.35">
      <c r="B26" s="9" t="s">
        <v>132</v>
      </c>
      <c r="C26">
        <f ca="1">INDIRECT("'"&amp;$A$1&amp;"'!$C$27")</f>
        <v>8</v>
      </c>
      <c r="D26">
        <f ca="1">INDIRECT("'"&amp;$A$1&amp;"'!$d$27")</f>
        <v>16</v>
      </c>
      <c r="E26">
        <f ca="1">INDIRECT("'"&amp;$A$1&amp;"'!$e$27")</f>
        <v>18</v>
      </c>
      <c r="F26">
        <f ca="1">INDIRECT("'"&amp;$A$1&amp;"'!$f$27")</f>
        <v>26</v>
      </c>
      <c r="G26">
        <f ca="1">INDIRECT("'"&amp;$A$1&amp;"'!$g$27")</f>
        <v>29</v>
      </c>
      <c r="H26">
        <f ca="1">INDIRECT("'"&amp;$A$1&amp;"'!$h$27")</f>
        <v>34</v>
      </c>
      <c r="I26">
        <f ca="1">INDIRECT("'"&amp;$A$1&amp;"'!$i$27")</f>
        <v>51</v>
      </c>
      <c r="J26">
        <f ca="1">INDIRECT("'"&amp;$A$1&amp;"'!$j$27")</f>
        <v>48</v>
      </c>
      <c r="K26">
        <f ca="1">INDIRECT("'"&amp;$A$1&amp;"'!$k$27")</f>
        <v>72</v>
      </c>
      <c r="L26">
        <f ca="1">INDIRECT("'"&amp;$A$1&amp;"'!$l$27")</f>
        <v>76</v>
      </c>
      <c r="M26">
        <f ca="1">INDIRECT("'"&amp;$A$1&amp;"'!$m$27")</f>
        <v>106</v>
      </c>
      <c r="N26">
        <f ca="1">INDIRECT("'"&amp;$A$1&amp;"'!$n$27")</f>
        <v>165</v>
      </c>
      <c r="O26">
        <f ca="1">INDIRECT("'"&amp;$A$1&amp;"'!$o$27")</f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134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172.5</v>
      </c>
      <c r="D3">
        <f t="shared" ref="D3:O3" ca="1" si="1">INDIRECT("'"&amp;$A$1&amp;"'!$C$4")</f>
        <v>172.5</v>
      </c>
      <c r="E3">
        <f t="shared" ca="1" si="1"/>
        <v>172.5</v>
      </c>
      <c r="F3">
        <f t="shared" ca="1" si="1"/>
        <v>172.5</v>
      </c>
      <c r="G3">
        <f t="shared" ca="1" si="1"/>
        <v>172.5</v>
      </c>
      <c r="H3">
        <f t="shared" ca="1" si="1"/>
        <v>172.5</v>
      </c>
      <c r="I3">
        <f t="shared" ca="1" si="1"/>
        <v>172.5</v>
      </c>
      <c r="J3">
        <f t="shared" ca="1" si="1"/>
        <v>172.5</v>
      </c>
      <c r="K3">
        <f t="shared" ca="1" si="1"/>
        <v>172.5</v>
      </c>
      <c r="L3">
        <f t="shared" ca="1" si="1"/>
        <v>172.5</v>
      </c>
      <c r="M3">
        <f t="shared" ca="1" si="1"/>
        <v>172.5</v>
      </c>
      <c r="N3">
        <f t="shared" ca="1" si="1"/>
        <v>172.5</v>
      </c>
      <c r="O3">
        <f t="shared" ca="1" si="1"/>
        <v>172.5</v>
      </c>
    </row>
    <row r="4" spans="1:15" x14ac:dyDescent="0.35">
      <c r="B4" s="8" t="s">
        <v>2</v>
      </c>
      <c r="C4">
        <f ca="1">INDIRECT("'"&amp;$A$1&amp;"'!$C$5")</f>
        <v>63.7</v>
      </c>
      <c r="D4">
        <f t="shared" ref="D4:O4" ca="1" si="2">INDIRECT("'"&amp;$A$1&amp;"'!$C$5")</f>
        <v>63.7</v>
      </c>
      <c r="E4">
        <f t="shared" ca="1" si="2"/>
        <v>63.7</v>
      </c>
      <c r="F4">
        <f t="shared" ca="1" si="2"/>
        <v>63.7</v>
      </c>
      <c r="G4">
        <f t="shared" ca="1" si="2"/>
        <v>63.7</v>
      </c>
      <c r="H4">
        <f t="shared" ca="1" si="2"/>
        <v>63.7</v>
      </c>
      <c r="I4">
        <f t="shared" ca="1" si="2"/>
        <v>63.7</v>
      </c>
      <c r="J4">
        <f t="shared" ca="1" si="2"/>
        <v>63.7</v>
      </c>
      <c r="K4">
        <f t="shared" ca="1" si="2"/>
        <v>63.7</v>
      </c>
      <c r="L4">
        <f t="shared" ca="1" si="2"/>
        <v>63.7</v>
      </c>
      <c r="M4">
        <f t="shared" ca="1" si="2"/>
        <v>63.7</v>
      </c>
      <c r="N4">
        <f t="shared" ca="1" si="2"/>
        <v>63.7</v>
      </c>
      <c r="O4">
        <f t="shared" ca="1" si="2"/>
        <v>63.7</v>
      </c>
    </row>
    <row r="5" spans="1:15" x14ac:dyDescent="0.35">
      <c r="B5" s="8" t="s">
        <v>3</v>
      </c>
      <c r="C5">
        <f ca="1">INDIRECT("'"&amp;$A$1&amp;"'!$C$6")</f>
        <v>17.100000000000001</v>
      </c>
      <c r="D5">
        <f t="shared" ref="D5:O5" ca="1" si="3">INDIRECT("'"&amp;$A$1&amp;"'!$C$6")</f>
        <v>17.100000000000001</v>
      </c>
      <c r="E5">
        <f t="shared" ca="1" si="3"/>
        <v>17.100000000000001</v>
      </c>
      <c r="F5">
        <f t="shared" ca="1" si="3"/>
        <v>17.100000000000001</v>
      </c>
      <c r="G5">
        <f t="shared" ca="1" si="3"/>
        <v>17.100000000000001</v>
      </c>
      <c r="H5">
        <f t="shared" ca="1" si="3"/>
        <v>17.100000000000001</v>
      </c>
      <c r="I5">
        <f t="shared" ca="1" si="3"/>
        <v>17.100000000000001</v>
      </c>
      <c r="J5">
        <f t="shared" ca="1" si="3"/>
        <v>17.100000000000001</v>
      </c>
      <c r="K5">
        <f t="shared" ca="1" si="3"/>
        <v>17.100000000000001</v>
      </c>
      <c r="L5">
        <f t="shared" ca="1" si="3"/>
        <v>17.100000000000001</v>
      </c>
      <c r="M5">
        <f t="shared" ca="1" si="3"/>
        <v>17.100000000000001</v>
      </c>
      <c r="N5">
        <f t="shared" ca="1" si="3"/>
        <v>17.100000000000001</v>
      </c>
      <c r="O5">
        <f t="shared" ca="1" si="3"/>
        <v>17.100000000000001</v>
      </c>
    </row>
    <row r="6" spans="1:15" x14ac:dyDescent="0.35">
      <c r="B6" s="8" t="s">
        <v>4</v>
      </c>
      <c r="C6">
        <f ca="1">INDIRECT("'"&amp;$A$1&amp;"'!$C$7")</f>
        <v>5</v>
      </c>
      <c r="D6">
        <f t="shared" ref="D6:O6" ca="1" si="4">INDIRECT("'"&amp;$A$1&amp;"'!$C$7")</f>
        <v>5</v>
      </c>
      <c r="E6">
        <f t="shared" ca="1" si="4"/>
        <v>5</v>
      </c>
      <c r="F6">
        <f t="shared" ca="1" si="4"/>
        <v>5</v>
      </c>
      <c r="G6">
        <f t="shared" ca="1" si="4"/>
        <v>5</v>
      </c>
      <c r="H6">
        <f t="shared" ca="1" si="4"/>
        <v>5</v>
      </c>
      <c r="I6">
        <f t="shared" ca="1" si="4"/>
        <v>5</v>
      </c>
      <c r="J6">
        <f t="shared" ca="1" si="4"/>
        <v>5</v>
      </c>
      <c r="K6">
        <f t="shared" ca="1" si="4"/>
        <v>5</v>
      </c>
      <c r="L6">
        <f t="shared" ca="1" si="4"/>
        <v>5</v>
      </c>
      <c r="M6">
        <f t="shared" ca="1" si="4"/>
        <v>5</v>
      </c>
      <c r="N6">
        <f t="shared" ca="1" si="4"/>
        <v>5</v>
      </c>
      <c r="O6">
        <f t="shared" ca="1" si="4"/>
        <v>5</v>
      </c>
    </row>
    <row r="7" spans="1:15" x14ac:dyDescent="0.35">
      <c r="B7" s="8" t="s">
        <v>5</v>
      </c>
      <c r="C7">
        <f ca="1">INDIRECT("'"&amp;$A$1&amp;"'!$C$8")</f>
        <v>21.4</v>
      </c>
      <c r="D7">
        <f t="shared" ref="D7:O7" ca="1" si="5">INDIRECT("'"&amp;$A$1&amp;"'!$C$8")</f>
        <v>21.4</v>
      </c>
      <c r="E7">
        <f t="shared" ca="1" si="5"/>
        <v>21.4</v>
      </c>
      <c r="F7">
        <f t="shared" ca="1" si="5"/>
        <v>21.4</v>
      </c>
      <c r="G7">
        <f t="shared" ca="1" si="5"/>
        <v>21.4</v>
      </c>
      <c r="H7">
        <f t="shared" ca="1" si="5"/>
        <v>21.4</v>
      </c>
      <c r="I7">
        <f t="shared" ca="1" si="5"/>
        <v>21.4</v>
      </c>
      <c r="J7">
        <f t="shared" ca="1" si="5"/>
        <v>21.4</v>
      </c>
      <c r="K7">
        <f t="shared" ca="1" si="5"/>
        <v>21.4</v>
      </c>
      <c r="L7">
        <f t="shared" ca="1" si="5"/>
        <v>21.4</v>
      </c>
      <c r="M7">
        <f t="shared" ca="1" si="5"/>
        <v>21.4</v>
      </c>
      <c r="N7">
        <f t="shared" ca="1" si="5"/>
        <v>21.4</v>
      </c>
      <c r="O7">
        <f t="shared" ca="1" si="5"/>
        <v>21.4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11.9</v>
      </c>
      <c r="D8">
        <f t="shared" ref="D8:O8" ca="1" si="6">INDIRECT("'"&amp;$A$1&amp;"'!$C$11")</f>
        <v>11.9</v>
      </c>
      <c r="E8">
        <f t="shared" ca="1" si="6"/>
        <v>11.9</v>
      </c>
      <c r="F8">
        <f t="shared" ca="1" si="6"/>
        <v>11.9</v>
      </c>
      <c r="G8">
        <f t="shared" ca="1" si="6"/>
        <v>11.9</v>
      </c>
      <c r="H8">
        <f t="shared" ca="1" si="6"/>
        <v>11.9</v>
      </c>
      <c r="I8">
        <f t="shared" ca="1" si="6"/>
        <v>11.9</v>
      </c>
      <c r="J8">
        <f t="shared" ca="1" si="6"/>
        <v>11.9</v>
      </c>
      <c r="K8">
        <f t="shared" ca="1" si="6"/>
        <v>11.9</v>
      </c>
      <c r="L8">
        <f t="shared" ca="1" si="6"/>
        <v>11.9</v>
      </c>
      <c r="M8">
        <f t="shared" ca="1" si="6"/>
        <v>11.9</v>
      </c>
      <c r="N8">
        <f t="shared" ca="1" si="6"/>
        <v>11.9</v>
      </c>
      <c r="O8">
        <f t="shared" ca="1" si="6"/>
        <v>11.9</v>
      </c>
    </row>
    <row r="9" spans="1:15" x14ac:dyDescent="0.35">
      <c r="B9" s="9" t="s">
        <v>7</v>
      </c>
      <c r="C9">
        <f ca="1">INDIRECT("'"&amp;$A$1&amp;"'!$D$11")</f>
        <v>10.3</v>
      </c>
      <c r="D9">
        <f t="shared" ref="D9:O9" ca="1" si="7">INDIRECT("'"&amp;$A$1&amp;"'!$D$11")</f>
        <v>10.3</v>
      </c>
      <c r="E9">
        <f t="shared" ca="1" si="7"/>
        <v>10.3</v>
      </c>
      <c r="F9">
        <f t="shared" ca="1" si="7"/>
        <v>10.3</v>
      </c>
      <c r="G9">
        <f t="shared" ca="1" si="7"/>
        <v>10.3</v>
      </c>
      <c r="H9">
        <f t="shared" ca="1" si="7"/>
        <v>10.3</v>
      </c>
      <c r="I9">
        <f t="shared" ca="1" si="7"/>
        <v>10.3</v>
      </c>
      <c r="J9">
        <f t="shared" ca="1" si="7"/>
        <v>10.3</v>
      </c>
      <c r="K9">
        <f t="shared" ca="1" si="7"/>
        <v>10.3</v>
      </c>
      <c r="L9">
        <f t="shared" ca="1" si="7"/>
        <v>10.3</v>
      </c>
      <c r="M9">
        <f t="shared" ca="1" si="7"/>
        <v>10.3</v>
      </c>
      <c r="N9">
        <f t="shared" ca="1" si="7"/>
        <v>10.3</v>
      </c>
      <c r="O9">
        <f t="shared" ca="1" si="7"/>
        <v>10.3</v>
      </c>
    </row>
    <row r="10" spans="1:15" x14ac:dyDescent="0.35">
      <c r="B10" s="9" t="s">
        <v>8</v>
      </c>
      <c r="C10">
        <f ca="1">INDIRECT("'"&amp;$A$1&amp;"'!$e$11")</f>
        <v>18</v>
      </c>
      <c r="D10">
        <f t="shared" ref="D10:O10" ca="1" si="8">INDIRECT("'"&amp;$A$1&amp;"'!$e$11")</f>
        <v>18</v>
      </c>
      <c r="E10">
        <f t="shared" ca="1" si="8"/>
        <v>18</v>
      </c>
      <c r="F10">
        <f t="shared" ca="1" si="8"/>
        <v>18</v>
      </c>
      <c r="G10">
        <f t="shared" ca="1" si="8"/>
        <v>18</v>
      </c>
      <c r="H10">
        <f t="shared" ca="1" si="8"/>
        <v>18</v>
      </c>
      <c r="I10">
        <f t="shared" ca="1" si="8"/>
        <v>18</v>
      </c>
      <c r="J10">
        <f t="shared" ca="1" si="8"/>
        <v>18</v>
      </c>
      <c r="K10">
        <f t="shared" ca="1" si="8"/>
        <v>18</v>
      </c>
      <c r="L10">
        <f t="shared" ca="1" si="8"/>
        <v>18</v>
      </c>
      <c r="M10">
        <f t="shared" ca="1" si="8"/>
        <v>18</v>
      </c>
      <c r="N10">
        <f t="shared" ca="1" si="8"/>
        <v>18</v>
      </c>
      <c r="O10">
        <f t="shared" ca="1" si="8"/>
        <v>18</v>
      </c>
    </row>
    <row r="11" spans="1:15" x14ac:dyDescent="0.35">
      <c r="B11" s="9" t="s">
        <v>9</v>
      </c>
      <c r="C11">
        <f ca="1">INDIRECT("'"&amp;$A$1&amp;"'!$f$11")</f>
        <v>17.2</v>
      </c>
      <c r="D11">
        <f t="shared" ref="D11:O11" ca="1" si="9">INDIRECT("'"&amp;$A$1&amp;"'!$f$11")</f>
        <v>17.2</v>
      </c>
      <c r="E11">
        <f t="shared" ca="1" si="9"/>
        <v>17.2</v>
      </c>
      <c r="F11">
        <f t="shared" ca="1" si="9"/>
        <v>17.2</v>
      </c>
      <c r="G11">
        <f t="shared" ca="1" si="9"/>
        <v>17.2</v>
      </c>
      <c r="H11">
        <f t="shared" ca="1" si="9"/>
        <v>17.2</v>
      </c>
      <c r="I11">
        <f t="shared" ca="1" si="9"/>
        <v>17.2</v>
      </c>
      <c r="J11">
        <f t="shared" ca="1" si="9"/>
        <v>17.2</v>
      </c>
      <c r="K11">
        <f t="shared" ca="1" si="9"/>
        <v>17.2</v>
      </c>
      <c r="L11">
        <f t="shared" ca="1" si="9"/>
        <v>17.2</v>
      </c>
      <c r="M11">
        <f t="shared" ca="1" si="9"/>
        <v>17.2</v>
      </c>
      <c r="N11">
        <f t="shared" ca="1" si="9"/>
        <v>17.2</v>
      </c>
      <c r="O11">
        <f t="shared" ca="1" si="9"/>
        <v>17.2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35.299999999999997</v>
      </c>
      <c r="D12">
        <f t="shared" ref="D12:O12" ca="1" si="10">INDIRECT("'"&amp;$A$1&amp;"'!$C$12")</f>
        <v>35.299999999999997</v>
      </c>
      <c r="E12">
        <f t="shared" ca="1" si="10"/>
        <v>35.299999999999997</v>
      </c>
      <c r="F12">
        <f t="shared" ca="1" si="10"/>
        <v>35.299999999999997</v>
      </c>
      <c r="G12">
        <f t="shared" ca="1" si="10"/>
        <v>35.299999999999997</v>
      </c>
      <c r="H12">
        <f t="shared" ca="1" si="10"/>
        <v>35.299999999999997</v>
      </c>
      <c r="I12">
        <f t="shared" ca="1" si="10"/>
        <v>35.299999999999997</v>
      </c>
      <c r="J12">
        <f t="shared" ca="1" si="10"/>
        <v>35.299999999999997</v>
      </c>
      <c r="K12">
        <f t="shared" ca="1" si="10"/>
        <v>35.299999999999997</v>
      </c>
      <c r="L12">
        <f t="shared" ca="1" si="10"/>
        <v>35.299999999999997</v>
      </c>
      <c r="M12">
        <f t="shared" ca="1" si="10"/>
        <v>35.299999999999997</v>
      </c>
      <c r="N12">
        <f t="shared" ca="1" si="10"/>
        <v>35.299999999999997</v>
      </c>
      <c r="O12">
        <f t="shared" ca="1" si="10"/>
        <v>35.299999999999997</v>
      </c>
    </row>
    <row r="13" spans="1:15" x14ac:dyDescent="0.35">
      <c r="B13" s="9" t="s">
        <v>11</v>
      </c>
      <c r="C13">
        <f ca="1">INDIRECT("'"&amp;$A$1&amp;"'!$d$12")</f>
        <v>29.4</v>
      </c>
      <c r="D13">
        <f t="shared" ref="D13:O13" ca="1" si="11">INDIRECT("'"&amp;$A$1&amp;"'!$d$12")</f>
        <v>29.4</v>
      </c>
      <c r="E13">
        <f t="shared" ca="1" si="11"/>
        <v>29.4</v>
      </c>
      <c r="F13">
        <f t="shared" ca="1" si="11"/>
        <v>29.4</v>
      </c>
      <c r="G13">
        <f t="shared" ca="1" si="11"/>
        <v>29.4</v>
      </c>
      <c r="H13">
        <f t="shared" ca="1" si="11"/>
        <v>29.4</v>
      </c>
      <c r="I13">
        <f t="shared" ca="1" si="11"/>
        <v>29.4</v>
      </c>
      <c r="J13">
        <f t="shared" ca="1" si="11"/>
        <v>29.4</v>
      </c>
      <c r="K13">
        <f t="shared" ca="1" si="11"/>
        <v>29.4</v>
      </c>
      <c r="L13">
        <f t="shared" ca="1" si="11"/>
        <v>29.4</v>
      </c>
      <c r="M13">
        <f t="shared" ca="1" si="11"/>
        <v>29.4</v>
      </c>
      <c r="N13">
        <f t="shared" ca="1" si="11"/>
        <v>29.4</v>
      </c>
      <c r="O13">
        <f t="shared" ca="1" si="11"/>
        <v>29.4</v>
      </c>
    </row>
    <row r="14" spans="1:15" x14ac:dyDescent="0.35">
      <c r="B14" s="9" t="s">
        <v>12</v>
      </c>
      <c r="C14">
        <f ca="1">INDIRECT("'"&amp;$A$1&amp;"'!$e$12")</f>
        <v>40.6</v>
      </c>
      <c r="D14">
        <f t="shared" ref="D14:O14" ca="1" si="12">INDIRECT("'"&amp;$A$1&amp;"'!$e$12")</f>
        <v>40.6</v>
      </c>
      <c r="E14">
        <f t="shared" ca="1" si="12"/>
        <v>40.6</v>
      </c>
      <c r="F14">
        <f t="shared" ca="1" si="12"/>
        <v>40.6</v>
      </c>
      <c r="G14">
        <f t="shared" ca="1" si="12"/>
        <v>40.6</v>
      </c>
      <c r="H14">
        <f t="shared" ca="1" si="12"/>
        <v>40.6</v>
      </c>
      <c r="I14">
        <f t="shared" ca="1" si="12"/>
        <v>40.6</v>
      </c>
      <c r="J14">
        <f t="shared" ca="1" si="12"/>
        <v>40.6</v>
      </c>
      <c r="K14">
        <f t="shared" ca="1" si="12"/>
        <v>40.6</v>
      </c>
      <c r="L14">
        <f t="shared" ca="1" si="12"/>
        <v>40.6</v>
      </c>
      <c r="M14">
        <f t="shared" ca="1" si="12"/>
        <v>40.6</v>
      </c>
      <c r="N14">
        <f t="shared" ca="1" si="12"/>
        <v>40.6</v>
      </c>
      <c r="O14">
        <f t="shared" ca="1" si="12"/>
        <v>40.6</v>
      </c>
    </row>
    <row r="15" spans="1:15" x14ac:dyDescent="0.35">
      <c r="B15" s="9" t="s">
        <v>13</v>
      </c>
      <c r="C15">
        <f ca="1">INDIRECT("'"&amp;$A$1&amp;"'!$f$12")</f>
        <v>52.5</v>
      </c>
      <c r="D15">
        <f t="shared" ref="D15:O15" ca="1" si="13">INDIRECT("'"&amp;$A$1&amp;"'!$f$12")</f>
        <v>52.5</v>
      </c>
      <c r="E15">
        <f t="shared" ca="1" si="13"/>
        <v>52.5</v>
      </c>
      <c r="F15">
        <f t="shared" ca="1" si="13"/>
        <v>52.5</v>
      </c>
      <c r="G15">
        <f t="shared" ca="1" si="13"/>
        <v>52.5</v>
      </c>
      <c r="H15">
        <f t="shared" ca="1" si="13"/>
        <v>52.5</v>
      </c>
      <c r="I15">
        <f t="shared" ca="1" si="13"/>
        <v>52.5</v>
      </c>
      <c r="J15">
        <f t="shared" ca="1" si="13"/>
        <v>52.5</v>
      </c>
      <c r="K15">
        <f t="shared" ca="1" si="13"/>
        <v>52.5</v>
      </c>
      <c r="L15">
        <f t="shared" ca="1" si="13"/>
        <v>52.5</v>
      </c>
      <c r="M15">
        <f t="shared" ca="1" si="13"/>
        <v>52.5</v>
      </c>
      <c r="N15">
        <f t="shared" ca="1" si="13"/>
        <v>52.5</v>
      </c>
      <c r="O15">
        <f t="shared" ca="1" si="13"/>
        <v>52.5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50</v>
      </c>
      <c r="D16">
        <f t="shared" ref="D16:O16" ca="1" si="14">INDIRECT("'"&amp;$A$1&amp;"'!$C$16")</f>
        <v>50</v>
      </c>
      <c r="E16">
        <f t="shared" ca="1" si="14"/>
        <v>50</v>
      </c>
      <c r="F16">
        <f t="shared" ca="1" si="14"/>
        <v>50</v>
      </c>
      <c r="G16">
        <f t="shared" ca="1" si="14"/>
        <v>50</v>
      </c>
      <c r="H16">
        <f t="shared" ca="1" si="14"/>
        <v>50</v>
      </c>
      <c r="I16">
        <f t="shared" ca="1" si="14"/>
        <v>50</v>
      </c>
      <c r="J16">
        <f t="shared" ca="1" si="14"/>
        <v>50</v>
      </c>
      <c r="K16">
        <f t="shared" ca="1" si="14"/>
        <v>50</v>
      </c>
      <c r="L16">
        <f t="shared" ca="1" si="14"/>
        <v>50</v>
      </c>
      <c r="M16">
        <f t="shared" ca="1" si="14"/>
        <v>50</v>
      </c>
      <c r="N16">
        <f t="shared" ca="1" si="14"/>
        <v>50</v>
      </c>
      <c r="O16">
        <f t="shared" ca="1" si="14"/>
        <v>50</v>
      </c>
    </row>
    <row r="17" spans="2:15" x14ac:dyDescent="0.35">
      <c r="B17" s="9" t="s">
        <v>15</v>
      </c>
      <c r="C17">
        <f ca="1">INDIRECT("'"&amp;$A$1&amp;"'!$C$17")</f>
        <v>52</v>
      </c>
      <c r="D17">
        <f t="shared" ref="D17:O17" ca="1" si="15">INDIRECT("'"&amp;$A$1&amp;"'!$C$17")</f>
        <v>52</v>
      </c>
      <c r="E17">
        <f t="shared" ca="1" si="15"/>
        <v>52</v>
      </c>
      <c r="F17">
        <f t="shared" ca="1" si="15"/>
        <v>52</v>
      </c>
      <c r="G17">
        <f t="shared" ca="1" si="15"/>
        <v>52</v>
      </c>
      <c r="H17">
        <f t="shared" ca="1" si="15"/>
        <v>52</v>
      </c>
      <c r="I17">
        <f t="shared" ca="1" si="15"/>
        <v>52</v>
      </c>
      <c r="J17">
        <f t="shared" ca="1" si="15"/>
        <v>52</v>
      </c>
      <c r="K17">
        <f t="shared" ca="1" si="15"/>
        <v>52</v>
      </c>
      <c r="L17">
        <f t="shared" ca="1" si="15"/>
        <v>52</v>
      </c>
      <c r="M17">
        <f t="shared" ca="1" si="15"/>
        <v>52</v>
      </c>
      <c r="N17">
        <f t="shared" ca="1" si="15"/>
        <v>52</v>
      </c>
      <c r="O17">
        <f t="shared" ca="1" si="15"/>
        <v>52</v>
      </c>
    </row>
    <row r="18" spans="2:15" x14ac:dyDescent="0.35">
      <c r="B18" s="9" t="s">
        <v>18</v>
      </c>
      <c r="C18">
        <f ca="1">INDIRECT("'"&amp;$A$1&amp;"'!$d$16")</f>
        <v>20</v>
      </c>
      <c r="D18">
        <f t="shared" ref="D18:O18" ca="1" si="16">INDIRECT("'"&amp;$A$1&amp;"'!$d$16")</f>
        <v>20</v>
      </c>
      <c r="E18">
        <f t="shared" ca="1" si="16"/>
        <v>20</v>
      </c>
      <c r="F18">
        <f t="shared" ca="1" si="16"/>
        <v>20</v>
      </c>
      <c r="G18">
        <f t="shared" ca="1" si="16"/>
        <v>20</v>
      </c>
      <c r="H18">
        <f t="shared" ca="1" si="16"/>
        <v>20</v>
      </c>
      <c r="I18">
        <f t="shared" ca="1" si="16"/>
        <v>20</v>
      </c>
      <c r="J18">
        <f t="shared" ca="1" si="16"/>
        <v>20</v>
      </c>
      <c r="K18">
        <f t="shared" ca="1" si="16"/>
        <v>20</v>
      </c>
      <c r="L18">
        <f t="shared" ca="1" si="16"/>
        <v>20</v>
      </c>
      <c r="M18">
        <f t="shared" ca="1" si="16"/>
        <v>20</v>
      </c>
      <c r="N18">
        <f t="shared" ca="1" si="16"/>
        <v>20</v>
      </c>
      <c r="O18">
        <f t="shared" ca="1" si="16"/>
        <v>20</v>
      </c>
    </row>
    <row r="19" spans="2:15" x14ac:dyDescent="0.35">
      <c r="B19" s="9" t="s">
        <v>19</v>
      </c>
      <c r="C19">
        <f ca="1">INDIRECT("'"&amp;$A$1&amp;"'!$e$17")</f>
        <v>44</v>
      </c>
      <c r="D19">
        <f t="shared" ref="D19:O19" ca="1" si="17">INDIRECT("'"&amp;$A$1&amp;"'!$e$17")</f>
        <v>44</v>
      </c>
      <c r="E19">
        <f t="shared" ca="1" si="17"/>
        <v>44</v>
      </c>
      <c r="F19">
        <f t="shared" ca="1" si="17"/>
        <v>44</v>
      </c>
      <c r="G19">
        <f t="shared" ca="1" si="17"/>
        <v>44</v>
      </c>
      <c r="H19">
        <f t="shared" ca="1" si="17"/>
        <v>44</v>
      </c>
      <c r="I19">
        <f t="shared" ca="1" si="17"/>
        <v>44</v>
      </c>
      <c r="J19">
        <f t="shared" ca="1" si="17"/>
        <v>44</v>
      </c>
      <c r="K19">
        <f t="shared" ca="1" si="17"/>
        <v>44</v>
      </c>
      <c r="L19">
        <f t="shared" ca="1" si="17"/>
        <v>44</v>
      </c>
      <c r="M19">
        <f t="shared" ca="1" si="17"/>
        <v>44</v>
      </c>
      <c r="N19">
        <f t="shared" ca="1" si="17"/>
        <v>44</v>
      </c>
      <c r="O19">
        <f t="shared" ca="1" si="17"/>
        <v>44</v>
      </c>
    </row>
    <row r="20" spans="2:15" x14ac:dyDescent="0.35">
      <c r="B20" s="9" t="s">
        <v>16</v>
      </c>
      <c r="C20">
        <f ca="1">INDIRECT("'"&amp;$A$1&amp;"'!$f$16")</f>
        <v>30</v>
      </c>
      <c r="D20">
        <f t="shared" ref="D20:O20" ca="1" si="18">INDIRECT("'"&amp;$A$1&amp;"'!$f$16")</f>
        <v>30</v>
      </c>
      <c r="E20">
        <f t="shared" ca="1" si="18"/>
        <v>30</v>
      </c>
      <c r="F20">
        <f t="shared" ca="1" si="18"/>
        <v>30</v>
      </c>
      <c r="G20">
        <f t="shared" ca="1" si="18"/>
        <v>30</v>
      </c>
      <c r="H20">
        <f t="shared" ca="1" si="18"/>
        <v>30</v>
      </c>
      <c r="I20">
        <f t="shared" ca="1" si="18"/>
        <v>30</v>
      </c>
      <c r="J20">
        <f t="shared" ca="1" si="18"/>
        <v>30</v>
      </c>
      <c r="K20">
        <f t="shared" ca="1" si="18"/>
        <v>30</v>
      </c>
      <c r="L20">
        <f t="shared" ca="1" si="18"/>
        <v>30</v>
      </c>
      <c r="M20">
        <f t="shared" ca="1" si="18"/>
        <v>30</v>
      </c>
      <c r="N20">
        <f t="shared" ca="1" si="18"/>
        <v>30</v>
      </c>
      <c r="O20">
        <f t="shared" ca="1" si="18"/>
        <v>30</v>
      </c>
    </row>
    <row r="21" spans="2:15" x14ac:dyDescent="0.35">
      <c r="B21" s="9" t="s">
        <v>17</v>
      </c>
      <c r="C21">
        <f ca="1">INDIRECT("'"&amp;$A$1&amp;"'!$f$17")</f>
        <v>30</v>
      </c>
      <c r="D21">
        <f t="shared" ref="D21:O21" ca="1" si="19">INDIRECT("'"&amp;$A$1&amp;"'!$f$17")</f>
        <v>30</v>
      </c>
      <c r="E21">
        <f t="shared" ca="1" si="19"/>
        <v>30</v>
      </c>
      <c r="F21">
        <f t="shared" ca="1" si="19"/>
        <v>30</v>
      </c>
      <c r="G21">
        <f t="shared" ca="1" si="19"/>
        <v>30</v>
      </c>
      <c r="H21">
        <f t="shared" ca="1" si="19"/>
        <v>30</v>
      </c>
      <c r="I21">
        <f t="shared" ca="1" si="19"/>
        <v>30</v>
      </c>
      <c r="J21">
        <f t="shared" ca="1" si="19"/>
        <v>30</v>
      </c>
      <c r="K21">
        <f t="shared" ca="1" si="19"/>
        <v>30</v>
      </c>
      <c r="L21">
        <f t="shared" ca="1" si="19"/>
        <v>30</v>
      </c>
      <c r="M21">
        <f t="shared" ca="1" si="19"/>
        <v>30</v>
      </c>
      <c r="N21">
        <f t="shared" ca="1" si="19"/>
        <v>30</v>
      </c>
      <c r="O21">
        <f t="shared" ca="1" si="19"/>
        <v>30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1.25</v>
      </c>
      <c r="E23">
        <f ca="1">INDIRECT("'"&amp;$A$1&amp;"'!$e$23")</f>
        <v>2.5</v>
      </c>
      <c r="F23">
        <f ca="1">INDIRECT("'"&amp;$A$1&amp;"'!$f$23")</f>
        <v>3.25</v>
      </c>
      <c r="G23">
        <f ca="1">INDIRECT("'"&amp;$A$1&amp;"'!$g$23")</f>
        <v>4.25</v>
      </c>
      <c r="H23">
        <f ca="1">INDIRECT("'"&amp;$A$1&amp;"'!$h$23")</f>
        <v>5.25</v>
      </c>
      <c r="I23">
        <f ca="1">INDIRECT("'"&amp;$A$1&amp;"'!$i$23")</f>
        <v>6.25</v>
      </c>
      <c r="J23">
        <f ca="1">INDIRECT("'"&amp;$A$1&amp;"'!$j$23")</f>
        <v>7.5</v>
      </c>
      <c r="K23">
        <f ca="1">INDIRECT("'"&amp;$A$1&amp;"'!$k$23")</f>
        <v>9</v>
      </c>
      <c r="L23">
        <f ca="1">INDIRECT("'"&amp;$A$1&amp;"'!$l$23")</f>
        <v>9.25</v>
      </c>
      <c r="M23">
        <f ca="1">INDIRECT("'"&amp;$A$1&amp;"'!$m$23")</f>
        <v>9.75</v>
      </c>
      <c r="N23">
        <f ca="1">INDIRECT("'"&amp;$A$1&amp;"'!$n$23")</f>
        <v>11</v>
      </c>
      <c r="O23">
        <f ca="1">INDIRECT("'"&amp;$A$1&amp;"'!$o$23")</f>
        <v>11.5</v>
      </c>
    </row>
    <row r="24" spans="2:15" x14ac:dyDescent="0.35">
      <c r="B24" s="9" t="s">
        <v>130</v>
      </c>
      <c r="C24">
        <f ca="1">INDIRECT("'"&amp;$A$1&amp;"'!$C$25")</f>
        <v>10</v>
      </c>
      <c r="D24">
        <f ca="1">INDIRECT("'"&amp;$A$1&amp;"'!$d$25")</f>
        <v>18</v>
      </c>
      <c r="E24">
        <f ca="1">INDIRECT("'"&amp;$A$1&amp;"'!$e$25")</f>
        <v>30</v>
      </c>
      <c r="F24">
        <f ca="1">INDIRECT("'"&amp;$A$1&amp;"'!$f$25")</f>
        <v>36</v>
      </c>
      <c r="G24">
        <f ca="1">INDIRECT("'"&amp;$A$1&amp;"'!$g$25")</f>
        <v>41</v>
      </c>
      <c r="H24">
        <f ca="1">INDIRECT("'"&amp;$A$1&amp;"'!$h$25")</f>
        <v>49</v>
      </c>
      <c r="I24">
        <f ca="1">INDIRECT("'"&amp;$A$1&amp;"'!$i$25")</f>
        <v>44</v>
      </c>
      <c r="J24">
        <f ca="1">INDIRECT("'"&amp;$A$1&amp;"'!$j$25")</f>
        <v>47</v>
      </c>
      <c r="K24">
        <f ca="1">INDIRECT("'"&amp;$A$1&amp;"'!$k$25")</f>
        <v>84</v>
      </c>
      <c r="L24">
        <f ca="1">INDIRECT("'"&amp;$A$1&amp;"'!$l$25")</f>
        <v>120</v>
      </c>
      <c r="M24">
        <f ca="1">INDIRECT("'"&amp;$A$1&amp;"'!$m$25")</f>
        <v>135</v>
      </c>
      <c r="N24">
        <f ca="1">INDIRECT("'"&amp;$A$1&amp;"'!$n$25")</f>
        <v>177</v>
      </c>
      <c r="O24">
        <f ca="1">INDIRECT("'"&amp;$A$1&amp;"'!$o$25")</f>
        <v>182</v>
      </c>
    </row>
    <row r="25" spans="2:15" x14ac:dyDescent="0.35">
      <c r="B25" s="9" t="s">
        <v>131</v>
      </c>
      <c r="C25">
        <f ca="1">INDIRECT("'"&amp;$A$1&amp;"'!$C$26")</f>
        <v>8</v>
      </c>
      <c r="D25">
        <f ca="1">INDIRECT("'"&amp;$A$1&amp;"'!$d$26")</f>
        <v>13</v>
      </c>
      <c r="E25">
        <f ca="1">INDIRECT("'"&amp;$A$1&amp;"'!$e$26")</f>
        <v>20</v>
      </c>
      <c r="F25">
        <f ca="1">INDIRECT("'"&amp;$A$1&amp;"'!$f$26")</f>
        <v>27</v>
      </c>
      <c r="G25">
        <f ca="1">INDIRECT("'"&amp;$A$1&amp;"'!$g$26")</f>
        <v>28</v>
      </c>
      <c r="H25">
        <f ca="1">INDIRECT("'"&amp;$A$1&amp;"'!$h$26")</f>
        <v>39</v>
      </c>
      <c r="I25">
        <f ca="1">INDIRECT("'"&amp;$A$1&amp;"'!$i$26")</f>
        <v>51</v>
      </c>
      <c r="J25">
        <f ca="1">INDIRECT("'"&amp;$A$1&amp;"'!$j$26")</f>
        <v>58</v>
      </c>
      <c r="K25">
        <f ca="1">INDIRECT("'"&amp;$A$1&amp;"'!$k$26")</f>
        <v>85</v>
      </c>
      <c r="L25">
        <f ca="1">INDIRECT("'"&amp;$A$1&amp;"'!$l$26")</f>
        <v>86</v>
      </c>
      <c r="M25">
        <f ca="1">INDIRECT("'"&amp;$A$1&amp;"'!$m$26")</f>
        <v>112</v>
      </c>
      <c r="N25">
        <f ca="1">INDIRECT("'"&amp;$A$1&amp;"'!$n$26")</f>
        <v>110</v>
      </c>
      <c r="O25">
        <f ca="1">INDIRECT("'"&amp;$A$1&amp;"'!$o$26")</f>
        <v>175</v>
      </c>
    </row>
    <row r="26" spans="2:15" x14ac:dyDescent="0.35">
      <c r="B26" s="9" t="s">
        <v>132</v>
      </c>
      <c r="C26">
        <f ca="1">INDIRECT("'"&amp;$A$1&amp;"'!$C$27")</f>
        <v>5</v>
      </c>
      <c r="D26">
        <f ca="1">INDIRECT("'"&amp;$A$1&amp;"'!$d$27")</f>
        <v>15</v>
      </c>
      <c r="E26">
        <f ca="1">INDIRECT("'"&amp;$A$1&amp;"'!$e$27")</f>
        <v>24</v>
      </c>
      <c r="F26">
        <f ca="1">INDIRECT("'"&amp;$A$1&amp;"'!$f$27")</f>
        <v>27</v>
      </c>
      <c r="G26">
        <f ca="1">INDIRECT("'"&amp;$A$1&amp;"'!$g$27")</f>
        <v>40</v>
      </c>
      <c r="H26">
        <f ca="1">INDIRECT("'"&amp;$A$1&amp;"'!$h$27")</f>
        <v>58</v>
      </c>
      <c r="I26">
        <f ca="1">INDIRECT("'"&amp;$A$1&amp;"'!$i$27")</f>
        <v>61</v>
      </c>
      <c r="J26">
        <f ca="1">INDIRECT("'"&amp;$A$1&amp;"'!$j$27")</f>
        <v>78</v>
      </c>
      <c r="K26">
        <f ca="1">INDIRECT("'"&amp;$A$1&amp;"'!$k$27")</f>
        <v>82</v>
      </c>
      <c r="L26">
        <f ca="1">INDIRECT("'"&amp;$A$1&amp;"'!$l$27")</f>
        <v>105</v>
      </c>
      <c r="M26">
        <f ca="1">INDIRECT("'"&amp;$A$1&amp;"'!$m$27")</f>
        <v>101</v>
      </c>
      <c r="N26">
        <f ca="1">INDIRECT("'"&amp;$A$1&amp;"'!$n$27")</f>
        <v>121</v>
      </c>
      <c r="O26">
        <f ca="1">INDIRECT("'"&amp;$A$1&amp;"'!$o$27")</f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6" workbookViewId="0">
      <selection activeCell="C2" sqref="C2:O21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135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181</v>
      </c>
      <c r="D3">
        <f t="shared" ref="D3:O3" ca="1" si="1">INDIRECT("'"&amp;$A$1&amp;"'!$C$4")</f>
        <v>181</v>
      </c>
      <c r="E3">
        <f t="shared" ca="1" si="1"/>
        <v>181</v>
      </c>
      <c r="F3">
        <f t="shared" ca="1" si="1"/>
        <v>181</v>
      </c>
      <c r="G3">
        <f t="shared" ca="1" si="1"/>
        <v>181</v>
      </c>
      <c r="H3">
        <f t="shared" ca="1" si="1"/>
        <v>181</v>
      </c>
      <c r="I3">
        <f t="shared" ca="1" si="1"/>
        <v>181</v>
      </c>
      <c r="J3">
        <f t="shared" ca="1" si="1"/>
        <v>181</v>
      </c>
      <c r="K3">
        <f t="shared" ca="1" si="1"/>
        <v>181</v>
      </c>
      <c r="L3">
        <f t="shared" ca="1" si="1"/>
        <v>181</v>
      </c>
      <c r="M3">
        <f t="shared" ca="1" si="1"/>
        <v>181</v>
      </c>
      <c r="N3">
        <f t="shared" ca="1" si="1"/>
        <v>181</v>
      </c>
      <c r="O3">
        <f t="shared" ca="1" si="1"/>
        <v>181</v>
      </c>
    </row>
    <row r="4" spans="1:15" x14ac:dyDescent="0.35">
      <c r="B4" s="8" t="s">
        <v>2</v>
      </c>
      <c r="C4">
        <f ca="1">INDIRECT("'"&amp;$A$1&amp;"'!$C$5")</f>
        <v>77.3</v>
      </c>
      <c r="D4">
        <f t="shared" ref="D4:O4" ca="1" si="2">INDIRECT("'"&amp;$A$1&amp;"'!$C$5")</f>
        <v>77.3</v>
      </c>
      <c r="E4">
        <f t="shared" ca="1" si="2"/>
        <v>77.3</v>
      </c>
      <c r="F4">
        <f t="shared" ca="1" si="2"/>
        <v>77.3</v>
      </c>
      <c r="G4">
        <f t="shared" ca="1" si="2"/>
        <v>77.3</v>
      </c>
      <c r="H4">
        <f t="shared" ca="1" si="2"/>
        <v>77.3</v>
      </c>
      <c r="I4">
        <f t="shared" ca="1" si="2"/>
        <v>77.3</v>
      </c>
      <c r="J4">
        <f t="shared" ca="1" si="2"/>
        <v>77.3</v>
      </c>
      <c r="K4">
        <f t="shared" ca="1" si="2"/>
        <v>77.3</v>
      </c>
      <c r="L4">
        <f t="shared" ca="1" si="2"/>
        <v>77.3</v>
      </c>
      <c r="M4">
        <f t="shared" ca="1" si="2"/>
        <v>77.3</v>
      </c>
      <c r="N4">
        <f t="shared" ca="1" si="2"/>
        <v>77.3</v>
      </c>
      <c r="O4">
        <f t="shared" ca="1" si="2"/>
        <v>77.3</v>
      </c>
    </row>
    <row r="5" spans="1:15" x14ac:dyDescent="0.35">
      <c r="B5" s="8" t="s">
        <v>3</v>
      </c>
      <c r="C5">
        <f ca="1">INDIRECT("'"&amp;$A$1&amp;"'!$C$6")</f>
        <v>24.6</v>
      </c>
      <c r="D5">
        <f t="shared" ref="D5:O5" ca="1" si="3">INDIRECT("'"&amp;$A$1&amp;"'!$C$6")</f>
        <v>24.6</v>
      </c>
      <c r="E5">
        <f t="shared" ca="1" si="3"/>
        <v>24.6</v>
      </c>
      <c r="F5">
        <f t="shared" ca="1" si="3"/>
        <v>24.6</v>
      </c>
      <c r="G5">
        <f t="shared" ca="1" si="3"/>
        <v>24.6</v>
      </c>
      <c r="H5">
        <f t="shared" ca="1" si="3"/>
        <v>24.6</v>
      </c>
      <c r="I5">
        <f t="shared" ca="1" si="3"/>
        <v>24.6</v>
      </c>
      <c r="J5">
        <f t="shared" ca="1" si="3"/>
        <v>24.6</v>
      </c>
      <c r="K5">
        <f t="shared" ca="1" si="3"/>
        <v>24.6</v>
      </c>
      <c r="L5">
        <f t="shared" ca="1" si="3"/>
        <v>24.6</v>
      </c>
      <c r="M5">
        <f t="shared" ca="1" si="3"/>
        <v>24.6</v>
      </c>
      <c r="N5">
        <f t="shared" ca="1" si="3"/>
        <v>24.6</v>
      </c>
      <c r="O5">
        <f t="shared" ca="1" si="3"/>
        <v>24.6</v>
      </c>
    </row>
    <row r="6" spans="1:15" x14ac:dyDescent="0.35">
      <c r="B6" s="8" t="s">
        <v>4</v>
      </c>
      <c r="C6">
        <f ca="1">INDIRECT("'"&amp;$A$1&amp;"'!$C$7")</f>
        <v>7</v>
      </c>
      <c r="D6">
        <f t="shared" ref="D6:O6" ca="1" si="4">INDIRECT("'"&amp;$A$1&amp;"'!$C$7")</f>
        <v>7</v>
      </c>
      <c r="E6">
        <f t="shared" ca="1" si="4"/>
        <v>7</v>
      </c>
      <c r="F6">
        <f t="shared" ca="1" si="4"/>
        <v>7</v>
      </c>
      <c r="G6">
        <f t="shared" ca="1" si="4"/>
        <v>7</v>
      </c>
      <c r="H6">
        <f t="shared" ca="1" si="4"/>
        <v>7</v>
      </c>
      <c r="I6">
        <f t="shared" ca="1" si="4"/>
        <v>7</v>
      </c>
      <c r="J6">
        <f t="shared" ca="1" si="4"/>
        <v>7</v>
      </c>
      <c r="K6">
        <f t="shared" ca="1" si="4"/>
        <v>7</v>
      </c>
      <c r="L6">
        <f t="shared" ca="1" si="4"/>
        <v>7</v>
      </c>
      <c r="M6">
        <f t="shared" ca="1" si="4"/>
        <v>7</v>
      </c>
      <c r="N6">
        <f t="shared" ca="1" si="4"/>
        <v>7</v>
      </c>
      <c r="O6">
        <f t="shared" ca="1" si="4"/>
        <v>7</v>
      </c>
    </row>
    <row r="7" spans="1:15" x14ac:dyDescent="0.35">
      <c r="B7" s="8" t="s">
        <v>5</v>
      </c>
      <c r="C7">
        <f ca="1">INDIRECT("'"&amp;$A$1&amp;"'!$C$8")</f>
        <v>23.6</v>
      </c>
      <c r="D7">
        <f t="shared" ref="D7:O7" ca="1" si="5">INDIRECT("'"&amp;$A$1&amp;"'!$C$8")</f>
        <v>23.6</v>
      </c>
      <c r="E7">
        <f t="shared" ca="1" si="5"/>
        <v>23.6</v>
      </c>
      <c r="F7">
        <f t="shared" ca="1" si="5"/>
        <v>23.6</v>
      </c>
      <c r="G7">
        <f t="shared" ca="1" si="5"/>
        <v>23.6</v>
      </c>
      <c r="H7">
        <f t="shared" ca="1" si="5"/>
        <v>23.6</v>
      </c>
      <c r="I7">
        <f t="shared" ca="1" si="5"/>
        <v>23.6</v>
      </c>
      <c r="J7">
        <f t="shared" ca="1" si="5"/>
        <v>23.6</v>
      </c>
      <c r="K7">
        <f t="shared" ca="1" si="5"/>
        <v>23.6</v>
      </c>
      <c r="L7">
        <f t="shared" ca="1" si="5"/>
        <v>23.6</v>
      </c>
      <c r="M7">
        <f t="shared" ca="1" si="5"/>
        <v>23.6</v>
      </c>
      <c r="N7">
        <f t="shared" ca="1" si="5"/>
        <v>23.6</v>
      </c>
      <c r="O7">
        <f t="shared" ca="1" si="5"/>
        <v>23.6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16.899999999999999</v>
      </c>
      <c r="D8">
        <f t="shared" ref="D8:O8" ca="1" si="6">INDIRECT("'"&amp;$A$1&amp;"'!$C$11")</f>
        <v>16.899999999999999</v>
      </c>
      <c r="E8">
        <f t="shared" ca="1" si="6"/>
        <v>16.899999999999999</v>
      </c>
      <c r="F8">
        <f t="shared" ca="1" si="6"/>
        <v>16.899999999999999</v>
      </c>
      <c r="G8">
        <f t="shared" ca="1" si="6"/>
        <v>16.899999999999999</v>
      </c>
      <c r="H8">
        <f t="shared" ca="1" si="6"/>
        <v>16.899999999999999</v>
      </c>
      <c r="I8">
        <f t="shared" ca="1" si="6"/>
        <v>16.899999999999999</v>
      </c>
      <c r="J8">
        <f t="shared" ca="1" si="6"/>
        <v>16.899999999999999</v>
      </c>
      <c r="K8">
        <f t="shared" ca="1" si="6"/>
        <v>16.899999999999999</v>
      </c>
      <c r="L8">
        <f t="shared" ca="1" si="6"/>
        <v>16.899999999999999</v>
      </c>
      <c r="M8">
        <f t="shared" ca="1" si="6"/>
        <v>16.899999999999999</v>
      </c>
      <c r="N8">
        <f t="shared" ca="1" si="6"/>
        <v>16.899999999999999</v>
      </c>
      <c r="O8">
        <f t="shared" ca="1" si="6"/>
        <v>16.899999999999999</v>
      </c>
    </row>
    <row r="9" spans="1:15" x14ac:dyDescent="0.35">
      <c r="B9" s="9" t="s">
        <v>7</v>
      </c>
      <c r="C9">
        <f ca="1">INDIRECT("'"&amp;$A$1&amp;"'!$D$11")</f>
        <v>15</v>
      </c>
      <c r="D9">
        <f t="shared" ref="D9:O9" ca="1" si="7">INDIRECT("'"&amp;$A$1&amp;"'!$D$11")</f>
        <v>15</v>
      </c>
      <c r="E9">
        <f t="shared" ca="1" si="7"/>
        <v>15</v>
      </c>
      <c r="F9">
        <f t="shared" ca="1" si="7"/>
        <v>15</v>
      </c>
      <c r="G9">
        <f t="shared" ca="1" si="7"/>
        <v>15</v>
      </c>
      <c r="H9">
        <f t="shared" ca="1" si="7"/>
        <v>15</v>
      </c>
      <c r="I9">
        <f t="shared" ca="1" si="7"/>
        <v>15</v>
      </c>
      <c r="J9">
        <f t="shared" ca="1" si="7"/>
        <v>15</v>
      </c>
      <c r="K9">
        <f t="shared" ca="1" si="7"/>
        <v>15</v>
      </c>
      <c r="L9">
        <f t="shared" ca="1" si="7"/>
        <v>15</v>
      </c>
      <c r="M9">
        <f t="shared" ca="1" si="7"/>
        <v>15</v>
      </c>
      <c r="N9">
        <f t="shared" ca="1" si="7"/>
        <v>15</v>
      </c>
      <c r="O9">
        <f t="shared" ca="1" si="7"/>
        <v>15</v>
      </c>
    </row>
    <row r="10" spans="1:15" x14ac:dyDescent="0.35">
      <c r="B10" s="9" t="s">
        <v>8</v>
      </c>
      <c r="C10">
        <f ca="1">INDIRECT("'"&amp;$A$1&amp;"'!$e$11")</f>
        <v>24.9</v>
      </c>
      <c r="D10">
        <f t="shared" ref="D10:O10" ca="1" si="8">INDIRECT("'"&amp;$A$1&amp;"'!$e$11")</f>
        <v>24.9</v>
      </c>
      <c r="E10">
        <f t="shared" ca="1" si="8"/>
        <v>24.9</v>
      </c>
      <c r="F10">
        <f t="shared" ca="1" si="8"/>
        <v>24.9</v>
      </c>
      <c r="G10">
        <f t="shared" ca="1" si="8"/>
        <v>24.9</v>
      </c>
      <c r="H10">
        <f t="shared" ca="1" si="8"/>
        <v>24.9</v>
      </c>
      <c r="I10">
        <f t="shared" ca="1" si="8"/>
        <v>24.9</v>
      </c>
      <c r="J10">
        <f t="shared" ca="1" si="8"/>
        <v>24.9</v>
      </c>
      <c r="K10">
        <f t="shared" ca="1" si="8"/>
        <v>24.9</v>
      </c>
      <c r="L10">
        <f t="shared" ca="1" si="8"/>
        <v>24.9</v>
      </c>
      <c r="M10">
        <f t="shared" ca="1" si="8"/>
        <v>24.9</v>
      </c>
      <c r="N10">
        <f t="shared" ca="1" si="8"/>
        <v>24.9</v>
      </c>
      <c r="O10">
        <f t="shared" ca="1" si="8"/>
        <v>24.9</v>
      </c>
    </row>
    <row r="11" spans="1:15" x14ac:dyDescent="0.35">
      <c r="B11" s="9" t="s">
        <v>9</v>
      </c>
      <c r="C11">
        <f ca="1">INDIRECT("'"&amp;$A$1&amp;"'!$f$11")</f>
        <v>24.7</v>
      </c>
      <c r="D11">
        <f t="shared" ref="D11:O11" ca="1" si="9">INDIRECT("'"&amp;$A$1&amp;"'!$f$11")</f>
        <v>24.7</v>
      </c>
      <c r="E11">
        <f t="shared" ca="1" si="9"/>
        <v>24.7</v>
      </c>
      <c r="F11">
        <f t="shared" ca="1" si="9"/>
        <v>24.7</v>
      </c>
      <c r="G11">
        <f t="shared" ca="1" si="9"/>
        <v>24.7</v>
      </c>
      <c r="H11">
        <f t="shared" ca="1" si="9"/>
        <v>24.7</v>
      </c>
      <c r="I11">
        <f t="shared" ca="1" si="9"/>
        <v>24.7</v>
      </c>
      <c r="J11">
        <f t="shared" ca="1" si="9"/>
        <v>24.7</v>
      </c>
      <c r="K11">
        <f t="shared" ca="1" si="9"/>
        <v>24.7</v>
      </c>
      <c r="L11">
        <f t="shared" ca="1" si="9"/>
        <v>24.7</v>
      </c>
      <c r="M11">
        <f t="shared" ca="1" si="9"/>
        <v>24.7</v>
      </c>
      <c r="N11">
        <f t="shared" ca="1" si="9"/>
        <v>24.7</v>
      </c>
      <c r="O11">
        <f t="shared" ca="1" si="9"/>
        <v>24.7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33.1</v>
      </c>
      <c r="D12">
        <f t="shared" ref="D12:O12" ca="1" si="10">INDIRECT("'"&amp;$A$1&amp;"'!$C$12")</f>
        <v>33.1</v>
      </c>
      <c r="E12">
        <f t="shared" ca="1" si="10"/>
        <v>33.1</v>
      </c>
      <c r="F12">
        <f t="shared" ca="1" si="10"/>
        <v>33.1</v>
      </c>
      <c r="G12">
        <f t="shared" ca="1" si="10"/>
        <v>33.1</v>
      </c>
      <c r="H12">
        <f t="shared" ca="1" si="10"/>
        <v>33.1</v>
      </c>
      <c r="I12">
        <f t="shared" ca="1" si="10"/>
        <v>33.1</v>
      </c>
      <c r="J12">
        <f t="shared" ca="1" si="10"/>
        <v>33.1</v>
      </c>
      <c r="K12">
        <f t="shared" ca="1" si="10"/>
        <v>33.1</v>
      </c>
      <c r="L12">
        <f t="shared" ca="1" si="10"/>
        <v>33.1</v>
      </c>
      <c r="M12">
        <f t="shared" ca="1" si="10"/>
        <v>33.1</v>
      </c>
      <c r="N12">
        <f t="shared" ca="1" si="10"/>
        <v>33.1</v>
      </c>
      <c r="O12">
        <f t="shared" ca="1" si="10"/>
        <v>33.1</v>
      </c>
    </row>
    <row r="13" spans="1:15" x14ac:dyDescent="0.35">
      <c r="B13" s="9" t="s">
        <v>11</v>
      </c>
      <c r="C13">
        <f ca="1">INDIRECT("'"&amp;$A$1&amp;"'!$d$12")</f>
        <v>25.5</v>
      </c>
      <c r="D13">
        <f t="shared" ref="D13:O13" ca="1" si="11">INDIRECT("'"&amp;$A$1&amp;"'!$d$12")</f>
        <v>25.5</v>
      </c>
      <c r="E13">
        <f t="shared" ca="1" si="11"/>
        <v>25.5</v>
      </c>
      <c r="F13">
        <f t="shared" ca="1" si="11"/>
        <v>25.5</v>
      </c>
      <c r="G13">
        <f t="shared" ca="1" si="11"/>
        <v>25.5</v>
      </c>
      <c r="H13">
        <f t="shared" ca="1" si="11"/>
        <v>25.5</v>
      </c>
      <c r="I13">
        <f t="shared" ca="1" si="11"/>
        <v>25.5</v>
      </c>
      <c r="J13">
        <f t="shared" ca="1" si="11"/>
        <v>25.5</v>
      </c>
      <c r="K13">
        <f t="shared" ca="1" si="11"/>
        <v>25.5</v>
      </c>
      <c r="L13">
        <f t="shared" ca="1" si="11"/>
        <v>25.5</v>
      </c>
      <c r="M13">
        <f t="shared" ca="1" si="11"/>
        <v>25.5</v>
      </c>
      <c r="N13">
        <f t="shared" ca="1" si="11"/>
        <v>25.5</v>
      </c>
      <c r="O13">
        <f t="shared" ca="1" si="11"/>
        <v>25.5</v>
      </c>
    </row>
    <row r="14" spans="1:15" x14ac:dyDescent="0.35">
      <c r="B14" s="9" t="s">
        <v>12</v>
      </c>
      <c r="C14">
        <f ca="1">INDIRECT("'"&amp;$A$1&amp;"'!$e$12")</f>
        <v>38.799999999999997</v>
      </c>
      <c r="D14">
        <f t="shared" ref="D14:O14" ca="1" si="12">INDIRECT("'"&amp;$A$1&amp;"'!$e$12")</f>
        <v>38.799999999999997</v>
      </c>
      <c r="E14">
        <f t="shared" ca="1" si="12"/>
        <v>38.799999999999997</v>
      </c>
      <c r="F14">
        <f t="shared" ca="1" si="12"/>
        <v>38.799999999999997</v>
      </c>
      <c r="G14">
        <f t="shared" ca="1" si="12"/>
        <v>38.799999999999997</v>
      </c>
      <c r="H14">
        <f t="shared" ca="1" si="12"/>
        <v>38.799999999999997</v>
      </c>
      <c r="I14">
        <f t="shared" ca="1" si="12"/>
        <v>38.799999999999997</v>
      </c>
      <c r="J14">
        <f t="shared" ca="1" si="12"/>
        <v>38.799999999999997</v>
      </c>
      <c r="K14">
        <f t="shared" ca="1" si="12"/>
        <v>38.799999999999997</v>
      </c>
      <c r="L14">
        <f t="shared" ca="1" si="12"/>
        <v>38.799999999999997</v>
      </c>
      <c r="M14">
        <f t="shared" ca="1" si="12"/>
        <v>38.799999999999997</v>
      </c>
      <c r="N14">
        <f t="shared" ca="1" si="12"/>
        <v>38.799999999999997</v>
      </c>
      <c r="O14">
        <f t="shared" ca="1" si="12"/>
        <v>38.799999999999997</v>
      </c>
    </row>
    <row r="15" spans="1:15" x14ac:dyDescent="0.35">
      <c r="B15" s="9" t="s">
        <v>13</v>
      </c>
      <c r="C15">
        <f ca="1">INDIRECT("'"&amp;$A$1&amp;"'!$f$12")</f>
        <v>50.3</v>
      </c>
      <c r="D15">
        <f t="shared" ref="D15:O15" ca="1" si="13">INDIRECT("'"&amp;$A$1&amp;"'!$f$12")</f>
        <v>50.3</v>
      </c>
      <c r="E15">
        <f t="shared" ca="1" si="13"/>
        <v>50.3</v>
      </c>
      <c r="F15">
        <f t="shared" ca="1" si="13"/>
        <v>50.3</v>
      </c>
      <c r="G15">
        <f t="shared" ca="1" si="13"/>
        <v>50.3</v>
      </c>
      <c r="H15">
        <f t="shared" ca="1" si="13"/>
        <v>50.3</v>
      </c>
      <c r="I15">
        <f t="shared" ca="1" si="13"/>
        <v>50.3</v>
      </c>
      <c r="J15">
        <f t="shared" ca="1" si="13"/>
        <v>50.3</v>
      </c>
      <c r="K15">
        <f t="shared" ca="1" si="13"/>
        <v>50.3</v>
      </c>
      <c r="L15">
        <f t="shared" ca="1" si="13"/>
        <v>50.3</v>
      </c>
      <c r="M15">
        <f t="shared" ca="1" si="13"/>
        <v>50.3</v>
      </c>
      <c r="N15">
        <f t="shared" ca="1" si="13"/>
        <v>50.3</v>
      </c>
      <c r="O15">
        <f t="shared" ca="1" si="13"/>
        <v>50.3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50</v>
      </c>
      <c r="D16">
        <f t="shared" ref="D16:O16" ca="1" si="14">INDIRECT("'"&amp;$A$1&amp;"'!$C$16")</f>
        <v>50</v>
      </c>
      <c r="E16">
        <f t="shared" ca="1" si="14"/>
        <v>50</v>
      </c>
      <c r="F16">
        <f t="shared" ca="1" si="14"/>
        <v>50</v>
      </c>
      <c r="G16">
        <f t="shared" ca="1" si="14"/>
        <v>50</v>
      </c>
      <c r="H16">
        <f t="shared" ca="1" si="14"/>
        <v>50</v>
      </c>
      <c r="I16">
        <f t="shared" ca="1" si="14"/>
        <v>50</v>
      </c>
      <c r="J16">
        <f t="shared" ca="1" si="14"/>
        <v>50</v>
      </c>
      <c r="K16">
        <f t="shared" ca="1" si="14"/>
        <v>50</v>
      </c>
      <c r="L16">
        <f t="shared" ca="1" si="14"/>
        <v>50</v>
      </c>
      <c r="M16">
        <f t="shared" ca="1" si="14"/>
        <v>50</v>
      </c>
      <c r="N16">
        <f t="shared" ca="1" si="14"/>
        <v>50</v>
      </c>
      <c r="O16">
        <f t="shared" ca="1" si="14"/>
        <v>50</v>
      </c>
    </row>
    <row r="17" spans="2:15" x14ac:dyDescent="0.35">
      <c r="B17" s="9" t="s">
        <v>15</v>
      </c>
      <c r="C17">
        <f ca="1">INDIRECT("'"&amp;$A$1&amp;"'!$C$17")</f>
        <v>50</v>
      </c>
      <c r="D17">
        <f t="shared" ref="D17:O17" ca="1" si="15">INDIRECT("'"&amp;$A$1&amp;"'!$C$17")</f>
        <v>50</v>
      </c>
      <c r="E17">
        <f t="shared" ca="1" si="15"/>
        <v>50</v>
      </c>
      <c r="F17">
        <f t="shared" ca="1" si="15"/>
        <v>50</v>
      </c>
      <c r="G17">
        <f t="shared" ca="1" si="15"/>
        <v>50</v>
      </c>
      <c r="H17">
        <f t="shared" ca="1" si="15"/>
        <v>50</v>
      </c>
      <c r="I17">
        <f t="shared" ca="1" si="15"/>
        <v>50</v>
      </c>
      <c r="J17">
        <f t="shared" ca="1" si="15"/>
        <v>50</v>
      </c>
      <c r="K17">
        <f t="shared" ca="1" si="15"/>
        <v>50</v>
      </c>
      <c r="L17">
        <f t="shared" ca="1" si="15"/>
        <v>50</v>
      </c>
      <c r="M17">
        <f t="shared" ca="1" si="15"/>
        <v>50</v>
      </c>
      <c r="N17">
        <f t="shared" ca="1" si="15"/>
        <v>50</v>
      </c>
      <c r="O17">
        <f t="shared" ca="1" si="15"/>
        <v>50</v>
      </c>
    </row>
    <row r="18" spans="2:15" x14ac:dyDescent="0.35">
      <c r="B18" s="9" t="s">
        <v>18</v>
      </c>
      <c r="C18">
        <f ca="1">INDIRECT("'"&amp;$A$1&amp;"'!$d$16")</f>
        <v>20</v>
      </c>
      <c r="D18">
        <f t="shared" ref="D18:O18" ca="1" si="16">INDIRECT("'"&amp;$A$1&amp;"'!$d$16")</f>
        <v>20</v>
      </c>
      <c r="E18">
        <f t="shared" ca="1" si="16"/>
        <v>20</v>
      </c>
      <c r="F18">
        <f t="shared" ca="1" si="16"/>
        <v>20</v>
      </c>
      <c r="G18">
        <f t="shared" ca="1" si="16"/>
        <v>20</v>
      </c>
      <c r="H18">
        <f t="shared" ca="1" si="16"/>
        <v>20</v>
      </c>
      <c r="I18">
        <f t="shared" ca="1" si="16"/>
        <v>20</v>
      </c>
      <c r="J18">
        <f t="shared" ca="1" si="16"/>
        <v>20</v>
      </c>
      <c r="K18">
        <f t="shared" ca="1" si="16"/>
        <v>20</v>
      </c>
      <c r="L18">
        <f t="shared" ca="1" si="16"/>
        <v>20</v>
      </c>
      <c r="M18">
        <f t="shared" ca="1" si="16"/>
        <v>20</v>
      </c>
      <c r="N18">
        <f t="shared" ca="1" si="16"/>
        <v>20</v>
      </c>
      <c r="O18">
        <f t="shared" ca="1" si="16"/>
        <v>20</v>
      </c>
    </row>
    <row r="19" spans="2:15" x14ac:dyDescent="0.35">
      <c r="B19" s="9" t="s">
        <v>19</v>
      </c>
      <c r="C19">
        <f ca="1">INDIRECT("'"&amp;$A$1&amp;"'!$e$17")</f>
        <v>52</v>
      </c>
      <c r="D19">
        <f t="shared" ref="D19:O19" ca="1" si="17">INDIRECT("'"&amp;$A$1&amp;"'!$e$17")</f>
        <v>52</v>
      </c>
      <c r="E19">
        <f t="shared" ca="1" si="17"/>
        <v>52</v>
      </c>
      <c r="F19">
        <f t="shared" ca="1" si="17"/>
        <v>52</v>
      </c>
      <c r="G19">
        <f t="shared" ca="1" si="17"/>
        <v>52</v>
      </c>
      <c r="H19">
        <f t="shared" ca="1" si="17"/>
        <v>52</v>
      </c>
      <c r="I19">
        <f t="shared" ca="1" si="17"/>
        <v>52</v>
      </c>
      <c r="J19">
        <f t="shared" ca="1" si="17"/>
        <v>52</v>
      </c>
      <c r="K19">
        <f t="shared" ca="1" si="17"/>
        <v>52</v>
      </c>
      <c r="L19">
        <f t="shared" ca="1" si="17"/>
        <v>52</v>
      </c>
      <c r="M19">
        <f t="shared" ca="1" si="17"/>
        <v>52</v>
      </c>
      <c r="N19">
        <f t="shared" ca="1" si="17"/>
        <v>52</v>
      </c>
      <c r="O19">
        <f t="shared" ca="1" si="17"/>
        <v>52</v>
      </c>
    </row>
    <row r="20" spans="2:15" x14ac:dyDescent="0.35">
      <c r="B20" s="9" t="s">
        <v>16</v>
      </c>
      <c r="C20">
        <f ca="1">INDIRECT("'"&amp;$A$1&amp;"'!$f$16")</f>
        <v>28</v>
      </c>
      <c r="D20">
        <f t="shared" ref="D20:O20" ca="1" si="18">INDIRECT("'"&amp;$A$1&amp;"'!$f$16")</f>
        <v>28</v>
      </c>
      <c r="E20">
        <f t="shared" ca="1" si="18"/>
        <v>28</v>
      </c>
      <c r="F20">
        <f t="shared" ca="1" si="18"/>
        <v>28</v>
      </c>
      <c r="G20">
        <f t="shared" ca="1" si="18"/>
        <v>28</v>
      </c>
      <c r="H20">
        <f t="shared" ca="1" si="18"/>
        <v>28</v>
      </c>
      <c r="I20">
        <f t="shared" ca="1" si="18"/>
        <v>28</v>
      </c>
      <c r="J20">
        <f t="shared" ca="1" si="18"/>
        <v>28</v>
      </c>
      <c r="K20">
        <f t="shared" ca="1" si="18"/>
        <v>28</v>
      </c>
      <c r="L20">
        <f t="shared" ca="1" si="18"/>
        <v>28</v>
      </c>
      <c r="M20">
        <f t="shared" ca="1" si="18"/>
        <v>28</v>
      </c>
      <c r="N20">
        <f t="shared" ca="1" si="18"/>
        <v>28</v>
      </c>
      <c r="O20">
        <f t="shared" ca="1" si="18"/>
        <v>28</v>
      </c>
    </row>
    <row r="21" spans="2:15" x14ac:dyDescent="0.35">
      <c r="B21" s="9" t="s">
        <v>17</v>
      </c>
      <c r="C21">
        <f ca="1">INDIRECT("'"&amp;$A$1&amp;"'!$f$17")</f>
        <v>24</v>
      </c>
      <c r="D21">
        <f t="shared" ref="D21:O21" ca="1" si="19">INDIRECT("'"&amp;$A$1&amp;"'!$f$17")</f>
        <v>24</v>
      </c>
      <c r="E21">
        <f t="shared" ca="1" si="19"/>
        <v>24</v>
      </c>
      <c r="F21">
        <f t="shared" ca="1" si="19"/>
        <v>24</v>
      </c>
      <c r="G21">
        <f t="shared" ca="1" si="19"/>
        <v>24</v>
      </c>
      <c r="H21">
        <f t="shared" ca="1" si="19"/>
        <v>24</v>
      </c>
      <c r="I21">
        <f t="shared" ca="1" si="19"/>
        <v>24</v>
      </c>
      <c r="J21">
        <f t="shared" ca="1" si="19"/>
        <v>24</v>
      </c>
      <c r="K21">
        <f t="shared" ca="1" si="19"/>
        <v>24</v>
      </c>
      <c r="L21">
        <f t="shared" ca="1" si="19"/>
        <v>24</v>
      </c>
      <c r="M21">
        <f t="shared" ca="1" si="19"/>
        <v>24</v>
      </c>
      <c r="N21">
        <f t="shared" ca="1" si="19"/>
        <v>24</v>
      </c>
      <c r="O21">
        <f t="shared" ca="1" si="19"/>
        <v>24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2.75</v>
      </c>
      <c r="E23">
        <f ca="1">INDIRECT("'"&amp;$A$1&amp;"'!$e$23")</f>
        <v>4</v>
      </c>
      <c r="F23">
        <f ca="1">INDIRECT("'"&amp;$A$1&amp;"'!$f$23")</f>
        <v>5.25</v>
      </c>
      <c r="G23">
        <f ca="1">INDIRECT("'"&amp;$A$1&amp;"'!$g$23")</f>
        <v>6.25</v>
      </c>
      <c r="H23">
        <f ca="1">INDIRECT("'"&amp;$A$1&amp;"'!$h$23")</f>
        <v>7.25</v>
      </c>
      <c r="I23">
        <f ca="1">INDIRECT("'"&amp;$A$1&amp;"'!$i$23")</f>
        <v>9</v>
      </c>
      <c r="J23">
        <f ca="1">INDIRECT("'"&amp;$A$1&amp;"'!$j$23")</f>
        <v>9.75</v>
      </c>
      <c r="K23">
        <f ca="1">INDIRECT("'"&amp;$A$1&amp;"'!$k$23")</f>
        <v>10.25</v>
      </c>
      <c r="L23">
        <f ca="1">INDIRECT("'"&amp;$A$1&amp;"'!$l$23")</f>
        <v>11.25</v>
      </c>
      <c r="M23">
        <f ca="1">INDIRECT("'"&amp;$A$1&amp;"'!$m$23")</f>
        <v>12.25</v>
      </c>
      <c r="N23">
        <f ca="1">INDIRECT("'"&amp;$A$1&amp;"'!$n$23")</f>
        <v>13.25</v>
      </c>
      <c r="O23">
        <f ca="1">INDIRECT("'"&amp;$A$1&amp;"'!$o$23")</f>
        <v>14.25</v>
      </c>
    </row>
    <row r="24" spans="2:15" x14ac:dyDescent="0.35">
      <c r="B24" s="9" t="s">
        <v>130</v>
      </c>
      <c r="C24">
        <f ca="1">INDIRECT("'"&amp;$A$1&amp;"'!$C$25")</f>
        <v>12</v>
      </c>
      <c r="D24">
        <f ca="1">INDIRECT("'"&amp;$A$1&amp;"'!$d$25")</f>
        <v>19</v>
      </c>
      <c r="E24">
        <f ca="1">INDIRECT("'"&amp;$A$1&amp;"'!$e$25")</f>
        <v>26</v>
      </c>
      <c r="F24">
        <f ca="1">INDIRECT("'"&amp;$A$1&amp;"'!$f$25")</f>
        <v>28</v>
      </c>
      <c r="G24">
        <f ca="1">INDIRECT("'"&amp;$A$1&amp;"'!$g$25")</f>
        <v>40</v>
      </c>
      <c r="H24">
        <f ca="1">INDIRECT("'"&amp;$A$1&amp;"'!$h$25")</f>
        <v>52</v>
      </c>
      <c r="I24">
        <f ca="1">INDIRECT("'"&amp;$A$1&amp;"'!$i$25")</f>
        <v>61</v>
      </c>
      <c r="J24">
        <f ca="1">INDIRECT("'"&amp;$A$1&amp;"'!$j$25")</f>
        <v>75</v>
      </c>
      <c r="K24">
        <f ca="1">INDIRECT("'"&amp;$A$1&amp;"'!$k$25")</f>
        <v>82</v>
      </c>
      <c r="L24">
        <f ca="1">INDIRECT("'"&amp;$A$1&amp;"'!$l$25")</f>
        <v>98</v>
      </c>
      <c r="M24">
        <f ca="1">INDIRECT("'"&amp;$A$1&amp;"'!$m$25")</f>
        <v>105</v>
      </c>
      <c r="N24">
        <f ca="1">INDIRECT("'"&amp;$A$1&amp;"'!$n$25")</f>
        <v>115</v>
      </c>
      <c r="O24">
        <f ca="1">INDIRECT("'"&amp;$A$1&amp;"'!$o$25")</f>
        <v>121</v>
      </c>
    </row>
    <row r="25" spans="2:15" x14ac:dyDescent="0.35">
      <c r="B25" s="9" t="s">
        <v>131</v>
      </c>
      <c r="C25">
        <f ca="1">INDIRECT("'"&amp;$A$1&amp;"'!$C$26")</f>
        <v>11</v>
      </c>
      <c r="D25">
        <f ca="1">INDIRECT("'"&amp;$A$1&amp;"'!$d$26")</f>
        <v>18</v>
      </c>
      <c r="E25">
        <f ca="1">INDIRECT("'"&amp;$A$1&amp;"'!$e$26")</f>
        <v>25</v>
      </c>
      <c r="F25">
        <f ca="1">INDIRECT("'"&amp;$A$1&amp;"'!$f$26")</f>
        <v>34</v>
      </c>
      <c r="G25">
        <f ca="1">INDIRECT("'"&amp;$A$1&amp;"'!$g$26")</f>
        <v>41</v>
      </c>
      <c r="H25">
        <f ca="1">INDIRECT("'"&amp;$A$1&amp;"'!$h$26")</f>
        <v>48</v>
      </c>
      <c r="I25">
        <f ca="1">INDIRECT("'"&amp;$A$1&amp;"'!$i$26")</f>
        <v>55</v>
      </c>
      <c r="J25">
        <f ca="1">INDIRECT("'"&amp;$A$1&amp;"'!$j$26")</f>
        <v>64</v>
      </c>
      <c r="K25">
        <f ca="1">INDIRECT("'"&amp;$A$1&amp;"'!$k$26")</f>
        <v>78</v>
      </c>
      <c r="L25">
        <f ca="1">INDIRECT("'"&amp;$A$1&amp;"'!$l$26")</f>
        <v>102</v>
      </c>
      <c r="M25">
        <f ca="1">INDIRECT("'"&amp;$A$1&amp;"'!$m$26")</f>
        <v>114</v>
      </c>
      <c r="N25">
        <f ca="1">INDIRECT("'"&amp;$A$1&amp;"'!$n$26")</f>
        <v>117</v>
      </c>
      <c r="O25">
        <f ca="1">INDIRECT("'"&amp;$A$1&amp;"'!$o$26")</f>
        <v>138</v>
      </c>
    </row>
    <row r="26" spans="2:15" x14ac:dyDescent="0.35">
      <c r="B26" s="9" t="s">
        <v>132</v>
      </c>
      <c r="C26">
        <f ca="1">INDIRECT("'"&amp;$A$1&amp;"'!$C$27")</f>
        <v>13</v>
      </c>
      <c r="D26">
        <f ca="1">INDIRECT("'"&amp;$A$1&amp;"'!$d$27")</f>
        <v>16</v>
      </c>
      <c r="E26">
        <f ca="1">INDIRECT("'"&amp;$A$1&amp;"'!$e$27")</f>
        <v>18</v>
      </c>
      <c r="F26">
        <f ca="1">INDIRECT("'"&amp;$A$1&amp;"'!$f$27")</f>
        <v>27</v>
      </c>
      <c r="G26">
        <f ca="1">INDIRECT("'"&amp;$A$1&amp;"'!$g$27")</f>
        <v>41</v>
      </c>
      <c r="H26">
        <f ca="1">INDIRECT("'"&amp;$A$1&amp;"'!$h$27")</f>
        <v>46</v>
      </c>
      <c r="I26">
        <f ca="1">INDIRECT("'"&amp;$A$1&amp;"'!$i$27")</f>
        <v>66</v>
      </c>
      <c r="J26">
        <f ca="1">INDIRECT("'"&amp;$A$1&amp;"'!$j$27")</f>
        <v>71</v>
      </c>
      <c r="K26">
        <f ca="1">INDIRECT("'"&amp;$A$1&amp;"'!$k$27")</f>
        <v>84</v>
      </c>
      <c r="L26">
        <f ca="1">INDIRECT("'"&amp;$A$1&amp;"'!$l$27")</f>
        <v>93</v>
      </c>
      <c r="M26">
        <f ca="1">INDIRECT("'"&amp;$A$1&amp;"'!$m$27")</f>
        <v>112</v>
      </c>
      <c r="N26">
        <f ca="1">INDIRECT("'"&amp;$A$1&amp;"'!$n$27")</f>
        <v>126</v>
      </c>
      <c r="O26">
        <f ca="1">INDIRECT("'"&amp;$A$1&amp;"'!$o$27")</f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136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164</v>
      </c>
      <c r="D3">
        <f t="shared" ref="D3:O3" ca="1" si="1">INDIRECT("'"&amp;$A$1&amp;"'!$C$4")</f>
        <v>164</v>
      </c>
      <c r="E3">
        <f t="shared" ca="1" si="1"/>
        <v>164</v>
      </c>
      <c r="F3">
        <f t="shared" ca="1" si="1"/>
        <v>164</v>
      </c>
      <c r="G3">
        <f t="shared" ca="1" si="1"/>
        <v>164</v>
      </c>
      <c r="H3">
        <f t="shared" ca="1" si="1"/>
        <v>164</v>
      </c>
      <c r="I3">
        <f t="shared" ca="1" si="1"/>
        <v>164</v>
      </c>
      <c r="J3">
        <f t="shared" ca="1" si="1"/>
        <v>164</v>
      </c>
      <c r="K3">
        <f t="shared" ca="1" si="1"/>
        <v>164</v>
      </c>
      <c r="L3">
        <f t="shared" ca="1" si="1"/>
        <v>164</v>
      </c>
      <c r="M3">
        <f t="shared" ca="1" si="1"/>
        <v>164</v>
      </c>
      <c r="N3">
        <f t="shared" ca="1" si="1"/>
        <v>164</v>
      </c>
      <c r="O3">
        <f t="shared" ca="1" si="1"/>
        <v>164</v>
      </c>
    </row>
    <row r="4" spans="1:15" x14ac:dyDescent="0.35">
      <c r="B4" s="8" t="s">
        <v>2</v>
      </c>
      <c r="C4">
        <f ca="1">INDIRECT("'"&amp;$A$1&amp;"'!$C$5")</f>
        <v>49.9</v>
      </c>
      <c r="D4">
        <f t="shared" ref="D4:O4" ca="1" si="2">INDIRECT("'"&amp;$A$1&amp;"'!$C$5")</f>
        <v>49.9</v>
      </c>
      <c r="E4">
        <f t="shared" ca="1" si="2"/>
        <v>49.9</v>
      </c>
      <c r="F4">
        <f t="shared" ca="1" si="2"/>
        <v>49.9</v>
      </c>
      <c r="G4">
        <f t="shared" ca="1" si="2"/>
        <v>49.9</v>
      </c>
      <c r="H4">
        <f t="shared" ca="1" si="2"/>
        <v>49.9</v>
      </c>
      <c r="I4">
        <f t="shared" ca="1" si="2"/>
        <v>49.9</v>
      </c>
      <c r="J4">
        <f t="shared" ca="1" si="2"/>
        <v>49.9</v>
      </c>
      <c r="K4">
        <f t="shared" ca="1" si="2"/>
        <v>49.9</v>
      </c>
      <c r="L4">
        <f t="shared" ca="1" si="2"/>
        <v>49.9</v>
      </c>
      <c r="M4">
        <f t="shared" ca="1" si="2"/>
        <v>49.9</v>
      </c>
      <c r="N4">
        <f t="shared" ca="1" si="2"/>
        <v>49.9</v>
      </c>
      <c r="O4">
        <f t="shared" ca="1" si="2"/>
        <v>49.9</v>
      </c>
    </row>
    <row r="5" spans="1:15" x14ac:dyDescent="0.35">
      <c r="B5" s="8" t="s">
        <v>3</v>
      </c>
      <c r="C5">
        <f ca="1">INDIRECT("'"&amp;$A$1&amp;"'!$C$6")</f>
        <v>13</v>
      </c>
      <c r="D5">
        <f t="shared" ref="D5:O5" ca="1" si="3">INDIRECT("'"&amp;$A$1&amp;"'!$C$6")</f>
        <v>13</v>
      </c>
      <c r="E5">
        <f t="shared" ca="1" si="3"/>
        <v>13</v>
      </c>
      <c r="F5">
        <f t="shared" ca="1" si="3"/>
        <v>13</v>
      </c>
      <c r="G5">
        <f t="shared" ca="1" si="3"/>
        <v>13</v>
      </c>
      <c r="H5">
        <f t="shared" ca="1" si="3"/>
        <v>13</v>
      </c>
      <c r="I5">
        <f t="shared" ca="1" si="3"/>
        <v>13</v>
      </c>
      <c r="J5">
        <f t="shared" ca="1" si="3"/>
        <v>13</v>
      </c>
      <c r="K5">
        <f t="shared" ca="1" si="3"/>
        <v>13</v>
      </c>
      <c r="L5">
        <f t="shared" ca="1" si="3"/>
        <v>13</v>
      </c>
      <c r="M5">
        <f t="shared" ca="1" si="3"/>
        <v>13</v>
      </c>
      <c r="N5">
        <f t="shared" ca="1" si="3"/>
        <v>13</v>
      </c>
      <c r="O5">
        <f t="shared" ca="1" si="3"/>
        <v>13</v>
      </c>
    </row>
    <row r="6" spans="1:15" x14ac:dyDescent="0.35">
      <c r="B6" s="8" t="s">
        <v>4</v>
      </c>
      <c r="C6">
        <f ca="1">INDIRECT("'"&amp;$A$1&amp;"'!$C$7")</f>
        <v>2.5</v>
      </c>
      <c r="D6">
        <f t="shared" ref="D6:O6" ca="1" si="4">INDIRECT("'"&amp;$A$1&amp;"'!$C$7")</f>
        <v>2.5</v>
      </c>
      <c r="E6">
        <f t="shared" ca="1" si="4"/>
        <v>2.5</v>
      </c>
      <c r="F6">
        <f t="shared" ca="1" si="4"/>
        <v>2.5</v>
      </c>
      <c r="G6">
        <f t="shared" ca="1" si="4"/>
        <v>2.5</v>
      </c>
      <c r="H6">
        <f t="shared" ca="1" si="4"/>
        <v>2.5</v>
      </c>
      <c r="I6">
        <f t="shared" ca="1" si="4"/>
        <v>2.5</v>
      </c>
      <c r="J6">
        <f t="shared" ca="1" si="4"/>
        <v>2.5</v>
      </c>
      <c r="K6">
        <f t="shared" ca="1" si="4"/>
        <v>2.5</v>
      </c>
      <c r="L6">
        <f t="shared" ca="1" si="4"/>
        <v>2.5</v>
      </c>
      <c r="M6">
        <f t="shared" ca="1" si="4"/>
        <v>2.5</v>
      </c>
      <c r="N6">
        <f t="shared" ca="1" si="4"/>
        <v>2.5</v>
      </c>
      <c r="O6">
        <f t="shared" ca="1" si="4"/>
        <v>2.5</v>
      </c>
    </row>
    <row r="7" spans="1:15" x14ac:dyDescent="0.35">
      <c r="B7" s="8" t="s">
        <v>5</v>
      </c>
      <c r="C7">
        <f ca="1">INDIRECT("'"&amp;$A$1&amp;"'!$C$8")</f>
        <v>18.600000000000001</v>
      </c>
      <c r="D7">
        <f t="shared" ref="D7:O7" ca="1" si="5">INDIRECT("'"&amp;$A$1&amp;"'!$C$8")</f>
        <v>18.600000000000001</v>
      </c>
      <c r="E7">
        <f t="shared" ca="1" si="5"/>
        <v>18.600000000000001</v>
      </c>
      <c r="F7">
        <f t="shared" ca="1" si="5"/>
        <v>18.600000000000001</v>
      </c>
      <c r="G7">
        <f t="shared" ca="1" si="5"/>
        <v>18.600000000000001</v>
      </c>
      <c r="H7">
        <f t="shared" ca="1" si="5"/>
        <v>18.600000000000001</v>
      </c>
      <c r="I7">
        <f t="shared" ca="1" si="5"/>
        <v>18.600000000000001</v>
      </c>
      <c r="J7">
        <f t="shared" ca="1" si="5"/>
        <v>18.600000000000001</v>
      </c>
      <c r="K7">
        <f t="shared" ca="1" si="5"/>
        <v>18.600000000000001</v>
      </c>
      <c r="L7">
        <f t="shared" ca="1" si="5"/>
        <v>18.600000000000001</v>
      </c>
      <c r="M7">
        <f t="shared" ca="1" si="5"/>
        <v>18.600000000000001</v>
      </c>
      <c r="N7">
        <f t="shared" ca="1" si="5"/>
        <v>18.600000000000001</v>
      </c>
      <c r="O7">
        <f t="shared" ca="1" si="5"/>
        <v>18.600000000000001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8.9</v>
      </c>
      <c r="D8">
        <f t="shared" ref="D8:O8" ca="1" si="6">INDIRECT("'"&amp;$A$1&amp;"'!$C$11")</f>
        <v>8.9</v>
      </c>
      <c r="E8">
        <f t="shared" ca="1" si="6"/>
        <v>8.9</v>
      </c>
      <c r="F8">
        <f t="shared" ca="1" si="6"/>
        <v>8.9</v>
      </c>
      <c r="G8">
        <f t="shared" ca="1" si="6"/>
        <v>8.9</v>
      </c>
      <c r="H8">
        <f t="shared" ca="1" si="6"/>
        <v>8.9</v>
      </c>
      <c r="I8">
        <f t="shared" ca="1" si="6"/>
        <v>8.9</v>
      </c>
      <c r="J8">
        <f t="shared" ca="1" si="6"/>
        <v>8.9</v>
      </c>
      <c r="K8">
        <f t="shared" ca="1" si="6"/>
        <v>8.9</v>
      </c>
      <c r="L8">
        <f t="shared" ca="1" si="6"/>
        <v>8.9</v>
      </c>
      <c r="M8">
        <f t="shared" ca="1" si="6"/>
        <v>8.9</v>
      </c>
      <c r="N8">
        <f t="shared" ca="1" si="6"/>
        <v>8.9</v>
      </c>
      <c r="O8">
        <f t="shared" ca="1" si="6"/>
        <v>8.9</v>
      </c>
    </row>
    <row r="9" spans="1:15" x14ac:dyDescent="0.35">
      <c r="B9" s="9" t="s">
        <v>7</v>
      </c>
      <c r="C9">
        <f ca="1">INDIRECT("'"&amp;$A$1&amp;"'!$D$11")</f>
        <v>7.3</v>
      </c>
      <c r="D9">
        <f t="shared" ref="D9:O9" ca="1" si="7">INDIRECT("'"&amp;$A$1&amp;"'!$D$11")</f>
        <v>7.3</v>
      </c>
      <c r="E9">
        <f t="shared" ca="1" si="7"/>
        <v>7.3</v>
      </c>
      <c r="F9">
        <f t="shared" ca="1" si="7"/>
        <v>7.3</v>
      </c>
      <c r="G9">
        <f t="shared" ca="1" si="7"/>
        <v>7.3</v>
      </c>
      <c r="H9">
        <f t="shared" ca="1" si="7"/>
        <v>7.3</v>
      </c>
      <c r="I9">
        <f t="shared" ca="1" si="7"/>
        <v>7.3</v>
      </c>
      <c r="J9">
        <f t="shared" ca="1" si="7"/>
        <v>7.3</v>
      </c>
      <c r="K9">
        <f t="shared" ca="1" si="7"/>
        <v>7.3</v>
      </c>
      <c r="L9">
        <f t="shared" ca="1" si="7"/>
        <v>7.3</v>
      </c>
      <c r="M9">
        <f t="shared" ca="1" si="7"/>
        <v>7.3</v>
      </c>
      <c r="N9">
        <f t="shared" ca="1" si="7"/>
        <v>7.3</v>
      </c>
      <c r="O9">
        <f t="shared" ca="1" si="7"/>
        <v>7.3</v>
      </c>
    </row>
    <row r="10" spans="1:15" x14ac:dyDescent="0.35">
      <c r="B10" s="9" t="s">
        <v>8</v>
      </c>
      <c r="C10">
        <f ca="1">INDIRECT("'"&amp;$A$1&amp;"'!$e$11")</f>
        <v>14.9</v>
      </c>
      <c r="D10">
        <f t="shared" ref="D10:O10" ca="1" si="8">INDIRECT("'"&amp;$A$1&amp;"'!$e$11")</f>
        <v>14.9</v>
      </c>
      <c r="E10">
        <f t="shared" ca="1" si="8"/>
        <v>14.9</v>
      </c>
      <c r="F10">
        <f t="shared" ca="1" si="8"/>
        <v>14.9</v>
      </c>
      <c r="G10">
        <f t="shared" ca="1" si="8"/>
        <v>14.9</v>
      </c>
      <c r="H10">
        <f t="shared" ca="1" si="8"/>
        <v>14.9</v>
      </c>
      <c r="I10">
        <f t="shared" ca="1" si="8"/>
        <v>14.9</v>
      </c>
      <c r="J10">
        <f t="shared" ca="1" si="8"/>
        <v>14.9</v>
      </c>
      <c r="K10">
        <f t="shared" ca="1" si="8"/>
        <v>14.9</v>
      </c>
      <c r="L10">
        <f t="shared" ca="1" si="8"/>
        <v>14.9</v>
      </c>
      <c r="M10">
        <f t="shared" ca="1" si="8"/>
        <v>14.9</v>
      </c>
      <c r="N10">
        <f t="shared" ca="1" si="8"/>
        <v>14.9</v>
      </c>
      <c r="O10">
        <f t="shared" ca="1" si="8"/>
        <v>14.9</v>
      </c>
    </row>
    <row r="11" spans="1:15" x14ac:dyDescent="0.35">
      <c r="B11" s="9" t="s">
        <v>9</v>
      </c>
      <c r="C11">
        <f ca="1">INDIRECT("'"&amp;$A$1&amp;"'!$f$11")</f>
        <v>13.7</v>
      </c>
      <c r="D11">
        <f t="shared" ref="D11:O11" ca="1" si="9">INDIRECT("'"&amp;$A$1&amp;"'!$f$11")</f>
        <v>13.7</v>
      </c>
      <c r="E11">
        <f t="shared" ca="1" si="9"/>
        <v>13.7</v>
      </c>
      <c r="F11">
        <f t="shared" ca="1" si="9"/>
        <v>13.7</v>
      </c>
      <c r="G11">
        <f t="shared" ca="1" si="9"/>
        <v>13.7</v>
      </c>
      <c r="H11">
        <f t="shared" ca="1" si="9"/>
        <v>13.7</v>
      </c>
      <c r="I11">
        <f t="shared" ca="1" si="9"/>
        <v>13.7</v>
      </c>
      <c r="J11">
        <f t="shared" ca="1" si="9"/>
        <v>13.7</v>
      </c>
      <c r="K11">
        <f t="shared" ca="1" si="9"/>
        <v>13.7</v>
      </c>
      <c r="L11">
        <f t="shared" ca="1" si="9"/>
        <v>13.7</v>
      </c>
      <c r="M11">
        <f t="shared" ca="1" si="9"/>
        <v>13.7</v>
      </c>
      <c r="N11">
        <f t="shared" ca="1" si="9"/>
        <v>13.7</v>
      </c>
      <c r="O11">
        <f t="shared" ca="1" si="9"/>
        <v>13.7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36.200000000000003</v>
      </c>
      <c r="D12">
        <f t="shared" ref="D12:O12" ca="1" si="10">INDIRECT("'"&amp;$A$1&amp;"'!$C$12")</f>
        <v>36.200000000000003</v>
      </c>
      <c r="E12">
        <f t="shared" ca="1" si="10"/>
        <v>36.200000000000003</v>
      </c>
      <c r="F12">
        <f t="shared" ca="1" si="10"/>
        <v>36.200000000000003</v>
      </c>
      <c r="G12">
        <f t="shared" ca="1" si="10"/>
        <v>36.200000000000003</v>
      </c>
      <c r="H12">
        <f t="shared" ca="1" si="10"/>
        <v>36.200000000000003</v>
      </c>
      <c r="I12">
        <f t="shared" ca="1" si="10"/>
        <v>36.200000000000003</v>
      </c>
      <c r="J12">
        <f t="shared" ca="1" si="10"/>
        <v>36.200000000000003</v>
      </c>
      <c r="K12">
        <f t="shared" ca="1" si="10"/>
        <v>36.200000000000003</v>
      </c>
      <c r="L12">
        <f t="shared" ca="1" si="10"/>
        <v>36.200000000000003</v>
      </c>
      <c r="M12">
        <f t="shared" ca="1" si="10"/>
        <v>36.200000000000003</v>
      </c>
      <c r="N12">
        <f t="shared" ca="1" si="10"/>
        <v>36.200000000000003</v>
      </c>
      <c r="O12">
        <f t="shared" ca="1" si="10"/>
        <v>36.200000000000003</v>
      </c>
    </row>
    <row r="13" spans="1:15" x14ac:dyDescent="0.35">
      <c r="B13" s="9" t="s">
        <v>11</v>
      </c>
      <c r="C13">
        <f ca="1">INDIRECT("'"&amp;$A$1&amp;"'!$d$12")</f>
        <v>31.2</v>
      </c>
      <c r="D13">
        <f t="shared" ref="D13:O13" ca="1" si="11">INDIRECT("'"&amp;$A$1&amp;"'!$d$12")</f>
        <v>31.2</v>
      </c>
      <c r="E13">
        <f t="shared" ca="1" si="11"/>
        <v>31.2</v>
      </c>
      <c r="F13">
        <f t="shared" ca="1" si="11"/>
        <v>31.2</v>
      </c>
      <c r="G13">
        <f t="shared" ca="1" si="11"/>
        <v>31.2</v>
      </c>
      <c r="H13">
        <f t="shared" ca="1" si="11"/>
        <v>31.2</v>
      </c>
      <c r="I13">
        <f t="shared" ca="1" si="11"/>
        <v>31.2</v>
      </c>
      <c r="J13">
        <f t="shared" ca="1" si="11"/>
        <v>31.2</v>
      </c>
      <c r="K13">
        <f t="shared" ca="1" si="11"/>
        <v>31.2</v>
      </c>
      <c r="L13">
        <f t="shared" ca="1" si="11"/>
        <v>31.2</v>
      </c>
      <c r="M13">
        <f t="shared" ca="1" si="11"/>
        <v>31.2</v>
      </c>
      <c r="N13">
        <f t="shared" ca="1" si="11"/>
        <v>31.2</v>
      </c>
      <c r="O13">
        <f t="shared" ca="1" si="11"/>
        <v>31.2</v>
      </c>
    </row>
    <row r="14" spans="1:15" x14ac:dyDescent="0.35">
      <c r="B14" s="9" t="s">
        <v>12</v>
      </c>
      <c r="C14">
        <f ca="1">INDIRECT("'"&amp;$A$1&amp;"'!$e$12")</f>
        <v>42</v>
      </c>
      <c r="D14">
        <f t="shared" ref="D14:O14" ca="1" si="12">INDIRECT("'"&amp;$A$1&amp;"'!$e$12")</f>
        <v>42</v>
      </c>
      <c r="E14">
        <f t="shared" ca="1" si="12"/>
        <v>42</v>
      </c>
      <c r="F14">
        <f t="shared" ca="1" si="12"/>
        <v>42</v>
      </c>
      <c r="G14">
        <f t="shared" ca="1" si="12"/>
        <v>42</v>
      </c>
      <c r="H14">
        <f t="shared" ca="1" si="12"/>
        <v>42</v>
      </c>
      <c r="I14">
        <f t="shared" ca="1" si="12"/>
        <v>42</v>
      </c>
      <c r="J14">
        <f t="shared" ca="1" si="12"/>
        <v>42</v>
      </c>
      <c r="K14">
        <f t="shared" ca="1" si="12"/>
        <v>42</v>
      </c>
      <c r="L14">
        <f t="shared" ca="1" si="12"/>
        <v>42</v>
      </c>
      <c r="M14">
        <f t="shared" ca="1" si="12"/>
        <v>42</v>
      </c>
      <c r="N14">
        <f t="shared" ca="1" si="12"/>
        <v>42</v>
      </c>
      <c r="O14">
        <f t="shared" ca="1" si="12"/>
        <v>42</v>
      </c>
    </row>
    <row r="15" spans="1:15" x14ac:dyDescent="0.35">
      <c r="B15" s="9" t="s">
        <v>13</v>
      </c>
      <c r="C15">
        <f ca="1">INDIRECT("'"&amp;$A$1&amp;"'!$f$12")</f>
        <v>53.3</v>
      </c>
      <c r="D15">
        <f t="shared" ref="D15:O15" ca="1" si="13">INDIRECT("'"&amp;$A$1&amp;"'!$f$12")</f>
        <v>53.3</v>
      </c>
      <c r="E15">
        <f t="shared" ca="1" si="13"/>
        <v>53.3</v>
      </c>
      <c r="F15">
        <f t="shared" ca="1" si="13"/>
        <v>53.3</v>
      </c>
      <c r="G15">
        <f t="shared" ca="1" si="13"/>
        <v>53.3</v>
      </c>
      <c r="H15">
        <f t="shared" ca="1" si="13"/>
        <v>53.3</v>
      </c>
      <c r="I15">
        <f t="shared" ca="1" si="13"/>
        <v>53.3</v>
      </c>
      <c r="J15">
        <f t="shared" ca="1" si="13"/>
        <v>53.3</v>
      </c>
      <c r="K15">
        <f t="shared" ca="1" si="13"/>
        <v>53.3</v>
      </c>
      <c r="L15">
        <f t="shared" ca="1" si="13"/>
        <v>53.3</v>
      </c>
      <c r="M15">
        <f t="shared" ca="1" si="13"/>
        <v>53.3</v>
      </c>
      <c r="N15">
        <f t="shared" ca="1" si="13"/>
        <v>53.3</v>
      </c>
      <c r="O15">
        <f t="shared" ca="1" si="13"/>
        <v>53.3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52</v>
      </c>
      <c r="D16">
        <f t="shared" ref="D16:O16" ca="1" si="14">INDIRECT("'"&amp;$A$1&amp;"'!$C$16")</f>
        <v>52</v>
      </c>
      <c r="E16">
        <f t="shared" ca="1" si="14"/>
        <v>52</v>
      </c>
      <c r="F16">
        <f t="shared" ca="1" si="14"/>
        <v>52</v>
      </c>
      <c r="G16">
        <f t="shared" ca="1" si="14"/>
        <v>52</v>
      </c>
      <c r="H16">
        <f t="shared" ca="1" si="14"/>
        <v>52</v>
      </c>
      <c r="I16">
        <f t="shared" ca="1" si="14"/>
        <v>52</v>
      </c>
      <c r="J16">
        <f t="shared" ca="1" si="14"/>
        <v>52</v>
      </c>
      <c r="K16">
        <f t="shared" ca="1" si="14"/>
        <v>52</v>
      </c>
      <c r="L16">
        <f t="shared" ca="1" si="14"/>
        <v>52</v>
      </c>
      <c r="M16">
        <f t="shared" ca="1" si="14"/>
        <v>52</v>
      </c>
      <c r="N16">
        <f t="shared" ca="1" si="14"/>
        <v>52</v>
      </c>
      <c r="O16">
        <f t="shared" ca="1" si="14"/>
        <v>52</v>
      </c>
    </row>
    <row r="17" spans="2:15" x14ac:dyDescent="0.35">
      <c r="B17" s="9" t="s">
        <v>15</v>
      </c>
      <c r="C17">
        <f ca="1">INDIRECT("'"&amp;$A$1&amp;"'!$C$17")</f>
        <v>50</v>
      </c>
      <c r="D17">
        <f t="shared" ref="D17:O17" ca="1" si="15">INDIRECT("'"&amp;$A$1&amp;"'!$C$17")</f>
        <v>50</v>
      </c>
      <c r="E17">
        <f t="shared" ca="1" si="15"/>
        <v>50</v>
      </c>
      <c r="F17">
        <f t="shared" ca="1" si="15"/>
        <v>50</v>
      </c>
      <c r="G17">
        <f t="shared" ca="1" si="15"/>
        <v>50</v>
      </c>
      <c r="H17">
        <f t="shared" ca="1" si="15"/>
        <v>50</v>
      </c>
      <c r="I17">
        <f t="shared" ca="1" si="15"/>
        <v>50</v>
      </c>
      <c r="J17">
        <f t="shared" ca="1" si="15"/>
        <v>50</v>
      </c>
      <c r="K17">
        <f t="shared" ca="1" si="15"/>
        <v>50</v>
      </c>
      <c r="L17">
        <f t="shared" ca="1" si="15"/>
        <v>50</v>
      </c>
      <c r="M17">
        <f t="shared" ca="1" si="15"/>
        <v>50</v>
      </c>
      <c r="N17">
        <f t="shared" ca="1" si="15"/>
        <v>50</v>
      </c>
      <c r="O17">
        <f t="shared" ca="1" si="15"/>
        <v>50</v>
      </c>
    </row>
    <row r="18" spans="2:15" x14ac:dyDescent="0.35">
      <c r="B18" s="9" t="s">
        <v>18</v>
      </c>
      <c r="C18">
        <f ca="1">INDIRECT("'"&amp;$A$1&amp;"'!$d$16")</f>
        <v>20</v>
      </c>
      <c r="D18">
        <f t="shared" ref="D18:O18" ca="1" si="16">INDIRECT("'"&amp;$A$1&amp;"'!$d$16")</f>
        <v>20</v>
      </c>
      <c r="E18">
        <f t="shared" ca="1" si="16"/>
        <v>20</v>
      </c>
      <c r="F18">
        <f t="shared" ca="1" si="16"/>
        <v>20</v>
      </c>
      <c r="G18">
        <f t="shared" ca="1" si="16"/>
        <v>20</v>
      </c>
      <c r="H18">
        <f t="shared" ca="1" si="16"/>
        <v>20</v>
      </c>
      <c r="I18">
        <f t="shared" ca="1" si="16"/>
        <v>20</v>
      </c>
      <c r="J18">
        <f t="shared" ca="1" si="16"/>
        <v>20</v>
      </c>
      <c r="K18">
        <f t="shared" ca="1" si="16"/>
        <v>20</v>
      </c>
      <c r="L18">
        <f t="shared" ca="1" si="16"/>
        <v>20</v>
      </c>
      <c r="M18">
        <f t="shared" ca="1" si="16"/>
        <v>20</v>
      </c>
      <c r="N18">
        <f t="shared" ca="1" si="16"/>
        <v>20</v>
      </c>
      <c r="O18">
        <f t="shared" ca="1" si="16"/>
        <v>20</v>
      </c>
    </row>
    <row r="19" spans="2:15" x14ac:dyDescent="0.35">
      <c r="B19" s="9" t="s">
        <v>19</v>
      </c>
      <c r="C19">
        <f ca="1">INDIRECT("'"&amp;$A$1&amp;"'!$e$17")</f>
        <v>38</v>
      </c>
      <c r="D19">
        <f t="shared" ref="D19:O19" ca="1" si="17">INDIRECT("'"&amp;$A$1&amp;"'!$e$17")</f>
        <v>38</v>
      </c>
      <c r="E19">
        <f t="shared" ca="1" si="17"/>
        <v>38</v>
      </c>
      <c r="F19">
        <f t="shared" ca="1" si="17"/>
        <v>38</v>
      </c>
      <c r="G19">
        <f t="shared" ca="1" si="17"/>
        <v>38</v>
      </c>
      <c r="H19">
        <f t="shared" ca="1" si="17"/>
        <v>38</v>
      </c>
      <c r="I19">
        <f t="shared" ca="1" si="17"/>
        <v>38</v>
      </c>
      <c r="J19">
        <f t="shared" ca="1" si="17"/>
        <v>38</v>
      </c>
      <c r="K19">
        <f t="shared" ca="1" si="17"/>
        <v>38</v>
      </c>
      <c r="L19">
        <f t="shared" ca="1" si="17"/>
        <v>38</v>
      </c>
      <c r="M19">
        <f t="shared" ca="1" si="17"/>
        <v>38</v>
      </c>
      <c r="N19">
        <f t="shared" ca="1" si="17"/>
        <v>38</v>
      </c>
      <c r="O19">
        <f t="shared" ca="1" si="17"/>
        <v>38</v>
      </c>
    </row>
    <row r="20" spans="2:15" x14ac:dyDescent="0.35">
      <c r="B20" s="9" t="s">
        <v>16</v>
      </c>
      <c r="C20">
        <f ca="1">INDIRECT("'"&amp;$A$1&amp;"'!$f$16")</f>
        <v>30</v>
      </c>
      <c r="D20">
        <f t="shared" ref="D20:O20" ca="1" si="18">INDIRECT("'"&amp;$A$1&amp;"'!$f$16")</f>
        <v>30</v>
      </c>
      <c r="E20">
        <f t="shared" ca="1" si="18"/>
        <v>30</v>
      </c>
      <c r="F20">
        <f t="shared" ca="1" si="18"/>
        <v>30</v>
      </c>
      <c r="G20">
        <f t="shared" ca="1" si="18"/>
        <v>30</v>
      </c>
      <c r="H20">
        <f t="shared" ca="1" si="18"/>
        <v>30</v>
      </c>
      <c r="I20">
        <f t="shared" ca="1" si="18"/>
        <v>30</v>
      </c>
      <c r="J20">
        <f t="shared" ca="1" si="18"/>
        <v>30</v>
      </c>
      <c r="K20">
        <f t="shared" ca="1" si="18"/>
        <v>30</v>
      </c>
      <c r="L20">
        <f t="shared" ca="1" si="18"/>
        <v>30</v>
      </c>
      <c r="M20">
        <f t="shared" ca="1" si="18"/>
        <v>30</v>
      </c>
      <c r="N20">
        <f t="shared" ca="1" si="18"/>
        <v>30</v>
      </c>
      <c r="O20">
        <f t="shared" ca="1" si="18"/>
        <v>30</v>
      </c>
    </row>
    <row r="21" spans="2:15" x14ac:dyDescent="0.35">
      <c r="B21" s="9" t="s">
        <v>17</v>
      </c>
      <c r="C21">
        <f ca="1">INDIRECT("'"&amp;$A$1&amp;"'!$f$17")</f>
        <v>34</v>
      </c>
      <c r="D21">
        <f t="shared" ref="D21:O21" ca="1" si="19">INDIRECT("'"&amp;$A$1&amp;"'!$f$17")</f>
        <v>34</v>
      </c>
      <c r="E21">
        <f t="shared" ca="1" si="19"/>
        <v>34</v>
      </c>
      <c r="F21">
        <f t="shared" ca="1" si="19"/>
        <v>34</v>
      </c>
      <c r="G21">
        <f t="shared" ca="1" si="19"/>
        <v>34</v>
      </c>
      <c r="H21">
        <f t="shared" ca="1" si="19"/>
        <v>34</v>
      </c>
      <c r="I21">
        <f t="shared" ca="1" si="19"/>
        <v>34</v>
      </c>
      <c r="J21">
        <f t="shared" ca="1" si="19"/>
        <v>34</v>
      </c>
      <c r="K21">
        <f t="shared" ca="1" si="19"/>
        <v>34</v>
      </c>
      <c r="L21">
        <f t="shared" ca="1" si="19"/>
        <v>34</v>
      </c>
      <c r="M21">
        <f t="shared" ca="1" si="19"/>
        <v>34</v>
      </c>
      <c r="N21">
        <f t="shared" ca="1" si="19"/>
        <v>34</v>
      </c>
      <c r="O21">
        <f t="shared" ca="1" si="19"/>
        <v>34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0.5</v>
      </c>
      <c r="E23">
        <f ca="1">INDIRECT("'"&amp;$A$1&amp;"'!$e$23")</f>
        <v>1.5</v>
      </c>
      <c r="F23">
        <f ca="1">INDIRECT("'"&amp;$A$1&amp;"'!$f$23")</f>
        <v>2.5</v>
      </c>
      <c r="G23">
        <f ca="1">INDIRECT("'"&amp;$A$1&amp;"'!$g$23")</f>
        <v>3.75</v>
      </c>
      <c r="H23">
        <f ca="1">INDIRECT("'"&amp;$A$1&amp;"'!$h$23")</f>
        <v>5</v>
      </c>
      <c r="I23">
        <f ca="1">INDIRECT("'"&amp;$A$1&amp;"'!$i$23")</f>
        <v>6</v>
      </c>
      <c r="J23">
        <f ca="1">INDIRECT("'"&amp;$A$1&amp;"'!$j$23")</f>
        <v>7.5</v>
      </c>
      <c r="K23">
        <f ca="1">INDIRECT("'"&amp;$A$1&amp;"'!$k$23")</f>
        <v>8.5</v>
      </c>
      <c r="L23">
        <f ca="1">INDIRECT("'"&amp;$A$1&amp;"'!$l$23")</f>
        <v>9</v>
      </c>
      <c r="M23">
        <f ca="1">INDIRECT("'"&amp;$A$1&amp;"'!$m$23")</f>
        <v>9.75</v>
      </c>
      <c r="N23">
        <f ca="1">INDIRECT("'"&amp;$A$1&amp;"'!$n$23")</f>
        <v>10.75</v>
      </c>
      <c r="O23">
        <f ca="1">INDIRECT("'"&amp;$A$1&amp;"'!$o$23")</f>
        <v>11.5</v>
      </c>
    </row>
    <row r="24" spans="2:15" x14ac:dyDescent="0.35">
      <c r="B24" s="9" t="s">
        <v>130</v>
      </c>
      <c r="C24">
        <f ca="1">INDIRECT("'"&amp;$A$1&amp;"'!$C$25")</f>
        <v>2</v>
      </c>
      <c r="D24">
        <f ca="1">INDIRECT("'"&amp;$A$1&amp;"'!$d$25")</f>
        <v>2</v>
      </c>
      <c r="E24">
        <f ca="1">INDIRECT("'"&amp;$A$1&amp;"'!$e$25")</f>
        <v>6</v>
      </c>
      <c r="F24">
        <f ca="1">INDIRECT("'"&amp;$A$1&amp;"'!$f$25")</f>
        <v>12</v>
      </c>
      <c r="G24">
        <f ca="1">INDIRECT("'"&amp;$A$1&amp;"'!$g$25")</f>
        <v>23</v>
      </c>
      <c r="H24">
        <f ca="1">INDIRECT("'"&amp;$A$1&amp;"'!$h$25")</f>
        <v>28</v>
      </c>
      <c r="I24">
        <f ca="1">INDIRECT("'"&amp;$A$1&amp;"'!$i$25")</f>
        <v>36</v>
      </c>
      <c r="J24">
        <f ca="1">INDIRECT("'"&amp;$A$1&amp;"'!$j$25")</f>
        <v>42</v>
      </c>
      <c r="K24">
        <f ca="1">INDIRECT("'"&amp;$A$1&amp;"'!$k$25")</f>
        <v>67</v>
      </c>
      <c r="L24">
        <f ca="1">INDIRECT("'"&amp;$A$1&amp;"'!$l$25")</f>
        <v>72</v>
      </c>
      <c r="M24">
        <f ca="1">INDIRECT("'"&amp;$A$1&amp;"'!$m$25")</f>
        <v>85</v>
      </c>
      <c r="N24">
        <f ca="1">INDIRECT("'"&amp;$A$1&amp;"'!$n$25")</f>
        <v>94</v>
      </c>
      <c r="O24">
        <f ca="1">INDIRECT("'"&amp;$A$1&amp;"'!$o$25")</f>
        <v>101</v>
      </c>
    </row>
    <row r="25" spans="2:15" x14ac:dyDescent="0.35">
      <c r="B25" s="9" t="s">
        <v>131</v>
      </c>
      <c r="C25">
        <f ca="1">INDIRECT("'"&amp;$A$1&amp;"'!$C$26")</f>
        <v>3</v>
      </c>
      <c r="D25">
        <f ca="1">INDIRECT("'"&amp;$A$1&amp;"'!$d$26")</f>
        <v>6</v>
      </c>
      <c r="E25">
        <f ca="1">INDIRECT("'"&amp;$A$1&amp;"'!$e$26")</f>
        <v>13</v>
      </c>
      <c r="F25">
        <f ca="1">INDIRECT("'"&amp;$A$1&amp;"'!$f$26")</f>
        <v>17</v>
      </c>
      <c r="G25">
        <f ca="1">INDIRECT("'"&amp;$A$1&amp;"'!$g$26")</f>
        <v>27</v>
      </c>
      <c r="H25">
        <f ca="1">INDIRECT("'"&amp;$A$1&amp;"'!$h$26")</f>
        <v>28</v>
      </c>
      <c r="I25">
        <f ca="1">INDIRECT("'"&amp;$A$1&amp;"'!$i$26")</f>
        <v>39</v>
      </c>
      <c r="J25">
        <f ca="1">INDIRECT("'"&amp;$A$1&amp;"'!$j$26")</f>
        <v>56</v>
      </c>
      <c r="K25">
        <f ca="1">INDIRECT("'"&amp;$A$1&amp;"'!$k$26")</f>
        <v>63</v>
      </c>
      <c r="L25">
        <f ca="1">INDIRECT("'"&amp;$A$1&amp;"'!$l$26")</f>
        <v>75</v>
      </c>
      <c r="M25">
        <f ca="1">INDIRECT("'"&amp;$A$1&amp;"'!$m$26")</f>
        <v>84</v>
      </c>
      <c r="N25">
        <f ca="1">INDIRECT("'"&amp;$A$1&amp;"'!$n$26")</f>
        <v>92</v>
      </c>
      <c r="O25">
        <f ca="1">INDIRECT("'"&amp;$A$1&amp;"'!$o$26")</f>
        <v>102</v>
      </c>
    </row>
    <row r="26" spans="2:15" x14ac:dyDescent="0.35">
      <c r="B26" s="9" t="s">
        <v>132</v>
      </c>
      <c r="C26">
        <f ca="1">INDIRECT("'"&amp;$A$1&amp;"'!$C$27")</f>
        <v>5</v>
      </c>
      <c r="D26">
        <f ca="1">INDIRECT("'"&amp;$A$1&amp;"'!$d$27")</f>
        <v>4</v>
      </c>
      <c r="E26">
        <f ca="1">INDIRECT("'"&amp;$A$1&amp;"'!$e$27")</f>
        <v>10</v>
      </c>
      <c r="F26">
        <f ca="1">INDIRECT("'"&amp;$A$1&amp;"'!$f$27")</f>
        <v>16</v>
      </c>
      <c r="G26">
        <f ca="1">INDIRECT("'"&amp;$A$1&amp;"'!$g$27")</f>
        <v>20</v>
      </c>
      <c r="H26">
        <f ca="1">INDIRECT("'"&amp;$A$1&amp;"'!$h$27")</f>
        <v>29</v>
      </c>
      <c r="I26">
        <f ca="1">INDIRECT("'"&amp;$A$1&amp;"'!$i$27")</f>
        <v>40</v>
      </c>
      <c r="J26">
        <f ca="1">INDIRECT("'"&amp;$A$1&amp;"'!$j$27")</f>
        <v>48</v>
      </c>
      <c r="K26">
        <f ca="1">INDIRECT("'"&amp;$A$1&amp;"'!$k$27")</f>
        <v>63</v>
      </c>
      <c r="L26">
        <f ca="1">INDIRECT("'"&amp;$A$1&amp;"'!$l$27")</f>
        <v>75</v>
      </c>
      <c r="M26">
        <f ca="1">INDIRECT("'"&amp;$A$1&amp;"'!$m$27")</f>
        <v>82</v>
      </c>
      <c r="N26">
        <f ca="1">INDIRECT("'"&amp;$A$1&amp;"'!$n$27")</f>
        <v>91</v>
      </c>
      <c r="O26">
        <f ca="1">INDIRECT("'"&amp;$A$1&amp;"'!$o$27")</f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4"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137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177</v>
      </c>
      <c r="D3">
        <f t="shared" ref="D3:O3" ca="1" si="1">INDIRECT("'"&amp;$A$1&amp;"'!$C$4")</f>
        <v>177</v>
      </c>
      <c r="E3">
        <f t="shared" ca="1" si="1"/>
        <v>177</v>
      </c>
      <c r="F3">
        <f t="shared" ca="1" si="1"/>
        <v>177</v>
      </c>
      <c r="G3">
        <f t="shared" ca="1" si="1"/>
        <v>177</v>
      </c>
      <c r="H3">
        <f t="shared" ca="1" si="1"/>
        <v>177</v>
      </c>
      <c r="I3">
        <f t="shared" ca="1" si="1"/>
        <v>177</v>
      </c>
      <c r="J3">
        <f t="shared" ca="1" si="1"/>
        <v>177</v>
      </c>
      <c r="K3">
        <f t="shared" ca="1" si="1"/>
        <v>177</v>
      </c>
      <c r="L3">
        <f t="shared" ca="1" si="1"/>
        <v>177</v>
      </c>
      <c r="M3">
        <f t="shared" ca="1" si="1"/>
        <v>177</v>
      </c>
      <c r="N3">
        <f t="shared" ca="1" si="1"/>
        <v>177</v>
      </c>
      <c r="O3">
        <f t="shared" ca="1" si="1"/>
        <v>177</v>
      </c>
    </row>
    <row r="4" spans="1:15" x14ac:dyDescent="0.35">
      <c r="B4" s="8" t="s">
        <v>2</v>
      </c>
      <c r="C4">
        <f ca="1">INDIRECT("'"&amp;$A$1&amp;"'!$C$5")</f>
        <v>70.400000000000006</v>
      </c>
      <c r="D4">
        <f t="shared" ref="D4:O4" ca="1" si="2">INDIRECT("'"&amp;$A$1&amp;"'!$C$5")</f>
        <v>70.400000000000006</v>
      </c>
      <c r="E4">
        <f t="shared" ca="1" si="2"/>
        <v>70.400000000000006</v>
      </c>
      <c r="F4">
        <f t="shared" ca="1" si="2"/>
        <v>70.400000000000006</v>
      </c>
      <c r="G4">
        <f t="shared" ca="1" si="2"/>
        <v>70.400000000000006</v>
      </c>
      <c r="H4">
        <f t="shared" ca="1" si="2"/>
        <v>70.400000000000006</v>
      </c>
      <c r="I4">
        <f t="shared" ca="1" si="2"/>
        <v>70.400000000000006</v>
      </c>
      <c r="J4">
        <f t="shared" ca="1" si="2"/>
        <v>70.400000000000006</v>
      </c>
      <c r="K4">
        <f t="shared" ca="1" si="2"/>
        <v>70.400000000000006</v>
      </c>
      <c r="L4">
        <f t="shared" ca="1" si="2"/>
        <v>70.400000000000006</v>
      </c>
      <c r="M4">
        <f t="shared" ca="1" si="2"/>
        <v>70.400000000000006</v>
      </c>
      <c r="N4">
        <f t="shared" ca="1" si="2"/>
        <v>70.400000000000006</v>
      </c>
      <c r="O4">
        <f t="shared" ca="1" si="2"/>
        <v>70.400000000000006</v>
      </c>
    </row>
    <row r="5" spans="1:15" x14ac:dyDescent="0.35">
      <c r="B5" s="8" t="s">
        <v>3</v>
      </c>
      <c r="C5">
        <f ca="1">INDIRECT("'"&amp;$A$1&amp;"'!$C$6")</f>
        <v>18.600000000000001</v>
      </c>
      <c r="D5">
        <f t="shared" ref="D5:O5" ca="1" si="3">INDIRECT("'"&amp;$A$1&amp;"'!$C$6")</f>
        <v>18.600000000000001</v>
      </c>
      <c r="E5">
        <f t="shared" ca="1" si="3"/>
        <v>18.600000000000001</v>
      </c>
      <c r="F5">
        <f t="shared" ca="1" si="3"/>
        <v>18.600000000000001</v>
      </c>
      <c r="G5">
        <f t="shared" ca="1" si="3"/>
        <v>18.600000000000001</v>
      </c>
      <c r="H5">
        <f t="shared" ca="1" si="3"/>
        <v>18.600000000000001</v>
      </c>
      <c r="I5">
        <f t="shared" ca="1" si="3"/>
        <v>18.600000000000001</v>
      </c>
      <c r="J5">
        <f t="shared" ca="1" si="3"/>
        <v>18.600000000000001</v>
      </c>
      <c r="K5">
        <f t="shared" ca="1" si="3"/>
        <v>18.600000000000001</v>
      </c>
      <c r="L5">
        <f t="shared" ca="1" si="3"/>
        <v>18.600000000000001</v>
      </c>
      <c r="M5">
        <f t="shared" ca="1" si="3"/>
        <v>18.600000000000001</v>
      </c>
      <c r="N5">
        <f t="shared" ca="1" si="3"/>
        <v>18.600000000000001</v>
      </c>
      <c r="O5">
        <f t="shared" ca="1" si="3"/>
        <v>18.600000000000001</v>
      </c>
    </row>
    <row r="6" spans="1:15" x14ac:dyDescent="0.35">
      <c r="B6" s="8" t="s">
        <v>4</v>
      </c>
      <c r="C6">
        <f ca="1">INDIRECT("'"&amp;$A$1&amp;"'!$C$7")</f>
        <v>6</v>
      </c>
      <c r="D6">
        <f t="shared" ref="D6:O6" ca="1" si="4">INDIRECT("'"&amp;$A$1&amp;"'!$C$7")</f>
        <v>6</v>
      </c>
      <c r="E6">
        <f t="shared" ca="1" si="4"/>
        <v>6</v>
      </c>
      <c r="F6">
        <f t="shared" ca="1" si="4"/>
        <v>6</v>
      </c>
      <c r="G6">
        <f t="shared" ca="1" si="4"/>
        <v>6</v>
      </c>
      <c r="H6">
        <f t="shared" ca="1" si="4"/>
        <v>6</v>
      </c>
      <c r="I6">
        <f t="shared" ca="1" si="4"/>
        <v>6</v>
      </c>
      <c r="J6">
        <f t="shared" ca="1" si="4"/>
        <v>6</v>
      </c>
      <c r="K6">
        <f t="shared" ca="1" si="4"/>
        <v>6</v>
      </c>
      <c r="L6">
        <f t="shared" ca="1" si="4"/>
        <v>6</v>
      </c>
      <c r="M6">
        <f t="shared" ca="1" si="4"/>
        <v>6</v>
      </c>
      <c r="N6">
        <f t="shared" ca="1" si="4"/>
        <v>6</v>
      </c>
      <c r="O6">
        <f t="shared" ca="1" si="4"/>
        <v>6</v>
      </c>
    </row>
    <row r="7" spans="1:15" x14ac:dyDescent="0.35">
      <c r="B7" s="8" t="s">
        <v>5</v>
      </c>
      <c r="C7">
        <f ca="1">INDIRECT("'"&amp;$A$1&amp;"'!$C$8")</f>
        <v>22.5</v>
      </c>
      <c r="D7">
        <f t="shared" ref="D7:O7" ca="1" si="5">INDIRECT("'"&amp;$A$1&amp;"'!$C$8")</f>
        <v>22.5</v>
      </c>
      <c r="E7">
        <f t="shared" ca="1" si="5"/>
        <v>22.5</v>
      </c>
      <c r="F7">
        <f t="shared" ca="1" si="5"/>
        <v>22.5</v>
      </c>
      <c r="G7">
        <f t="shared" ca="1" si="5"/>
        <v>22.5</v>
      </c>
      <c r="H7">
        <f t="shared" ca="1" si="5"/>
        <v>22.5</v>
      </c>
      <c r="I7">
        <f t="shared" ca="1" si="5"/>
        <v>22.5</v>
      </c>
      <c r="J7">
        <f t="shared" ca="1" si="5"/>
        <v>22.5</v>
      </c>
      <c r="K7">
        <f t="shared" ca="1" si="5"/>
        <v>22.5</v>
      </c>
      <c r="L7">
        <f t="shared" ca="1" si="5"/>
        <v>22.5</v>
      </c>
      <c r="M7">
        <f t="shared" ca="1" si="5"/>
        <v>22.5</v>
      </c>
      <c r="N7">
        <f t="shared" ca="1" si="5"/>
        <v>22.5</v>
      </c>
      <c r="O7">
        <f t="shared" ca="1" si="5"/>
        <v>22.5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13</v>
      </c>
      <c r="D8">
        <f t="shared" ref="D8:O8" ca="1" si="6">INDIRECT("'"&amp;$A$1&amp;"'!$C$11")</f>
        <v>13</v>
      </c>
      <c r="E8">
        <f t="shared" ca="1" si="6"/>
        <v>13</v>
      </c>
      <c r="F8">
        <f t="shared" ca="1" si="6"/>
        <v>13</v>
      </c>
      <c r="G8">
        <f t="shared" ca="1" si="6"/>
        <v>13</v>
      </c>
      <c r="H8">
        <f t="shared" ca="1" si="6"/>
        <v>13</v>
      </c>
      <c r="I8">
        <f t="shared" ca="1" si="6"/>
        <v>13</v>
      </c>
      <c r="J8">
        <f t="shared" ca="1" si="6"/>
        <v>13</v>
      </c>
      <c r="K8">
        <f t="shared" ca="1" si="6"/>
        <v>13</v>
      </c>
      <c r="L8">
        <f t="shared" ca="1" si="6"/>
        <v>13</v>
      </c>
      <c r="M8">
        <f t="shared" ca="1" si="6"/>
        <v>13</v>
      </c>
      <c r="N8">
        <f t="shared" ca="1" si="6"/>
        <v>13</v>
      </c>
      <c r="O8">
        <f t="shared" ca="1" si="6"/>
        <v>13</v>
      </c>
    </row>
    <row r="9" spans="1:15" x14ac:dyDescent="0.35">
      <c r="B9" s="9" t="s">
        <v>7</v>
      </c>
      <c r="C9">
        <f ca="1">INDIRECT("'"&amp;$A$1&amp;"'!$D$11")</f>
        <v>11.4</v>
      </c>
      <c r="D9">
        <f t="shared" ref="D9:O9" ca="1" si="7">INDIRECT("'"&amp;$A$1&amp;"'!$D$11")</f>
        <v>11.4</v>
      </c>
      <c r="E9">
        <f t="shared" ca="1" si="7"/>
        <v>11.4</v>
      </c>
      <c r="F9">
        <f t="shared" ca="1" si="7"/>
        <v>11.4</v>
      </c>
      <c r="G9">
        <f t="shared" ca="1" si="7"/>
        <v>11.4</v>
      </c>
      <c r="H9">
        <f t="shared" ca="1" si="7"/>
        <v>11.4</v>
      </c>
      <c r="I9">
        <f t="shared" ca="1" si="7"/>
        <v>11.4</v>
      </c>
      <c r="J9">
        <f t="shared" ca="1" si="7"/>
        <v>11.4</v>
      </c>
      <c r="K9">
        <f t="shared" ca="1" si="7"/>
        <v>11.4</v>
      </c>
      <c r="L9">
        <f t="shared" ca="1" si="7"/>
        <v>11.4</v>
      </c>
      <c r="M9">
        <f t="shared" ca="1" si="7"/>
        <v>11.4</v>
      </c>
      <c r="N9">
        <f t="shared" ca="1" si="7"/>
        <v>11.4</v>
      </c>
      <c r="O9">
        <f t="shared" ca="1" si="7"/>
        <v>11.4</v>
      </c>
    </row>
    <row r="10" spans="1:15" x14ac:dyDescent="0.35">
      <c r="B10" s="9" t="s">
        <v>8</v>
      </c>
      <c r="C10">
        <f ca="1">INDIRECT("'"&amp;$A$1&amp;"'!$e$11")</f>
        <v>19.100000000000001</v>
      </c>
      <c r="D10">
        <f t="shared" ref="D10:O10" ca="1" si="8">INDIRECT("'"&amp;$A$1&amp;"'!$e$11")</f>
        <v>19.100000000000001</v>
      </c>
      <c r="E10">
        <f t="shared" ca="1" si="8"/>
        <v>19.100000000000001</v>
      </c>
      <c r="F10">
        <f t="shared" ca="1" si="8"/>
        <v>19.100000000000001</v>
      </c>
      <c r="G10">
        <f t="shared" ca="1" si="8"/>
        <v>19.100000000000001</v>
      </c>
      <c r="H10">
        <f t="shared" ca="1" si="8"/>
        <v>19.100000000000001</v>
      </c>
      <c r="I10">
        <f t="shared" ca="1" si="8"/>
        <v>19.100000000000001</v>
      </c>
      <c r="J10">
        <f t="shared" ca="1" si="8"/>
        <v>19.100000000000001</v>
      </c>
      <c r="K10">
        <f t="shared" ca="1" si="8"/>
        <v>19.100000000000001</v>
      </c>
      <c r="L10">
        <f t="shared" ca="1" si="8"/>
        <v>19.100000000000001</v>
      </c>
      <c r="M10">
        <f t="shared" ca="1" si="8"/>
        <v>19.100000000000001</v>
      </c>
      <c r="N10">
        <f t="shared" ca="1" si="8"/>
        <v>19.100000000000001</v>
      </c>
      <c r="O10">
        <f t="shared" ca="1" si="8"/>
        <v>19.100000000000001</v>
      </c>
    </row>
    <row r="11" spans="1:15" x14ac:dyDescent="0.35">
      <c r="B11" s="9" t="s">
        <v>9</v>
      </c>
      <c r="C11">
        <f ca="1">INDIRECT("'"&amp;$A$1&amp;"'!$f$11")</f>
        <v>18.5</v>
      </c>
      <c r="D11">
        <f t="shared" ref="D11:O11" ca="1" si="9">INDIRECT("'"&amp;$A$1&amp;"'!$f$11")</f>
        <v>18.5</v>
      </c>
      <c r="E11">
        <f t="shared" ca="1" si="9"/>
        <v>18.5</v>
      </c>
      <c r="F11">
        <f t="shared" ca="1" si="9"/>
        <v>18.5</v>
      </c>
      <c r="G11">
        <f t="shared" ca="1" si="9"/>
        <v>18.5</v>
      </c>
      <c r="H11">
        <f t="shared" ca="1" si="9"/>
        <v>18.5</v>
      </c>
      <c r="I11">
        <f t="shared" ca="1" si="9"/>
        <v>18.5</v>
      </c>
      <c r="J11">
        <f t="shared" ca="1" si="9"/>
        <v>18.5</v>
      </c>
      <c r="K11">
        <f t="shared" ca="1" si="9"/>
        <v>18.5</v>
      </c>
      <c r="L11">
        <f t="shared" ca="1" si="9"/>
        <v>18.5</v>
      </c>
      <c r="M11">
        <f t="shared" ca="1" si="9"/>
        <v>18.5</v>
      </c>
      <c r="N11">
        <f t="shared" ca="1" si="9"/>
        <v>18.5</v>
      </c>
      <c r="O11">
        <f t="shared" ca="1" si="9"/>
        <v>18.5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35.1</v>
      </c>
      <c r="D12">
        <f t="shared" ref="D12:O12" ca="1" si="10">INDIRECT("'"&amp;$A$1&amp;"'!$C$12")</f>
        <v>35.1</v>
      </c>
      <c r="E12">
        <f t="shared" ca="1" si="10"/>
        <v>35.1</v>
      </c>
      <c r="F12">
        <f t="shared" ca="1" si="10"/>
        <v>35.1</v>
      </c>
      <c r="G12">
        <f t="shared" ca="1" si="10"/>
        <v>35.1</v>
      </c>
      <c r="H12">
        <f t="shared" ca="1" si="10"/>
        <v>35.1</v>
      </c>
      <c r="I12">
        <f t="shared" ca="1" si="10"/>
        <v>35.1</v>
      </c>
      <c r="J12">
        <f t="shared" ca="1" si="10"/>
        <v>35.1</v>
      </c>
      <c r="K12">
        <f t="shared" ca="1" si="10"/>
        <v>35.1</v>
      </c>
      <c r="L12">
        <f t="shared" ca="1" si="10"/>
        <v>35.1</v>
      </c>
      <c r="M12">
        <f t="shared" ca="1" si="10"/>
        <v>35.1</v>
      </c>
      <c r="N12">
        <f t="shared" ca="1" si="10"/>
        <v>35.1</v>
      </c>
      <c r="O12">
        <f t="shared" ca="1" si="10"/>
        <v>35.1</v>
      </c>
    </row>
    <row r="13" spans="1:15" x14ac:dyDescent="0.35">
      <c r="B13" s="9" t="s">
        <v>11</v>
      </c>
      <c r="C13">
        <f ca="1">INDIRECT("'"&amp;$A$1&amp;"'!$d$12")</f>
        <v>28.8</v>
      </c>
      <c r="D13">
        <f t="shared" ref="D13:O13" ca="1" si="11">INDIRECT("'"&amp;$A$1&amp;"'!$d$12")</f>
        <v>28.8</v>
      </c>
      <c r="E13">
        <f t="shared" ca="1" si="11"/>
        <v>28.8</v>
      </c>
      <c r="F13">
        <f t="shared" ca="1" si="11"/>
        <v>28.8</v>
      </c>
      <c r="G13">
        <f t="shared" ca="1" si="11"/>
        <v>28.8</v>
      </c>
      <c r="H13">
        <f t="shared" ca="1" si="11"/>
        <v>28.8</v>
      </c>
      <c r="I13">
        <f t="shared" ca="1" si="11"/>
        <v>28.8</v>
      </c>
      <c r="J13">
        <f t="shared" ca="1" si="11"/>
        <v>28.8</v>
      </c>
      <c r="K13">
        <f t="shared" ca="1" si="11"/>
        <v>28.8</v>
      </c>
      <c r="L13">
        <f t="shared" ca="1" si="11"/>
        <v>28.8</v>
      </c>
      <c r="M13">
        <f t="shared" ca="1" si="11"/>
        <v>28.8</v>
      </c>
      <c r="N13">
        <f t="shared" ca="1" si="11"/>
        <v>28.8</v>
      </c>
      <c r="O13">
        <f t="shared" ca="1" si="11"/>
        <v>28.8</v>
      </c>
    </row>
    <row r="14" spans="1:15" x14ac:dyDescent="0.35">
      <c r="B14" s="9" t="s">
        <v>12</v>
      </c>
      <c r="C14">
        <f ca="1">INDIRECT("'"&amp;$A$1&amp;"'!$e$12")</f>
        <v>40.200000000000003</v>
      </c>
      <c r="D14">
        <f t="shared" ref="D14:O14" ca="1" si="12">INDIRECT("'"&amp;$A$1&amp;"'!$e$12")</f>
        <v>40.200000000000003</v>
      </c>
      <c r="E14">
        <f t="shared" ca="1" si="12"/>
        <v>40.200000000000003</v>
      </c>
      <c r="F14">
        <f t="shared" ca="1" si="12"/>
        <v>40.200000000000003</v>
      </c>
      <c r="G14">
        <f t="shared" ca="1" si="12"/>
        <v>40.200000000000003</v>
      </c>
      <c r="H14">
        <f t="shared" ca="1" si="12"/>
        <v>40.200000000000003</v>
      </c>
      <c r="I14">
        <f t="shared" ca="1" si="12"/>
        <v>40.200000000000003</v>
      </c>
      <c r="J14">
        <f t="shared" ca="1" si="12"/>
        <v>40.200000000000003</v>
      </c>
      <c r="K14">
        <f t="shared" ca="1" si="12"/>
        <v>40.200000000000003</v>
      </c>
      <c r="L14">
        <f t="shared" ca="1" si="12"/>
        <v>40.200000000000003</v>
      </c>
      <c r="M14">
        <f t="shared" ca="1" si="12"/>
        <v>40.200000000000003</v>
      </c>
      <c r="N14">
        <f t="shared" ca="1" si="12"/>
        <v>40.200000000000003</v>
      </c>
      <c r="O14">
        <f t="shared" ca="1" si="12"/>
        <v>40.200000000000003</v>
      </c>
    </row>
    <row r="15" spans="1:15" x14ac:dyDescent="0.35">
      <c r="B15" s="9" t="s">
        <v>13</v>
      </c>
      <c r="C15">
        <f ca="1">INDIRECT("'"&amp;$A$1&amp;"'!$f$12")</f>
        <v>52.3</v>
      </c>
      <c r="D15">
        <f t="shared" ref="D15:O15" ca="1" si="13">INDIRECT("'"&amp;$A$1&amp;"'!$f$12")</f>
        <v>52.3</v>
      </c>
      <c r="E15">
        <f t="shared" ca="1" si="13"/>
        <v>52.3</v>
      </c>
      <c r="F15">
        <f t="shared" ca="1" si="13"/>
        <v>52.3</v>
      </c>
      <c r="G15">
        <f t="shared" ca="1" si="13"/>
        <v>52.3</v>
      </c>
      <c r="H15">
        <f t="shared" ca="1" si="13"/>
        <v>52.3</v>
      </c>
      <c r="I15">
        <f t="shared" ca="1" si="13"/>
        <v>52.3</v>
      </c>
      <c r="J15">
        <f t="shared" ca="1" si="13"/>
        <v>52.3</v>
      </c>
      <c r="K15">
        <f t="shared" ca="1" si="13"/>
        <v>52.3</v>
      </c>
      <c r="L15">
        <f t="shared" ca="1" si="13"/>
        <v>52.3</v>
      </c>
      <c r="M15">
        <f t="shared" ca="1" si="13"/>
        <v>52.3</v>
      </c>
      <c r="N15">
        <f t="shared" ca="1" si="13"/>
        <v>52.3</v>
      </c>
      <c r="O15">
        <f t="shared" ca="1" si="13"/>
        <v>52.3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48</v>
      </c>
      <c r="D16">
        <f t="shared" ref="D16:O16" ca="1" si="14">INDIRECT("'"&amp;$A$1&amp;"'!$C$16")</f>
        <v>48</v>
      </c>
      <c r="E16">
        <f t="shared" ca="1" si="14"/>
        <v>48</v>
      </c>
      <c r="F16">
        <f t="shared" ca="1" si="14"/>
        <v>48</v>
      </c>
      <c r="G16">
        <f t="shared" ca="1" si="14"/>
        <v>48</v>
      </c>
      <c r="H16">
        <f t="shared" ca="1" si="14"/>
        <v>48</v>
      </c>
      <c r="I16">
        <f t="shared" ca="1" si="14"/>
        <v>48</v>
      </c>
      <c r="J16">
        <f t="shared" ca="1" si="14"/>
        <v>48</v>
      </c>
      <c r="K16">
        <f t="shared" ca="1" si="14"/>
        <v>48</v>
      </c>
      <c r="L16">
        <f t="shared" ca="1" si="14"/>
        <v>48</v>
      </c>
      <c r="M16">
        <f t="shared" ca="1" si="14"/>
        <v>48</v>
      </c>
      <c r="N16">
        <f t="shared" ca="1" si="14"/>
        <v>48</v>
      </c>
      <c r="O16">
        <f t="shared" ca="1" si="14"/>
        <v>48</v>
      </c>
    </row>
    <row r="17" spans="2:15" x14ac:dyDescent="0.35">
      <c r="B17" s="9" t="s">
        <v>15</v>
      </c>
      <c r="C17">
        <f ca="1">INDIRECT("'"&amp;$A$1&amp;"'!$C$17")</f>
        <v>48</v>
      </c>
      <c r="D17">
        <f t="shared" ref="D17:O17" ca="1" si="15">INDIRECT("'"&amp;$A$1&amp;"'!$C$17")</f>
        <v>48</v>
      </c>
      <c r="E17">
        <f t="shared" ca="1" si="15"/>
        <v>48</v>
      </c>
      <c r="F17">
        <f t="shared" ca="1" si="15"/>
        <v>48</v>
      </c>
      <c r="G17">
        <f t="shared" ca="1" si="15"/>
        <v>48</v>
      </c>
      <c r="H17">
        <f t="shared" ca="1" si="15"/>
        <v>48</v>
      </c>
      <c r="I17">
        <f t="shared" ca="1" si="15"/>
        <v>48</v>
      </c>
      <c r="J17">
        <f t="shared" ca="1" si="15"/>
        <v>48</v>
      </c>
      <c r="K17">
        <f t="shared" ca="1" si="15"/>
        <v>48</v>
      </c>
      <c r="L17">
        <f t="shared" ca="1" si="15"/>
        <v>48</v>
      </c>
      <c r="M17">
        <f t="shared" ca="1" si="15"/>
        <v>48</v>
      </c>
      <c r="N17">
        <f t="shared" ca="1" si="15"/>
        <v>48</v>
      </c>
      <c r="O17">
        <f t="shared" ca="1" si="15"/>
        <v>48</v>
      </c>
    </row>
    <row r="18" spans="2:15" x14ac:dyDescent="0.35">
      <c r="B18" s="9" t="s">
        <v>18</v>
      </c>
      <c r="C18">
        <f ca="1">INDIRECT("'"&amp;$A$1&amp;"'!$d$16")</f>
        <v>18</v>
      </c>
      <c r="D18">
        <f t="shared" ref="D18:O18" ca="1" si="16">INDIRECT("'"&amp;$A$1&amp;"'!$d$16")</f>
        <v>18</v>
      </c>
      <c r="E18">
        <f t="shared" ca="1" si="16"/>
        <v>18</v>
      </c>
      <c r="F18">
        <f t="shared" ca="1" si="16"/>
        <v>18</v>
      </c>
      <c r="G18">
        <f t="shared" ca="1" si="16"/>
        <v>18</v>
      </c>
      <c r="H18">
        <f t="shared" ca="1" si="16"/>
        <v>18</v>
      </c>
      <c r="I18">
        <f t="shared" ca="1" si="16"/>
        <v>18</v>
      </c>
      <c r="J18">
        <f t="shared" ca="1" si="16"/>
        <v>18</v>
      </c>
      <c r="K18">
        <f t="shared" ca="1" si="16"/>
        <v>18</v>
      </c>
      <c r="L18">
        <f t="shared" ca="1" si="16"/>
        <v>18</v>
      </c>
      <c r="M18">
        <f t="shared" ca="1" si="16"/>
        <v>18</v>
      </c>
      <c r="N18">
        <f t="shared" ca="1" si="16"/>
        <v>18</v>
      </c>
      <c r="O18">
        <f t="shared" ca="1" si="16"/>
        <v>18</v>
      </c>
    </row>
    <row r="19" spans="2:15" x14ac:dyDescent="0.35">
      <c r="B19" s="9" t="s">
        <v>19</v>
      </c>
      <c r="C19">
        <f ca="1">INDIRECT("'"&amp;$A$1&amp;"'!$e$17")</f>
        <v>44</v>
      </c>
      <c r="D19">
        <f t="shared" ref="D19:O19" ca="1" si="17">INDIRECT("'"&amp;$A$1&amp;"'!$e$17")</f>
        <v>44</v>
      </c>
      <c r="E19">
        <f t="shared" ca="1" si="17"/>
        <v>44</v>
      </c>
      <c r="F19">
        <f t="shared" ca="1" si="17"/>
        <v>44</v>
      </c>
      <c r="G19">
        <f t="shared" ca="1" si="17"/>
        <v>44</v>
      </c>
      <c r="H19">
        <f t="shared" ca="1" si="17"/>
        <v>44</v>
      </c>
      <c r="I19">
        <f t="shared" ca="1" si="17"/>
        <v>44</v>
      </c>
      <c r="J19">
        <f t="shared" ca="1" si="17"/>
        <v>44</v>
      </c>
      <c r="K19">
        <f t="shared" ca="1" si="17"/>
        <v>44</v>
      </c>
      <c r="L19">
        <f t="shared" ca="1" si="17"/>
        <v>44</v>
      </c>
      <c r="M19">
        <f t="shared" ca="1" si="17"/>
        <v>44</v>
      </c>
      <c r="N19">
        <f t="shared" ca="1" si="17"/>
        <v>44</v>
      </c>
      <c r="O19">
        <f t="shared" ca="1" si="17"/>
        <v>44</v>
      </c>
    </row>
    <row r="20" spans="2:15" x14ac:dyDescent="0.35">
      <c r="B20" s="9" t="s">
        <v>16</v>
      </c>
      <c r="C20">
        <f ca="1">INDIRECT("'"&amp;$A$1&amp;"'!$f$16")</f>
        <v>30</v>
      </c>
      <c r="D20">
        <f t="shared" ref="D20:O20" ca="1" si="18">INDIRECT("'"&amp;$A$1&amp;"'!$f$16")</f>
        <v>30</v>
      </c>
      <c r="E20">
        <f t="shared" ca="1" si="18"/>
        <v>30</v>
      </c>
      <c r="F20">
        <f t="shared" ca="1" si="18"/>
        <v>30</v>
      </c>
      <c r="G20">
        <f t="shared" ca="1" si="18"/>
        <v>30</v>
      </c>
      <c r="H20">
        <f t="shared" ca="1" si="18"/>
        <v>30</v>
      </c>
      <c r="I20">
        <f t="shared" ca="1" si="18"/>
        <v>30</v>
      </c>
      <c r="J20">
        <f t="shared" ca="1" si="18"/>
        <v>30</v>
      </c>
      <c r="K20">
        <f t="shared" ca="1" si="18"/>
        <v>30</v>
      </c>
      <c r="L20">
        <f t="shared" ca="1" si="18"/>
        <v>30</v>
      </c>
      <c r="M20">
        <f t="shared" ca="1" si="18"/>
        <v>30</v>
      </c>
      <c r="N20">
        <f t="shared" ca="1" si="18"/>
        <v>30</v>
      </c>
      <c r="O20">
        <f t="shared" ca="1" si="18"/>
        <v>30</v>
      </c>
    </row>
    <row r="21" spans="2:15" x14ac:dyDescent="0.35">
      <c r="B21" s="9" t="s">
        <v>17</v>
      </c>
      <c r="C21">
        <f ca="1">INDIRECT("'"&amp;$A$1&amp;"'!$f$17")</f>
        <v>25</v>
      </c>
      <c r="D21">
        <f t="shared" ref="D21:O21" ca="1" si="19">INDIRECT("'"&amp;$A$1&amp;"'!$f$17")</f>
        <v>25</v>
      </c>
      <c r="E21">
        <f t="shared" ca="1" si="19"/>
        <v>25</v>
      </c>
      <c r="F21">
        <f t="shared" ca="1" si="19"/>
        <v>25</v>
      </c>
      <c r="G21">
        <f t="shared" ca="1" si="19"/>
        <v>25</v>
      </c>
      <c r="H21">
        <f t="shared" ca="1" si="19"/>
        <v>25</v>
      </c>
      <c r="I21">
        <f t="shared" ca="1" si="19"/>
        <v>25</v>
      </c>
      <c r="J21">
        <f t="shared" ca="1" si="19"/>
        <v>25</v>
      </c>
      <c r="K21">
        <f t="shared" ca="1" si="19"/>
        <v>25</v>
      </c>
      <c r="L21">
        <f t="shared" ca="1" si="19"/>
        <v>25</v>
      </c>
      <c r="M21">
        <f t="shared" ca="1" si="19"/>
        <v>25</v>
      </c>
      <c r="N21">
        <f t="shared" ca="1" si="19"/>
        <v>25</v>
      </c>
      <c r="O21">
        <f t="shared" ca="1" si="19"/>
        <v>25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2</v>
      </c>
      <c r="E23">
        <f ca="1">INDIRECT("'"&amp;$A$1&amp;"'!$e$23")</f>
        <v>3</v>
      </c>
      <c r="F23">
        <f ca="1">INDIRECT("'"&amp;$A$1&amp;"'!$f$23")</f>
        <v>4.75</v>
      </c>
      <c r="G23">
        <f ca="1">INDIRECT("'"&amp;$A$1&amp;"'!$g$23")</f>
        <v>6.25</v>
      </c>
      <c r="H23">
        <f ca="1">INDIRECT("'"&amp;$A$1&amp;"'!$h$23")</f>
        <v>7.25</v>
      </c>
      <c r="I23">
        <f ca="1">INDIRECT("'"&amp;$A$1&amp;"'!$i$23")</f>
        <v>8.5</v>
      </c>
      <c r="J23">
        <f ca="1">INDIRECT("'"&amp;$A$1&amp;"'!$j$23")</f>
        <v>9.5</v>
      </c>
      <c r="K23">
        <f ca="1">INDIRECT("'"&amp;$A$1&amp;"'!$k$23")</f>
        <v>10.5</v>
      </c>
      <c r="L23">
        <f ca="1">INDIRECT("'"&amp;$A$1&amp;"'!$l$23")</f>
        <v>11</v>
      </c>
      <c r="M23">
        <f ca="1">INDIRECT("'"&amp;$A$1&amp;"'!$m$23")</f>
        <v>11.25</v>
      </c>
      <c r="N23">
        <f ca="1">INDIRECT("'"&amp;$A$1&amp;"'!$n$23")</f>
        <v>12</v>
      </c>
      <c r="O23">
        <f ca="1">INDIRECT("'"&amp;$A$1&amp;"'!$o$23")</f>
        <v>12.5</v>
      </c>
    </row>
    <row r="24" spans="2:15" x14ac:dyDescent="0.35">
      <c r="B24" s="9" t="s">
        <v>130</v>
      </c>
      <c r="C24">
        <f ca="1">INDIRECT("'"&amp;$A$1&amp;"'!$C$25")</f>
        <v>14</v>
      </c>
      <c r="D24">
        <f ca="1">INDIRECT("'"&amp;$A$1&amp;"'!$d$25")</f>
        <v>18</v>
      </c>
      <c r="E24">
        <f ca="1">INDIRECT("'"&amp;$A$1&amp;"'!$e$25")</f>
        <v>25</v>
      </c>
      <c r="F24">
        <f ca="1">INDIRECT("'"&amp;$A$1&amp;"'!$f$25")</f>
        <v>32</v>
      </c>
      <c r="G24">
        <f ca="1">INDIRECT("'"&amp;$A$1&amp;"'!$g$25")</f>
        <v>40</v>
      </c>
      <c r="H24">
        <f ca="1">INDIRECT("'"&amp;$A$1&amp;"'!$h$25")</f>
        <v>45</v>
      </c>
      <c r="I24">
        <f ca="1">INDIRECT("'"&amp;$A$1&amp;"'!$i$25")</f>
        <v>55</v>
      </c>
      <c r="J24">
        <f ca="1">INDIRECT("'"&amp;$A$1&amp;"'!$j$25")</f>
        <v>67</v>
      </c>
      <c r="K24">
        <f ca="1">INDIRECT("'"&amp;$A$1&amp;"'!$k$25")</f>
        <v>62</v>
      </c>
      <c r="L24">
        <f ca="1">INDIRECT("'"&amp;$A$1&amp;"'!$l$25")</f>
        <v>67</v>
      </c>
      <c r="M24">
        <f ca="1">INDIRECT("'"&amp;$A$1&amp;"'!$m$25")</f>
        <v>77</v>
      </c>
      <c r="N24">
        <f ca="1">INDIRECT("'"&amp;$A$1&amp;"'!$n$25")</f>
        <v>76</v>
      </c>
      <c r="O24">
        <f ca="1">INDIRECT("'"&amp;$A$1&amp;"'!$o$25")</f>
        <v>88</v>
      </c>
    </row>
    <row r="25" spans="2:15" x14ac:dyDescent="0.35">
      <c r="B25" s="9" t="s">
        <v>131</v>
      </c>
      <c r="C25">
        <f ca="1">INDIRECT("'"&amp;$A$1&amp;"'!$C$26")</f>
        <v>12</v>
      </c>
      <c r="D25">
        <f ca="1">INDIRECT("'"&amp;$A$1&amp;"'!$d$26")</f>
        <v>21</v>
      </c>
      <c r="E25">
        <f ca="1">INDIRECT("'"&amp;$A$1&amp;"'!$e$26")</f>
        <v>27</v>
      </c>
      <c r="F25">
        <f ca="1">INDIRECT("'"&amp;$A$1&amp;"'!$f$26")</f>
        <v>29</v>
      </c>
      <c r="G25">
        <f ca="1">INDIRECT("'"&amp;$A$1&amp;"'!$g$26")</f>
        <v>40</v>
      </c>
      <c r="H25">
        <f ca="1">INDIRECT("'"&amp;$A$1&amp;"'!$h$26")</f>
        <v>50</v>
      </c>
      <c r="I25">
        <f ca="1">INDIRECT("'"&amp;$A$1&amp;"'!$i$26")</f>
        <v>55</v>
      </c>
      <c r="J25">
        <f ca="1">INDIRECT("'"&amp;$A$1&amp;"'!$j$26")</f>
        <v>64</v>
      </c>
      <c r="K25">
        <f ca="1">INDIRECT("'"&amp;$A$1&amp;"'!$k$26")</f>
        <v>65</v>
      </c>
      <c r="L25">
        <f ca="1">INDIRECT("'"&amp;$A$1&amp;"'!$l$26")</f>
        <v>75</v>
      </c>
      <c r="M25">
        <f ca="1">INDIRECT("'"&amp;$A$1&amp;"'!$m$26")</f>
        <v>78</v>
      </c>
      <c r="N25">
        <f ca="1">INDIRECT("'"&amp;$A$1&amp;"'!$n$26")</f>
        <v>83</v>
      </c>
      <c r="O25">
        <f ca="1">INDIRECT("'"&amp;$A$1&amp;"'!$o$26")</f>
        <v>78</v>
      </c>
    </row>
    <row r="26" spans="2:15" x14ac:dyDescent="0.35">
      <c r="B26" s="9" t="s">
        <v>132</v>
      </c>
      <c r="C26">
        <f ca="1">INDIRECT("'"&amp;$A$1&amp;"'!$C$27")</f>
        <v>16</v>
      </c>
      <c r="D26">
        <f ca="1">INDIRECT("'"&amp;$A$1&amp;"'!$d$27")</f>
        <v>17</v>
      </c>
      <c r="E26">
        <f ca="1">INDIRECT("'"&amp;$A$1&amp;"'!$e$27")</f>
        <v>24</v>
      </c>
      <c r="F26">
        <f ca="1">INDIRECT("'"&amp;$A$1&amp;"'!$f$27")</f>
        <v>26</v>
      </c>
      <c r="G26">
        <f ca="1">INDIRECT("'"&amp;$A$1&amp;"'!$g$27")</f>
        <v>34</v>
      </c>
      <c r="H26">
        <f ca="1">INDIRECT("'"&amp;$A$1&amp;"'!$h$27")</f>
        <v>45</v>
      </c>
      <c r="I26">
        <f ca="1">INDIRECT("'"&amp;$A$1&amp;"'!$i$27")</f>
        <v>57</v>
      </c>
      <c r="J26">
        <f ca="1">INDIRECT("'"&amp;$A$1&amp;"'!$j$27")</f>
        <v>66</v>
      </c>
      <c r="K26">
        <f ca="1">INDIRECT("'"&amp;$A$1&amp;"'!$k$27")</f>
        <v>66</v>
      </c>
      <c r="L26">
        <f ca="1">INDIRECT("'"&amp;$A$1&amp;"'!$l$27")</f>
        <v>65</v>
      </c>
      <c r="M26">
        <f ca="1">INDIRECT("'"&amp;$A$1&amp;"'!$m$27")</f>
        <v>66</v>
      </c>
      <c r="N26">
        <f ca="1">INDIRECT("'"&amp;$A$1&amp;"'!$n$27")</f>
        <v>68</v>
      </c>
      <c r="O26">
        <f ca="1">INDIRECT("'"&amp;$A$1&amp;"'!$o$27")</f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138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173</v>
      </c>
      <c r="D3">
        <f t="shared" ref="D3:O3" ca="1" si="1">INDIRECT("'"&amp;$A$1&amp;"'!$C$4")</f>
        <v>173</v>
      </c>
      <c r="E3">
        <f t="shared" ca="1" si="1"/>
        <v>173</v>
      </c>
      <c r="F3">
        <f t="shared" ca="1" si="1"/>
        <v>173</v>
      </c>
      <c r="G3">
        <f t="shared" ca="1" si="1"/>
        <v>173</v>
      </c>
      <c r="H3">
        <f t="shared" ca="1" si="1"/>
        <v>173</v>
      </c>
      <c r="I3">
        <f t="shared" ca="1" si="1"/>
        <v>173</v>
      </c>
      <c r="J3">
        <f t="shared" ca="1" si="1"/>
        <v>173</v>
      </c>
      <c r="K3">
        <f t="shared" ca="1" si="1"/>
        <v>173</v>
      </c>
      <c r="L3">
        <f t="shared" ca="1" si="1"/>
        <v>173</v>
      </c>
      <c r="M3">
        <f t="shared" ca="1" si="1"/>
        <v>173</v>
      </c>
      <c r="N3">
        <f t="shared" ca="1" si="1"/>
        <v>173</v>
      </c>
      <c r="O3">
        <f t="shared" ca="1" si="1"/>
        <v>173</v>
      </c>
    </row>
    <row r="4" spans="1:15" x14ac:dyDescent="0.35">
      <c r="B4" s="8" t="s">
        <v>2</v>
      </c>
      <c r="C4">
        <f ca="1">INDIRECT("'"&amp;$A$1&amp;"'!$C$5")</f>
        <v>66.599999999999994</v>
      </c>
      <c r="D4">
        <f t="shared" ref="D4:O4" ca="1" si="2">INDIRECT("'"&amp;$A$1&amp;"'!$C$5")</f>
        <v>66.599999999999994</v>
      </c>
      <c r="E4">
        <f t="shared" ca="1" si="2"/>
        <v>66.599999999999994</v>
      </c>
      <c r="F4">
        <f t="shared" ca="1" si="2"/>
        <v>66.599999999999994</v>
      </c>
      <c r="G4">
        <f t="shared" ca="1" si="2"/>
        <v>66.599999999999994</v>
      </c>
      <c r="H4">
        <f t="shared" ca="1" si="2"/>
        <v>66.599999999999994</v>
      </c>
      <c r="I4">
        <f t="shared" ca="1" si="2"/>
        <v>66.599999999999994</v>
      </c>
      <c r="J4">
        <f t="shared" ca="1" si="2"/>
        <v>66.599999999999994</v>
      </c>
      <c r="K4">
        <f t="shared" ca="1" si="2"/>
        <v>66.599999999999994</v>
      </c>
      <c r="L4">
        <f t="shared" ca="1" si="2"/>
        <v>66.599999999999994</v>
      </c>
      <c r="M4">
        <f t="shared" ca="1" si="2"/>
        <v>66.599999999999994</v>
      </c>
      <c r="N4">
        <f t="shared" ca="1" si="2"/>
        <v>66.599999999999994</v>
      </c>
      <c r="O4">
        <f t="shared" ca="1" si="2"/>
        <v>66.599999999999994</v>
      </c>
    </row>
    <row r="5" spans="1:15" x14ac:dyDescent="0.35">
      <c r="B5" s="8" t="s">
        <v>3</v>
      </c>
      <c r="C5">
        <f ca="1">INDIRECT("'"&amp;$A$1&amp;"'!$C$6")</f>
        <v>16.600000000000001</v>
      </c>
      <c r="D5">
        <f t="shared" ref="D5:O5" ca="1" si="3">INDIRECT("'"&amp;$A$1&amp;"'!$C$6")</f>
        <v>16.600000000000001</v>
      </c>
      <c r="E5">
        <f t="shared" ca="1" si="3"/>
        <v>16.600000000000001</v>
      </c>
      <c r="F5">
        <f t="shared" ca="1" si="3"/>
        <v>16.600000000000001</v>
      </c>
      <c r="G5">
        <f t="shared" ca="1" si="3"/>
        <v>16.600000000000001</v>
      </c>
      <c r="H5">
        <f t="shared" ca="1" si="3"/>
        <v>16.600000000000001</v>
      </c>
      <c r="I5">
        <f t="shared" ca="1" si="3"/>
        <v>16.600000000000001</v>
      </c>
      <c r="J5">
        <f t="shared" ca="1" si="3"/>
        <v>16.600000000000001</v>
      </c>
      <c r="K5">
        <f t="shared" ca="1" si="3"/>
        <v>16.600000000000001</v>
      </c>
      <c r="L5">
        <f t="shared" ca="1" si="3"/>
        <v>16.600000000000001</v>
      </c>
      <c r="M5">
        <f t="shared" ca="1" si="3"/>
        <v>16.600000000000001</v>
      </c>
      <c r="N5">
        <f t="shared" ca="1" si="3"/>
        <v>16.600000000000001</v>
      </c>
      <c r="O5">
        <f t="shared" ca="1" si="3"/>
        <v>16.600000000000001</v>
      </c>
    </row>
    <row r="6" spans="1:15" x14ac:dyDescent="0.35">
      <c r="B6" s="8" t="s">
        <v>4</v>
      </c>
      <c r="C6">
        <f ca="1">INDIRECT("'"&amp;$A$1&amp;"'!$C$7")</f>
        <v>5.5</v>
      </c>
      <c r="D6">
        <f t="shared" ref="D6:O6" ca="1" si="4">INDIRECT("'"&amp;$A$1&amp;"'!$C$7")</f>
        <v>5.5</v>
      </c>
      <c r="E6">
        <f t="shared" ca="1" si="4"/>
        <v>5.5</v>
      </c>
      <c r="F6">
        <f t="shared" ca="1" si="4"/>
        <v>5.5</v>
      </c>
      <c r="G6">
        <f t="shared" ca="1" si="4"/>
        <v>5.5</v>
      </c>
      <c r="H6">
        <f t="shared" ca="1" si="4"/>
        <v>5.5</v>
      </c>
      <c r="I6">
        <f t="shared" ca="1" si="4"/>
        <v>5.5</v>
      </c>
      <c r="J6">
        <f t="shared" ca="1" si="4"/>
        <v>5.5</v>
      </c>
      <c r="K6">
        <f t="shared" ca="1" si="4"/>
        <v>5.5</v>
      </c>
      <c r="L6">
        <f t="shared" ca="1" si="4"/>
        <v>5.5</v>
      </c>
      <c r="M6">
        <f t="shared" ca="1" si="4"/>
        <v>5.5</v>
      </c>
      <c r="N6">
        <f t="shared" ca="1" si="4"/>
        <v>5.5</v>
      </c>
      <c r="O6">
        <f t="shared" ca="1" si="4"/>
        <v>5.5</v>
      </c>
    </row>
    <row r="7" spans="1:15" x14ac:dyDescent="0.35">
      <c r="B7" s="8" t="s">
        <v>5</v>
      </c>
      <c r="C7">
        <f ca="1">INDIRECT("'"&amp;$A$1&amp;"'!$C$8")</f>
        <v>22.3</v>
      </c>
      <c r="D7">
        <f t="shared" ref="D7:O7" ca="1" si="5">INDIRECT("'"&amp;$A$1&amp;"'!$C$8")</f>
        <v>22.3</v>
      </c>
      <c r="E7">
        <f t="shared" ca="1" si="5"/>
        <v>22.3</v>
      </c>
      <c r="F7">
        <f t="shared" ca="1" si="5"/>
        <v>22.3</v>
      </c>
      <c r="G7">
        <f t="shared" ca="1" si="5"/>
        <v>22.3</v>
      </c>
      <c r="H7">
        <f t="shared" ca="1" si="5"/>
        <v>22.3</v>
      </c>
      <c r="I7">
        <f t="shared" ca="1" si="5"/>
        <v>22.3</v>
      </c>
      <c r="J7">
        <f t="shared" ca="1" si="5"/>
        <v>22.3</v>
      </c>
      <c r="K7">
        <f t="shared" ca="1" si="5"/>
        <v>22.3</v>
      </c>
      <c r="L7">
        <f t="shared" ca="1" si="5"/>
        <v>22.3</v>
      </c>
      <c r="M7">
        <f t="shared" ca="1" si="5"/>
        <v>22.3</v>
      </c>
      <c r="N7">
        <f t="shared" ca="1" si="5"/>
        <v>22.3</v>
      </c>
      <c r="O7">
        <f t="shared" ca="1" si="5"/>
        <v>22.3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11.7</v>
      </c>
      <c r="D8">
        <f t="shared" ref="D8:O8" ca="1" si="6">INDIRECT("'"&amp;$A$1&amp;"'!$C$11")</f>
        <v>11.7</v>
      </c>
      <c r="E8">
        <f t="shared" ca="1" si="6"/>
        <v>11.7</v>
      </c>
      <c r="F8">
        <f t="shared" ca="1" si="6"/>
        <v>11.7</v>
      </c>
      <c r="G8">
        <f t="shared" ca="1" si="6"/>
        <v>11.7</v>
      </c>
      <c r="H8">
        <f t="shared" ca="1" si="6"/>
        <v>11.7</v>
      </c>
      <c r="I8">
        <f t="shared" ca="1" si="6"/>
        <v>11.7</v>
      </c>
      <c r="J8">
        <f t="shared" ca="1" si="6"/>
        <v>11.7</v>
      </c>
      <c r="K8">
        <f t="shared" ca="1" si="6"/>
        <v>11.7</v>
      </c>
      <c r="L8">
        <f t="shared" ca="1" si="6"/>
        <v>11.7</v>
      </c>
      <c r="M8">
        <f t="shared" ca="1" si="6"/>
        <v>11.7</v>
      </c>
      <c r="N8">
        <f t="shared" ca="1" si="6"/>
        <v>11.7</v>
      </c>
      <c r="O8">
        <f t="shared" ca="1" si="6"/>
        <v>11.7</v>
      </c>
    </row>
    <row r="9" spans="1:15" x14ac:dyDescent="0.35">
      <c r="B9" s="9" t="s">
        <v>7</v>
      </c>
      <c r="C9">
        <f ca="1">INDIRECT("'"&amp;$A$1&amp;"'!$D$11")</f>
        <v>10.3</v>
      </c>
      <c r="D9">
        <f t="shared" ref="D9:O9" ca="1" si="7">INDIRECT("'"&amp;$A$1&amp;"'!$D$11")</f>
        <v>10.3</v>
      </c>
      <c r="E9">
        <f t="shared" ca="1" si="7"/>
        <v>10.3</v>
      </c>
      <c r="F9">
        <f t="shared" ca="1" si="7"/>
        <v>10.3</v>
      </c>
      <c r="G9">
        <f t="shared" ca="1" si="7"/>
        <v>10.3</v>
      </c>
      <c r="H9">
        <f t="shared" ca="1" si="7"/>
        <v>10.3</v>
      </c>
      <c r="I9">
        <f t="shared" ca="1" si="7"/>
        <v>10.3</v>
      </c>
      <c r="J9">
        <f t="shared" ca="1" si="7"/>
        <v>10.3</v>
      </c>
      <c r="K9">
        <f t="shared" ca="1" si="7"/>
        <v>10.3</v>
      </c>
      <c r="L9">
        <f t="shared" ca="1" si="7"/>
        <v>10.3</v>
      </c>
      <c r="M9">
        <f t="shared" ca="1" si="7"/>
        <v>10.3</v>
      </c>
      <c r="N9">
        <f t="shared" ca="1" si="7"/>
        <v>10.3</v>
      </c>
      <c r="O9">
        <f t="shared" ca="1" si="7"/>
        <v>10.3</v>
      </c>
    </row>
    <row r="10" spans="1:15" x14ac:dyDescent="0.35">
      <c r="B10" s="9" t="s">
        <v>8</v>
      </c>
      <c r="C10">
        <f ca="1">INDIRECT("'"&amp;$A$1&amp;"'!$e$11")</f>
        <v>17.399999999999999</v>
      </c>
      <c r="D10">
        <f t="shared" ref="D10:O10" ca="1" si="8">INDIRECT("'"&amp;$A$1&amp;"'!$e$11")</f>
        <v>17.399999999999999</v>
      </c>
      <c r="E10">
        <f t="shared" ca="1" si="8"/>
        <v>17.399999999999999</v>
      </c>
      <c r="F10">
        <f t="shared" ca="1" si="8"/>
        <v>17.399999999999999</v>
      </c>
      <c r="G10">
        <f t="shared" ca="1" si="8"/>
        <v>17.399999999999999</v>
      </c>
      <c r="H10">
        <f t="shared" ca="1" si="8"/>
        <v>17.399999999999999</v>
      </c>
      <c r="I10">
        <f t="shared" ca="1" si="8"/>
        <v>17.399999999999999</v>
      </c>
      <c r="J10">
        <f t="shared" ca="1" si="8"/>
        <v>17.399999999999999</v>
      </c>
      <c r="K10">
        <f t="shared" ca="1" si="8"/>
        <v>17.399999999999999</v>
      </c>
      <c r="L10">
        <f t="shared" ca="1" si="8"/>
        <v>17.399999999999999</v>
      </c>
      <c r="M10">
        <f t="shared" ca="1" si="8"/>
        <v>17.399999999999999</v>
      </c>
      <c r="N10">
        <f t="shared" ca="1" si="8"/>
        <v>17.399999999999999</v>
      </c>
      <c r="O10">
        <f t="shared" ca="1" si="8"/>
        <v>17.399999999999999</v>
      </c>
    </row>
    <row r="11" spans="1:15" x14ac:dyDescent="0.35">
      <c r="B11" s="9" t="s">
        <v>9</v>
      </c>
      <c r="C11">
        <f ca="1">INDIRECT("'"&amp;$A$1&amp;"'!$f$11")</f>
        <v>16.5</v>
      </c>
      <c r="D11">
        <f t="shared" ref="D11:O11" ca="1" si="9">INDIRECT("'"&amp;$A$1&amp;"'!$f$11")</f>
        <v>16.5</v>
      </c>
      <c r="E11">
        <f t="shared" ca="1" si="9"/>
        <v>16.5</v>
      </c>
      <c r="F11">
        <f t="shared" ca="1" si="9"/>
        <v>16.5</v>
      </c>
      <c r="G11">
        <f t="shared" ca="1" si="9"/>
        <v>16.5</v>
      </c>
      <c r="H11">
        <f t="shared" ca="1" si="9"/>
        <v>16.5</v>
      </c>
      <c r="I11">
        <f t="shared" ca="1" si="9"/>
        <v>16.5</v>
      </c>
      <c r="J11">
        <f t="shared" ca="1" si="9"/>
        <v>16.5</v>
      </c>
      <c r="K11">
        <f t="shared" ca="1" si="9"/>
        <v>16.5</v>
      </c>
      <c r="L11">
        <f t="shared" ca="1" si="9"/>
        <v>16.5</v>
      </c>
      <c r="M11">
        <f t="shared" ca="1" si="9"/>
        <v>16.5</v>
      </c>
      <c r="N11">
        <f t="shared" ca="1" si="9"/>
        <v>16.5</v>
      </c>
      <c r="O11">
        <f t="shared" ca="1" si="9"/>
        <v>16.5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35.6</v>
      </c>
      <c r="D12">
        <f t="shared" ref="D12:O12" ca="1" si="10">INDIRECT("'"&amp;$A$1&amp;"'!$C$12")</f>
        <v>35.6</v>
      </c>
      <c r="E12">
        <f t="shared" ca="1" si="10"/>
        <v>35.6</v>
      </c>
      <c r="F12">
        <f t="shared" ca="1" si="10"/>
        <v>35.6</v>
      </c>
      <c r="G12">
        <f t="shared" ca="1" si="10"/>
        <v>35.6</v>
      </c>
      <c r="H12">
        <f t="shared" ca="1" si="10"/>
        <v>35.6</v>
      </c>
      <c r="I12">
        <f t="shared" ca="1" si="10"/>
        <v>35.6</v>
      </c>
      <c r="J12">
        <f t="shared" ca="1" si="10"/>
        <v>35.6</v>
      </c>
      <c r="K12">
        <f t="shared" ca="1" si="10"/>
        <v>35.6</v>
      </c>
      <c r="L12">
        <f t="shared" ca="1" si="10"/>
        <v>35.6</v>
      </c>
      <c r="M12">
        <f t="shared" ca="1" si="10"/>
        <v>35.6</v>
      </c>
      <c r="N12">
        <f t="shared" ca="1" si="10"/>
        <v>35.6</v>
      </c>
      <c r="O12">
        <f t="shared" ca="1" si="10"/>
        <v>35.6</v>
      </c>
    </row>
    <row r="13" spans="1:15" x14ac:dyDescent="0.35">
      <c r="B13" s="9" t="s">
        <v>11</v>
      </c>
      <c r="C13">
        <f ca="1">INDIRECT("'"&amp;$A$1&amp;"'!$d$12")</f>
        <v>29.7</v>
      </c>
      <c r="D13">
        <f t="shared" ref="D13:O13" ca="1" si="11">INDIRECT("'"&amp;$A$1&amp;"'!$d$12")</f>
        <v>29.7</v>
      </c>
      <c r="E13">
        <f t="shared" ca="1" si="11"/>
        <v>29.7</v>
      </c>
      <c r="F13">
        <f t="shared" ca="1" si="11"/>
        <v>29.7</v>
      </c>
      <c r="G13">
        <f t="shared" ca="1" si="11"/>
        <v>29.7</v>
      </c>
      <c r="H13">
        <f t="shared" ca="1" si="11"/>
        <v>29.7</v>
      </c>
      <c r="I13">
        <f t="shared" ca="1" si="11"/>
        <v>29.7</v>
      </c>
      <c r="J13">
        <f t="shared" ca="1" si="11"/>
        <v>29.7</v>
      </c>
      <c r="K13">
        <f t="shared" ca="1" si="11"/>
        <v>29.7</v>
      </c>
      <c r="L13">
        <f t="shared" ca="1" si="11"/>
        <v>29.7</v>
      </c>
      <c r="M13">
        <f t="shared" ca="1" si="11"/>
        <v>29.7</v>
      </c>
      <c r="N13">
        <f t="shared" ca="1" si="11"/>
        <v>29.7</v>
      </c>
      <c r="O13">
        <f t="shared" ca="1" si="11"/>
        <v>29.7</v>
      </c>
    </row>
    <row r="14" spans="1:15" x14ac:dyDescent="0.35">
      <c r="B14" s="9" t="s">
        <v>12</v>
      </c>
      <c r="C14">
        <f ca="1">INDIRECT("'"&amp;$A$1&amp;"'!$e$12")</f>
        <v>40.4</v>
      </c>
      <c r="D14">
        <f t="shared" ref="D14:O14" ca="1" si="12">INDIRECT("'"&amp;$A$1&amp;"'!$e$12")</f>
        <v>40.4</v>
      </c>
      <c r="E14">
        <f t="shared" ca="1" si="12"/>
        <v>40.4</v>
      </c>
      <c r="F14">
        <f t="shared" ca="1" si="12"/>
        <v>40.4</v>
      </c>
      <c r="G14">
        <f t="shared" ca="1" si="12"/>
        <v>40.4</v>
      </c>
      <c r="H14">
        <f t="shared" ca="1" si="12"/>
        <v>40.4</v>
      </c>
      <c r="I14">
        <f t="shared" ca="1" si="12"/>
        <v>40.4</v>
      </c>
      <c r="J14">
        <f t="shared" ca="1" si="12"/>
        <v>40.4</v>
      </c>
      <c r="K14">
        <f t="shared" ca="1" si="12"/>
        <v>40.4</v>
      </c>
      <c r="L14">
        <f t="shared" ca="1" si="12"/>
        <v>40.4</v>
      </c>
      <c r="M14">
        <f t="shared" ca="1" si="12"/>
        <v>40.4</v>
      </c>
      <c r="N14">
        <f t="shared" ca="1" si="12"/>
        <v>40.4</v>
      </c>
      <c r="O14">
        <f t="shared" ca="1" si="12"/>
        <v>40.4</v>
      </c>
    </row>
    <row r="15" spans="1:15" x14ac:dyDescent="0.35">
      <c r="B15" s="9" t="s">
        <v>13</v>
      </c>
      <c r="C15">
        <f ca="1">INDIRECT("'"&amp;$A$1&amp;"'!$f$12")</f>
        <v>52.7</v>
      </c>
      <c r="D15">
        <f t="shared" ref="D15:O15" ca="1" si="13">INDIRECT("'"&amp;$A$1&amp;"'!$f$12")</f>
        <v>52.7</v>
      </c>
      <c r="E15">
        <f t="shared" ca="1" si="13"/>
        <v>52.7</v>
      </c>
      <c r="F15">
        <f t="shared" ca="1" si="13"/>
        <v>52.7</v>
      </c>
      <c r="G15">
        <f t="shared" ca="1" si="13"/>
        <v>52.7</v>
      </c>
      <c r="H15">
        <f t="shared" ca="1" si="13"/>
        <v>52.7</v>
      </c>
      <c r="I15">
        <f t="shared" ca="1" si="13"/>
        <v>52.7</v>
      </c>
      <c r="J15">
        <f t="shared" ca="1" si="13"/>
        <v>52.7</v>
      </c>
      <c r="K15">
        <f t="shared" ca="1" si="13"/>
        <v>52.7</v>
      </c>
      <c r="L15">
        <f t="shared" ca="1" si="13"/>
        <v>52.7</v>
      </c>
      <c r="M15">
        <f t="shared" ca="1" si="13"/>
        <v>52.7</v>
      </c>
      <c r="N15">
        <f t="shared" ca="1" si="13"/>
        <v>52.7</v>
      </c>
      <c r="O15">
        <f t="shared" ca="1" si="13"/>
        <v>52.7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50</v>
      </c>
      <c r="D16">
        <f t="shared" ref="D16:O16" ca="1" si="14">INDIRECT("'"&amp;$A$1&amp;"'!$C$16")</f>
        <v>50</v>
      </c>
      <c r="E16">
        <f t="shared" ca="1" si="14"/>
        <v>50</v>
      </c>
      <c r="F16">
        <f t="shared" ca="1" si="14"/>
        <v>50</v>
      </c>
      <c r="G16">
        <f t="shared" ca="1" si="14"/>
        <v>50</v>
      </c>
      <c r="H16">
        <f t="shared" ca="1" si="14"/>
        <v>50</v>
      </c>
      <c r="I16">
        <f t="shared" ca="1" si="14"/>
        <v>50</v>
      </c>
      <c r="J16">
        <f t="shared" ca="1" si="14"/>
        <v>50</v>
      </c>
      <c r="K16">
        <f t="shared" ca="1" si="14"/>
        <v>50</v>
      </c>
      <c r="L16">
        <f t="shared" ca="1" si="14"/>
        <v>50</v>
      </c>
      <c r="M16">
        <f t="shared" ca="1" si="14"/>
        <v>50</v>
      </c>
      <c r="N16">
        <f t="shared" ca="1" si="14"/>
        <v>50</v>
      </c>
      <c r="O16">
        <f t="shared" ca="1" si="14"/>
        <v>50</v>
      </c>
    </row>
    <row r="17" spans="2:15" x14ac:dyDescent="0.35">
      <c r="B17" s="9" t="s">
        <v>15</v>
      </c>
      <c r="C17">
        <f ca="1">INDIRECT("'"&amp;$A$1&amp;"'!$C$17")</f>
        <v>50</v>
      </c>
      <c r="D17">
        <f t="shared" ref="D17:O17" ca="1" si="15">INDIRECT("'"&amp;$A$1&amp;"'!$C$17")</f>
        <v>50</v>
      </c>
      <c r="E17">
        <f t="shared" ca="1" si="15"/>
        <v>50</v>
      </c>
      <c r="F17">
        <f t="shared" ca="1" si="15"/>
        <v>50</v>
      </c>
      <c r="G17">
        <f t="shared" ca="1" si="15"/>
        <v>50</v>
      </c>
      <c r="H17">
        <f t="shared" ca="1" si="15"/>
        <v>50</v>
      </c>
      <c r="I17">
        <f t="shared" ca="1" si="15"/>
        <v>50</v>
      </c>
      <c r="J17">
        <f t="shared" ca="1" si="15"/>
        <v>50</v>
      </c>
      <c r="K17">
        <f t="shared" ca="1" si="15"/>
        <v>50</v>
      </c>
      <c r="L17">
        <f t="shared" ca="1" si="15"/>
        <v>50</v>
      </c>
      <c r="M17">
        <f t="shared" ca="1" si="15"/>
        <v>50</v>
      </c>
      <c r="N17">
        <f t="shared" ca="1" si="15"/>
        <v>50</v>
      </c>
      <c r="O17">
        <f t="shared" ca="1" si="15"/>
        <v>50</v>
      </c>
    </row>
    <row r="18" spans="2:15" x14ac:dyDescent="0.35">
      <c r="B18" s="9" t="s">
        <v>18</v>
      </c>
      <c r="C18">
        <f ca="1">INDIRECT("'"&amp;$A$1&amp;"'!$d$16")</f>
        <v>20</v>
      </c>
      <c r="D18">
        <f t="shared" ref="D18:O18" ca="1" si="16">INDIRECT("'"&amp;$A$1&amp;"'!$d$16")</f>
        <v>20</v>
      </c>
      <c r="E18">
        <f t="shared" ca="1" si="16"/>
        <v>20</v>
      </c>
      <c r="F18">
        <f t="shared" ca="1" si="16"/>
        <v>20</v>
      </c>
      <c r="G18">
        <f t="shared" ca="1" si="16"/>
        <v>20</v>
      </c>
      <c r="H18">
        <f t="shared" ca="1" si="16"/>
        <v>20</v>
      </c>
      <c r="I18">
        <f t="shared" ca="1" si="16"/>
        <v>20</v>
      </c>
      <c r="J18">
        <f t="shared" ca="1" si="16"/>
        <v>20</v>
      </c>
      <c r="K18">
        <f t="shared" ca="1" si="16"/>
        <v>20</v>
      </c>
      <c r="L18">
        <f t="shared" ca="1" si="16"/>
        <v>20</v>
      </c>
      <c r="M18">
        <f t="shared" ca="1" si="16"/>
        <v>20</v>
      </c>
      <c r="N18">
        <f t="shared" ca="1" si="16"/>
        <v>20</v>
      </c>
      <c r="O18">
        <f t="shared" ca="1" si="16"/>
        <v>20</v>
      </c>
    </row>
    <row r="19" spans="2:15" x14ac:dyDescent="0.35">
      <c r="B19" s="9" t="s">
        <v>19</v>
      </c>
      <c r="C19">
        <f ca="1">INDIRECT("'"&amp;$A$1&amp;"'!$e$17")</f>
        <v>52</v>
      </c>
      <c r="D19">
        <f t="shared" ref="D19:O19" ca="1" si="17">INDIRECT("'"&amp;$A$1&amp;"'!$e$17")</f>
        <v>52</v>
      </c>
      <c r="E19">
        <f t="shared" ca="1" si="17"/>
        <v>52</v>
      </c>
      <c r="F19">
        <f t="shared" ca="1" si="17"/>
        <v>52</v>
      </c>
      <c r="G19">
        <f t="shared" ca="1" si="17"/>
        <v>52</v>
      </c>
      <c r="H19">
        <f t="shared" ca="1" si="17"/>
        <v>52</v>
      </c>
      <c r="I19">
        <f t="shared" ca="1" si="17"/>
        <v>52</v>
      </c>
      <c r="J19">
        <f t="shared" ca="1" si="17"/>
        <v>52</v>
      </c>
      <c r="K19">
        <f t="shared" ca="1" si="17"/>
        <v>52</v>
      </c>
      <c r="L19">
        <f t="shared" ca="1" si="17"/>
        <v>52</v>
      </c>
      <c r="M19">
        <f t="shared" ca="1" si="17"/>
        <v>52</v>
      </c>
      <c r="N19">
        <f t="shared" ca="1" si="17"/>
        <v>52</v>
      </c>
      <c r="O19">
        <f t="shared" ca="1" si="17"/>
        <v>52</v>
      </c>
    </row>
    <row r="20" spans="2:15" x14ac:dyDescent="0.35">
      <c r="B20" s="9" t="s">
        <v>16</v>
      </c>
      <c r="C20">
        <f ca="1">INDIRECT("'"&amp;$A$1&amp;"'!$f$16")</f>
        <v>32</v>
      </c>
      <c r="D20">
        <f t="shared" ref="D20:O20" ca="1" si="18">INDIRECT("'"&amp;$A$1&amp;"'!$f$16")</f>
        <v>32</v>
      </c>
      <c r="E20">
        <f t="shared" ca="1" si="18"/>
        <v>32</v>
      </c>
      <c r="F20">
        <f t="shared" ca="1" si="18"/>
        <v>32</v>
      </c>
      <c r="G20">
        <f t="shared" ca="1" si="18"/>
        <v>32</v>
      </c>
      <c r="H20">
        <f t="shared" ca="1" si="18"/>
        <v>32</v>
      </c>
      <c r="I20">
        <f t="shared" ca="1" si="18"/>
        <v>32</v>
      </c>
      <c r="J20">
        <f t="shared" ca="1" si="18"/>
        <v>32</v>
      </c>
      <c r="K20">
        <f t="shared" ca="1" si="18"/>
        <v>32</v>
      </c>
      <c r="L20">
        <f t="shared" ca="1" si="18"/>
        <v>32</v>
      </c>
      <c r="M20">
        <f t="shared" ca="1" si="18"/>
        <v>32</v>
      </c>
      <c r="N20">
        <f t="shared" ca="1" si="18"/>
        <v>32</v>
      </c>
      <c r="O20">
        <f t="shared" ca="1" si="18"/>
        <v>32</v>
      </c>
    </row>
    <row r="21" spans="2:15" x14ac:dyDescent="0.35">
      <c r="B21" s="9" t="s">
        <v>17</v>
      </c>
      <c r="C21">
        <f ca="1">INDIRECT("'"&amp;$A$1&amp;"'!$f$17")</f>
        <v>28</v>
      </c>
      <c r="D21">
        <f t="shared" ref="D21:O21" ca="1" si="19">INDIRECT("'"&amp;$A$1&amp;"'!$f$17")</f>
        <v>28</v>
      </c>
      <c r="E21">
        <f t="shared" ca="1" si="19"/>
        <v>28</v>
      </c>
      <c r="F21">
        <f t="shared" ca="1" si="19"/>
        <v>28</v>
      </c>
      <c r="G21">
        <f t="shared" ca="1" si="19"/>
        <v>28</v>
      </c>
      <c r="H21">
        <f t="shared" ca="1" si="19"/>
        <v>28</v>
      </c>
      <c r="I21">
        <f t="shared" ca="1" si="19"/>
        <v>28</v>
      </c>
      <c r="J21">
        <f t="shared" ca="1" si="19"/>
        <v>28</v>
      </c>
      <c r="K21">
        <f t="shared" ca="1" si="19"/>
        <v>28</v>
      </c>
      <c r="L21">
        <f t="shared" ca="1" si="19"/>
        <v>28</v>
      </c>
      <c r="M21">
        <f t="shared" ca="1" si="19"/>
        <v>28</v>
      </c>
      <c r="N21">
        <f t="shared" ca="1" si="19"/>
        <v>28</v>
      </c>
      <c r="O21">
        <f t="shared" ca="1" si="19"/>
        <v>28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</v>
      </c>
      <c r="E23">
        <f ca="1">INDIRECT("'"&amp;$A$1&amp;"'!$e$23")</f>
        <v>2</v>
      </c>
      <c r="F23">
        <f ca="1">INDIRECT("'"&amp;$A$1&amp;"'!$f$23")</f>
        <v>3.5</v>
      </c>
      <c r="G23">
        <f ca="1">INDIRECT("'"&amp;$A$1&amp;"'!$g$23")</f>
        <v>5</v>
      </c>
      <c r="H23">
        <f ca="1">INDIRECT("'"&amp;$A$1&amp;"'!$h$23")</f>
        <v>6.5</v>
      </c>
      <c r="I23">
        <f ca="1">INDIRECT("'"&amp;$A$1&amp;"'!$i$23")</f>
        <v>8</v>
      </c>
      <c r="J23">
        <f ca="1">INDIRECT("'"&amp;$A$1&amp;"'!$j$23")</f>
        <v>8.5</v>
      </c>
      <c r="K23">
        <f ca="1">INDIRECT("'"&amp;$A$1&amp;"'!$k$23")</f>
        <v>9.5</v>
      </c>
      <c r="L23">
        <f ca="1">INDIRECT("'"&amp;$A$1&amp;"'!$l$23")</f>
        <v>9.75</v>
      </c>
      <c r="M23">
        <f ca="1">INDIRECT("'"&amp;$A$1&amp;"'!$m$23")</f>
        <v>11</v>
      </c>
      <c r="N23">
        <f ca="1">INDIRECT("'"&amp;$A$1&amp;"'!$n$23")</f>
        <v>12.25</v>
      </c>
      <c r="O23">
        <f ca="1">INDIRECT("'"&amp;$A$1&amp;"'!$o$23")</f>
        <v>13</v>
      </c>
    </row>
    <row r="24" spans="2:15" x14ac:dyDescent="0.35">
      <c r="B24" s="9" t="s">
        <v>130</v>
      </c>
      <c r="C24">
        <f ca="1">INDIRECT("'"&amp;$A$1&amp;"'!$C$25")</f>
        <v>9</v>
      </c>
      <c r="D24">
        <f ca="1">INDIRECT("'"&amp;$A$1&amp;"'!$d$25")</f>
        <v>16</v>
      </c>
      <c r="E24">
        <f ca="1">INDIRECT("'"&amp;$A$1&amp;"'!$e$25")</f>
        <v>24</v>
      </c>
      <c r="F24">
        <f ca="1">INDIRECT("'"&amp;$A$1&amp;"'!$f$25")</f>
        <v>38</v>
      </c>
      <c r="G24">
        <f ca="1">INDIRECT("'"&amp;$A$1&amp;"'!$g$25")</f>
        <v>45</v>
      </c>
      <c r="H24">
        <f ca="1">INDIRECT("'"&amp;$A$1&amp;"'!$h$25")</f>
        <v>57</v>
      </c>
      <c r="I24">
        <f ca="1">INDIRECT("'"&amp;$A$1&amp;"'!$i$25")</f>
        <v>67</v>
      </c>
      <c r="J24">
        <f ca="1">INDIRECT("'"&amp;$A$1&amp;"'!$j$25")</f>
        <v>75</v>
      </c>
      <c r="K24">
        <f ca="1">INDIRECT("'"&amp;$A$1&amp;"'!$k$25")</f>
        <v>83</v>
      </c>
      <c r="L24">
        <f ca="1">INDIRECT("'"&amp;$A$1&amp;"'!$l$25")</f>
        <v>88</v>
      </c>
      <c r="M24">
        <f ca="1">INDIRECT("'"&amp;$A$1&amp;"'!$m$25")</f>
        <v>112</v>
      </c>
      <c r="N24">
        <f ca="1">INDIRECT("'"&amp;$A$1&amp;"'!$n$25")</f>
        <v>115</v>
      </c>
      <c r="O24">
        <f ca="1">INDIRECT("'"&amp;$A$1&amp;"'!$o$25")</f>
        <v>137</v>
      </c>
    </row>
    <row r="25" spans="2:15" x14ac:dyDescent="0.35">
      <c r="B25" s="9" t="s">
        <v>131</v>
      </c>
      <c r="C25">
        <f ca="1">INDIRECT("'"&amp;$A$1&amp;"'!$C$26")</f>
        <v>4</v>
      </c>
      <c r="D25">
        <f ca="1">INDIRECT("'"&amp;$A$1&amp;"'!$d$26")</f>
        <v>10</v>
      </c>
      <c r="E25">
        <f ca="1">INDIRECT("'"&amp;$A$1&amp;"'!$e$26")</f>
        <v>17</v>
      </c>
      <c r="F25">
        <f ca="1">INDIRECT("'"&amp;$A$1&amp;"'!$f$26")</f>
        <v>28</v>
      </c>
      <c r="G25">
        <f ca="1">INDIRECT("'"&amp;$A$1&amp;"'!$g$26")</f>
        <v>29</v>
      </c>
      <c r="H25">
        <f ca="1">INDIRECT("'"&amp;$A$1&amp;"'!$h$26")</f>
        <v>44</v>
      </c>
      <c r="I25">
        <f ca="1">INDIRECT("'"&amp;$A$1&amp;"'!$i$26")</f>
        <v>60</v>
      </c>
      <c r="J25">
        <f ca="1">INDIRECT("'"&amp;$A$1&amp;"'!$j$26")</f>
        <v>65</v>
      </c>
      <c r="K25">
        <f ca="1">INDIRECT("'"&amp;$A$1&amp;"'!$k$26")</f>
        <v>82</v>
      </c>
      <c r="L25">
        <f ca="1">INDIRECT("'"&amp;$A$1&amp;"'!$l$26")</f>
        <v>84</v>
      </c>
      <c r="M25">
        <f ca="1">INDIRECT("'"&amp;$A$1&amp;"'!$m$26")</f>
        <v>100</v>
      </c>
      <c r="N25">
        <f ca="1">INDIRECT("'"&amp;$A$1&amp;"'!$n$26")</f>
        <v>105</v>
      </c>
      <c r="O25">
        <f ca="1">INDIRECT("'"&amp;$A$1&amp;"'!$o$26")</f>
        <v>118</v>
      </c>
    </row>
    <row r="26" spans="2:15" x14ac:dyDescent="0.35">
      <c r="B26" s="9" t="s">
        <v>132</v>
      </c>
      <c r="C26">
        <f ca="1">INDIRECT("'"&amp;$A$1&amp;"'!$C$27")</f>
        <v>7</v>
      </c>
      <c r="D26">
        <f ca="1">INDIRECT("'"&amp;$A$1&amp;"'!$d$27")</f>
        <v>13</v>
      </c>
      <c r="E26">
        <f ca="1">INDIRECT("'"&amp;$A$1&amp;"'!$e$27")</f>
        <v>15</v>
      </c>
      <c r="F26">
        <f ca="1">INDIRECT("'"&amp;$A$1&amp;"'!$f$27")</f>
        <v>20</v>
      </c>
      <c r="G26">
        <f ca="1">INDIRECT("'"&amp;$A$1&amp;"'!$g$27")</f>
        <v>25</v>
      </c>
      <c r="H26">
        <f ca="1">INDIRECT("'"&amp;$A$1&amp;"'!$h$27")</f>
        <v>32</v>
      </c>
      <c r="I26">
        <f ca="1">INDIRECT("'"&amp;$A$1&amp;"'!$i$27")</f>
        <v>41</v>
      </c>
      <c r="J26">
        <f ca="1">INDIRECT("'"&amp;$A$1&amp;"'!$j$27")</f>
        <v>47</v>
      </c>
      <c r="K26">
        <f ca="1">INDIRECT("'"&amp;$A$1&amp;"'!$k$27")</f>
        <v>56</v>
      </c>
      <c r="L26">
        <f ca="1">INDIRECT("'"&amp;$A$1&amp;"'!$l$27")</f>
        <v>64</v>
      </c>
      <c r="M26">
        <f ca="1">INDIRECT("'"&amp;$A$1&amp;"'!$m$27")</f>
        <v>76</v>
      </c>
      <c r="N26">
        <f ca="1">INDIRECT("'"&amp;$A$1&amp;"'!$n$27")</f>
        <v>90</v>
      </c>
      <c r="O26">
        <f ca="1">INDIRECT("'"&amp;$A$1&amp;"'!$o$27")</f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139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168.5</v>
      </c>
      <c r="D3">
        <f t="shared" ref="D3:O3" ca="1" si="1">INDIRECT("'"&amp;$A$1&amp;"'!$C$4")</f>
        <v>168.5</v>
      </c>
      <c r="E3">
        <f t="shared" ca="1" si="1"/>
        <v>168.5</v>
      </c>
      <c r="F3">
        <f t="shared" ca="1" si="1"/>
        <v>168.5</v>
      </c>
      <c r="G3">
        <f t="shared" ca="1" si="1"/>
        <v>168.5</v>
      </c>
      <c r="H3">
        <f t="shared" ca="1" si="1"/>
        <v>168.5</v>
      </c>
      <c r="I3">
        <f t="shared" ca="1" si="1"/>
        <v>168.5</v>
      </c>
      <c r="J3">
        <f t="shared" ca="1" si="1"/>
        <v>168.5</v>
      </c>
      <c r="K3">
        <f t="shared" ca="1" si="1"/>
        <v>168.5</v>
      </c>
      <c r="L3">
        <f t="shared" ca="1" si="1"/>
        <v>168.5</v>
      </c>
      <c r="M3">
        <f t="shared" ca="1" si="1"/>
        <v>168.5</v>
      </c>
      <c r="N3">
        <f t="shared" ca="1" si="1"/>
        <v>168.5</v>
      </c>
      <c r="O3">
        <f t="shared" ca="1" si="1"/>
        <v>168.5</v>
      </c>
    </row>
    <row r="4" spans="1:15" x14ac:dyDescent="0.35">
      <c r="B4" s="8" t="s">
        <v>2</v>
      </c>
      <c r="C4">
        <f ca="1">INDIRECT("'"&amp;$A$1&amp;"'!$C$5")</f>
        <v>61.9</v>
      </c>
      <c r="D4">
        <f t="shared" ref="D4:O4" ca="1" si="2">INDIRECT("'"&amp;$A$1&amp;"'!$C$5")</f>
        <v>61.9</v>
      </c>
      <c r="E4">
        <f t="shared" ca="1" si="2"/>
        <v>61.9</v>
      </c>
      <c r="F4">
        <f t="shared" ca="1" si="2"/>
        <v>61.9</v>
      </c>
      <c r="G4">
        <f t="shared" ca="1" si="2"/>
        <v>61.9</v>
      </c>
      <c r="H4">
        <f t="shared" ca="1" si="2"/>
        <v>61.9</v>
      </c>
      <c r="I4">
        <f t="shared" ca="1" si="2"/>
        <v>61.9</v>
      </c>
      <c r="J4">
        <f t="shared" ca="1" si="2"/>
        <v>61.9</v>
      </c>
      <c r="K4">
        <f t="shared" ca="1" si="2"/>
        <v>61.9</v>
      </c>
      <c r="L4">
        <f t="shared" ca="1" si="2"/>
        <v>61.9</v>
      </c>
      <c r="M4">
        <f t="shared" ca="1" si="2"/>
        <v>61.9</v>
      </c>
      <c r="N4">
        <f t="shared" ca="1" si="2"/>
        <v>61.9</v>
      </c>
      <c r="O4">
        <f t="shared" ca="1" si="2"/>
        <v>61.9</v>
      </c>
    </row>
    <row r="5" spans="1:15" x14ac:dyDescent="0.35">
      <c r="B5" s="8" t="s">
        <v>3</v>
      </c>
      <c r="C5">
        <f ca="1">INDIRECT("'"&amp;$A$1&amp;"'!$C$6")</f>
        <v>14.7</v>
      </c>
      <c r="D5">
        <f t="shared" ref="D5:O5" ca="1" si="3">INDIRECT("'"&amp;$A$1&amp;"'!$C$6")</f>
        <v>14.7</v>
      </c>
      <c r="E5">
        <f t="shared" ca="1" si="3"/>
        <v>14.7</v>
      </c>
      <c r="F5">
        <f t="shared" ca="1" si="3"/>
        <v>14.7</v>
      </c>
      <c r="G5">
        <f t="shared" ca="1" si="3"/>
        <v>14.7</v>
      </c>
      <c r="H5">
        <f t="shared" ca="1" si="3"/>
        <v>14.7</v>
      </c>
      <c r="I5">
        <f t="shared" ca="1" si="3"/>
        <v>14.7</v>
      </c>
      <c r="J5">
        <f t="shared" ca="1" si="3"/>
        <v>14.7</v>
      </c>
      <c r="K5">
        <f t="shared" ca="1" si="3"/>
        <v>14.7</v>
      </c>
      <c r="L5">
        <f t="shared" ca="1" si="3"/>
        <v>14.7</v>
      </c>
      <c r="M5">
        <f t="shared" ca="1" si="3"/>
        <v>14.7</v>
      </c>
      <c r="N5">
        <f t="shared" ca="1" si="3"/>
        <v>14.7</v>
      </c>
      <c r="O5">
        <f t="shared" ca="1" si="3"/>
        <v>14.7</v>
      </c>
    </row>
    <row r="6" spans="1:15" x14ac:dyDescent="0.35">
      <c r="B6" s="8" t="s">
        <v>4</v>
      </c>
      <c r="C6">
        <f ca="1">INDIRECT("'"&amp;$A$1&amp;"'!$C$7")</f>
        <v>5.5</v>
      </c>
      <c r="D6">
        <f t="shared" ref="D6:O6" ca="1" si="4">INDIRECT("'"&amp;$A$1&amp;"'!$C$7")</f>
        <v>5.5</v>
      </c>
      <c r="E6">
        <f t="shared" ca="1" si="4"/>
        <v>5.5</v>
      </c>
      <c r="F6">
        <f t="shared" ca="1" si="4"/>
        <v>5.5</v>
      </c>
      <c r="G6">
        <f t="shared" ca="1" si="4"/>
        <v>5.5</v>
      </c>
      <c r="H6">
        <f t="shared" ca="1" si="4"/>
        <v>5.5</v>
      </c>
      <c r="I6">
        <f t="shared" ca="1" si="4"/>
        <v>5.5</v>
      </c>
      <c r="J6">
        <f t="shared" ca="1" si="4"/>
        <v>5.5</v>
      </c>
      <c r="K6">
        <f t="shared" ca="1" si="4"/>
        <v>5.5</v>
      </c>
      <c r="L6">
        <f t="shared" ca="1" si="4"/>
        <v>5.5</v>
      </c>
      <c r="M6">
        <f t="shared" ca="1" si="4"/>
        <v>5.5</v>
      </c>
      <c r="N6">
        <f t="shared" ca="1" si="4"/>
        <v>5.5</v>
      </c>
      <c r="O6">
        <f t="shared" ca="1" si="4"/>
        <v>5.5</v>
      </c>
    </row>
    <row r="7" spans="1:15" x14ac:dyDescent="0.35">
      <c r="B7" s="8" t="s">
        <v>5</v>
      </c>
      <c r="C7">
        <f ca="1">INDIRECT("'"&amp;$A$1&amp;"'!$C$8")</f>
        <v>21.8</v>
      </c>
      <c r="D7">
        <f t="shared" ref="D7:O7" ca="1" si="5">INDIRECT("'"&amp;$A$1&amp;"'!$C$8")</f>
        <v>21.8</v>
      </c>
      <c r="E7">
        <f t="shared" ca="1" si="5"/>
        <v>21.8</v>
      </c>
      <c r="F7">
        <f t="shared" ca="1" si="5"/>
        <v>21.8</v>
      </c>
      <c r="G7">
        <f t="shared" ca="1" si="5"/>
        <v>21.8</v>
      </c>
      <c r="H7">
        <f t="shared" ca="1" si="5"/>
        <v>21.8</v>
      </c>
      <c r="I7">
        <f t="shared" ca="1" si="5"/>
        <v>21.8</v>
      </c>
      <c r="J7">
        <f t="shared" ca="1" si="5"/>
        <v>21.8</v>
      </c>
      <c r="K7">
        <f t="shared" ca="1" si="5"/>
        <v>21.8</v>
      </c>
      <c r="L7">
        <f t="shared" ca="1" si="5"/>
        <v>21.8</v>
      </c>
      <c r="M7">
        <f t="shared" ca="1" si="5"/>
        <v>21.8</v>
      </c>
      <c r="N7">
        <f t="shared" ca="1" si="5"/>
        <v>21.8</v>
      </c>
      <c r="O7">
        <f t="shared" ca="1" si="5"/>
        <v>21.8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10.5</v>
      </c>
      <c r="D8">
        <f t="shared" ref="D8:O8" ca="1" si="6">INDIRECT("'"&amp;$A$1&amp;"'!$C$11")</f>
        <v>10.5</v>
      </c>
      <c r="E8">
        <f t="shared" ca="1" si="6"/>
        <v>10.5</v>
      </c>
      <c r="F8">
        <f t="shared" ca="1" si="6"/>
        <v>10.5</v>
      </c>
      <c r="G8">
        <f t="shared" ca="1" si="6"/>
        <v>10.5</v>
      </c>
      <c r="H8">
        <f t="shared" ca="1" si="6"/>
        <v>10.5</v>
      </c>
      <c r="I8">
        <f t="shared" ca="1" si="6"/>
        <v>10.5</v>
      </c>
      <c r="J8">
        <f t="shared" ca="1" si="6"/>
        <v>10.5</v>
      </c>
      <c r="K8">
        <f t="shared" ca="1" si="6"/>
        <v>10.5</v>
      </c>
      <c r="L8">
        <f t="shared" ca="1" si="6"/>
        <v>10.5</v>
      </c>
      <c r="M8">
        <f t="shared" ca="1" si="6"/>
        <v>10.5</v>
      </c>
      <c r="N8">
        <f t="shared" ca="1" si="6"/>
        <v>10.5</v>
      </c>
      <c r="O8">
        <f t="shared" ca="1" si="6"/>
        <v>10.5</v>
      </c>
    </row>
    <row r="9" spans="1:15" x14ac:dyDescent="0.35">
      <c r="B9" s="9" t="s">
        <v>7</v>
      </c>
      <c r="C9">
        <f ca="1">INDIRECT("'"&amp;$A$1&amp;"'!$D$11")</f>
        <v>9.1</v>
      </c>
      <c r="D9">
        <f t="shared" ref="D9:O9" ca="1" si="7">INDIRECT("'"&amp;$A$1&amp;"'!$D$11")</f>
        <v>9.1</v>
      </c>
      <c r="E9">
        <f t="shared" ca="1" si="7"/>
        <v>9.1</v>
      </c>
      <c r="F9">
        <f t="shared" ca="1" si="7"/>
        <v>9.1</v>
      </c>
      <c r="G9">
        <f t="shared" ca="1" si="7"/>
        <v>9.1</v>
      </c>
      <c r="H9">
        <f t="shared" ca="1" si="7"/>
        <v>9.1</v>
      </c>
      <c r="I9">
        <f t="shared" ca="1" si="7"/>
        <v>9.1</v>
      </c>
      <c r="J9">
        <f t="shared" ca="1" si="7"/>
        <v>9.1</v>
      </c>
      <c r="K9">
        <f t="shared" ca="1" si="7"/>
        <v>9.1</v>
      </c>
      <c r="L9">
        <f t="shared" ca="1" si="7"/>
        <v>9.1</v>
      </c>
      <c r="M9">
        <f t="shared" ca="1" si="7"/>
        <v>9.1</v>
      </c>
      <c r="N9">
        <f t="shared" ca="1" si="7"/>
        <v>9.1</v>
      </c>
      <c r="O9">
        <f t="shared" ca="1" si="7"/>
        <v>9.1</v>
      </c>
    </row>
    <row r="10" spans="1:15" x14ac:dyDescent="0.35">
      <c r="B10" s="9" t="s">
        <v>8</v>
      </c>
      <c r="C10">
        <f ca="1">INDIRECT("'"&amp;$A$1&amp;"'!$e$11")</f>
        <v>15.9</v>
      </c>
      <c r="D10">
        <f t="shared" ref="D10:O10" ca="1" si="8">INDIRECT("'"&amp;$A$1&amp;"'!$e$11")</f>
        <v>15.9</v>
      </c>
      <c r="E10">
        <f t="shared" ca="1" si="8"/>
        <v>15.9</v>
      </c>
      <c r="F10">
        <f t="shared" ca="1" si="8"/>
        <v>15.9</v>
      </c>
      <c r="G10">
        <f t="shared" ca="1" si="8"/>
        <v>15.9</v>
      </c>
      <c r="H10">
        <f t="shared" ca="1" si="8"/>
        <v>15.9</v>
      </c>
      <c r="I10">
        <f t="shared" ca="1" si="8"/>
        <v>15.9</v>
      </c>
      <c r="J10">
        <f t="shared" ca="1" si="8"/>
        <v>15.9</v>
      </c>
      <c r="K10">
        <f t="shared" ca="1" si="8"/>
        <v>15.9</v>
      </c>
      <c r="L10">
        <f t="shared" ca="1" si="8"/>
        <v>15.9</v>
      </c>
      <c r="M10">
        <f t="shared" ca="1" si="8"/>
        <v>15.9</v>
      </c>
      <c r="N10">
        <f t="shared" ca="1" si="8"/>
        <v>15.9</v>
      </c>
      <c r="O10">
        <f t="shared" ca="1" si="8"/>
        <v>15.9</v>
      </c>
    </row>
    <row r="11" spans="1:15" x14ac:dyDescent="0.35">
      <c r="B11" s="9" t="s">
        <v>9</v>
      </c>
      <c r="C11">
        <f ca="1">INDIRECT("'"&amp;$A$1&amp;"'!$f$11")</f>
        <v>14.9</v>
      </c>
      <c r="D11">
        <f t="shared" ref="D11:O11" ca="1" si="9">INDIRECT("'"&amp;$A$1&amp;"'!$f$11")</f>
        <v>14.9</v>
      </c>
      <c r="E11">
        <f t="shared" ca="1" si="9"/>
        <v>14.9</v>
      </c>
      <c r="F11">
        <f t="shared" ca="1" si="9"/>
        <v>14.9</v>
      </c>
      <c r="G11">
        <f t="shared" ca="1" si="9"/>
        <v>14.9</v>
      </c>
      <c r="H11">
        <f t="shared" ca="1" si="9"/>
        <v>14.9</v>
      </c>
      <c r="I11">
        <f t="shared" ca="1" si="9"/>
        <v>14.9</v>
      </c>
      <c r="J11">
        <f t="shared" ca="1" si="9"/>
        <v>14.9</v>
      </c>
      <c r="K11">
        <f t="shared" ca="1" si="9"/>
        <v>14.9</v>
      </c>
      <c r="L11">
        <f t="shared" ca="1" si="9"/>
        <v>14.9</v>
      </c>
      <c r="M11">
        <f t="shared" ca="1" si="9"/>
        <v>14.9</v>
      </c>
      <c r="N11">
        <f t="shared" ca="1" si="9"/>
        <v>14.9</v>
      </c>
      <c r="O11">
        <f t="shared" ca="1" si="9"/>
        <v>14.9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35.799999999999997</v>
      </c>
      <c r="D12">
        <f t="shared" ref="D12:O12" ca="1" si="10">INDIRECT("'"&amp;$A$1&amp;"'!$C$12")</f>
        <v>35.799999999999997</v>
      </c>
      <c r="E12">
        <f t="shared" ca="1" si="10"/>
        <v>35.799999999999997</v>
      </c>
      <c r="F12">
        <f t="shared" ca="1" si="10"/>
        <v>35.799999999999997</v>
      </c>
      <c r="G12">
        <f t="shared" ca="1" si="10"/>
        <v>35.799999999999997</v>
      </c>
      <c r="H12">
        <f t="shared" ca="1" si="10"/>
        <v>35.799999999999997</v>
      </c>
      <c r="I12">
        <f t="shared" ca="1" si="10"/>
        <v>35.799999999999997</v>
      </c>
      <c r="J12">
        <f t="shared" ca="1" si="10"/>
        <v>35.799999999999997</v>
      </c>
      <c r="K12">
        <f t="shared" ca="1" si="10"/>
        <v>35.799999999999997</v>
      </c>
      <c r="L12">
        <f t="shared" ca="1" si="10"/>
        <v>35.799999999999997</v>
      </c>
      <c r="M12">
        <f t="shared" ca="1" si="10"/>
        <v>35.799999999999997</v>
      </c>
      <c r="N12">
        <f t="shared" ca="1" si="10"/>
        <v>35.799999999999997</v>
      </c>
      <c r="O12">
        <f t="shared" ca="1" si="10"/>
        <v>35.799999999999997</v>
      </c>
    </row>
    <row r="13" spans="1:15" x14ac:dyDescent="0.35">
      <c r="B13" s="9" t="s">
        <v>11</v>
      </c>
      <c r="C13">
        <f ca="1">INDIRECT("'"&amp;$A$1&amp;"'!$d$12")</f>
        <v>30.4</v>
      </c>
      <c r="D13">
        <f t="shared" ref="D13:O13" ca="1" si="11">INDIRECT("'"&amp;$A$1&amp;"'!$d$12")</f>
        <v>30.4</v>
      </c>
      <c r="E13">
        <f t="shared" ca="1" si="11"/>
        <v>30.4</v>
      </c>
      <c r="F13">
        <f t="shared" ca="1" si="11"/>
        <v>30.4</v>
      </c>
      <c r="G13">
        <f t="shared" ca="1" si="11"/>
        <v>30.4</v>
      </c>
      <c r="H13">
        <f t="shared" ca="1" si="11"/>
        <v>30.4</v>
      </c>
      <c r="I13">
        <f t="shared" ca="1" si="11"/>
        <v>30.4</v>
      </c>
      <c r="J13">
        <f t="shared" ca="1" si="11"/>
        <v>30.4</v>
      </c>
      <c r="K13">
        <f t="shared" ca="1" si="11"/>
        <v>30.4</v>
      </c>
      <c r="L13">
        <f t="shared" ca="1" si="11"/>
        <v>30.4</v>
      </c>
      <c r="M13">
        <f t="shared" ca="1" si="11"/>
        <v>30.4</v>
      </c>
      <c r="N13">
        <f t="shared" ca="1" si="11"/>
        <v>30.4</v>
      </c>
      <c r="O13">
        <f t="shared" ca="1" si="11"/>
        <v>30.4</v>
      </c>
    </row>
    <row r="14" spans="1:15" x14ac:dyDescent="0.35">
      <c r="B14" s="9" t="s">
        <v>12</v>
      </c>
      <c r="C14">
        <f ca="1">INDIRECT("'"&amp;$A$1&amp;"'!$e$12")</f>
        <v>40.799999999999997</v>
      </c>
      <c r="D14">
        <f t="shared" ref="D14:O14" ca="1" si="12">INDIRECT("'"&amp;$A$1&amp;"'!$e$12")</f>
        <v>40.799999999999997</v>
      </c>
      <c r="E14">
        <f t="shared" ca="1" si="12"/>
        <v>40.799999999999997</v>
      </c>
      <c r="F14">
        <f t="shared" ca="1" si="12"/>
        <v>40.799999999999997</v>
      </c>
      <c r="G14">
        <f t="shared" ca="1" si="12"/>
        <v>40.799999999999997</v>
      </c>
      <c r="H14">
        <f t="shared" ca="1" si="12"/>
        <v>40.799999999999997</v>
      </c>
      <c r="I14">
        <f t="shared" ca="1" si="12"/>
        <v>40.799999999999997</v>
      </c>
      <c r="J14">
        <f t="shared" ca="1" si="12"/>
        <v>40.799999999999997</v>
      </c>
      <c r="K14">
        <f t="shared" ca="1" si="12"/>
        <v>40.799999999999997</v>
      </c>
      <c r="L14">
        <f t="shared" ca="1" si="12"/>
        <v>40.799999999999997</v>
      </c>
      <c r="M14">
        <f t="shared" ca="1" si="12"/>
        <v>40.799999999999997</v>
      </c>
      <c r="N14">
        <f t="shared" ca="1" si="12"/>
        <v>40.799999999999997</v>
      </c>
      <c r="O14">
        <f t="shared" ca="1" si="12"/>
        <v>40.799999999999997</v>
      </c>
    </row>
    <row r="15" spans="1:15" x14ac:dyDescent="0.35">
      <c r="B15" s="9" t="s">
        <v>13</v>
      </c>
      <c r="C15">
        <f ca="1">INDIRECT("'"&amp;$A$1&amp;"'!$f$12")</f>
        <v>53</v>
      </c>
      <c r="D15">
        <f t="shared" ref="D15:O15" ca="1" si="13">INDIRECT("'"&amp;$A$1&amp;"'!$f$12")</f>
        <v>53</v>
      </c>
      <c r="E15">
        <f t="shared" ca="1" si="13"/>
        <v>53</v>
      </c>
      <c r="F15">
        <f t="shared" ca="1" si="13"/>
        <v>53</v>
      </c>
      <c r="G15">
        <f t="shared" ca="1" si="13"/>
        <v>53</v>
      </c>
      <c r="H15">
        <f t="shared" ca="1" si="13"/>
        <v>53</v>
      </c>
      <c r="I15">
        <f t="shared" ca="1" si="13"/>
        <v>53</v>
      </c>
      <c r="J15">
        <f t="shared" ca="1" si="13"/>
        <v>53</v>
      </c>
      <c r="K15">
        <f t="shared" ca="1" si="13"/>
        <v>53</v>
      </c>
      <c r="L15">
        <f t="shared" ca="1" si="13"/>
        <v>53</v>
      </c>
      <c r="M15">
        <f t="shared" ca="1" si="13"/>
        <v>53</v>
      </c>
      <c r="N15">
        <f t="shared" ca="1" si="13"/>
        <v>53</v>
      </c>
      <c r="O15">
        <f t="shared" ca="1" si="13"/>
        <v>53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48</v>
      </c>
      <c r="D16">
        <f t="shared" ref="D16:O16" ca="1" si="14">INDIRECT("'"&amp;$A$1&amp;"'!$C$16")</f>
        <v>48</v>
      </c>
      <c r="E16">
        <f t="shared" ca="1" si="14"/>
        <v>48</v>
      </c>
      <c r="F16">
        <f t="shared" ca="1" si="14"/>
        <v>48</v>
      </c>
      <c r="G16">
        <f t="shared" ca="1" si="14"/>
        <v>48</v>
      </c>
      <c r="H16">
        <f t="shared" ca="1" si="14"/>
        <v>48</v>
      </c>
      <c r="I16">
        <f t="shared" ca="1" si="14"/>
        <v>48</v>
      </c>
      <c r="J16">
        <f t="shared" ca="1" si="14"/>
        <v>48</v>
      </c>
      <c r="K16">
        <f t="shared" ca="1" si="14"/>
        <v>48</v>
      </c>
      <c r="L16">
        <f t="shared" ca="1" si="14"/>
        <v>48</v>
      </c>
      <c r="M16">
        <f t="shared" ca="1" si="14"/>
        <v>48</v>
      </c>
      <c r="N16">
        <f t="shared" ca="1" si="14"/>
        <v>48</v>
      </c>
      <c r="O16">
        <f t="shared" ca="1" si="14"/>
        <v>48</v>
      </c>
    </row>
    <row r="17" spans="2:15" x14ac:dyDescent="0.35">
      <c r="B17" s="9" t="s">
        <v>15</v>
      </c>
      <c r="C17">
        <f ca="1">INDIRECT("'"&amp;$A$1&amp;"'!$C$17")</f>
        <v>47</v>
      </c>
      <c r="D17">
        <f t="shared" ref="D17:O17" ca="1" si="15">INDIRECT("'"&amp;$A$1&amp;"'!$C$17")</f>
        <v>47</v>
      </c>
      <c r="E17">
        <f t="shared" ca="1" si="15"/>
        <v>47</v>
      </c>
      <c r="F17">
        <f t="shared" ca="1" si="15"/>
        <v>47</v>
      </c>
      <c r="G17">
        <f t="shared" ca="1" si="15"/>
        <v>47</v>
      </c>
      <c r="H17">
        <f t="shared" ca="1" si="15"/>
        <v>47</v>
      </c>
      <c r="I17">
        <f t="shared" ca="1" si="15"/>
        <v>47</v>
      </c>
      <c r="J17">
        <f t="shared" ca="1" si="15"/>
        <v>47</v>
      </c>
      <c r="K17">
        <f t="shared" ca="1" si="15"/>
        <v>47</v>
      </c>
      <c r="L17">
        <f t="shared" ca="1" si="15"/>
        <v>47</v>
      </c>
      <c r="M17">
        <f t="shared" ca="1" si="15"/>
        <v>47</v>
      </c>
      <c r="N17">
        <f t="shared" ca="1" si="15"/>
        <v>47</v>
      </c>
      <c r="O17">
        <f t="shared" ca="1" si="15"/>
        <v>47</v>
      </c>
    </row>
    <row r="18" spans="2:15" x14ac:dyDescent="0.35">
      <c r="B18" s="9" t="s">
        <v>18</v>
      </c>
      <c r="C18">
        <f ca="1">INDIRECT("'"&amp;$A$1&amp;"'!$d$16")</f>
        <v>24</v>
      </c>
      <c r="D18">
        <f t="shared" ref="D18:O18" ca="1" si="16">INDIRECT("'"&amp;$A$1&amp;"'!$d$16")</f>
        <v>24</v>
      </c>
      <c r="E18">
        <f t="shared" ca="1" si="16"/>
        <v>24</v>
      </c>
      <c r="F18">
        <f t="shared" ca="1" si="16"/>
        <v>24</v>
      </c>
      <c r="G18">
        <f t="shared" ca="1" si="16"/>
        <v>24</v>
      </c>
      <c r="H18">
        <f t="shared" ca="1" si="16"/>
        <v>24</v>
      </c>
      <c r="I18">
        <f t="shared" ca="1" si="16"/>
        <v>24</v>
      </c>
      <c r="J18">
        <f t="shared" ca="1" si="16"/>
        <v>24</v>
      </c>
      <c r="K18">
        <f t="shared" ca="1" si="16"/>
        <v>24</v>
      </c>
      <c r="L18">
        <f t="shared" ca="1" si="16"/>
        <v>24</v>
      </c>
      <c r="M18">
        <f t="shared" ca="1" si="16"/>
        <v>24</v>
      </c>
      <c r="N18">
        <f t="shared" ca="1" si="16"/>
        <v>24</v>
      </c>
      <c r="O18">
        <f t="shared" ca="1" si="16"/>
        <v>24</v>
      </c>
    </row>
    <row r="19" spans="2:15" x14ac:dyDescent="0.35">
      <c r="B19" s="9" t="s">
        <v>19</v>
      </c>
      <c r="C19">
        <f ca="1">INDIRECT("'"&amp;$A$1&amp;"'!$e$17")</f>
        <v>46</v>
      </c>
      <c r="D19">
        <f t="shared" ref="D19:O19" ca="1" si="17">INDIRECT("'"&amp;$A$1&amp;"'!$e$17")</f>
        <v>46</v>
      </c>
      <c r="E19">
        <f t="shared" ca="1" si="17"/>
        <v>46</v>
      </c>
      <c r="F19">
        <f t="shared" ca="1" si="17"/>
        <v>46</v>
      </c>
      <c r="G19">
        <f t="shared" ca="1" si="17"/>
        <v>46</v>
      </c>
      <c r="H19">
        <f t="shared" ca="1" si="17"/>
        <v>46</v>
      </c>
      <c r="I19">
        <f t="shared" ca="1" si="17"/>
        <v>46</v>
      </c>
      <c r="J19">
        <f t="shared" ca="1" si="17"/>
        <v>46</v>
      </c>
      <c r="K19">
        <f t="shared" ca="1" si="17"/>
        <v>46</v>
      </c>
      <c r="L19">
        <f t="shared" ca="1" si="17"/>
        <v>46</v>
      </c>
      <c r="M19">
        <f t="shared" ca="1" si="17"/>
        <v>46</v>
      </c>
      <c r="N19">
        <f t="shared" ca="1" si="17"/>
        <v>46</v>
      </c>
      <c r="O19">
        <f t="shared" ca="1" si="17"/>
        <v>46</v>
      </c>
    </row>
    <row r="20" spans="2:15" x14ac:dyDescent="0.35">
      <c r="B20" s="9" t="s">
        <v>16</v>
      </c>
      <c r="C20">
        <f ca="1">INDIRECT("'"&amp;$A$1&amp;"'!$f$16")</f>
        <v>28</v>
      </c>
      <c r="D20">
        <f t="shared" ref="D20:O20" ca="1" si="18">INDIRECT("'"&amp;$A$1&amp;"'!$f$16")</f>
        <v>28</v>
      </c>
      <c r="E20">
        <f t="shared" ca="1" si="18"/>
        <v>28</v>
      </c>
      <c r="F20">
        <f t="shared" ca="1" si="18"/>
        <v>28</v>
      </c>
      <c r="G20">
        <f t="shared" ca="1" si="18"/>
        <v>28</v>
      </c>
      <c r="H20">
        <f t="shared" ca="1" si="18"/>
        <v>28</v>
      </c>
      <c r="I20">
        <f t="shared" ca="1" si="18"/>
        <v>28</v>
      </c>
      <c r="J20">
        <f t="shared" ca="1" si="18"/>
        <v>28</v>
      </c>
      <c r="K20">
        <f t="shared" ca="1" si="18"/>
        <v>28</v>
      </c>
      <c r="L20">
        <f t="shared" ca="1" si="18"/>
        <v>28</v>
      </c>
      <c r="M20">
        <f t="shared" ca="1" si="18"/>
        <v>28</v>
      </c>
      <c r="N20">
        <f t="shared" ca="1" si="18"/>
        <v>28</v>
      </c>
      <c r="O20">
        <f t="shared" ca="1" si="18"/>
        <v>28</v>
      </c>
    </row>
    <row r="21" spans="2:15" x14ac:dyDescent="0.35">
      <c r="B21" s="9" t="s">
        <v>17</v>
      </c>
      <c r="C21">
        <f ca="1">INDIRECT("'"&amp;$A$1&amp;"'!$f$17")</f>
        <v>26</v>
      </c>
      <c r="D21">
        <f t="shared" ref="D21:O21" ca="1" si="19">INDIRECT("'"&amp;$A$1&amp;"'!$f$17")</f>
        <v>26</v>
      </c>
      <c r="E21">
        <f t="shared" ca="1" si="19"/>
        <v>26</v>
      </c>
      <c r="F21">
        <f t="shared" ca="1" si="19"/>
        <v>26</v>
      </c>
      <c r="G21">
        <f t="shared" ca="1" si="19"/>
        <v>26</v>
      </c>
      <c r="H21">
        <f t="shared" ca="1" si="19"/>
        <v>26</v>
      </c>
      <c r="I21">
        <f t="shared" ca="1" si="19"/>
        <v>26</v>
      </c>
      <c r="J21">
        <f t="shared" ca="1" si="19"/>
        <v>26</v>
      </c>
      <c r="K21">
        <f t="shared" ca="1" si="19"/>
        <v>26</v>
      </c>
      <c r="L21">
        <f t="shared" ca="1" si="19"/>
        <v>26</v>
      </c>
      <c r="M21">
        <f t="shared" ca="1" si="19"/>
        <v>26</v>
      </c>
      <c r="N21">
        <f t="shared" ca="1" si="19"/>
        <v>26</v>
      </c>
      <c r="O21">
        <f t="shared" ca="1" si="19"/>
        <v>26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1.25</v>
      </c>
      <c r="E23">
        <f ca="1">INDIRECT("'"&amp;$A$1&amp;"'!$e$23")</f>
        <v>2.5</v>
      </c>
      <c r="F23">
        <f ca="1">INDIRECT("'"&amp;$A$1&amp;"'!$f$23")</f>
        <v>3.25</v>
      </c>
      <c r="G23">
        <f ca="1">INDIRECT("'"&amp;$A$1&amp;"'!$g$23")</f>
        <v>4.5</v>
      </c>
      <c r="H23">
        <f ca="1">INDIRECT("'"&amp;$A$1&amp;"'!$h$23")</f>
        <v>5.5</v>
      </c>
      <c r="I23">
        <f ca="1">INDIRECT("'"&amp;$A$1&amp;"'!$i$23")</f>
        <v>7</v>
      </c>
      <c r="J23">
        <f ca="1">INDIRECT("'"&amp;$A$1&amp;"'!$j$23")</f>
        <v>8.25</v>
      </c>
      <c r="K23">
        <f ca="1">INDIRECT("'"&amp;$A$1&amp;"'!$k$23")</f>
        <v>9.5</v>
      </c>
      <c r="L23">
        <f ca="1">INDIRECT("'"&amp;$A$1&amp;"'!$l$23")</f>
        <v>10</v>
      </c>
      <c r="M23">
        <f ca="1">INDIRECT("'"&amp;$A$1&amp;"'!$m$23")</f>
        <v>10.25</v>
      </c>
      <c r="N23">
        <f ca="1">INDIRECT("'"&amp;$A$1&amp;"'!$n$23")</f>
        <v>10.75</v>
      </c>
      <c r="O23">
        <f ca="1">INDIRECT("'"&amp;$A$1&amp;"'!$o$23")</f>
        <v>11.27</v>
      </c>
    </row>
    <row r="24" spans="2:15" x14ac:dyDescent="0.35">
      <c r="B24" s="9" t="s">
        <v>130</v>
      </c>
      <c r="C24">
        <f ca="1">INDIRECT("'"&amp;$A$1&amp;"'!$C$25")</f>
        <v>4</v>
      </c>
      <c r="D24">
        <f ca="1">INDIRECT("'"&amp;$A$1&amp;"'!$d$25")</f>
        <v>10</v>
      </c>
      <c r="E24">
        <f ca="1">INDIRECT("'"&amp;$A$1&amp;"'!$e$25")</f>
        <v>14</v>
      </c>
      <c r="F24">
        <f ca="1">INDIRECT("'"&amp;$A$1&amp;"'!$f$25")</f>
        <v>22</v>
      </c>
      <c r="G24">
        <f ca="1">INDIRECT("'"&amp;$A$1&amp;"'!$g$25")</f>
        <v>26</v>
      </c>
      <c r="H24">
        <f ca="1">INDIRECT("'"&amp;$A$1&amp;"'!$h$25")</f>
        <v>40</v>
      </c>
      <c r="I24">
        <f ca="1">INDIRECT("'"&amp;$A$1&amp;"'!$i$25")</f>
        <v>41</v>
      </c>
      <c r="J24">
        <f ca="1">INDIRECT("'"&amp;$A$1&amp;"'!$j$25")</f>
        <v>59</v>
      </c>
      <c r="K24">
        <f ca="1">INDIRECT("'"&amp;$A$1&amp;"'!$k$25")</f>
        <v>70</v>
      </c>
      <c r="L24">
        <f ca="1">INDIRECT("'"&amp;$A$1&amp;"'!$l$25")</f>
        <v>81</v>
      </c>
      <c r="M24">
        <f ca="1">INDIRECT("'"&amp;$A$1&amp;"'!$m$25")</f>
        <v>89</v>
      </c>
      <c r="N24">
        <f ca="1">INDIRECT("'"&amp;$A$1&amp;"'!$n$25")</f>
        <v>84</v>
      </c>
      <c r="O24">
        <f ca="1">INDIRECT("'"&amp;$A$1&amp;"'!$o$25")</f>
        <v>95</v>
      </c>
    </row>
    <row r="25" spans="2:15" x14ac:dyDescent="0.35">
      <c r="B25" s="9" t="s">
        <v>131</v>
      </c>
      <c r="C25">
        <f ca="1">INDIRECT("'"&amp;$A$1&amp;"'!$C$26")</f>
        <v>5</v>
      </c>
      <c r="D25">
        <f ca="1">INDIRECT("'"&amp;$A$1&amp;"'!$d$26")</f>
        <v>7</v>
      </c>
      <c r="E25">
        <f ca="1">INDIRECT("'"&amp;$A$1&amp;"'!$e$26")</f>
        <v>15</v>
      </c>
      <c r="F25">
        <f ca="1">INDIRECT("'"&amp;$A$1&amp;"'!$f$26")</f>
        <v>21</v>
      </c>
      <c r="G25">
        <f ca="1">INDIRECT("'"&amp;$A$1&amp;"'!$g$26")</f>
        <v>26</v>
      </c>
      <c r="H25">
        <f ca="1">INDIRECT("'"&amp;$A$1&amp;"'!$h$26")</f>
        <v>34</v>
      </c>
      <c r="I25">
        <f ca="1">INDIRECT("'"&amp;$A$1&amp;"'!$i$26")</f>
        <v>47</v>
      </c>
      <c r="J25">
        <f ca="1">INDIRECT("'"&amp;$A$1&amp;"'!$j$26")</f>
        <v>52</v>
      </c>
      <c r="K25">
        <f ca="1">INDIRECT("'"&amp;$A$1&amp;"'!$k$26")</f>
        <v>61</v>
      </c>
      <c r="L25">
        <f ca="1">INDIRECT("'"&amp;$A$1&amp;"'!$l$26")</f>
        <v>85</v>
      </c>
      <c r="M25">
        <f ca="1">INDIRECT("'"&amp;$A$1&amp;"'!$m$26")</f>
        <v>94</v>
      </c>
      <c r="N25">
        <f ca="1">INDIRECT("'"&amp;$A$1&amp;"'!$n$26")</f>
        <v>89</v>
      </c>
      <c r="O25">
        <f ca="1">INDIRECT("'"&amp;$A$1&amp;"'!$o$26")</f>
        <v>87</v>
      </c>
    </row>
    <row r="26" spans="2:15" x14ac:dyDescent="0.35">
      <c r="B26" s="9" t="s">
        <v>132</v>
      </c>
      <c r="C26">
        <f ca="1">INDIRECT("'"&amp;$A$1&amp;"'!$C$27")</f>
        <v>3</v>
      </c>
      <c r="D26">
        <f ca="1">INDIRECT("'"&amp;$A$1&amp;"'!$d$27")</f>
        <v>8</v>
      </c>
      <c r="E26">
        <f ca="1">INDIRECT("'"&amp;$A$1&amp;"'!$e$27")</f>
        <v>12</v>
      </c>
      <c r="F26">
        <f ca="1">INDIRECT("'"&amp;$A$1&amp;"'!$f$27")</f>
        <v>18</v>
      </c>
      <c r="G26">
        <f ca="1">INDIRECT("'"&amp;$A$1&amp;"'!$g$27")</f>
        <v>24</v>
      </c>
      <c r="H26">
        <f ca="1">INDIRECT("'"&amp;$A$1&amp;"'!$h$27")</f>
        <v>33</v>
      </c>
      <c r="I26">
        <f ca="1">INDIRECT("'"&amp;$A$1&amp;"'!$i$27")</f>
        <v>43</v>
      </c>
      <c r="J26">
        <f ca="1">INDIRECT("'"&amp;$A$1&amp;"'!$j$27")</f>
        <v>67</v>
      </c>
      <c r="K26">
        <f ca="1">INDIRECT("'"&amp;$A$1&amp;"'!$k$27")</f>
        <v>78</v>
      </c>
      <c r="L26">
        <f ca="1">INDIRECT("'"&amp;$A$1&amp;"'!$l$27")</f>
        <v>78</v>
      </c>
      <c r="M26">
        <f ca="1">INDIRECT("'"&amp;$A$1&amp;"'!$m$27")</f>
        <v>84</v>
      </c>
      <c r="N26">
        <f ca="1">INDIRECT("'"&amp;$A$1&amp;"'!$n$27")</f>
        <v>85</v>
      </c>
      <c r="O26">
        <f ca="1">INDIRECT("'"&amp;$A$1&amp;"'!$o$27")</f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140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169.5</v>
      </c>
      <c r="D3">
        <f t="shared" ref="D3:O3" ca="1" si="1">INDIRECT("'"&amp;$A$1&amp;"'!$C$4")</f>
        <v>169.5</v>
      </c>
      <c r="E3">
        <f t="shared" ca="1" si="1"/>
        <v>169.5</v>
      </c>
      <c r="F3">
        <f t="shared" ca="1" si="1"/>
        <v>169.5</v>
      </c>
      <c r="G3">
        <f t="shared" ca="1" si="1"/>
        <v>169.5</v>
      </c>
      <c r="H3">
        <f t="shared" ca="1" si="1"/>
        <v>169.5</v>
      </c>
      <c r="I3">
        <f t="shared" ca="1" si="1"/>
        <v>169.5</v>
      </c>
      <c r="J3">
        <f t="shared" ca="1" si="1"/>
        <v>169.5</v>
      </c>
      <c r="K3">
        <f t="shared" ca="1" si="1"/>
        <v>169.5</v>
      </c>
      <c r="L3">
        <f t="shared" ca="1" si="1"/>
        <v>169.5</v>
      </c>
      <c r="M3">
        <f t="shared" ca="1" si="1"/>
        <v>169.5</v>
      </c>
      <c r="N3">
        <f t="shared" ca="1" si="1"/>
        <v>169.5</v>
      </c>
      <c r="O3">
        <f t="shared" ca="1" si="1"/>
        <v>169.5</v>
      </c>
    </row>
    <row r="4" spans="1:15" x14ac:dyDescent="0.35">
      <c r="B4" s="8" t="s">
        <v>2</v>
      </c>
      <c r="C4">
        <f ca="1">INDIRECT("'"&amp;$A$1&amp;"'!$C$5")</f>
        <v>57.9</v>
      </c>
      <c r="D4">
        <f t="shared" ref="D4:O4" ca="1" si="2">INDIRECT("'"&amp;$A$1&amp;"'!$C$5")</f>
        <v>57.9</v>
      </c>
      <c r="E4">
        <f t="shared" ca="1" si="2"/>
        <v>57.9</v>
      </c>
      <c r="F4">
        <f t="shared" ca="1" si="2"/>
        <v>57.9</v>
      </c>
      <c r="G4">
        <f t="shared" ca="1" si="2"/>
        <v>57.9</v>
      </c>
      <c r="H4">
        <f t="shared" ca="1" si="2"/>
        <v>57.9</v>
      </c>
      <c r="I4">
        <f t="shared" ca="1" si="2"/>
        <v>57.9</v>
      </c>
      <c r="J4">
        <f t="shared" ca="1" si="2"/>
        <v>57.9</v>
      </c>
      <c r="K4">
        <f t="shared" ca="1" si="2"/>
        <v>57.9</v>
      </c>
      <c r="L4">
        <f t="shared" ca="1" si="2"/>
        <v>57.9</v>
      </c>
      <c r="M4">
        <f t="shared" ca="1" si="2"/>
        <v>57.9</v>
      </c>
      <c r="N4">
        <f t="shared" ca="1" si="2"/>
        <v>57.9</v>
      </c>
      <c r="O4">
        <f t="shared" ca="1" si="2"/>
        <v>57.9</v>
      </c>
    </row>
    <row r="5" spans="1:15" x14ac:dyDescent="0.35">
      <c r="B5" s="8" t="s">
        <v>3</v>
      </c>
      <c r="C5">
        <f ca="1">INDIRECT("'"&amp;$A$1&amp;"'!$C$6")</f>
        <v>10.3</v>
      </c>
      <c r="D5">
        <f t="shared" ref="D5:O5" ca="1" si="3">INDIRECT("'"&amp;$A$1&amp;"'!$C$6")</f>
        <v>10.3</v>
      </c>
      <c r="E5">
        <f t="shared" ca="1" si="3"/>
        <v>10.3</v>
      </c>
      <c r="F5">
        <f t="shared" ca="1" si="3"/>
        <v>10.3</v>
      </c>
      <c r="G5">
        <f t="shared" ca="1" si="3"/>
        <v>10.3</v>
      </c>
      <c r="H5">
        <f t="shared" ca="1" si="3"/>
        <v>10.3</v>
      </c>
      <c r="I5">
        <f t="shared" ca="1" si="3"/>
        <v>10.3</v>
      </c>
      <c r="J5">
        <f t="shared" ca="1" si="3"/>
        <v>10.3</v>
      </c>
      <c r="K5">
        <f t="shared" ca="1" si="3"/>
        <v>10.3</v>
      </c>
      <c r="L5">
        <f t="shared" ca="1" si="3"/>
        <v>10.3</v>
      </c>
      <c r="M5">
        <f t="shared" ca="1" si="3"/>
        <v>10.3</v>
      </c>
      <c r="N5">
        <f t="shared" ca="1" si="3"/>
        <v>10.3</v>
      </c>
      <c r="O5">
        <f t="shared" ca="1" si="3"/>
        <v>10.3</v>
      </c>
    </row>
    <row r="6" spans="1:15" x14ac:dyDescent="0.35">
      <c r="B6" s="8" t="s">
        <v>4</v>
      </c>
      <c r="C6">
        <f ca="1">INDIRECT("'"&amp;$A$1&amp;"'!$C$7")</f>
        <v>3.5</v>
      </c>
      <c r="D6">
        <f t="shared" ref="D6:O6" ca="1" si="4">INDIRECT("'"&amp;$A$1&amp;"'!$C$7")</f>
        <v>3.5</v>
      </c>
      <c r="E6">
        <f t="shared" ca="1" si="4"/>
        <v>3.5</v>
      </c>
      <c r="F6">
        <f t="shared" ca="1" si="4"/>
        <v>3.5</v>
      </c>
      <c r="G6">
        <f t="shared" ca="1" si="4"/>
        <v>3.5</v>
      </c>
      <c r="H6">
        <f t="shared" ca="1" si="4"/>
        <v>3.5</v>
      </c>
      <c r="I6">
        <f t="shared" ca="1" si="4"/>
        <v>3.5</v>
      </c>
      <c r="J6">
        <f t="shared" ca="1" si="4"/>
        <v>3.5</v>
      </c>
      <c r="K6">
        <f t="shared" ca="1" si="4"/>
        <v>3.5</v>
      </c>
      <c r="L6">
        <f t="shared" ca="1" si="4"/>
        <v>3.5</v>
      </c>
      <c r="M6">
        <f t="shared" ca="1" si="4"/>
        <v>3.5</v>
      </c>
      <c r="N6">
        <f t="shared" ca="1" si="4"/>
        <v>3.5</v>
      </c>
      <c r="O6">
        <f t="shared" ca="1" si="4"/>
        <v>3.5</v>
      </c>
    </row>
    <row r="7" spans="1:15" x14ac:dyDescent="0.35">
      <c r="B7" s="8" t="s">
        <v>5</v>
      </c>
      <c r="C7">
        <f ca="1">INDIRECT("'"&amp;$A$1&amp;"'!$C$8")</f>
        <v>20.2</v>
      </c>
      <c r="D7">
        <f t="shared" ref="D7:O7" ca="1" si="5">INDIRECT("'"&amp;$A$1&amp;"'!$C$8")</f>
        <v>20.2</v>
      </c>
      <c r="E7">
        <f t="shared" ca="1" si="5"/>
        <v>20.2</v>
      </c>
      <c r="F7">
        <f t="shared" ca="1" si="5"/>
        <v>20.2</v>
      </c>
      <c r="G7">
        <f t="shared" ca="1" si="5"/>
        <v>20.2</v>
      </c>
      <c r="H7">
        <f t="shared" ca="1" si="5"/>
        <v>20.2</v>
      </c>
      <c r="I7">
        <f t="shared" ca="1" si="5"/>
        <v>20.2</v>
      </c>
      <c r="J7">
        <f t="shared" ca="1" si="5"/>
        <v>20.2</v>
      </c>
      <c r="K7">
        <f t="shared" ca="1" si="5"/>
        <v>20.2</v>
      </c>
      <c r="L7">
        <f t="shared" ca="1" si="5"/>
        <v>20.2</v>
      </c>
      <c r="M7">
        <f t="shared" ca="1" si="5"/>
        <v>20.2</v>
      </c>
      <c r="N7">
        <f t="shared" ca="1" si="5"/>
        <v>20.2</v>
      </c>
      <c r="O7">
        <f t="shared" ca="1" si="5"/>
        <v>20.2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7.4</v>
      </c>
      <c r="D8">
        <f t="shared" ref="D8:O8" ca="1" si="6">INDIRECT("'"&amp;$A$1&amp;"'!$C$11")</f>
        <v>7.4</v>
      </c>
      <c r="E8">
        <f t="shared" ca="1" si="6"/>
        <v>7.4</v>
      </c>
      <c r="F8">
        <f t="shared" ca="1" si="6"/>
        <v>7.4</v>
      </c>
      <c r="G8">
        <f t="shared" ca="1" si="6"/>
        <v>7.4</v>
      </c>
      <c r="H8">
        <f t="shared" ca="1" si="6"/>
        <v>7.4</v>
      </c>
      <c r="I8">
        <f t="shared" ca="1" si="6"/>
        <v>7.4</v>
      </c>
      <c r="J8">
        <f t="shared" ca="1" si="6"/>
        <v>7.4</v>
      </c>
      <c r="K8">
        <f t="shared" ca="1" si="6"/>
        <v>7.4</v>
      </c>
      <c r="L8">
        <f t="shared" ca="1" si="6"/>
        <v>7.4</v>
      </c>
      <c r="M8">
        <f t="shared" ca="1" si="6"/>
        <v>7.4</v>
      </c>
      <c r="N8">
        <f t="shared" ca="1" si="6"/>
        <v>7.4</v>
      </c>
      <c r="O8">
        <f t="shared" ca="1" si="6"/>
        <v>7.4</v>
      </c>
    </row>
    <row r="9" spans="1:15" x14ac:dyDescent="0.35">
      <c r="B9" s="9" t="s">
        <v>7</v>
      </c>
      <c r="C9">
        <f ca="1">INDIRECT("'"&amp;$A$1&amp;"'!$D$11")</f>
        <v>6.2</v>
      </c>
      <c r="D9">
        <f t="shared" ref="D9:O9" ca="1" si="7">INDIRECT("'"&amp;$A$1&amp;"'!$D$11")</f>
        <v>6.2</v>
      </c>
      <c r="E9">
        <f t="shared" ca="1" si="7"/>
        <v>6.2</v>
      </c>
      <c r="F9">
        <f t="shared" ca="1" si="7"/>
        <v>6.2</v>
      </c>
      <c r="G9">
        <f t="shared" ca="1" si="7"/>
        <v>6.2</v>
      </c>
      <c r="H9">
        <f t="shared" ca="1" si="7"/>
        <v>6.2</v>
      </c>
      <c r="I9">
        <f t="shared" ca="1" si="7"/>
        <v>6.2</v>
      </c>
      <c r="J9">
        <f t="shared" ca="1" si="7"/>
        <v>6.2</v>
      </c>
      <c r="K9">
        <f t="shared" ca="1" si="7"/>
        <v>6.2</v>
      </c>
      <c r="L9">
        <f t="shared" ca="1" si="7"/>
        <v>6.2</v>
      </c>
      <c r="M9">
        <f t="shared" ca="1" si="7"/>
        <v>6.2</v>
      </c>
      <c r="N9">
        <f t="shared" ca="1" si="7"/>
        <v>6.2</v>
      </c>
      <c r="O9">
        <f t="shared" ca="1" si="7"/>
        <v>6.2</v>
      </c>
    </row>
    <row r="10" spans="1:15" x14ac:dyDescent="0.35">
      <c r="B10" s="9" t="s">
        <v>8</v>
      </c>
      <c r="C10">
        <f ca="1">INDIRECT("'"&amp;$A$1&amp;"'!$e$11")</f>
        <v>12.4</v>
      </c>
      <c r="D10">
        <f t="shared" ref="D10:O10" ca="1" si="8">INDIRECT("'"&amp;$A$1&amp;"'!$e$11")</f>
        <v>12.4</v>
      </c>
      <c r="E10">
        <f t="shared" ca="1" si="8"/>
        <v>12.4</v>
      </c>
      <c r="F10">
        <f t="shared" ca="1" si="8"/>
        <v>12.4</v>
      </c>
      <c r="G10">
        <f t="shared" ca="1" si="8"/>
        <v>12.4</v>
      </c>
      <c r="H10">
        <f t="shared" ca="1" si="8"/>
        <v>12.4</v>
      </c>
      <c r="I10">
        <f t="shared" ca="1" si="8"/>
        <v>12.4</v>
      </c>
      <c r="J10">
        <f t="shared" ca="1" si="8"/>
        <v>12.4</v>
      </c>
      <c r="K10">
        <f t="shared" ca="1" si="8"/>
        <v>12.4</v>
      </c>
      <c r="L10">
        <f t="shared" ca="1" si="8"/>
        <v>12.4</v>
      </c>
      <c r="M10">
        <f t="shared" ca="1" si="8"/>
        <v>12.4</v>
      </c>
      <c r="N10">
        <f t="shared" ca="1" si="8"/>
        <v>12.4</v>
      </c>
      <c r="O10">
        <f t="shared" ca="1" si="8"/>
        <v>12.4</v>
      </c>
    </row>
    <row r="11" spans="1:15" x14ac:dyDescent="0.35">
      <c r="B11" s="9" t="s">
        <v>9</v>
      </c>
      <c r="C11">
        <f ca="1">INDIRECT("'"&amp;$A$1&amp;"'!$f$11")</f>
        <v>10.9</v>
      </c>
      <c r="D11">
        <f t="shared" ref="D11:O11" ca="1" si="9">INDIRECT("'"&amp;$A$1&amp;"'!$f$11")</f>
        <v>10.9</v>
      </c>
      <c r="E11">
        <f t="shared" ca="1" si="9"/>
        <v>10.9</v>
      </c>
      <c r="F11">
        <f t="shared" ca="1" si="9"/>
        <v>10.9</v>
      </c>
      <c r="G11">
        <f t="shared" ca="1" si="9"/>
        <v>10.9</v>
      </c>
      <c r="H11">
        <f t="shared" ca="1" si="9"/>
        <v>10.9</v>
      </c>
      <c r="I11">
        <f t="shared" ca="1" si="9"/>
        <v>10.9</v>
      </c>
      <c r="J11">
        <f t="shared" ca="1" si="9"/>
        <v>10.9</v>
      </c>
      <c r="K11">
        <f t="shared" ca="1" si="9"/>
        <v>10.9</v>
      </c>
      <c r="L11">
        <f t="shared" ca="1" si="9"/>
        <v>10.9</v>
      </c>
      <c r="M11">
        <f t="shared" ca="1" si="9"/>
        <v>10.9</v>
      </c>
      <c r="N11">
        <f t="shared" ca="1" si="9"/>
        <v>10.9</v>
      </c>
      <c r="O11">
        <f t="shared" ca="1" si="9"/>
        <v>10.9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37.700000000000003</v>
      </c>
      <c r="D12">
        <f t="shared" ref="D12:O12" ca="1" si="10">INDIRECT("'"&amp;$A$1&amp;"'!$C$12")</f>
        <v>37.700000000000003</v>
      </c>
      <c r="E12">
        <f t="shared" ca="1" si="10"/>
        <v>37.700000000000003</v>
      </c>
      <c r="F12">
        <f t="shared" ca="1" si="10"/>
        <v>37.700000000000003</v>
      </c>
      <c r="G12">
        <f t="shared" ca="1" si="10"/>
        <v>37.700000000000003</v>
      </c>
      <c r="H12">
        <f t="shared" ca="1" si="10"/>
        <v>37.700000000000003</v>
      </c>
      <c r="I12">
        <f t="shared" ca="1" si="10"/>
        <v>37.700000000000003</v>
      </c>
      <c r="J12">
        <f t="shared" ca="1" si="10"/>
        <v>37.700000000000003</v>
      </c>
      <c r="K12">
        <f t="shared" ca="1" si="10"/>
        <v>37.700000000000003</v>
      </c>
      <c r="L12">
        <f t="shared" ca="1" si="10"/>
        <v>37.700000000000003</v>
      </c>
      <c r="M12">
        <f t="shared" ca="1" si="10"/>
        <v>37.700000000000003</v>
      </c>
      <c r="N12">
        <f t="shared" ca="1" si="10"/>
        <v>37.700000000000003</v>
      </c>
      <c r="O12">
        <f t="shared" ca="1" si="10"/>
        <v>37.700000000000003</v>
      </c>
    </row>
    <row r="13" spans="1:15" x14ac:dyDescent="0.35">
      <c r="B13" s="9" t="s">
        <v>11</v>
      </c>
      <c r="C13">
        <f ca="1">INDIRECT("'"&amp;$A$1&amp;"'!$d$12")</f>
        <v>33.1</v>
      </c>
      <c r="D13">
        <f t="shared" ref="D13:O13" ca="1" si="11">INDIRECT("'"&amp;$A$1&amp;"'!$d$12")</f>
        <v>33.1</v>
      </c>
      <c r="E13">
        <f t="shared" ca="1" si="11"/>
        <v>33.1</v>
      </c>
      <c r="F13">
        <f t="shared" ca="1" si="11"/>
        <v>33.1</v>
      </c>
      <c r="G13">
        <f t="shared" ca="1" si="11"/>
        <v>33.1</v>
      </c>
      <c r="H13">
        <f t="shared" ca="1" si="11"/>
        <v>33.1</v>
      </c>
      <c r="I13">
        <f t="shared" ca="1" si="11"/>
        <v>33.1</v>
      </c>
      <c r="J13">
        <f t="shared" ca="1" si="11"/>
        <v>33.1</v>
      </c>
      <c r="K13">
        <f t="shared" ca="1" si="11"/>
        <v>33.1</v>
      </c>
      <c r="L13">
        <f t="shared" ca="1" si="11"/>
        <v>33.1</v>
      </c>
      <c r="M13">
        <f t="shared" ca="1" si="11"/>
        <v>33.1</v>
      </c>
      <c r="N13">
        <f t="shared" ca="1" si="11"/>
        <v>33.1</v>
      </c>
      <c r="O13">
        <f t="shared" ca="1" si="11"/>
        <v>33.1</v>
      </c>
    </row>
    <row r="14" spans="1:15" x14ac:dyDescent="0.35">
      <c r="B14" s="9" t="s">
        <v>12</v>
      </c>
      <c r="C14">
        <f ca="1">INDIRECT("'"&amp;$A$1&amp;"'!$e$12")</f>
        <v>42.2</v>
      </c>
      <c r="D14">
        <f t="shared" ref="D14:O14" ca="1" si="12">INDIRECT("'"&amp;$A$1&amp;"'!$e$12")</f>
        <v>42.2</v>
      </c>
      <c r="E14">
        <f t="shared" ca="1" si="12"/>
        <v>42.2</v>
      </c>
      <c r="F14">
        <f t="shared" ca="1" si="12"/>
        <v>42.2</v>
      </c>
      <c r="G14">
        <f t="shared" ca="1" si="12"/>
        <v>42.2</v>
      </c>
      <c r="H14">
        <f t="shared" ca="1" si="12"/>
        <v>42.2</v>
      </c>
      <c r="I14">
        <f t="shared" ca="1" si="12"/>
        <v>42.2</v>
      </c>
      <c r="J14">
        <f t="shared" ca="1" si="12"/>
        <v>42.2</v>
      </c>
      <c r="K14">
        <f t="shared" ca="1" si="12"/>
        <v>42.2</v>
      </c>
      <c r="L14">
        <f t="shared" ca="1" si="12"/>
        <v>42.2</v>
      </c>
      <c r="M14">
        <f t="shared" ca="1" si="12"/>
        <v>42.2</v>
      </c>
      <c r="N14">
        <f t="shared" ca="1" si="12"/>
        <v>42.2</v>
      </c>
      <c r="O14">
        <f t="shared" ca="1" si="12"/>
        <v>42.2</v>
      </c>
    </row>
    <row r="15" spans="1:15" x14ac:dyDescent="0.35">
      <c r="B15" s="9" t="s">
        <v>13</v>
      </c>
      <c r="C15">
        <f ca="1">INDIRECT("'"&amp;$A$1&amp;"'!$f$12")</f>
        <v>54.8</v>
      </c>
      <c r="D15">
        <f t="shared" ref="D15:O15" ca="1" si="13">INDIRECT("'"&amp;$A$1&amp;"'!$f$12")</f>
        <v>54.8</v>
      </c>
      <c r="E15">
        <f t="shared" ca="1" si="13"/>
        <v>54.8</v>
      </c>
      <c r="F15">
        <f t="shared" ca="1" si="13"/>
        <v>54.8</v>
      </c>
      <c r="G15">
        <f t="shared" ca="1" si="13"/>
        <v>54.8</v>
      </c>
      <c r="H15">
        <f t="shared" ca="1" si="13"/>
        <v>54.8</v>
      </c>
      <c r="I15">
        <f t="shared" ca="1" si="13"/>
        <v>54.8</v>
      </c>
      <c r="J15">
        <f t="shared" ca="1" si="13"/>
        <v>54.8</v>
      </c>
      <c r="K15">
        <f t="shared" ca="1" si="13"/>
        <v>54.8</v>
      </c>
      <c r="L15">
        <f t="shared" ca="1" si="13"/>
        <v>54.8</v>
      </c>
      <c r="M15">
        <f t="shared" ca="1" si="13"/>
        <v>54.8</v>
      </c>
      <c r="N15">
        <f t="shared" ca="1" si="13"/>
        <v>54.8</v>
      </c>
      <c r="O15">
        <f t="shared" ca="1" si="13"/>
        <v>54.8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48</v>
      </c>
      <c r="D16">
        <f t="shared" ref="D16:O16" ca="1" si="14">INDIRECT("'"&amp;$A$1&amp;"'!$C$16")</f>
        <v>48</v>
      </c>
      <c r="E16">
        <f t="shared" ca="1" si="14"/>
        <v>48</v>
      </c>
      <c r="F16">
        <f t="shared" ca="1" si="14"/>
        <v>48</v>
      </c>
      <c r="G16">
        <f t="shared" ca="1" si="14"/>
        <v>48</v>
      </c>
      <c r="H16">
        <f t="shared" ca="1" si="14"/>
        <v>48</v>
      </c>
      <c r="I16">
        <f t="shared" ca="1" si="14"/>
        <v>48</v>
      </c>
      <c r="J16">
        <f t="shared" ca="1" si="14"/>
        <v>48</v>
      </c>
      <c r="K16">
        <f t="shared" ca="1" si="14"/>
        <v>48</v>
      </c>
      <c r="L16">
        <f t="shared" ca="1" si="14"/>
        <v>48</v>
      </c>
      <c r="M16">
        <f t="shared" ca="1" si="14"/>
        <v>48</v>
      </c>
      <c r="N16">
        <f t="shared" ca="1" si="14"/>
        <v>48</v>
      </c>
      <c r="O16">
        <f t="shared" ca="1" si="14"/>
        <v>48</v>
      </c>
    </row>
    <row r="17" spans="2:15" x14ac:dyDescent="0.35">
      <c r="B17" s="9" t="s">
        <v>15</v>
      </c>
      <c r="C17">
        <f ca="1">INDIRECT("'"&amp;$A$1&amp;"'!$C$17")</f>
        <v>50</v>
      </c>
      <c r="D17">
        <f t="shared" ref="D17:O17" ca="1" si="15">INDIRECT("'"&amp;$A$1&amp;"'!$C$17")</f>
        <v>50</v>
      </c>
      <c r="E17">
        <f t="shared" ca="1" si="15"/>
        <v>50</v>
      </c>
      <c r="F17">
        <f t="shared" ca="1" si="15"/>
        <v>50</v>
      </c>
      <c r="G17">
        <f t="shared" ca="1" si="15"/>
        <v>50</v>
      </c>
      <c r="H17">
        <f t="shared" ca="1" si="15"/>
        <v>50</v>
      </c>
      <c r="I17">
        <f t="shared" ca="1" si="15"/>
        <v>50</v>
      </c>
      <c r="J17">
        <f t="shared" ca="1" si="15"/>
        <v>50</v>
      </c>
      <c r="K17">
        <f t="shared" ca="1" si="15"/>
        <v>50</v>
      </c>
      <c r="L17">
        <f t="shared" ca="1" si="15"/>
        <v>50</v>
      </c>
      <c r="M17">
        <f t="shared" ca="1" si="15"/>
        <v>50</v>
      </c>
      <c r="N17">
        <f t="shared" ca="1" si="15"/>
        <v>50</v>
      </c>
      <c r="O17">
        <f t="shared" ca="1" si="15"/>
        <v>50</v>
      </c>
    </row>
    <row r="18" spans="2:15" x14ac:dyDescent="0.35">
      <c r="B18" s="9" t="s">
        <v>18</v>
      </c>
      <c r="C18">
        <f ca="1">INDIRECT("'"&amp;$A$1&amp;"'!$d$16")</f>
        <v>20</v>
      </c>
      <c r="D18">
        <f t="shared" ref="D18:O18" ca="1" si="16">INDIRECT("'"&amp;$A$1&amp;"'!$d$16")</f>
        <v>20</v>
      </c>
      <c r="E18">
        <f t="shared" ca="1" si="16"/>
        <v>20</v>
      </c>
      <c r="F18">
        <f t="shared" ca="1" si="16"/>
        <v>20</v>
      </c>
      <c r="G18">
        <f t="shared" ca="1" si="16"/>
        <v>20</v>
      </c>
      <c r="H18">
        <f t="shared" ca="1" si="16"/>
        <v>20</v>
      </c>
      <c r="I18">
        <f t="shared" ca="1" si="16"/>
        <v>20</v>
      </c>
      <c r="J18">
        <f t="shared" ca="1" si="16"/>
        <v>20</v>
      </c>
      <c r="K18">
        <f t="shared" ca="1" si="16"/>
        <v>20</v>
      </c>
      <c r="L18">
        <f t="shared" ca="1" si="16"/>
        <v>20</v>
      </c>
      <c r="M18">
        <f t="shared" ca="1" si="16"/>
        <v>20</v>
      </c>
      <c r="N18">
        <f t="shared" ca="1" si="16"/>
        <v>20</v>
      </c>
      <c r="O18">
        <f t="shared" ca="1" si="16"/>
        <v>20</v>
      </c>
    </row>
    <row r="19" spans="2:15" x14ac:dyDescent="0.35">
      <c r="B19" s="9" t="s">
        <v>19</v>
      </c>
      <c r="C19">
        <f ca="1">INDIRECT("'"&amp;$A$1&amp;"'!$e$17")</f>
        <v>40</v>
      </c>
      <c r="D19">
        <f t="shared" ref="D19:O19" ca="1" si="17">INDIRECT("'"&amp;$A$1&amp;"'!$e$17")</f>
        <v>40</v>
      </c>
      <c r="E19">
        <f t="shared" ca="1" si="17"/>
        <v>40</v>
      </c>
      <c r="F19">
        <f t="shared" ca="1" si="17"/>
        <v>40</v>
      </c>
      <c r="G19">
        <f t="shared" ca="1" si="17"/>
        <v>40</v>
      </c>
      <c r="H19">
        <f t="shared" ca="1" si="17"/>
        <v>40</v>
      </c>
      <c r="I19">
        <f t="shared" ca="1" si="17"/>
        <v>40</v>
      </c>
      <c r="J19">
        <f t="shared" ca="1" si="17"/>
        <v>40</v>
      </c>
      <c r="K19">
        <f t="shared" ca="1" si="17"/>
        <v>40</v>
      </c>
      <c r="L19">
        <f t="shared" ca="1" si="17"/>
        <v>40</v>
      </c>
      <c r="M19">
        <f t="shared" ca="1" si="17"/>
        <v>40</v>
      </c>
      <c r="N19">
        <f t="shared" ca="1" si="17"/>
        <v>40</v>
      </c>
      <c r="O19">
        <f t="shared" ca="1" si="17"/>
        <v>40</v>
      </c>
    </row>
    <row r="20" spans="2:15" x14ac:dyDescent="0.35">
      <c r="B20" s="9" t="s">
        <v>16</v>
      </c>
      <c r="C20">
        <f ca="1">INDIRECT("'"&amp;$A$1&amp;"'!$f$16")</f>
        <v>26</v>
      </c>
      <c r="D20">
        <f t="shared" ref="D20:O20" ca="1" si="18">INDIRECT("'"&amp;$A$1&amp;"'!$f$16")</f>
        <v>26</v>
      </c>
      <c r="E20">
        <f t="shared" ca="1" si="18"/>
        <v>26</v>
      </c>
      <c r="F20">
        <f t="shared" ca="1" si="18"/>
        <v>26</v>
      </c>
      <c r="G20">
        <f t="shared" ca="1" si="18"/>
        <v>26</v>
      </c>
      <c r="H20">
        <f t="shared" ca="1" si="18"/>
        <v>26</v>
      </c>
      <c r="I20">
        <f t="shared" ca="1" si="18"/>
        <v>26</v>
      </c>
      <c r="J20">
        <f t="shared" ca="1" si="18"/>
        <v>26</v>
      </c>
      <c r="K20">
        <f t="shared" ca="1" si="18"/>
        <v>26</v>
      </c>
      <c r="L20">
        <f t="shared" ca="1" si="18"/>
        <v>26</v>
      </c>
      <c r="M20">
        <f t="shared" ca="1" si="18"/>
        <v>26</v>
      </c>
      <c r="N20">
        <f t="shared" ca="1" si="18"/>
        <v>26</v>
      </c>
      <c r="O20">
        <f t="shared" ca="1" si="18"/>
        <v>26</v>
      </c>
    </row>
    <row r="21" spans="2:15" x14ac:dyDescent="0.35">
      <c r="B21" s="9" t="s">
        <v>17</v>
      </c>
      <c r="C21">
        <f ca="1">INDIRECT("'"&amp;$A$1&amp;"'!$f$17")</f>
        <v>26</v>
      </c>
      <c r="D21">
        <f t="shared" ref="D21:O21" ca="1" si="19">INDIRECT("'"&amp;$A$1&amp;"'!$f$17")</f>
        <v>26</v>
      </c>
      <c r="E21">
        <f t="shared" ca="1" si="19"/>
        <v>26</v>
      </c>
      <c r="F21">
        <f t="shared" ca="1" si="19"/>
        <v>26</v>
      </c>
      <c r="G21">
        <f t="shared" ca="1" si="19"/>
        <v>26</v>
      </c>
      <c r="H21">
        <f t="shared" ca="1" si="19"/>
        <v>26</v>
      </c>
      <c r="I21">
        <f t="shared" ca="1" si="19"/>
        <v>26</v>
      </c>
      <c r="J21">
        <f t="shared" ca="1" si="19"/>
        <v>26</v>
      </c>
      <c r="K21">
        <f t="shared" ca="1" si="19"/>
        <v>26</v>
      </c>
      <c r="L21">
        <f t="shared" ca="1" si="19"/>
        <v>26</v>
      </c>
      <c r="M21">
        <f t="shared" ca="1" si="19"/>
        <v>26</v>
      </c>
      <c r="N21">
        <f t="shared" ca="1" si="19"/>
        <v>26</v>
      </c>
      <c r="O21">
        <f t="shared" ca="1" si="19"/>
        <v>26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1.5</v>
      </c>
      <c r="E23">
        <f ca="1">INDIRECT("'"&amp;$A$1&amp;"'!$e$23")</f>
        <v>2.75</v>
      </c>
      <c r="F23">
        <f ca="1">INDIRECT("'"&amp;$A$1&amp;"'!$f$23")</f>
        <v>4</v>
      </c>
      <c r="G23">
        <f ca="1">INDIRECT("'"&amp;$A$1&amp;"'!$g$23")</f>
        <v>5.5</v>
      </c>
      <c r="H23">
        <f ca="1">INDIRECT("'"&amp;$A$1&amp;"'!$h$23")</f>
        <v>6</v>
      </c>
      <c r="I23">
        <f ca="1">INDIRECT("'"&amp;$A$1&amp;"'!$i$23")</f>
        <v>7.5</v>
      </c>
      <c r="J23">
        <f ca="1">INDIRECT("'"&amp;$A$1&amp;"'!$j$23")</f>
        <v>8.25</v>
      </c>
      <c r="K23">
        <f ca="1">INDIRECT("'"&amp;$A$1&amp;"'!$k$23")</f>
        <v>7.5</v>
      </c>
      <c r="L23">
        <f ca="1">INDIRECT("'"&amp;$A$1&amp;"'!$l$23")</f>
        <v>8.25</v>
      </c>
      <c r="M23">
        <f ca="1">INDIRECT("'"&amp;$A$1&amp;"'!$m$23")</f>
        <v>8.5</v>
      </c>
      <c r="N23">
        <f ca="1">INDIRECT("'"&amp;$A$1&amp;"'!$n$23")</f>
        <v>9.25</v>
      </c>
      <c r="O23">
        <f ca="1">INDIRECT("'"&amp;$A$1&amp;"'!$o$23")</f>
        <v>10.5</v>
      </c>
    </row>
    <row r="24" spans="2:15" x14ac:dyDescent="0.35">
      <c r="B24" s="9" t="s">
        <v>130</v>
      </c>
      <c r="C24">
        <f ca="1">INDIRECT("'"&amp;$A$1&amp;"'!$C$25")</f>
        <v>17</v>
      </c>
      <c r="D24">
        <f ca="1">INDIRECT("'"&amp;$A$1&amp;"'!$d$25")</f>
        <v>20</v>
      </c>
      <c r="E24">
        <f ca="1">INDIRECT("'"&amp;$A$1&amp;"'!$e$25")</f>
        <v>16</v>
      </c>
      <c r="F24">
        <f ca="1">INDIRECT("'"&amp;$A$1&amp;"'!$f$25")</f>
        <v>34</v>
      </c>
      <c r="G24">
        <f ca="1">INDIRECT("'"&amp;$A$1&amp;"'!$g$25")</f>
        <v>32</v>
      </c>
      <c r="H24">
        <f ca="1">INDIRECT("'"&amp;$A$1&amp;"'!$h$25")</f>
        <v>61</v>
      </c>
      <c r="I24">
        <f ca="1">INDIRECT("'"&amp;$A$1&amp;"'!$i$25")</f>
        <v>84</v>
      </c>
      <c r="J24">
        <f ca="1">INDIRECT("'"&amp;$A$1&amp;"'!$j$25")</f>
        <v>106</v>
      </c>
      <c r="K24">
        <f ca="1">INDIRECT("'"&amp;$A$1&amp;"'!$k$25")</f>
        <v>117</v>
      </c>
      <c r="L24">
        <f ca="1">INDIRECT("'"&amp;$A$1&amp;"'!$l$25")</f>
        <v>118</v>
      </c>
      <c r="M24">
        <f ca="1">INDIRECT("'"&amp;$A$1&amp;"'!$m$25")</f>
        <v>97</v>
      </c>
      <c r="N24">
        <f ca="1">INDIRECT("'"&amp;$A$1&amp;"'!$n$25")</f>
        <v>67</v>
      </c>
      <c r="O24">
        <f ca="1">INDIRECT("'"&amp;$A$1&amp;"'!$o$25")</f>
        <v>68</v>
      </c>
    </row>
    <row r="25" spans="2:15" x14ac:dyDescent="0.35">
      <c r="B25" s="9" t="s">
        <v>131</v>
      </c>
      <c r="C25">
        <f ca="1">INDIRECT("'"&amp;$A$1&amp;"'!$C$26")</f>
        <v>17</v>
      </c>
      <c r="D25">
        <f ca="1">INDIRECT("'"&amp;$A$1&amp;"'!$d$26")</f>
        <v>17</v>
      </c>
      <c r="E25">
        <f ca="1">INDIRECT("'"&amp;$A$1&amp;"'!$e$26")</f>
        <v>31</v>
      </c>
      <c r="F25">
        <f ca="1">INDIRECT("'"&amp;$A$1&amp;"'!$f$26")</f>
        <v>36</v>
      </c>
      <c r="G25">
        <f ca="1">INDIRECT("'"&amp;$A$1&amp;"'!$g$26")</f>
        <v>53</v>
      </c>
      <c r="H25">
        <f ca="1">INDIRECT("'"&amp;$A$1&amp;"'!$h$26")</f>
        <v>70</v>
      </c>
      <c r="I25">
        <f ca="1">INDIRECT("'"&amp;$A$1&amp;"'!$i$26")</f>
        <v>81</v>
      </c>
      <c r="J25">
        <f ca="1">INDIRECT("'"&amp;$A$1&amp;"'!$j$26")</f>
        <v>89</v>
      </c>
      <c r="K25">
        <f ca="1">INDIRECT("'"&amp;$A$1&amp;"'!$k$26")</f>
        <v>124</v>
      </c>
      <c r="L25">
        <f ca="1">INDIRECT("'"&amp;$A$1&amp;"'!$l$26")</f>
        <v>132</v>
      </c>
      <c r="M25">
        <f ca="1">INDIRECT("'"&amp;$A$1&amp;"'!$m$26")</f>
        <v>118</v>
      </c>
      <c r="N25">
        <f ca="1">INDIRECT("'"&amp;$A$1&amp;"'!$n$26")</f>
        <v>96</v>
      </c>
      <c r="O25">
        <f ca="1">INDIRECT("'"&amp;$A$1&amp;"'!$o$26")</f>
        <v>104</v>
      </c>
    </row>
    <row r="26" spans="2:15" x14ac:dyDescent="0.35">
      <c r="B26" s="9" t="s">
        <v>132</v>
      </c>
      <c r="C26">
        <f ca="1">INDIRECT("'"&amp;$A$1&amp;"'!$C$27")</f>
        <v>9</v>
      </c>
      <c r="D26">
        <f ca="1">INDIRECT("'"&amp;$A$1&amp;"'!$d$27")</f>
        <v>16</v>
      </c>
      <c r="E26">
        <f ca="1">INDIRECT("'"&amp;$A$1&amp;"'!$e$27")</f>
        <v>24</v>
      </c>
      <c r="F26">
        <f ca="1">INDIRECT("'"&amp;$A$1&amp;"'!$f$27")</f>
        <v>35</v>
      </c>
      <c r="G26">
        <f ca="1">INDIRECT("'"&amp;$A$1&amp;"'!$g$27")</f>
        <v>56</v>
      </c>
      <c r="H26">
        <f ca="1">INDIRECT("'"&amp;$A$1&amp;"'!$h$27")</f>
        <v>73</v>
      </c>
      <c r="I26">
        <f ca="1">INDIRECT("'"&amp;$A$1&amp;"'!$i$27")</f>
        <v>79</v>
      </c>
      <c r="J26">
        <f ca="1">INDIRECT("'"&amp;$A$1&amp;"'!$j$27")</f>
        <v>108</v>
      </c>
      <c r="K26">
        <f ca="1">INDIRECT("'"&amp;$A$1&amp;"'!$k$27")</f>
        <v>138</v>
      </c>
      <c r="L26">
        <f ca="1">INDIRECT("'"&amp;$A$1&amp;"'!$l$27")</f>
        <v>127</v>
      </c>
      <c r="M26">
        <f ca="1">INDIRECT("'"&amp;$A$1&amp;"'!$m$27")</f>
        <v>124</v>
      </c>
      <c r="N26">
        <f ca="1">INDIRECT("'"&amp;$A$1&amp;"'!$n$27")</f>
        <v>96</v>
      </c>
      <c r="O26">
        <f ca="1">INDIRECT("'"&amp;$A$1&amp;"'!$o$27")</f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141</v>
      </c>
    </row>
    <row r="2" spans="1:15" x14ac:dyDescent="0.35">
      <c r="B2" s="8" t="s">
        <v>0</v>
      </c>
      <c r="C2">
        <f ca="1">INDIRECT("'"&amp;$A$1&amp;"'!$C$3")</f>
        <v>32</v>
      </c>
      <c r="D2">
        <f t="shared" ref="D2:O2" ca="1" si="0">INDIRECT("'"&amp;$A$1&amp;"'!$C$3")</f>
        <v>32</v>
      </c>
      <c r="E2">
        <f t="shared" ca="1" si="0"/>
        <v>32</v>
      </c>
      <c r="F2">
        <f t="shared" ca="1" si="0"/>
        <v>32</v>
      </c>
      <c r="G2">
        <f t="shared" ca="1" si="0"/>
        <v>32</v>
      </c>
      <c r="H2">
        <f t="shared" ca="1" si="0"/>
        <v>32</v>
      </c>
      <c r="I2">
        <f t="shared" ca="1" si="0"/>
        <v>32</v>
      </c>
      <c r="J2">
        <f t="shared" ca="1" si="0"/>
        <v>32</v>
      </c>
      <c r="K2">
        <f t="shared" ca="1" si="0"/>
        <v>32</v>
      </c>
      <c r="L2">
        <f t="shared" ca="1" si="0"/>
        <v>32</v>
      </c>
      <c r="M2">
        <f t="shared" ca="1" si="0"/>
        <v>32</v>
      </c>
      <c r="N2">
        <f t="shared" ca="1" si="0"/>
        <v>32</v>
      </c>
      <c r="O2">
        <f t="shared" ca="1" si="0"/>
        <v>32</v>
      </c>
    </row>
    <row r="3" spans="1:15" x14ac:dyDescent="0.35">
      <c r="B3" s="8" t="s">
        <v>1</v>
      </c>
      <c r="C3">
        <f ca="1">INDIRECT("'"&amp;$A$1&amp;"'!$C$4")</f>
        <v>184</v>
      </c>
      <c r="D3">
        <f t="shared" ref="D3:O3" ca="1" si="1">INDIRECT("'"&amp;$A$1&amp;"'!$C$4")</f>
        <v>184</v>
      </c>
      <c r="E3">
        <f t="shared" ca="1" si="1"/>
        <v>184</v>
      </c>
      <c r="F3">
        <f t="shared" ca="1" si="1"/>
        <v>184</v>
      </c>
      <c r="G3">
        <f t="shared" ca="1" si="1"/>
        <v>184</v>
      </c>
      <c r="H3">
        <f t="shared" ca="1" si="1"/>
        <v>184</v>
      </c>
      <c r="I3">
        <f t="shared" ca="1" si="1"/>
        <v>184</v>
      </c>
      <c r="J3">
        <f t="shared" ca="1" si="1"/>
        <v>184</v>
      </c>
      <c r="K3">
        <f t="shared" ca="1" si="1"/>
        <v>184</v>
      </c>
      <c r="L3">
        <f t="shared" ca="1" si="1"/>
        <v>184</v>
      </c>
      <c r="M3">
        <f t="shared" ca="1" si="1"/>
        <v>184</v>
      </c>
      <c r="N3">
        <f t="shared" ca="1" si="1"/>
        <v>184</v>
      </c>
      <c r="O3">
        <f t="shared" ca="1" si="1"/>
        <v>184</v>
      </c>
    </row>
    <row r="4" spans="1:15" x14ac:dyDescent="0.35">
      <c r="B4" s="8" t="s">
        <v>2</v>
      </c>
      <c r="C4">
        <f ca="1">INDIRECT("'"&amp;$A$1&amp;"'!$C$5")</f>
        <v>101.4</v>
      </c>
      <c r="D4">
        <f t="shared" ref="D4:O4" ca="1" si="2">INDIRECT("'"&amp;$A$1&amp;"'!$C$5")</f>
        <v>101.4</v>
      </c>
      <c r="E4">
        <f t="shared" ca="1" si="2"/>
        <v>101.4</v>
      </c>
      <c r="F4">
        <f t="shared" ca="1" si="2"/>
        <v>101.4</v>
      </c>
      <c r="G4">
        <f t="shared" ca="1" si="2"/>
        <v>101.4</v>
      </c>
      <c r="H4">
        <f t="shared" ca="1" si="2"/>
        <v>101.4</v>
      </c>
      <c r="I4">
        <f t="shared" ca="1" si="2"/>
        <v>101.4</v>
      </c>
      <c r="J4">
        <f t="shared" ca="1" si="2"/>
        <v>101.4</v>
      </c>
      <c r="K4">
        <f t="shared" ca="1" si="2"/>
        <v>101.4</v>
      </c>
      <c r="L4">
        <f t="shared" ca="1" si="2"/>
        <v>101.4</v>
      </c>
      <c r="M4">
        <f t="shared" ca="1" si="2"/>
        <v>101.4</v>
      </c>
      <c r="N4">
        <f t="shared" ca="1" si="2"/>
        <v>101.4</v>
      </c>
      <c r="O4">
        <f t="shared" ca="1" si="2"/>
        <v>101.4</v>
      </c>
    </row>
    <row r="5" spans="1:15" x14ac:dyDescent="0.35">
      <c r="B5" s="8" t="s">
        <v>3</v>
      </c>
      <c r="C5">
        <f ca="1">INDIRECT("'"&amp;$A$1&amp;"'!$C$6")</f>
        <v>31.6</v>
      </c>
      <c r="D5">
        <f t="shared" ref="D5:O5" ca="1" si="3">INDIRECT("'"&amp;$A$1&amp;"'!$C$6")</f>
        <v>31.6</v>
      </c>
      <c r="E5">
        <f t="shared" ca="1" si="3"/>
        <v>31.6</v>
      </c>
      <c r="F5">
        <f t="shared" ca="1" si="3"/>
        <v>31.6</v>
      </c>
      <c r="G5">
        <f t="shared" ca="1" si="3"/>
        <v>31.6</v>
      </c>
      <c r="H5">
        <f t="shared" ca="1" si="3"/>
        <v>31.6</v>
      </c>
      <c r="I5">
        <f t="shared" ca="1" si="3"/>
        <v>31.6</v>
      </c>
      <c r="J5">
        <f t="shared" ca="1" si="3"/>
        <v>31.6</v>
      </c>
      <c r="K5">
        <f t="shared" ca="1" si="3"/>
        <v>31.6</v>
      </c>
      <c r="L5">
        <f t="shared" ca="1" si="3"/>
        <v>31.6</v>
      </c>
      <c r="M5">
        <f t="shared" ca="1" si="3"/>
        <v>31.6</v>
      </c>
      <c r="N5">
        <f t="shared" ca="1" si="3"/>
        <v>31.6</v>
      </c>
      <c r="O5">
        <f t="shared" ca="1" si="3"/>
        <v>31.6</v>
      </c>
    </row>
    <row r="6" spans="1:15" x14ac:dyDescent="0.35">
      <c r="B6" s="8" t="s">
        <v>4</v>
      </c>
      <c r="C6">
        <f ca="1">INDIRECT("'"&amp;$A$1&amp;"'!$C$7")</f>
        <v>15</v>
      </c>
      <c r="D6">
        <f t="shared" ref="D6:O6" ca="1" si="4">INDIRECT("'"&amp;$A$1&amp;"'!$C$7")</f>
        <v>15</v>
      </c>
      <c r="E6">
        <f t="shared" ca="1" si="4"/>
        <v>15</v>
      </c>
      <c r="F6">
        <f t="shared" ca="1" si="4"/>
        <v>15</v>
      </c>
      <c r="G6">
        <f t="shared" ca="1" si="4"/>
        <v>15</v>
      </c>
      <c r="H6">
        <f t="shared" ca="1" si="4"/>
        <v>15</v>
      </c>
      <c r="I6">
        <f t="shared" ca="1" si="4"/>
        <v>15</v>
      </c>
      <c r="J6">
        <f t="shared" ca="1" si="4"/>
        <v>15</v>
      </c>
      <c r="K6">
        <f t="shared" ca="1" si="4"/>
        <v>15</v>
      </c>
      <c r="L6">
        <f t="shared" ca="1" si="4"/>
        <v>15</v>
      </c>
      <c r="M6">
        <f t="shared" ca="1" si="4"/>
        <v>15</v>
      </c>
      <c r="N6">
        <f t="shared" ca="1" si="4"/>
        <v>15</v>
      </c>
      <c r="O6">
        <f t="shared" ca="1" si="4"/>
        <v>15</v>
      </c>
    </row>
    <row r="7" spans="1:15" x14ac:dyDescent="0.35">
      <c r="B7" s="8" t="s">
        <v>5</v>
      </c>
      <c r="C7">
        <f ca="1">INDIRECT("'"&amp;$A$1&amp;"'!$C$8")</f>
        <v>30</v>
      </c>
      <c r="D7">
        <f t="shared" ref="D7:O7" ca="1" si="5">INDIRECT("'"&amp;$A$1&amp;"'!$C$8")</f>
        <v>30</v>
      </c>
      <c r="E7">
        <f t="shared" ca="1" si="5"/>
        <v>30</v>
      </c>
      <c r="F7">
        <f t="shared" ca="1" si="5"/>
        <v>30</v>
      </c>
      <c r="G7">
        <f t="shared" ca="1" si="5"/>
        <v>30</v>
      </c>
      <c r="H7">
        <f t="shared" ca="1" si="5"/>
        <v>30</v>
      </c>
      <c r="I7">
        <f t="shared" ca="1" si="5"/>
        <v>30</v>
      </c>
      <c r="J7">
        <f t="shared" ca="1" si="5"/>
        <v>30</v>
      </c>
      <c r="K7">
        <f t="shared" ca="1" si="5"/>
        <v>30</v>
      </c>
      <c r="L7">
        <f t="shared" ca="1" si="5"/>
        <v>30</v>
      </c>
      <c r="M7">
        <f t="shared" ca="1" si="5"/>
        <v>30</v>
      </c>
      <c r="N7">
        <f t="shared" ca="1" si="5"/>
        <v>30</v>
      </c>
      <c r="O7">
        <f t="shared" ca="1" si="5"/>
        <v>30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22.3</v>
      </c>
      <c r="D8">
        <f t="shared" ref="D8:O8" ca="1" si="6">INDIRECT("'"&amp;$A$1&amp;"'!$C$11")</f>
        <v>22.3</v>
      </c>
      <c r="E8">
        <f t="shared" ca="1" si="6"/>
        <v>22.3</v>
      </c>
      <c r="F8">
        <f t="shared" ca="1" si="6"/>
        <v>22.3</v>
      </c>
      <c r="G8">
        <f t="shared" ca="1" si="6"/>
        <v>22.3</v>
      </c>
      <c r="H8">
        <f t="shared" ca="1" si="6"/>
        <v>22.3</v>
      </c>
      <c r="I8">
        <f t="shared" ca="1" si="6"/>
        <v>22.3</v>
      </c>
      <c r="J8">
        <f t="shared" ca="1" si="6"/>
        <v>22.3</v>
      </c>
      <c r="K8">
        <f t="shared" ca="1" si="6"/>
        <v>22.3</v>
      </c>
      <c r="L8">
        <f t="shared" ca="1" si="6"/>
        <v>22.3</v>
      </c>
      <c r="M8">
        <f t="shared" ca="1" si="6"/>
        <v>22.3</v>
      </c>
      <c r="N8">
        <f t="shared" ca="1" si="6"/>
        <v>22.3</v>
      </c>
      <c r="O8">
        <f t="shared" ca="1" si="6"/>
        <v>22.3</v>
      </c>
    </row>
    <row r="9" spans="1:15" x14ac:dyDescent="0.35">
      <c r="B9" s="9" t="s">
        <v>7</v>
      </c>
      <c r="C9">
        <f ca="1">INDIRECT("'"&amp;$A$1&amp;"'!$D$11")</f>
        <v>20.5</v>
      </c>
      <c r="D9">
        <f t="shared" ref="D9:O9" ca="1" si="7">INDIRECT("'"&amp;$A$1&amp;"'!$D$11")</f>
        <v>20.5</v>
      </c>
      <c r="E9">
        <f t="shared" ca="1" si="7"/>
        <v>20.5</v>
      </c>
      <c r="F9">
        <f t="shared" ca="1" si="7"/>
        <v>20.5</v>
      </c>
      <c r="G9">
        <f t="shared" ca="1" si="7"/>
        <v>20.5</v>
      </c>
      <c r="H9">
        <f t="shared" ca="1" si="7"/>
        <v>20.5</v>
      </c>
      <c r="I9">
        <f t="shared" ca="1" si="7"/>
        <v>20.5</v>
      </c>
      <c r="J9">
        <f t="shared" ca="1" si="7"/>
        <v>20.5</v>
      </c>
      <c r="K9">
        <f t="shared" ca="1" si="7"/>
        <v>20.5</v>
      </c>
      <c r="L9">
        <f t="shared" ca="1" si="7"/>
        <v>20.5</v>
      </c>
      <c r="M9">
        <f t="shared" ca="1" si="7"/>
        <v>20.5</v>
      </c>
      <c r="N9">
        <f t="shared" ca="1" si="7"/>
        <v>20.5</v>
      </c>
      <c r="O9">
        <f t="shared" ca="1" si="7"/>
        <v>20.5</v>
      </c>
    </row>
    <row r="10" spans="1:15" x14ac:dyDescent="0.35">
      <c r="B10" s="9" t="s">
        <v>8</v>
      </c>
      <c r="C10">
        <f ca="1">INDIRECT("'"&amp;$A$1&amp;"'!$e$11")</f>
        <v>31</v>
      </c>
      <c r="D10">
        <f t="shared" ref="D10:O10" ca="1" si="8">INDIRECT("'"&amp;$A$1&amp;"'!$e$11")</f>
        <v>31</v>
      </c>
      <c r="E10">
        <f t="shared" ca="1" si="8"/>
        <v>31</v>
      </c>
      <c r="F10">
        <f t="shared" ca="1" si="8"/>
        <v>31</v>
      </c>
      <c r="G10">
        <f t="shared" ca="1" si="8"/>
        <v>31</v>
      </c>
      <c r="H10">
        <f t="shared" ca="1" si="8"/>
        <v>31</v>
      </c>
      <c r="I10">
        <f t="shared" ca="1" si="8"/>
        <v>31</v>
      </c>
      <c r="J10">
        <f t="shared" ca="1" si="8"/>
        <v>31</v>
      </c>
      <c r="K10">
        <f t="shared" ca="1" si="8"/>
        <v>31</v>
      </c>
      <c r="L10">
        <f t="shared" ca="1" si="8"/>
        <v>31</v>
      </c>
      <c r="M10">
        <f t="shared" ca="1" si="8"/>
        <v>31</v>
      </c>
      <c r="N10">
        <f t="shared" ca="1" si="8"/>
        <v>31</v>
      </c>
      <c r="O10">
        <f t="shared" ca="1" si="8"/>
        <v>31</v>
      </c>
    </row>
    <row r="11" spans="1:15" x14ac:dyDescent="0.35">
      <c r="B11" s="9" t="s">
        <v>9</v>
      </c>
      <c r="C11">
        <f ca="1">INDIRECT("'"&amp;$A$1&amp;"'!$f$11")</f>
        <v>31.5</v>
      </c>
      <c r="D11">
        <f t="shared" ref="D11:O11" ca="1" si="9">INDIRECT("'"&amp;$A$1&amp;"'!$f$11")</f>
        <v>31.5</v>
      </c>
      <c r="E11">
        <f t="shared" ca="1" si="9"/>
        <v>31.5</v>
      </c>
      <c r="F11">
        <f t="shared" ca="1" si="9"/>
        <v>31.5</v>
      </c>
      <c r="G11">
        <f t="shared" ca="1" si="9"/>
        <v>31.5</v>
      </c>
      <c r="H11">
        <f t="shared" ca="1" si="9"/>
        <v>31.5</v>
      </c>
      <c r="I11">
        <f t="shared" ca="1" si="9"/>
        <v>31.5</v>
      </c>
      <c r="J11">
        <f t="shared" ca="1" si="9"/>
        <v>31.5</v>
      </c>
      <c r="K11">
        <f t="shared" ca="1" si="9"/>
        <v>31.5</v>
      </c>
      <c r="L11">
        <f t="shared" ca="1" si="9"/>
        <v>31.5</v>
      </c>
      <c r="M11">
        <f t="shared" ca="1" si="9"/>
        <v>31.5</v>
      </c>
      <c r="N11">
        <f t="shared" ca="1" si="9"/>
        <v>31.5</v>
      </c>
      <c r="O11">
        <f t="shared" ca="1" si="9"/>
        <v>31.5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29.7</v>
      </c>
      <c r="D12">
        <f t="shared" ref="D12:O12" ca="1" si="10">INDIRECT("'"&amp;$A$1&amp;"'!$C$12")</f>
        <v>29.7</v>
      </c>
      <c r="E12">
        <f t="shared" ca="1" si="10"/>
        <v>29.7</v>
      </c>
      <c r="F12">
        <f t="shared" ca="1" si="10"/>
        <v>29.7</v>
      </c>
      <c r="G12">
        <f t="shared" ca="1" si="10"/>
        <v>29.7</v>
      </c>
      <c r="H12">
        <f t="shared" ca="1" si="10"/>
        <v>29.7</v>
      </c>
      <c r="I12">
        <f t="shared" ca="1" si="10"/>
        <v>29.7</v>
      </c>
      <c r="J12">
        <f t="shared" ca="1" si="10"/>
        <v>29.7</v>
      </c>
      <c r="K12">
        <f t="shared" ca="1" si="10"/>
        <v>29.7</v>
      </c>
      <c r="L12">
        <f t="shared" ca="1" si="10"/>
        <v>29.7</v>
      </c>
      <c r="M12">
        <f t="shared" ca="1" si="10"/>
        <v>29.7</v>
      </c>
      <c r="N12">
        <f t="shared" ca="1" si="10"/>
        <v>29.7</v>
      </c>
      <c r="O12">
        <f t="shared" ca="1" si="10"/>
        <v>29.7</v>
      </c>
    </row>
    <row r="13" spans="1:15" x14ac:dyDescent="0.35">
      <c r="B13" s="9" t="s">
        <v>11</v>
      </c>
      <c r="C13">
        <f ca="1">INDIRECT("'"&amp;$A$1&amp;"'!$d$12")</f>
        <v>21</v>
      </c>
      <c r="D13">
        <f t="shared" ref="D13:O13" ca="1" si="11">INDIRECT("'"&amp;$A$1&amp;"'!$d$12")</f>
        <v>21</v>
      </c>
      <c r="E13">
        <f t="shared" ca="1" si="11"/>
        <v>21</v>
      </c>
      <c r="F13">
        <f t="shared" ca="1" si="11"/>
        <v>21</v>
      </c>
      <c r="G13">
        <f t="shared" ca="1" si="11"/>
        <v>21</v>
      </c>
      <c r="H13">
        <f t="shared" ca="1" si="11"/>
        <v>21</v>
      </c>
      <c r="I13">
        <f t="shared" ca="1" si="11"/>
        <v>21</v>
      </c>
      <c r="J13">
        <f t="shared" ca="1" si="11"/>
        <v>21</v>
      </c>
      <c r="K13">
        <f t="shared" ca="1" si="11"/>
        <v>21</v>
      </c>
      <c r="L13">
        <f t="shared" ca="1" si="11"/>
        <v>21</v>
      </c>
      <c r="M13">
        <f t="shared" ca="1" si="11"/>
        <v>21</v>
      </c>
      <c r="N13">
        <f t="shared" ca="1" si="11"/>
        <v>21</v>
      </c>
      <c r="O13">
        <f t="shared" ca="1" si="11"/>
        <v>21</v>
      </c>
    </row>
    <row r="14" spans="1:15" x14ac:dyDescent="0.35">
      <c r="B14" s="9" t="s">
        <v>12</v>
      </c>
      <c r="C14">
        <f ca="1">INDIRECT("'"&amp;$A$1&amp;"'!$e$12")</f>
        <v>34.9</v>
      </c>
      <c r="D14">
        <f t="shared" ref="D14:O14" ca="1" si="12">INDIRECT("'"&amp;$A$1&amp;"'!$e$12")</f>
        <v>34.9</v>
      </c>
      <c r="E14">
        <f t="shared" ca="1" si="12"/>
        <v>34.9</v>
      </c>
      <c r="F14">
        <f t="shared" ca="1" si="12"/>
        <v>34.9</v>
      </c>
      <c r="G14">
        <f t="shared" ca="1" si="12"/>
        <v>34.9</v>
      </c>
      <c r="H14">
        <f t="shared" ca="1" si="12"/>
        <v>34.9</v>
      </c>
      <c r="I14">
        <f t="shared" ca="1" si="12"/>
        <v>34.9</v>
      </c>
      <c r="J14">
        <f t="shared" ca="1" si="12"/>
        <v>34.9</v>
      </c>
      <c r="K14">
        <f t="shared" ca="1" si="12"/>
        <v>34.9</v>
      </c>
      <c r="L14">
        <f t="shared" ca="1" si="12"/>
        <v>34.9</v>
      </c>
      <c r="M14">
        <f t="shared" ca="1" si="12"/>
        <v>34.9</v>
      </c>
      <c r="N14">
        <f t="shared" ca="1" si="12"/>
        <v>34.9</v>
      </c>
      <c r="O14">
        <f t="shared" ca="1" si="12"/>
        <v>34.9</v>
      </c>
    </row>
    <row r="15" spans="1:15" x14ac:dyDescent="0.35">
      <c r="B15" s="9" t="s">
        <v>13</v>
      </c>
      <c r="C15">
        <f ca="1">INDIRECT("'"&amp;$A$1&amp;"'!$f$12")</f>
        <v>47.1</v>
      </c>
      <c r="D15">
        <f t="shared" ref="D15:O15" ca="1" si="13">INDIRECT("'"&amp;$A$1&amp;"'!$f$12")</f>
        <v>47.1</v>
      </c>
      <c r="E15">
        <f t="shared" ca="1" si="13"/>
        <v>47.1</v>
      </c>
      <c r="F15">
        <f t="shared" ca="1" si="13"/>
        <v>47.1</v>
      </c>
      <c r="G15">
        <f t="shared" ca="1" si="13"/>
        <v>47.1</v>
      </c>
      <c r="H15">
        <f t="shared" ca="1" si="13"/>
        <v>47.1</v>
      </c>
      <c r="I15">
        <f t="shared" ca="1" si="13"/>
        <v>47.1</v>
      </c>
      <c r="J15">
        <f t="shared" ca="1" si="13"/>
        <v>47.1</v>
      </c>
      <c r="K15">
        <f t="shared" ca="1" si="13"/>
        <v>47.1</v>
      </c>
      <c r="L15">
        <f t="shared" ca="1" si="13"/>
        <v>47.1</v>
      </c>
      <c r="M15">
        <f t="shared" ca="1" si="13"/>
        <v>47.1</v>
      </c>
      <c r="N15">
        <f t="shared" ca="1" si="13"/>
        <v>47.1</v>
      </c>
      <c r="O15">
        <f t="shared" ca="1" si="13"/>
        <v>47.1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52</v>
      </c>
      <c r="D16">
        <f t="shared" ref="D16:O16" ca="1" si="14">INDIRECT("'"&amp;$A$1&amp;"'!$C$16")</f>
        <v>52</v>
      </c>
      <c r="E16">
        <f t="shared" ca="1" si="14"/>
        <v>52</v>
      </c>
      <c r="F16">
        <f t="shared" ca="1" si="14"/>
        <v>52</v>
      </c>
      <c r="G16">
        <f t="shared" ca="1" si="14"/>
        <v>52</v>
      </c>
      <c r="H16">
        <f t="shared" ca="1" si="14"/>
        <v>52</v>
      </c>
      <c r="I16">
        <f t="shared" ca="1" si="14"/>
        <v>52</v>
      </c>
      <c r="J16">
        <f t="shared" ca="1" si="14"/>
        <v>52</v>
      </c>
      <c r="K16">
        <f t="shared" ca="1" si="14"/>
        <v>52</v>
      </c>
      <c r="L16">
        <f t="shared" ca="1" si="14"/>
        <v>52</v>
      </c>
      <c r="M16">
        <f t="shared" ca="1" si="14"/>
        <v>52</v>
      </c>
      <c r="N16">
        <f t="shared" ca="1" si="14"/>
        <v>52</v>
      </c>
      <c r="O16">
        <f t="shared" ca="1" si="14"/>
        <v>52</v>
      </c>
    </row>
    <row r="17" spans="2:15" x14ac:dyDescent="0.35">
      <c r="B17" s="9" t="s">
        <v>15</v>
      </c>
      <c r="C17">
        <f ca="1">INDIRECT("'"&amp;$A$1&amp;"'!$C$17")</f>
        <v>48</v>
      </c>
      <c r="D17">
        <f t="shared" ref="D17:O17" ca="1" si="15">INDIRECT("'"&amp;$A$1&amp;"'!$C$17")</f>
        <v>48</v>
      </c>
      <c r="E17">
        <f t="shared" ca="1" si="15"/>
        <v>48</v>
      </c>
      <c r="F17">
        <f t="shared" ca="1" si="15"/>
        <v>48</v>
      </c>
      <c r="G17">
        <f t="shared" ca="1" si="15"/>
        <v>48</v>
      </c>
      <c r="H17">
        <f t="shared" ca="1" si="15"/>
        <v>48</v>
      </c>
      <c r="I17">
        <f t="shared" ca="1" si="15"/>
        <v>48</v>
      </c>
      <c r="J17">
        <f t="shared" ca="1" si="15"/>
        <v>48</v>
      </c>
      <c r="K17">
        <f t="shared" ca="1" si="15"/>
        <v>48</v>
      </c>
      <c r="L17">
        <f t="shared" ca="1" si="15"/>
        <v>48</v>
      </c>
      <c r="M17">
        <f t="shared" ca="1" si="15"/>
        <v>48</v>
      </c>
      <c r="N17">
        <f t="shared" ca="1" si="15"/>
        <v>48</v>
      </c>
      <c r="O17">
        <f t="shared" ca="1" si="15"/>
        <v>48</v>
      </c>
    </row>
    <row r="18" spans="2:15" x14ac:dyDescent="0.35">
      <c r="B18" s="9" t="s">
        <v>18</v>
      </c>
      <c r="C18">
        <f ca="1">INDIRECT("'"&amp;$A$1&amp;"'!$d$16")</f>
        <v>28</v>
      </c>
      <c r="D18">
        <f t="shared" ref="D18:O18" ca="1" si="16">INDIRECT("'"&amp;$A$1&amp;"'!$d$16")</f>
        <v>28</v>
      </c>
      <c r="E18">
        <f t="shared" ca="1" si="16"/>
        <v>28</v>
      </c>
      <c r="F18">
        <f t="shared" ca="1" si="16"/>
        <v>28</v>
      </c>
      <c r="G18">
        <f t="shared" ca="1" si="16"/>
        <v>28</v>
      </c>
      <c r="H18">
        <f t="shared" ca="1" si="16"/>
        <v>28</v>
      </c>
      <c r="I18">
        <f t="shared" ca="1" si="16"/>
        <v>28</v>
      </c>
      <c r="J18">
        <f t="shared" ca="1" si="16"/>
        <v>28</v>
      </c>
      <c r="K18">
        <f t="shared" ca="1" si="16"/>
        <v>28</v>
      </c>
      <c r="L18">
        <f t="shared" ca="1" si="16"/>
        <v>28</v>
      </c>
      <c r="M18">
        <f t="shared" ca="1" si="16"/>
        <v>28</v>
      </c>
      <c r="N18">
        <f t="shared" ca="1" si="16"/>
        <v>28</v>
      </c>
      <c r="O18">
        <f t="shared" ca="1" si="16"/>
        <v>28</v>
      </c>
    </row>
    <row r="19" spans="2:15" x14ac:dyDescent="0.35">
      <c r="B19" s="9" t="s">
        <v>19</v>
      </c>
      <c r="C19">
        <f ca="1">INDIRECT("'"&amp;$A$1&amp;"'!$e$17")</f>
        <v>48</v>
      </c>
      <c r="D19">
        <f t="shared" ref="D19:O19" ca="1" si="17">INDIRECT("'"&amp;$A$1&amp;"'!$e$17")</f>
        <v>48</v>
      </c>
      <c r="E19">
        <f t="shared" ca="1" si="17"/>
        <v>48</v>
      </c>
      <c r="F19">
        <f t="shared" ca="1" si="17"/>
        <v>48</v>
      </c>
      <c r="G19">
        <f t="shared" ca="1" si="17"/>
        <v>48</v>
      </c>
      <c r="H19">
        <f t="shared" ca="1" si="17"/>
        <v>48</v>
      </c>
      <c r="I19">
        <f t="shared" ca="1" si="17"/>
        <v>48</v>
      </c>
      <c r="J19">
        <f t="shared" ca="1" si="17"/>
        <v>48</v>
      </c>
      <c r="K19">
        <f t="shared" ca="1" si="17"/>
        <v>48</v>
      </c>
      <c r="L19">
        <f t="shared" ca="1" si="17"/>
        <v>48</v>
      </c>
      <c r="M19">
        <f t="shared" ca="1" si="17"/>
        <v>48</v>
      </c>
      <c r="N19">
        <f t="shared" ca="1" si="17"/>
        <v>48</v>
      </c>
      <c r="O19">
        <f t="shared" ca="1" si="17"/>
        <v>48</v>
      </c>
    </row>
    <row r="20" spans="2:15" x14ac:dyDescent="0.35">
      <c r="B20" s="9" t="s">
        <v>16</v>
      </c>
      <c r="C20">
        <f ca="1">INDIRECT("'"&amp;$A$1&amp;"'!$f$16")</f>
        <v>30</v>
      </c>
      <c r="D20">
        <f t="shared" ref="D20:O20" ca="1" si="18">INDIRECT("'"&amp;$A$1&amp;"'!$f$16")</f>
        <v>30</v>
      </c>
      <c r="E20">
        <f t="shared" ca="1" si="18"/>
        <v>30</v>
      </c>
      <c r="F20">
        <f t="shared" ca="1" si="18"/>
        <v>30</v>
      </c>
      <c r="G20">
        <f t="shared" ca="1" si="18"/>
        <v>30</v>
      </c>
      <c r="H20">
        <f t="shared" ca="1" si="18"/>
        <v>30</v>
      </c>
      <c r="I20">
        <f t="shared" ca="1" si="18"/>
        <v>30</v>
      </c>
      <c r="J20">
        <f t="shared" ca="1" si="18"/>
        <v>30</v>
      </c>
      <c r="K20">
        <f t="shared" ca="1" si="18"/>
        <v>30</v>
      </c>
      <c r="L20">
        <f t="shared" ca="1" si="18"/>
        <v>30</v>
      </c>
      <c r="M20">
        <f t="shared" ca="1" si="18"/>
        <v>30</v>
      </c>
      <c r="N20">
        <f t="shared" ca="1" si="18"/>
        <v>30</v>
      </c>
      <c r="O20">
        <f t="shared" ca="1" si="18"/>
        <v>30</v>
      </c>
    </row>
    <row r="21" spans="2:15" x14ac:dyDescent="0.35">
      <c r="B21" s="9" t="s">
        <v>17</v>
      </c>
      <c r="C21">
        <f ca="1">INDIRECT("'"&amp;$A$1&amp;"'!$f$17")</f>
        <v>28</v>
      </c>
      <c r="D21">
        <f t="shared" ref="D21:O21" ca="1" si="19">INDIRECT("'"&amp;$A$1&amp;"'!$f$17")</f>
        <v>28</v>
      </c>
      <c r="E21">
        <f t="shared" ca="1" si="19"/>
        <v>28</v>
      </c>
      <c r="F21">
        <f t="shared" ca="1" si="19"/>
        <v>28</v>
      </c>
      <c r="G21">
        <f t="shared" ca="1" si="19"/>
        <v>28</v>
      </c>
      <c r="H21">
        <f t="shared" ca="1" si="19"/>
        <v>28</v>
      </c>
      <c r="I21">
        <f t="shared" ca="1" si="19"/>
        <v>28</v>
      </c>
      <c r="J21">
        <f t="shared" ca="1" si="19"/>
        <v>28</v>
      </c>
      <c r="K21">
        <f t="shared" ca="1" si="19"/>
        <v>28</v>
      </c>
      <c r="L21">
        <f t="shared" ca="1" si="19"/>
        <v>28</v>
      </c>
      <c r="M21">
        <f t="shared" ca="1" si="19"/>
        <v>28</v>
      </c>
      <c r="N21">
        <f t="shared" ca="1" si="19"/>
        <v>28</v>
      </c>
      <c r="O21">
        <f t="shared" ca="1" si="19"/>
        <v>28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</v>
      </c>
      <c r="E23">
        <f ca="1">INDIRECT("'"&amp;$A$1&amp;"'!$e$23")</f>
        <v>2.75</v>
      </c>
      <c r="F23">
        <f ca="1">INDIRECT("'"&amp;$A$1&amp;"'!$f$23")</f>
        <v>4.25</v>
      </c>
      <c r="G23">
        <f ca="1">INDIRECT("'"&amp;$A$1&amp;"'!$g$23")</f>
        <v>5.25</v>
      </c>
      <c r="H23">
        <f ca="1">INDIRECT("'"&amp;$A$1&amp;"'!$h$23")</f>
        <v>7</v>
      </c>
      <c r="I23">
        <f ca="1">INDIRECT("'"&amp;$A$1&amp;"'!$i$23")</f>
        <v>8.5</v>
      </c>
      <c r="J23">
        <f ca="1">INDIRECT("'"&amp;$A$1&amp;"'!$j$23")</f>
        <v>10.25</v>
      </c>
      <c r="K23">
        <f ca="1">INDIRECT("'"&amp;$A$1&amp;"'!$k$23")</f>
        <v>12.75</v>
      </c>
      <c r="L23">
        <f ca="1">INDIRECT("'"&amp;$A$1&amp;"'!$l$23")</f>
        <v>14.5</v>
      </c>
      <c r="M23">
        <f ca="1">INDIRECT("'"&amp;$A$1&amp;"'!$m$23")</f>
        <v>15.5</v>
      </c>
      <c r="N23">
        <f ca="1">INDIRECT("'"&amp;$A$1&amp;"'!$n$23")</f>
        <v>16.25</v>
      </c>
      <c r="O23">
        <f ca="1">INDIRECT("'"&amp;$A$1&amp;"'!$o$23")</f>
        <v>17.75</v>
      </c>
    </row>
    <row r="24" spans="2:15" x14ac:dyDescent="0.35">
      <c r="B24" s="9" t="s">
        <v>130</v>
      </c>
      <c r="C24">
        <f ca="1">INDIRECT("'"&amp;$A$1&amp;"'!$C$25")</f>
        <v>17</v>
      </c>
      <c r="D24">
        <f ca="1">INDIRECT("'"&amp;$A$1&amp;"'!$d$25")</f>
        <v>26</v>
      </c>
      <c r="E24">
        <f ca="1">INDIRECT("'"&amp;$A$1&amp;"'!$e$25")</f>
        <v>30</v>
      </c>
      <c r="F24">
        <f ca="1">INDIRECT("'"&amp;$A$1&amp;"'!$f$25")</f>
        <v>39</v>
      </c>
      <c r="G24">
        <f ca="1">INDIRECT("'"&amp;$A$1&amp;"'!$g$25")</f>
        <v>48</v>
      </c>
      <c r="H24">
        <f ca="1">INDIRECT("'"&amp;$A$1&amp;"'!$h$25")</f>
        <v>57</v>
      </c>
      <c r="I24">
        <f ca="1">INDIRECT("'"&amp;$A$1&amp;"'!$i$25")</f>
        <v>71</v>
      </c>
      <c r="J24">
        <f ca="1">INDIRECT("'"&amp;$A$1&amp;"'!$j$25")</f>
        <v>83</v>
      </c>
      <c r="K24">
        <f ca="1">INDIRECT("'"&amp;$A$1&amp;"'!$k$25")</f>
        <v>104</v>
      </c>
      <c r="L24">
        <f ca="1">INDIRECT("'"&amp;$A$1&amp;"'!$l$25")</f>
        <v>125</v>
      </c>
      <c r="M24">
        <f ca="1">INDIRECT("'"&amp;$A$1&amp;"'!$m$25")</f>
        <v>138</v>
      </c>
      <c r="N24">
        <f ca="1">INDIRECT("'"&amp;$A$1&amp;"'!$n$25")</f>
        <v>155</v>
      </c>
      <c r="O24">
        <f ca="1">INDIRECT("'"&amp;$A$1&amp;"'!$o$25")</f>
        <v>166</v>
      </c>
    </row>
    <row r="25" spans="2:15" x14ac:dyDescent="0.35">
      <c r="B25" s="9" t="s">
        <v>131</v>
      </c>
      <c r="C25">
        <f ca="1">INDIRECT("'"&amp;$A$1&amp;"'!$C$26")</f>
        <v>16</v>
      </c>
      <c r="D25">
        <f ca="1">INDIRECT("'"&amp;$A$1&amp;"'!$d$26")</f>
        <v>20</v>
      </c>
      <c r="E25">
        <f ca="1">INDIRECT("'"&amp;$A$1&amp;"'!$e$26")</f>
        <v>26</v>
      </c>
      <c r="F25">
        <f ca="1">INDIRECT("'"&amp;$A$1&amp;"'!$f$26")</f>
        <v>34</v>
      </c>
      <c r="G25">
        <f ca="1">INDIRECT("'"&amp;$A$1&amp;"'!$g$26")</f>
        <v>46</v>
      </c>
      <c r="H25">
        <f ca="1">INDIRECT("'"&amp;$A$1&amp;"'!$h$26")</f>
        <v>57</v>
      </c>
      <c r="I25">
        <f ca="1">INDIRECT("'"&amp;$A$1&amp;"'!$i$26")</f>
        <v>75</v>
      </c>
      <c r="J25">
        <f ca="1">INDIRECT("'"&amp;$A$1&amp;"'!$j$26")</f>
        <v>93</v>
      </c>
      <c r="K25">
        <f ca="1">INDIRECT("'"&amp;$A$1&amp;"'!$k$26")</f>
        <v>103</v>
      </c>
      <c r="L25">
        <f ca="1">INDIRECT("'"&amp;$A$1&amp;"'!$l$26")</f>
        <v>116</v>
      </c>
      <c r="M25">
        <f ca="1">INDIRECT("'"&amp;$A$1&amp;"'!$m$26")</f>
        <v>127</v>
      </c>
      <c r="N25">
        <f ca="1">INDIRECT("'"&amp;$A$1&amp;"'!$n$26")</f>
        <v>153</v>
      </c>
      <c r="O25">
        <f ca="1">INDIRECT("'"&amp;$A$1&amp;"'!$o$26")</f>
        <v>170</v>
      </c>
    </row>
    <row r="26" spans="2:15" x14ac:dyDescent="0.35">
      <c r="B26" s="9" t="s">
        <v>132</v>
      </c>
      <c r="C26">
        <f ca="1">INDIRECT("'"&amp;$A$1&amp;"'!$C$27")</f>
        <v>10</v>
      </c>
      <c r="D26">
        <f ca="1">INDIRECT("'"&amp;$A$1&amp;"'!$d$27")</f>
        <v>16</v>
      </c>
      <c r="E26">
        <f ca="1">INDIRECT("'"&amp;$A$1&amp;"'!$e$27")</f>
        <v>27</v>
      </c>
      <c r="F26">
        <f ca="1">INDIRECT("'"&amp;$A$1&amp;"'!$f$27")</f>
        <v>36</v>
      </c>
      <c r="G26">
        <f ca="1">INDIRECT("'"&amp;$A$1&amp;"'!$g$27")</f>
        <v>42</v>
      </c>
      <c r="H26">
        <f ca="1">INDIRECT("'"&amp;$A$1&amp;"'!$h$27")</f>
        <v>54</v>
      </c>
      <c r="I26">
        <f ca="1">INDIRECT("'"&amp;$A$1&amp;"'!$i$27")</f>
        <v>67</v>
      </c>
      <c r="J26">
        <f ca="1">INDIRECT("'"&amp;$A$1&amp;"'!$j$27")</f>
        <v>85</v>
      </c>
      <c r="K26">
        <f ca="1">INDIRECT("'"&amp;$A$1&amp;"'!$k$27")</f>
        <v>104</v>
      </c>
      <c r="L26">
        <f ca="1">INDIRECT("'"&amp;$A$1&amp;"'!$l$27")</f>
        <v>114</v>
      </c>
      <c r="M26">
        <f ca="1">INDIRECT("'"&amp;$A$1&amp;"'!$m$27")</f>
        <v>125</v>
      </c>
      <c r="N26">
        <f ca="1">INDIRECT("'"&amp;$A$1&amp;"'!$n$27")</f>
        <v>144</v>
      </c>
      <c r="O26">
        <f ca="1">INDIRECT("'"&amp;$A$1&amp;"'!$o$27")</f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7" workbookViewId="0">
      <selection activeCell="B1" sqref="B1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142</v>
      </c>
    </row>
    <row r="2" spans="1:15" x14ac:dyDescent="0.35">
      <c r="B2" s="8" t="s">
        <v>0</v>
      </c>
      <c r="C2">
        <f ca="1">INDIRECT("'"&amp;$A$1&amp;"'!$C$3")</f>
        <v>25</v>
      </c>
      <c r="D2">
        <f t="shared" ref="D2:O2" ca="1" si="0">INDIRECT("'"&amp;$A$1&amp;"'!$C$3")</f>
        <v>25</v>
      </c>
      <c r="E2">
        <f t="shared" ca="1" si="0"/>
        <v>25</v>
      </c>
      <c r="F2">
        <f t="shared" ca="1" si="0"/>
        <v>25</v>
      </c>
      <c r="G2">
        <f t="shared" ca="1" si="0"/>
        <v>25</v>
      </c>
      <c r="H2">
        <f t="shared" ca="1" si="0"/>
        <v>25</v>
      </c>
      <c r="I2">
        <f t="shared" ca="1" si="0"/>
        <v>25</v>
      </c>
      <c r="J2">
        <f t="shared" ca="1" si="0"/>
        <v>25</v>
      </c>
      <c r="K2">
        <f t="shared" ca="1" si="0"/>
        <v>25</v>
      </c>
      <c r="L2">
        <f t="shared" ca="1" si="0"/>
        <v>25</v>
      </c>
      <c r="M2">
        <f t="shared" ca="1" si="0"/>
        <v>25</v>
      </c>
      <c r="N2">
        <f t="shared" ca="1" si="0"/>
        <v>25</v>
      </c>
      <c r="O2">
        <f t="shared" ca="1" si="0"/>
        <v>25</v>
      </c>
    </row>
    <row r="3" spans="1:15" x14ac:dyDescent="0.35">
      <c r="B3" s="8" t="s">
        <v>1</v>
      </c>
      <c r="C3">
        <f ca="1">INDIRECT("'"&amp;$A$1&amp;"'!$C$4")</f>
        <v>170</v>
      </c>
      <c r="D3">
        <f t="shared" ref="D3:O3" ca="1" si="1">INDIRECT("'"&amp;$A$1&amp;"'!$C$4")</f>
        <v>170</v>
      </c>
      <c r="E3">
        <f t="shared" ca="1" si="1"/>
        <v>170</v>
      </c>
      <c r="F3">
        <f t="shared" ca="1" si="1"/>
        <v>170</v>
      </c>
      <c r="G3">
        <f t="shared" ca="1" si="1"/>
        <v>170</v>
      </c>
      <c r="H3">
        <f t="shared" ca="1" si="1"/>
        <v>170</v>
      </c>
      <c r="I3">
        <f t="shared" ca="1" si="1"/>
        <v>170</v>
      </c>
      <c r="J3">
        <f t="shared" ca="1" si="1"/>
        <v>170</v>
      </c>
      <c r="K3">
        <f t="shared" ca="1" si="1"/>
        <v>170</v>
      </c>
      <c r="L3">
        <f t="shared" ca="1" si="1"/>
        <v>170</v>
      </c>
      <c r="M3">
        <f t="shared" ca="1" si="1"/>
        <v>170</v>
      </c>
      <c r="N3">
        <f t="shared" ca="1" si="1"/>
        <v>170</v>
      </c>
      <c r="O3">
        <f t="shared" ca="1" si="1"/>
        <v>170</v>
      </c>
    </row>
    <row r="4" spans="1:15" x14ac:dyDescent="0.35">
      <c r="B4" s="8" t="s">
        <v>2</v>
      </c>
      <c r="C4">
        <f ca="1">INDIRECT("'"&amp;$A$1&amp;"'!$C$5")</f>
        <v>77.599999999999994</v>
      </c>
      <c r="D4">
        <f t="shared" ref="D4:O4" ca="1" si="2">INDIRECT("'"&amp;$A$1&amp;"'!$C$5")</f>
        <v>77.599999999999994</v>
      </c>
      <c r="E4">
        <f t="shared" ca="1" si="2"/>
        <v>77.599999999999994</v>
      </c>
      <c r="F4">
        <f t="shared" ca="1" si="2"/>
        <v>77.599999999999994</v>
      </c>
      <c r="G4">
        <f t="shared" ca="1" si="2"/>
        <v>77.599999999999994</v>
      </c>
      <c r="H4">
        <f t="shared" ca="1" si="2"/>
        <v>77.599999999999994</v>
      </c>
      <c r="I4">
        <f t="shared" ca="1" si="2"/>
        <v>77.599999999999994</v>
      </c>
      <c r="J4">
        <f t="shared" ca="1" si="2"/>
        <v>77.599999999999994</v>
      </c>
      <c r="K4">
        <f t="shared" ca="1" si="2"/>
        <v>77.599999999999994</v>
      </c>
      <c r="L4">
        <f t="shared" ca="1" si="2"/>
        <v>77.599999999999994</v>
      </c>
      <c r="M4">
        <f t="shared" ca="1" si="2"/>
        <v>77.599999999999994</v>
      </c>
      <c r="N4">
        <f t="shared" ca="1" si="2"/>
        <v>77.599999999999994</v>
      </c>
      <c r="O4">
        <f t="shared" ca="1" si="2"/>
        <v>77.599999999999994</v>
      </c>
    </row>
    <row r="5" spans="1:15" x14ac:dyDescent="0.35">
      <c r="B5" s="8" t="s">
        <v>3</v>
      </c>
      <c r="C5">
        <f ca="1">INDIRECT("'"&amp;$A$1&amp;"'!$C$6")</f>
        <v>24.4</v>
      </c>
      <c r="D5">
        <f t="shared" ref="D5:O5" ca="1" si="3">INDIRECT("'"&amp;$A$1&amp;"'!$C$6")</f>
        <v>24.4</v>
      </c>
      <c r="E5">
        <f t="shared" ca="1" si="3"/>
        <v>24.4</v>
      </c>
      <c r="F5">
        <f t="shared" ca="1" si="3"/>
        <v>24.4</v>
      </c>
      <c r="G5">
        <f t="shared" ca="1" si="3"/>
        <v>24.4</v>
      </c>
      <c r="H5">
        <f t="shared" ca="1" si="3"/>
        <v>24.4</v>
      </c>
      <c r="I5">
        <f t="shared" ca="1" si="3"/>
        <v>24.4</v>
      </c>
      <c r="J5">
        <f t="shared" ca="1" si="3"/>
        <v>24.4</v>
      </c>
      <c r="K5">
        <f t="shared" ca="1" si="3"/>
        <v>24.4</v>
      </c>
      <c r="L5">
        <f t="shared" ca="1" si="3"/>
        <v>24.4</v>
      </c>
      <c r="M5">
        <f t="shared" ca="1" si="3"/>
        <v>24.4</v>
      </c>
      <c r="N5">
        <f t="shared" ca="1" si="3"/>
        <v>24.4</v>
      </c>
      <c r="O5">
        <f t="shared" ca="1" si="3"/>
        <v>24.4</v>
      </c>
    </row>
    <row r="6" spans="1:15" x14ac:dyDescent="0.35">
      <c r="B6" s="8" t="s">
        <v>4</v>
      </c>
      <c r="C6">
        <f ca="1">INDIRECT("'"&amp;$A$1&amp;"'!$C$7")</f>
        <v>10.5</v>
      </c>
      <c r="D6">
        <f t="shared" ref="D6:O6" ca="1" si="4">INDIRECT("'"&amp;$A$1&amp;"'!$C$7")</f>
        <v>10.5</v>
      </c>
      <c r="E6">
        <f t="shared" ca="1" si="4"/>
        <v>10.5</v>
      </c>
      <c r="F6">
        <f t="shared" ca="1" si="4"/>
        <v>10.5</v>
      </c>
      <c r="G6">
        <f t="shared" ca="1" si="4"/>
        <v>10.5</v>
      </c>
      <c r="H6">
        <f t="shared" ca="1" si="4"/>
        <v>10.5</v>
      </c>
      <c r="I6">
        <f t="shared" ca="1" si="4"/>
        <v>10.5</v>
      </c>
      <c r="J6">
        <f t="shared" ca="1" si="4"/>
        <v>10.5</v>
      </c>
      <c r="K6">
        <f t="shared" ca="1" si="4"/>
        <v>10.5</v>
      </c>
      <c r="L6">
        <f t="shared" ca="1" si="4"/>
        <v>10.5</v>
      </c>
      <c r="M6">
        <f t="shared" ca="1" si="4"/>
        <v>10.5</v>
      </c>
      <c r="N6">
        <f t="shared" ca="1" si="4"/>
        <v>10.5</v>
      </c>
      <c r="O6">
        <f t="shared" ca="1" si="4"/>
        <v>10.5</v>
      </c>
    </row>
    <row r="7" spans="1:15" x14ac:dyDescent="0.35">
      <c r="B7" s="8" t="s">
        <v>5</v>
      </c>
      <c r="C7">
        <f ca="1">INDIRECT("'"&amp;$A$1&amp;"'!$C$8")</f>
        <v>26.9</v>
      </c>
      <c r="D7">
        <f t="shared" ref="D7:O7" ca="1" si="5">INDIRECT("'"&amp;$A$1&amp;"'!$C$8")</f>
        <v>26.9</v>
      </c>
      <c r="E7">
        <f t="shared" ca="1" si="5"/>
        <v>26.9</v>
      </c>
      <c r="F7">
        <f t="shared" ca="1" si="5"/>
        <v>26.9</v>
      </c>
      <c r="G7">
        <f t="shared" ca="1" si="5"/>
        <v>26.9</v>
      </c>
      <c r="H7">
        <f t="shared" ca="1" si="5"/>
        <v>26.9</v>
      </c>
      <c r="I7">
        <f t="shared" ca="1" si="5"/>
        <v>26.9</v>
      </c>
      <c r="J7">
        <f t="shared" ca="1" si="5"/>
        <v>26.9</v>
      </c>
      <c r="K7">
        <f t="shared" ca="1" si="5"/>
        <v>26.9</v>
      </c>
      <c r="L7">
        <f t="shared" ca="1" si="5"/>
        <v>26.9</v>
      </c>
      <c r="M7">
        <f t="shared" ca="1" si="5"/>
        <v>26.9</v>
      </c>
      <c r="N7">
        <f t="shared" ca="1" si="5"/>
        <v>26.9</v>
      </c>
      <c r="O7">
        <f t="shared" ca="1" si="5"/>
        <v>26.9</v>
      </c>
    </row>
    <row r="8" spans="1:15" x14ac:dyDescent="0.35">
      <c r="A8" s="9" t="s">
        <v>31</v>
      </c>
      <c r="B8" s="9" t="s">
        <v>6</v>
      </c>
      <c r="C8">
        <f ca="1">INDIRECT("'"&amp;$A$1&amp;"'!$C$11")</f>
        <v>17.3</v>
      </c>
      <c r="D8">
        <f t="shared" ref="D8:O8" ca="1" si="6">INDIRECT("'"&amp;$A$1&amp;"'!$C$11")</f>
        <v>17.3</v>
      </c>
      <c r="E8">
        <f t="shared" ca="1" si="6"/>
        <v>17.3</v>
      </c>
      <c r="F8">
        <f t="shared" ca="1" si="6"/>
        <v>17.3</v>
      </c>
      <c r="G8">
        <f t="shared" ca="1" si="6"/>
        <v>17.3</v>
      </c>
      <c r="H8">
        <f t="shared" ca="1" si="6"/>
        <v>17.3</v>
      </c>
      <c r="I8">
        <f t="shared" ca="1" si="6"/>
        <v>17.3</v>
      </c>
      <c r="J8">
        <f t="shared" ca="1" si="6"/>
        <v>17.3</v>
      </c>
      <c r="K8">
        <f t="shared" ca="1" si="6"/>
        <v>17.3</v>
      </c>
      <c r="L8">
        <f t="shared" ca="1" si="6"/>
        <v>17.3</v>
      </c>
      <c r="M8">
        <f t="shared" ca="1" si="6"/>
        <v>17.3</v>
      </c>
      <c r="N8">
        <f t="shared" ca="1" si="6"/>
        <v>17.3</v>
      </c>
      <c r="O8">
        <f t="shared" ca="1" si="6"/>
        <v>17.3</v>
      </c>
    </row>
    <row r="9" spans="1:15" x14ac:dyDescent="0.35">
      <c r="B9" s="9" t="s">
        <v>7</v>
      </c>
      <c r="C9">
        <f ca="1">INDIRECT("'"&amp;$A$1&amp;"'!$D$11")</f>
        <v>15.8</v>
      </c>
      <c r="D9">
        <f t="shared" ref="D9:O9" ca="1" si="7">INDIRECT("'"&amp;$A$1&amp;"'!$D$11")</f>
        <v>15.8</v>
      </c>
      <c r="E9">
        <f t="shared" ca="1" si="7"/>
        <v>15.8</v>
      </c>
      <c r="F9">
        <f t="shared" ca="1" si="7"/>
        <v>15.8</v>
      </c>
      <c r="G9">
        <f t="shared" ca="1" si="7"/>
        <v>15.8</v>
      </c>
      <c r="H9">
        <f t="shared" ca="1" si="7"/>
        <v>15.8</v>
      </c>
      <c r="I9">
        <f t="shared" ca="1" si="7"/>
        <v>15.8</v>
      </c>
      <c r="J9">
        <f t="shared" ca="1" si="7"/>
        <v>15.8</v>
      </c>
      <c r="K9">
        <f t="shared" ca="1" si="7"/>
        <v>15.8</v>
      </c>
      <c r="L9">
        <f t="shared" ca="1" si="7"/>
        <v>15.8</v>
      </c>
      <c r="M9">
        <f t="shared" ca="1" si="7"/>
        <v>15.8</v>
      </c>
      <c r="N9">
        <f t="shared" ca="1" si="7"/>
        <v>15.8</v>
      </c>
      <c r="O9">
        <f t="shared" ca="1" si="7"/>
        <v>15.8</v>
      </c>
    </row>
    <row r="10" spans="1:15" x14ac:dyDescent="0.35">
      <c r="B10" s="9" t="s">
        <v>8</v>
      </c>
      <c r="C10">
        <f ca="1">INDIRECT("'"&amp;$A$1&amp;"'!$e$11")</f>
        <v>24.3</v>
      </c>
      <c r="D10">
        <f t="shared" ref="D10:O10" ca="1" si="8">INDIRECT("'"&amp;$A$1&amp;"'!$e$11")</f>
        <v>24.3</v>
      </c>
      <c r="E10">
        <f t="shared" ca="1" si="8"/>
        <v>24.3</v>
      </c>
      <c r="F10">
        <f t="shared" ca="1" si="8"/>
        <v>24.3</v>
      </c>
      <c r="G10">
        <f t="shared" ca="1" si="8"/>
        <v>24.3</v>
      </c>
      <c r="H10">
        <f t="shared" ca="1" si="8"/>
        <v>24.3</v>
      </c>
      <c r="I10">
        <f t="shared" ca="1" si="8"/>
        <v>24.3</v>
      </c>
      <c r="J10">
        <f t="shared" ca="1" si="8"/>
        <v>24.3</v>
      </c>
      <c r="K10">
        <f t="shared" ca="1" si="8"/>
        <v>24.3</v>
      </c>
      <c r="L10">
        <f t="shared" ca="1" si="8"/>
        <v>24.3</v>
      </c>
      <c r="M10">
        <f t="shared" ca="1" si="8"/>
        <v>24.3</v>
      </c>
      <c r="N10">
        <f t="shared" ca="1" si="8"/>
        <v>24.3</v>
      </c>
      <c r="O10">
        <f t="shared" ca="1" si="8"/>
        <v>24.3</v>
      </c>
    </row>
    <row r="11" spans="1:15" x14ac:dyDescent="0.35">
      <c r="B11" s="9" t="s">
        <v>9</v>
      </c>
      <c r="C11">
        <f ca="1">INDIRECT("'"&amp;$A$1&amp;"'!$f$11")</f>
        <v>24.1</v>
      </c>
      <c r="D11">
        <f t="shared" ref="D11:O11" ca="1" si="9">INDIRECT("'"&amp;$A$1&amp;"'!$f$11")</f>
        <v>24.1</v>
      </c>
      <c r="E11">
        <f t="shared" ca="1" si="9"/>
        <v>24.1</v>
      </c>
      <c r="F11">
        <f t="shared" ca="1" si="9"/>
        <v>24.1</v>
      </c>
      <c r="G11">
        <f t="shared" ca="1" si="9"/>
        <v>24.1</v>
      </c>
      <c r="H11">
        <f t="shared" ca="1" si="9"/>
        <v>24.1</v>
      </c>
      <c r="I11">
        <f t="shared" ca="1" si="9"/>
        <v>24.1</v>
      </c>
      <c r="J11">
        <f t="shared" ca="1" si="9"/>
        <v>24.1</v>
      </c>
      <c r="K11">
        <f t="shared" ca="1" si="9"/>
        <v>24.1</v>
      </c>
      <c r="L11">
        <f t="shared" ca="1" si="9"/>
        <v>24.1</v>
      </c>
      <c r="M11">
        <f t="shared" ca="1" si="9"/>
        <v>24.1</v>
      </c>
      <c r="N11">
        <f t="shared" ca="1" si="9"/>
        <v>24.1</v>
      </c>
      <c r="O11">
        <f t="shared" ca="1" si="9"/>
        <v>24.1</v>
      </c>
    </row>
    <row r="12" spans="1:15" x14ac:dyDescent="0.35">
      <c r="A12" s="9" t="s">
        <v>32</v>
      </c>
      <c r="B12" s="9" t="s">
        <v>10</v>
      </c>
      <c r="C12">
        <f ca="1">INDIRECT("'"&amp;$A$1&amp;"'!$C$12")</f>
        <v>32.1</v>
      </c>
      <c r="D12">
        <f t="shared" ref="D12:O12" ca="1" si="10">INDIRECT("'"&amp;$A$1&amp;"'!$C$12")</f>
        <v>32.1</v>
      </c>
      <c r="E12">
        <f t="shared" ca="1" si="10"/>
        <v>32.1</v>
      </c>
      <c r="F12">
        <f t="shared" ca="1" si="10"/>
        <v>32.1</v>
      </c>
      <c r="G12">
        <f t="shared" ca="1" si="10"/>
        <v>32.1</v>
      </c>
      <c r="H12">
        <f t="shared" ca="1" si="10"/>
        <v>32.1</v>
      </c>
      <c r="I12">
        <f t="shared" ca="1" si="10"/>
        <v>32.1</v>
      </c>
      <c r="J12">
        <f t="shared" ca="1" si="10"/>
        <v>32.1</v>
      </c>
      <c r="K12">
        <f t="shared" ca="1" si="10"/>
        <v>32.1</v>
      </c>
      <c r="L12">
        <f t="shared" ca="1" si="10"/>
        <v>32.1</v>
      </c>
      <c r="M12">
        <f t="shared" ca="1" si="10"/>
        <v>32.1</v>
      </c>
      <c r="N12">
        <f t="shared" ca="1" si="10"/>
        <v>32.1</v>
      </c>
      <c r="O12">
        <f t="shared" ca="1" si="10"/>
        <v>32.1</v>
      </c>
    </row>
    <row r="13" spans="1:15" x14ac:dyDescent="0.35">
      <c r="B13" s="9" t="s">
        <v>11</v>
      </c>
      <c r="C13">
        <f ca="1">INDIRECT("'"&amp;$A$1&amp;"'!$d$12")</f>
        <v>24.9</v>
      </c>
      <c r="D13">
        <f t="shared" ref="D13:O13" ca="1" si="11">INDIRECT("'"&amp;$A$1&amp;"'!$d$12")</f>
        <v>24.9</v>
      </c>
      <c r="E13">
        <f t="shared" ca="1" si="11"/>
        <v>24.9</v>
      </c>
      <c r="F13">
        <f t="shared" ca="1" si="11"/>
        <v>24.9</v>
      </c>
      <c r="G13">
        <f t="shared" ca="1" si="11"/>
        <v>24.9</v>
      </c>
      <c r="H13">
        <f t="shared" ca="1" si="11"/>
        <v>24.9</v>
      </c>
      <c r="I13">
        <f t="shared" ca="1" si="11"/>
        <v>24.9</v>
      </c>
      <c r="J13">
        <f t="shared" ca="1" si="11"/>
        <v>24.9</v>
      </c>
      <c r="K13">
        <f t="shared" ca="1" si="11"/>
        <v>24.9</v>
      </c>
      <c r="L13">
        <f t="shared" ca="1" si="11"/>
        <v>24.9</v>
      </c>
      <c r="M13">
        <f t="shared" ca="1" si="11"/>
        <v>24.9</v>
      </c>
      <c r="N13">
        <f t="shared" ca="1" si="11"/>
        <v>24.9</v>
      </c>
      <c r="O13">
        <f t="shared" ca="1" si="11"/>
        <v>24.9</v>
      </c>
    </row>
    <row r="14" spans="1:15" x14ac:dyDescent="0.35">
      <c r="B14" s="9" t="s">
        <v>12</v>
      </c>
      <c r="C14">
        <f ca="1">INDIRECT("'"&amp;$A$1&amp;"'!$e$12")</f>
        <v>37.1</v>
      </c>
      <c r="D14">
        <f t="shared" ref="D14:O14" ca="1" si="12">INDIRECT("'"&amp;$A$1&amp;"'!$e$12")</f>
        <v>37.1</v>
      </c>
      <c r="E14">
        <f t="shared" ca="1" si="12"/>
        <v>37.1</v>
      </c>
      <c r="F14">
        <f t="shared" ca="1" si="12"/>
        <v>37.1</v>
      </c>
      <c r="G14">
        <f t="shared" ca="1" si="12"/>
        <v>37.1</v>
      </c>
      <c r="H14">
        <f t="shared" ca="1" si="12"/>
        <v>37.1</v>
      </c>
      <c r="I14">
        <f t="shared" ca="1" si="12"/>
        <v>37.1</v>
      </c>
      <c r="J14">
        <f t="shared" ca="1" si="12"/>
        <v>37.1</v>
      </c>
      <c r="K14">
        <f t="shared" ca="1" si="12"/>
        <v>37.1</v>
      </c>
      <c r="L14">
        <f t="shared" ca="1" si="12"/>
        <v>37.1</v>
      </c>
      <c r="M14">
        <f t="shared" ca="1" si="12"/>
        <v>37.1</v>
      </c>
      <c r="N14">
        <f t="shared" ca="1" si="12"/>
        <v>37.1</v>
      </c>
      <c r="O14">
        <f t="shared" ca="1" si="12"/>
        <v>37.1</v>
      </c>
    </row>
    <row r="15" spans="1:15" x14ac:dyDescent="0.35">
      <c r="B15" s="9" t="s">
        <v>13</v>
      </c>
      <c r="C15">
        <f ca="1">INDIRECT("'"&amp;$A$1&amp;"'!$f$12")</f>
        <v>49.4</v>
      </c>
      <c r="D15">
        <f t="shared" ref="D15:O15" ca="1" si="13">INDIRECT("'"&amp;$A$1&amp;"'!$f$12")</f>
        <v>49.4</v>
      </c>
      <c r="E15">
        <f t="shared" ca="1" si="13"/>
        <v>49.4</v>
      </c>
      <c r="F15">
        <f t="shared" ca="1" si="13"/>
        <v>49.4</v>
      </c>
      <c r="G15">
        <f t="shared" ca="1" si="13"/>
        <v>49.4</v>
      </c>
      <c r="H15">
        <f t="shared" ca="1" si="13"/>
        <v>49.4</v>
      </c>
      <c r="I15">
        <f t="shared" ca="1" si="13"/>
        <v>49.4</v>
      </c>
      <c r="J15">
        <f t="shared" ca="1" si="13"/>
        <v>49.4</v>
      </c>
      <c r="K15">
        <f t="shared" ca="1" si="13"/>
        <v>49.4</v>
      </c>
      <c r="L15">
        <f t="shared" ca="1" si="13"/>
        <v>49.4</v>
      </c>
      <c r="M15">
        <f t="shared" ca="1" si="13"/>
        <v>49.4</v>
      </c>
      <c r="N15">
        <f t="shared" ca="1" si="13"/>
        <v>49.4</v>
      </c>
      <c r="O15">
        <f t="shared" ca="1" si="13"/>
        <v>49.4</v>
      </c>
    </row>
    <row r="16" spans="1:15" x14ac:dyDescent="0.35">
      <c r="A16" s="3" t="s">
        <v>30</v>
      </c>
      <c r="B16" s="9" t="s">
        <v>14</v>
      </c>
      <c r="C16">
        <f ca="1">INDIRECT("'"&amp;$A$1&amp;"'!$C$16")</f>
        <v>46</v>
      </c>
      <c r="D16">
        <f t="shared" ref="D16:O16" ca="1" si="14">INDIRECT("'"&amp;$A$1&amp;"'!$C$16")</f>
        <v>46</v>
      </c>
      <c r="E16">
        <f t="shared" ca="1" si="14"/>
        <v>46</v>
      </c>
      <c r="F16">
        <f t="shared" ca="1" si="14"/>
        <v>46</v>
      </c>
      <c r="G16">
        <f t="shared" ca="1" si="14"/>
        <v>46</v>
      </c>
      <c r="H16">
        <f t="shared" ca="1" si="14"/>
        <v>46</v>
      </c>
      <c r="I16">
        <f t="shared" ca="1" si="14"/>
        <v>46</v>
      </c>
      <c r="J16">
        <f t="shared" ca="1" si="14"/>
        <v>46</v>
      </c>
      <c r="K16">
        <f t="shared" ca="1" si="14"/>
        <v>46</v>
      </c>
      <c r="L16">
        <f t="shared" ca="1" si="14"/>
        <v>46</v>
      </c>
      <c r="M16">
        <f t="shared" ca="1" si="14"/>
        <v>46</v>
      </c>
      <c r="N16">
        <f t="shared" ca="1" si="14"/>
        <v>46</v>
      </c>
      <c r="O16">
        <f t="shared" ca="1" si="14"/>
        <v>46</v>
      </c>
    </row>
    <row r="17" spans="2:15" x14ac:dyDescent="0.35">
      <c r="B17" s="9" t="s">
        <v>15</v>
      </c>
      <c r="C17">
        <f ca="1">INDIRECT("'"&amp;$A$1&amp;"'!$C$17")</f>
        <v>50</v>
      </c>
      <c r="D17">
        <f t="shared" ref="D17:O17" ca="1" si="15">INDIRECT("'"&amp;$A$1&amp;"'!$C$17")</f>
        <v>50</v>
      </c>
      <c r="E17">
        <f t="shared" ca="1" si="15"/>
        <v>50</v>
      </c>
      <c r="F17">
        <f t="shared" ca="1" si="15"/>
        <v>50</v>
      </c>
      <c r="G17">
        <f t="shared" ca="1" si="15"/>
        <v>50</v>
      </c>
      <c r="H17">
        <f t="shared" ca="1" si="15"/>
        <v>50</v>
      </c>
      <c r="I17">
        <f t="shared" ca="1" si="15"/>
        <v>50</v>
      </c>
      <c r="J17">
        <f t="shared" ca="1" si="15"/>
        <v>50</v>
      </c>
      <c r="K17">
        <f t="shared" ca="1" si="15"/>
        <v>50</v>
      </c>
      <c r="L17">
        <f t="shared" ca="1" si="15"/>
        <v>50</v>
      </c>
      <c r="M17">
        <f t="shared" ca="1" si="15"/>
        <v>50</v>
      </c>
      <c r="N17">
        <f t="shared" ca="1" si="15"/>
        <v>50</v>
      </c>
      <c r="O17">
        <f t="shared" ca="1" si="15"/>
        <v>50</v>
      </c>
    </row>
    <row r="18" spans="2:15" x14ac:dyDescent="0.35">
      <c r="B18" s="9" t="s">
        <v>18</v>
      </c>
      <c r="C18">
        <f ca="1">INDIRECT("'"&amp;$A$1&amp;"'!$d$16")</f>
        <v>20</v>
      </c>
      <c r="D18">
        <f t="shared" ref="D18:O18" ca="1" si="16">INDIRECT("'"&amp;$A$1&amp;"'!$d$16")</f>
        <v>20</v>
      </c>
      <c r="E18">
        <f t="shared" ca="1" si="16"/>
        <v>20</v>
      </c>
      <c r="F18">
        <f t="shared" ca="1" si="16"/>
        <v>20</v>
      </c>
      <c r="G18">
        <f t="shared" ca="1" si="16"/>
        <v>20</v>
      </c>
      <c r="H18">
        <f t="shared" ca="1" si="16"/>
        <v>20</v>
      </c>
      <c r="I18">
        <f t="shared" ca="1" si="16"/>
        <v>20</v>
      </c>
      <c r="J18">
        <f t="shared" ca="1" si="16"/>
        <v>20</v>
      </c>
      <c r="K18">
        <f t="shared" ca="1" si="16"/>
        <v>20</v>
      </c>
      <c r="L18">
        <f t="shared" ca="1" si="16"/>
        <v>20</v>
      </c>
      <c r="M18">
        <f t="shared" ca="1" si="16"/>
        <v>20</v>
      </c>
      <c r="N18">
        <f t="shared" ca="1" si="16"/>
        <v>20</v>
      </c>
      <c r="O18">
        <f t="shared" ca="1" si="16"/>
        <v>20</v>
      </c>
    </row>
    <row r="19" spans="2:15" x14ac:dyDescent="0.35">
      <c r="B19" s="9" t="s">
        <v>19</v>
      </c>
      <c r="C19">
        <f ca="1">INDIRECT("'"&amp;$A$1&amp;"'!$e$17")</f>
        <v>42</v>
      </c>
      <c r="D19">
        <f t="shared" ref="D19:O19" ca="1" si="17">INDIRECT("'"&amp;$A$1&amp;"'!$e$17")</f>
        <v>42</v>
      </c>
      <c r="E19">
        <f t="shared" ca="1" si="17"/>
        <v>42</v>
      </c>
      <c r="F19">
        <f t="shared" ca="1" si="17"/>
        <v>42</v>
      </c>
      <c r="G19">
        <f t="shared" ca="1" si="17"/>
        <v>42</v>
      </c>
      <c r="H19">
        <f t="shared" ca="1" si="17"/>
        <v>42</v>
      </c>
      <c r="I19">
        <f t="shared" ca="1" si="17"/>
        <v>42</v>
      </c>
      <c r="J19">
        <f t="shared" ca="1" si="17"/>
        <v>42</v>
      </c>
      <c r="K19">
        <f t="shared" ca="1" si="17"/>
        <v>42</v>
      </c>
      <c r="L19">
        <f t="shared" ca="1" si="17"/>
        <v>42</v>
      </c>
      <c r="M19">
        <f t="shared" ca="1" si="17"/>
        <v>42</v>
      </c>
      <c r="N19">
        <f t="shared" ca="1" si="17"/>
        <v>42</v>
      </c>
      <c r="O19">
        <f t="shared" ca="1" si="17"/>
        <v>42</v>
      </c>
    </row>
    <row r="20" spans="2:15" x14ac:dyDescent="0.35">
      <c r="B20" s="9" t="s">
        <v>16</v>
      </c>
      <c r="C20">
        <f ca="1">INDIRECT("'"&amp;$A$1&amp;"'!$f$16")</f>
        <v>32</v>
      </c>
      <c r="D20">
        <f t="shared" ref="D20:O20" ca="1" si="18">INDIRECT("'"&amp;$A$1&amp;"'!$f$16")</f>
        <v>32</v>
      </c>
      <c r="E20">
        <f t="shared" ca="1" si="18"/>
        <v>32</v>
      </c>
      <c r="F20">
        <f t="shared" ca="1" si="18"/>
        <v>32</v>
      </c>
      <c r="G20">
        <f t="shared" ca="1" si="18"/>
        <v>32</v>
      </c>
      <c r="H20">
        <f t="shared" ca="1" si="18"/>
        <v>32</v>
      </c>
      <c r="I20">
        <f t="shared" ca="1" si="18"/>
        <v>32</v>
      </c>
      <c r="J20">
        <f t="shared" ca="1" si="18"/>
        <v>32</v>
      </c>
      <c r="K20">
        <f t="shared" ca="1" si="18"/>
        <v>32</v>
      </c>
      <c r="L20">
        <f t="shared" ca="1" si="18"/>
        <v>32</v>
      </c>
      <c r="M20">
        <f t="shared" ca="1" si="18"/>
        <v>32</v>
      </c>
      <c r="N20">
        <f t="shared" ca="1" si="18"/>
        <v>32</v>
      </c>
      <c r="O20">
        <f t="shared" ca="1" si="18"/>
        <v>32</v>
      </c>
    </row>
    <row r="21" spans="2:15" x14ac:dyDescent="0.35">
      <c r="B21" s="9" t="s">
        <v>17</v>
      </c>
      <c r="C21">
        <f ca="1">INDIRECT("'"&amp;$A$1&amp;"'!$f$17")</f>
        <v>30</v>
      </c>
      <c r="D21">
        <f t="shared" ref="D21:O21" ca="1" si="19">INDIRECT("'"&amp;$A$1&amp;"'!$f$17")</f>
        <v>30</v>
      </c>
      <c r="E21">
        <f t="shared" ca="1" si="19"/>
        <v>30</v>
      </c>
      <c r="F21">
        <f t="shared" ca="1" si="19"/>
        <v>30</v>
      </c>
      <c r="G21">
        <f t="shared" ca="1" si="19"/>
        <v>30</v>
      </c>
      <c r="H21">
        <f t="shared" ca="1" si="19"/>
        <v>30</v>
      </c>
      <c r="I21">
        <f t="shared" ca="1" si="19"/>
        <v>30</v>
      </c>
      <c r="J21">
        <f t="shared" ca="1" si="19"/>
        <v>30</v>
      </c>
      <c r="K21">
        <f t="shared" ca="1" si="19"/>
        <v>30</v>
      </c>
      <c r="L21">
        <f t="shared" ca="1" si="19"/>
        <v>30</v>
      </c>
      <c r="M21">
        <f t="shared" ca="1" si="19"/>
        <v>30</v>
      </c>
      <c r="N21">
        <f t="shared" ca="1" si="19"/>
        <v>30</v>
      </c>
      <c r="O21">
        <f t="shared" ca="1" si="19"/>
        <v>30</v>
      </c>
    </row>
    <row r="22" spans="2:15" x14ac:dyDescent="0.35">
      <c r="B22" s="9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9" t="s">
        <v>129</v>
      </c>
      <c r="C23">
        <f ca="1">INDIRECT("'"&amp;$A$1&amp;"'!$C$23")</f>
        <v>0</v>
      </c>
      <c r="D23">
        <f ca="1">INDIRECT("'"&amp;$A$1&amp;"'!$d$23")</f>
        <v>1</v>
      </c>
      <c r="E23">
        <f ca="1">INDIRECT("'"&amp;$A$1&amp;"'!$e$23")</f>
        <v>2</v>
      </c>
      <c r="F23">
        <f ca="1">INDIRECT("'"&amp;$A$1&amp;"'!$f$23")</f>
        <v>3</v>
      </c>
      <c r="G23">
        <f ca="1">INDIRECT("'"&amp;$A$1&amp;"'!$g$23")</f>
        <v>4.25</v>
      </c>
      <c r="H23">
        <f ca="1">INDIRECT("'"&amp;$A$1&amp;"'!$h$23")</f>
        <v>6</v>
      </c>
      <c r="I23">
        <f ca="1">INDIRECT("'"&amp;$A$1&amp;"'!$i$23")</f>
        <v>7.25</v>
      </c>
      <c r="J23">
        <f ca="1">INDIRECT("'"&amp;$A$1&amp;"'!$j$23")</f>
        <v>8.25</v>
      </c>
      <c r="K23">
        <f ca="1">INDIRECT("'"&amp;$A$1&amp;"'!$k$23")</f>
        <v>10</v>
      </c>
      <c r="L23">
        <f ca="1">INDIRECT("'"&amp;$A$1&amp;"'!$l$23")</f>
        <v>11</v>
      </c>
      <c r="M23">
        <f ca="1">INDIRECT("'"&amp;$A$1&amp;"'!$m$23")</f>
        <v>11.5</v>
      </c>
      <c r="N23">
        <f ca="1">INDIRECT("'"&amp;$A$1&amp;"'!$n$23")</f>
        <v>13</v>
      </c>
      <c r="O23">
        <f ca="1">INDIRECT("'"&amp;$A$1&amp;"'!$o$23")</f>
        <v>13.5</v>
      </c>
    </row>
    <row r="24" spans="2:15" x14ac:dyDescent="0.35">
      <c r="B24" s="9" t="s">
        <v>130</v>
      </c>
      <c r="C24">
        <f ca="1">INDIRECT("'"&amp;$A$1&amp;"'!$C$25")</f>
        <v>15</v>
      </c>
      <c r="D24">
        <f ca="1">INDIRECT("'"&amp;$A$1&amp;"'!$d$25")</f>
        <v>17</v>
      </c>
      <c r="E24">
        <f ca="1">INDIRECT("'"&amp;$A$1&amp;"'!$e$25")</f>
        <v>24</v>
      </c>
      <c r="F24">
        <f ca="1">INDIRECT("'"&amp;$A$1&amp;"'!$f$25")</f>
        <v>28</v>
      </c>
      <c r="G24">
        <f ca="1">INDIRECT("'"&amp;$A$1&amp;"'!$g$25")</f>
        <v>28</v>
      </c>
      <c r="H24">
        <f ca="1">INDIRECT("'"&amp;$A$1&amp;"'!$h$25")</f>
        <v>30</v>
      </c>
      <c r="I24">
        <f ca="1">INDIRECT("'"&amp;$A$1&amp;"'!$i$25")</f>
        <v>44</v>
      </c>
      <c r="J24">
        <f ca="1">INDIRECT("'"&amp;$A$1&amp;"'!$j$25")</f>
        <v>49</v>
      </c>
      <c r="K24">
        <f ca="1">INDIRECT("'"&amp;$A$1&amp;"'!$k$25")</f>
        <v>55</v>
      </c>
      <c r="L24">
        <f ca="1">INDIRECT("'"&amp;$A$1&amp;"'!$l$25")</f>
        <v>60</v>
      </c>
      <c r="M24">
        <f ca="1">INDIRECT("'"&amp;$A$1&amp;"'!$m$25")</f>
        <v>70</v>
      </c>
      <c r="N24">
        <f ca="1">INDIRECT("'"&amp;$A$1&amp;"'!$n$25")</f>
        <v>81</v>
      </c>
      <c r="O24">
        <f ca="1">INDIRECT("'"&amp;$A$1&amp;"'!$o$25")</f>
        <v>98</v>
      </c>
    </row>
    <row r="25" spans="2:15" x14ac:dyDescent="0.35">
      <c r="B25" s="9" t="s">
        <v>131</v>
      </c>
      <c r="C25">
        <f ca="1">INDIRECT("'"&amp;$A$1&amp;"'!$C$26")</f>
        <v>12</v>
      </c>
      <c r="D25">
        <f ca="1">INDIRECT("'"&amp;$A$1&amp;"'!$d$26")</f>
        <v>16</v>
      </c>
      <c r="E25">
        <f ca="1">INDIRECT("'"&amp;$A$1&amp;"'!$e$26")</f>
        <v>20</v>
      </c>
      <c r="F25">
        <f ca="1">INDIRECT("'"&amp;$A$1&amp;"'!$f$26")</f>
        <v>22</v>
      </c>
      <c r="G25">
        <f ca="1">INDIRECT("'"&amp;$A$1&amp;"'!$g$26")</f>
        <v>35</v>
      </c>
      <c r="H25">
        <f ca="1">INDIRECT("'"&amp;$A$1&amp;"'!$h$26")</f>
        <v>36</v>
      </c>
      <c r="I25">
        <f ca="1">INDIRECT("'"&amp;$A$1&amp;"'!$i$26")</f>
        <v>50</v>
      </c>
      <c r="J25">
        <f ca="1">INDIRECT("'"&amp;$A$1&amp;"'!$j$26")</f>
        <v>59</v>
      </c>
      <c r="K25">
        <f ca="1">INDIRECT("'"&amp;$A$1&amp;"'!$k$26")</f>
        <v>63</v>
      </c>
      <c r="L25">
        <f ca="1">INDIRECT("'"&amp;$A$1&amp;"'!$l$26")</f>
        <v>63</v>
      </c>
      <c r="M25">
        <f ca="1">INDIRECT("'"&amp;$A$1&amp;"'!$m$26")</f>
        <v>79</v>
      </c>
      <c r="N25">
        <f ca="1">INDIRECT("'"&amp;$A$1&amp;"'!$n$26")</f>
        <v>85</v>
      </c>
      <c r="O25">
        <f ca="1">INDIRECT("'"&amp;$A$1&amp;"'!$o$26")</f>
        <v>94</v>
      </c>
    </row>
    <row r="26" spans="2:15" x14ac:dyDescent="0.35">
      <c r="B26" s="9" t="s">
        <v>132</v>
      </c>
      <c r="C26">
        <f ca="1">INDIRECT("'"&amp;$A$1&amp;"'!$C$27")</f>
        <v>7</v>
      </c>
      <c r="D26">
        <f ca="1">INDIRECT("'"&amp;$A$1&amp;"'!$d$27")</f>
        <v>13</v>
      </c>
      <c r="E26">
        <f ca="1">INDIRECT("'"&amp;$A$1&amp;"'!$e$27")</f>
        <v>28</v>
      </c>
      <c r="F26">
        <f ca="1">INDIRECT("'"&amp;$A$1&amp;"'!$f$27")</f>
        <v>35</v>
      </c>
      <c r="G26">
        <f ca="1">INDIRECT("'"&amp;$A$1&amp;"'!$g$27")</f>
        <v>39</v>
      </c>
      <c r="H26">
        <f ca="1">INDIRECT("'"&amp;$A$1&amp;"'!$h$27")</f>
        <v>44</v>
      </c>
      <c r="I26">
        <f ca="1">INDIRECT("'"&amp;$A$1&amp;"'!$i$27")</f>
        <v>48</v>
      </c>
      <c r="J26">
        <f ca="1">INDIRECT("'"&amp;$A$1&amp;"'!$j$27")</f>
        <v>49</v>
      </c>
      <c r="K26">
        <f ca="1">INDIRECT("'"&amp;$A$1&amp;"'!$k$27")</f>
        <v>52</v>
      </c>
      <c r="L26">
        <f ca="1">INDIRECT("'"&amp;$A$1&amp;"'!$l$27")</f>
        <v>65</v>
      </c>
      <c r="M26">
        <f ca="1">INDIRECT("'"&amp;$A$1&amp;"'!$m$27")</f>
        <v>60</v>
      </c>
      <c r="N26">
        <f ca="1">INDIRECT("'"&amp;$A$1&amp;"'!$n$27")</f>
        <v>90</v>
      </c>
      <c r="O26">
        <f ca="1">INDIRECT("'"&amp;$A$1&amp;"'!$o$27")</f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8"/>
  <sheetViews>
    <sheetView workbookViewId="0">
      <selection activeCell="B24" sqref="B24"/>
    </sheetView>
  </sheetViews>
  <sheetFormatPr defaultColWidth="14.453125" defaultRowHeight="15" customHeight="1" x14ac:dyDescent="0.35"/>
  <cols>
    <col min="1" max="1" width="14.453125" style="7" customWidth="1"/>
    <col min="2" max="15" width="10.81640625" style="7" customWidth="1"/>
    <col min="16" max="16384" width="14.453125" style="7"/>
  </cols>
  <sheetData>
    <row r="2" spans="2:6" ht="14.5" x14ac:dyDescent="0.35">
      <c r="B2" s="8" t="s">
        <v>34</v>
      </c>
    </row>
    <row r="3" spans="2:6" ht="14.5" x14ac:dyDescent="0.35">
      <c r="B3" s="8" t="s">
        <v>0</v>
      </c>
      <c r="C3" s="5">
        <v>30</v>
      </c>
    </row>
    <row r="4" spans="2:6" ht="14.5" x14ac:dyDescent="0.35">
      <c r="B4" s="8" t="s">
        <v>1</v>
      </c>
      <c r="C4" s="7">
        <v>178</v>
      </c>
      <c r="D4" s="10" t="s">
        <v>35</v>
      </c>
      <c r="E4" s="7">
        <f>C4*8/29</f>
        <v>49.103448275862071</v>
      </c>
    </row>
    <row r="5" spans="2:6" ht="14.5" x14ac:dyDescent="0.35">
      <c r="B5" s="8" t="s">
        <v>2</v>
      </c>
      <c r="C5" s="7">
        <v>67.7</v>
      </c>
      <c r="D5" s="10" t="s">
        <v>36</v>
      </c>
      <c r="E5" s="7">
        <v>12</v>
      </c>
    </row>
    <row r="6" spans="2:6" ht="14.5" x14ac:dyDescent="0.35">
      <c r="B6" s="8" t="s">
        <v>3</v>
      </c>
      <c r="C6" s="5">
        <v>17.3</v>
      </c>
      <c r="D6" s="10" t="s">
        <v>37</v>
      </c>
      <c r="E6" s="7">
        <f>(E4^2+E5^2)^0.5</f>
        <v>50.548478044153434</v>
      </c>
    </row>
    <row r="7" spans="2:6" ht="14.5" x14ac:dyDescent="0.35">
      <c r="B7" s="8" t="s">
        <v>4</v>
      </c>
      <c r="C7" s="7">
        <v>5</v>
      </c>
    </row>
    <row r="8" spans="2:6" ht="14.5" x14ac:dyDescent="0.35">
      <c r="B8" s="8" t="s">
        <v>5</v>
      </c>
      <c r="C8" s="11">
        <v>21.4</v>
      </c>
    </row>
    <row r="9" spans="2:6" ht="14.5" x14ac:dyDescent="0.35">
      <c r="B9" s="8" t="s">
        <v>38</v>
      </c>
      <c r="C9" s="11">
        <f>(C4)+(C5*(C11/100+C12/100))^2</f>
        <v>1207.7552640399997</v>
      </c>
    </row>
    <row r="10" spans="2:6" ht="14.5" x14ac:dyDescent="0.35">
      <c r="B10" s="8"/>
      <c r="C10" s="7" t="s">
        <v>39</v>
      </c>
      <c r="D10" s="7" t="s">
        <v>40</v>
      </c>
      <c r="E10" s="7" t="s">
        <v>41</v>
      </c>
      <c r="F10" s="7" t="s">
        <v>42</v>
      </c>
    </row>
    <row r="11" spans="2:6" ht="14.5" x14ac:dyDescent="0.35">
      <c r="B11" s="8" t="s">
        <v>43</v>
      </c>
      <c r="C11" s="5">
        <v>12</v>
      </c>
      <c r="D11" s="5">
        <v>10.4</v>
      </c>
      <c r="E11" s="5">
        <v>17.7</v>
      </c>
      <c r="F11" s="5">
        <v>17</v>
      </c>
    </row>
    <row r="12" spans="2:6" ht="14.5" x14ac:dyDescent="0.35">
      <c r="B12" s="8" t="s">
        <v>44</v>
      </c>
      <c r="C12" s="5">
        <v>35.4</v>
      </c>
      <c r="D12" s="5">
        <v>29.4</v>
      </c>
      <c r="E12" s="5">
        <v>40.4</v>
      </c>
      <c r="F12" s="5">
        <v>52.5</v>
      </c>
    </row>
    <row r="14" spans="2:6" ht="14.5" x14ac:dyDescent="0.35">
      <c r="B14" s="12" t="s">
        <v>45</v>
      </c>
    </row>
    <row r="15" spans="2:6" ht="14.5" x14ac:dyDescent="0.35">
      <c r="C15" s="7" t="s">
        <v>46</v>
      </c>
      <c r="D15" s="7" t="s">
        <v>18</v>
      </c>
      <c r="E15" s="7" t="s">
        <v>19</v>
      </c>
      <c r="F15" s="7" t="s">
        <v>47</v>
      </c>
    </row>
    <row r="16" spans="2:6" ht="14.5" x14ac:dyDescent="0.35">
      <c r="B16" s="7" t="s">
        <v>48</v>
      </c>
      <c r="C16" s="5">
        <v>54</v>
      </c>
      <c r="D16" s="5">
        <v>20</v>
      </c>
      <c r="E16" s="7" t="s">
        <v>49</v>
      </c>
      <c r="F16" s="5">
        <v>23</v>
      </c>
    </row>
    <row r="17" spans="1:15" ht="14.5" x14ac:dyDescent="0.35">
      <c r="B17" s="7" t="s">
        <v>50</v>
      </c>
      <c r="C17" s="5">
        <v>54</v>
      </c>
      <c r="D17" s="7" t="s">
        <v>49</v>
      </c>
      <c r="E17" s="5">
        <v>54</v>
      </c>
      <c r="F17" s="5">
        <v>26</v>
      </c>
    </row>
    <row r="18" spans="1:15" ht="15" customHeight="1" x14ac:dyDescent="0.35">
      <c r="C18" s="13">
        <f>$A$20-C20</f>
        <v>0</v>
      </c>
      <c r="D18" s="13">
        <f t="shared" ref="D18:O18" si="0">$A$20-D20</f>
        <v>5</v>
      </c>
      <c r="E18" s="13">
        <f t="shared" si="0"/>
        <v>10</v>
      </c>
      <c r="F18" s="13">
        <f t="shared" si="0"/>
        <v>15</v>
      </c>
      <c r="G18" s="13">
        <f t="shared" si="0"/>
        <v>20</v>
      </c>
      <c r="H18" s="13">
        <f t="shared" si="0"/>
        <v>25</v>
      </c>
      <c r="I18" s="13">
        <f t="shared" si="0"/>
        <v>30</v>
      </c>
      <c r="J18" s="13">
        <f t="shared" si="0"/>
        <v>35</v>
      </c>
      <c r="K18" s="13">
        <f t="shared" si="0"/>
        <v>40</v>
      </c>
      <c r="L18" s="13">
        <f t="shared" si="0"/>
        <v>45</v>
      </c>
      <c r="M18" s="13">
        <f t="shared" si="0"/>
        <v>50</v>
      </c>
      <c r="N18" s="13">
        <f t="shared" si="0"/>
        <v>55</v>
      </c>
      <c r="O18" s="13">
        <f t="shared" si="0"/>
        <v>60</v>
      </c>
    </row>
    <row r="19" spans="1:15" ht="14.5" x14ac:dyDescent="0.35">
      <c r="B19" s="14" t="s">
        <v>51</v>
      </c>
      <c r="C19" s="13">
        <f t="shared" ref="C19:O19" si="1">($E$4^2+$E$5^2-2*$E$4*$E$5*COS((90+$A$20-C20)*PI()/180))^0.5-$E$6</f>
        <v>0</v>
      </c>
      <c r="D19" s="13">
        <f t="shared" si="1"/>
        <v>1.0059608794073327</v>
      </c>
      <c r="E19" s="13">
        <f t="shared" si="1"/>
        <v>1.9852255757765178</v>
      </c>
      <c r="F19" s="13">
        <f t="shared" si="1"/>
        <v>2.9320082553956084</v>
      </c>
      <c r="G19" s="13">
        <f t="shared" si="1"/>
        <v>3.8409830176234081</v>
      </c>
      <c r="H19" s="13">
        <f t="shared" si="1"/>
        <v>4.7072634450341084</v>
      </c>
      <c r="I19" s="13">
        <f t="shared" si="1"/>
        <v>5.526382739361722</v>
      </c>
      <c r="J19" s="13">
        <f t="shared" si="1"/>
        <v>6.294274999405836</v>
      </c>
      <c r="K19" s="13">
        <f t="shared" si="1"/>
        <v>7.0072579693044545</v>
      </c>
      <c r="L19" s="13">
        <f t="shared" si="1"/>
        <v>7.6620174245537598</v>
      </c>
      <c r="M19" s="13">
        <f t="shared" si="1"/>
        <v>8.2555932531059497</v>
      </c>
      <c r="N19" s="13">
        <f t="shared" si="1"/>
        <v>8.7853672169092434</v>
      </c>
      <c r="O19" s="13">
        <f t="shared" si="1"/>
        <v>9.24905233518367</v>
      </c>
    </row>
    <row r="20" spans="1:15" ht="14.5" x14ac:dyDescent="0.35">
      <c r="A20" s="7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5" x14ac:dyDescent="0.35">
      <c r="B21" s="8" t="s">
        <v>53</v>
      </c>
      <c r="C21" s="5">
        <v>7.75</v>
      </c>
      <c r="D21" s="5">
        <v>8.5</v>
      </c>
      <c r="E21" s="5">
        <v>10</v>
      </c>
      <c r="F21" s="5">
        <v>11</v>
      </c>
      <c r="G21" s="5">
        <v>11.75</v>
      </c>
      <c r="H21" s="5">
        <v>12.75</v>
      </c>
      <c r="I21" s="5">
        <v>13.5</v>
      </c>
      <c r="J21" s="5">
        <v>14.25</v>
      </c>
      <c r="K21" s="5">
        <v>15</v>
      </c>
      <c r="L21" s="5">
        <v>17</v>
      </c>
      <c r="M21" s="5">
        <v>17.75</v>
      </c>
      <c r="N21" s="5">
        <v>19</v>
      </c>
      <c r="O21" s="5">
        <v>20.5</v>
      </c>
    </row>
    <row r="22" spans="1:15" ht="14.5" x14ac:dyDescent="0.35">
      <c r="B22" s="12" t="s">
        <v>54</v>
      </c>
    </row>
    <row r="23" spans="1:15" ht="14.5" x14ac:dyDescent="0.35">
      <c r="B23" s="8" t="s">
        <v>55</v>
      </c>
      <c r="C23" s="15">
        <f t="shared" ref="C23:O23" si="3">(C21-$C$21)</f>
        <v>0</v>
      </c>
      <c r="D23" s="15">
        <f t="shared" si="3"/>
        <v>0.75</v>
      </c>
      <c r="E23" s="15">
        <f t="shared" si="3"/>
        <v>2.25</v>
      </c>
      <c r="F23" s="15">
        <f t="shared" si="3"/>
        <v>3.25</v>
      </c>
      <c r="G23" s="15">
        <f t="shared" si="3"/>
        <v>4</v>
      </c>
      <c r="H23" s="15">
        <f t="shared" si="3"/>
        <v>5</v>
      </c>
      <c r="I23" s="15">
        <f t="shared" si="3"/>
        <v>5.75</v>
      </c>
      <c r="J23" s="15">
        <f t="shared" si="3"/>
        <v>6.5</v>
      </c>
      <c r="K23" s="15">
        <f t="shared" si="3"/>
        <v>7.25</v>
      </c>
      <c r="L23" s="15">
        <f t="shared" si="3"/>
        <v>9.25</v>
      </c>
      <c r="M23" s="15">
        <f t="shared" si="3"/>
        <v>10</v>
      </c>
      <c r="N23" s="15">
        <f t="shared" si="3"/>
        <v>11.25</v>
      </c>
      <c r="O23" s="15">
        <f t="shared" si="3"/>
        <v>12.75</v>
      </c>
    </row>
    <row r="24" spans="1:15" ht="14.5" x14ac:dyDescent="0.35">
      <c r="B24" s="8" t="s">
        <v>56</v>
      </c>
      <c r="C24" s="16">
        <f t="shared" ref="C24:O24" si="4">C23/$C$8^0.5</f>
        <v>0</v>
      </c>
      <c r="D24" s="16">
        <f t="shared" si="4"/>
        <v>0.16212663793766885</v>
      </c>
      <c r="E24" s="16">
        <f t="shared" si="4"/>
        <v>0.48637991381300655</v>
      </c>
      <c r="F24" s="16">
        <f t="shared" si="4"/>
        <v>0.702548764396565</v>
      </c>
      <c r="G24" s="16">
        <f t="shared" si="4"/>
        <v>0.8646754023342339</v>
      </c>
      <c r="H24" s="16">
        <f t="shared" si="4"/>
        <v>1.0808442529177924</v>
      </c>
      <c r="I24" s="16">
        <f t="shared" si="4"/>
        <v>1.2429708908554613</v>
      </c>
      <c r="J24" s="16">
        <f t="shared" si="4"/>
        <v>1.40509752879313</v>
      </c>
      <c r="K24" s="16">
        <f t="shared" si="4"/>
        <v>1.5672241667307989</v>
      </c>
      <c r="L24" s="16">
        <f t="shared" si="4"/>
        <v>1.9995618678979159</v>
      </c>
      <c r="M24" s="16">
        <f t="shared" si="4"/>
        <v>2.1616885058355848</v>
      </c>
      <c r="N24" s="16">
        <f t="shared" si="4"/>
        <v>2.4318995690650329</v>
      </c>
      <c r="O24" s="16">
        <f t="shared" si="4"/>
        <v>2.7561528449403707</v>
      </c>
    </row>
    <row r="25" spans="1:15" ht="14.5" x14ac:dyDescent="0.35">
      <c r="B25" s="8" t="s">
        <v>57</v>
      </c>
      <c r="C25" s="5">
        <v>13</v>
      </c>
      <c r="D25" s="5">
        <v>17</v>
      </c>
      <c r="E25" s="5">
        <v>21</v>
      </c>
      <c r="F25" s="5">
        <v>30</v>
      </c>
      <c r="G25" s="5">
        <v>36</v>
      </c>
      <c r="H25" s="5">
        <v>46</v>
      </c>
      <c r="I25" s="5">
        <v>64</v>
      </c>
      <c r="J25" s="5">
        <v>77</v>
      </c>
      <c r="K25" s="5">
        <v>98</v>
      </c>
      <c r="L25" s="5">
        <v>117</v>
      </c>
      <c r="M25" s="5">
        <v>134</v>
      </c>
      <c r="N25" s="5">
        <v>153</v>
      </c>
      <c r="O25" s="5">
        <v>181</v>
      </c>
    </row>
    <row r="26" spans="1:15" ht="14.5" x14ac:dyDescent="0.35">
      <c r="B26" s="8"/>
      <c r="C26" s="5">
        <v>12</v>
      </c>
      <c r="D26" s="5">
        <v>14</v>
      </c>
      <c r="E26" s="5">
        <v>24</v>
      </c>
      <c r="F26" s="5">
        <v>27</v>
      </c>
      <c r="G26" s="5">
        <v>33</v>
      </c>
      <c r="H26" s="5">
        <v>48</v>
      </c>
      <c r="I26" s="5">
        <v>52</v>
      </c>
      <c r="J26" s="5">
        <v>74</v>
      </c>
      <c r="K26" s="5">
        <v>90</v>
      </c>
      <c r="L26" s="5">
        <v>116</v>
      </c>
      <c r="M26" s="5">
        <v>134</v>
      </c>
      <c r="N26" s="5">
        <v>161</v>
      </c>
      <c r="O26" s="5">
        <v>180</v>
      </c>
    </row>
    <row r="27" spans="1:15" ht="14.5" x14ac:dyDescent="0.35">
      <c r="B27" s="8"/>
      <c r="C27" s="5">
        <v>15</v>
      </c>
      <c r="D27" s="5">
        <v>21</v>
      </c>
      <c r="E27" s="5">
        <v>30</v>
      </c>
      <c r="F27" s="5">
        <v>31</v>
      </c>
      <c r="G27" s="5">
        <v>42</v>
      </c>
      <c r="H27" s="5">
        <v>46</v>
      </c>
      <c r="I27" s="5">
        <v>64</v>
      </c>
      <c r="J27" s="5">
        <v>78</v>
      </c>
      <c r="K27" s="5">
        <v>95</v>
      </c>
      <c r="L27" s="5">
        <v>112</v>
      </c>
      <c r="M27" s="5">
        <v>133</v>
      </c>
      <c r="N27" s="5">
        <v>157</v>
      </c>
      <c r="O27" s="5">
        <v>182</v>
      </c>
    </row>
    <row r="28" spans="1:15" ht="14.5" x14ac:dyDescent="0.35">
      <c r="B28" s="8" t="s">
        <v>58</v>
      </c>
      <c r="C28" s="17">
        <f t="shared" ref="C28:O28" si="5">AVERAGE(C25:C27)</f>
        <v>13.333333333333334</v>
      </c>
      <c r="D28" s="17">
        <f t="shared" si="5"/>
        <v>17.333333333333332</v>
      </c>
      <c r="E28" s="17">
        <f t="shared" si="5"/>
        <v>25</v>
      </c>
      <c r="F28" s="17">
        <f t="shared" si="5"/>
        <v>29.333333333333332</v>
      </c>
      <c r="G28" s="17">
        <f t="shared" si="5"/>
        <v>37</v>
      </c>
      <c r="H28" s="17">
        <f t="shared" si="5"/>
        <v>46.666666666666664</v>
      </c>
      <c r="I28" s="17">
        <f t="shared" si="5"/>
        <v>60</v>
      </c>
      <c r="J28" s="17">
        <f t="shared" si="5"/>
        <v>76.333333333333329</v>
      </c>
      <c r="K28" s="17">
        <f t="shared" si="5"/>
        <v>94.333333333333329</v>
      </c>
      <c r="L28" s="17">
        <f t="shared" si="5"/>
        <v>115</v>
      </c>
      <c r="M28" s="17">
        <f t="shared" si="5"/>
        <v>133.66666666666666</v>
      </c>
      <c r="N28" s="17">
        <f t="shared" si="5"/>
        <v>157</v>
      </c>
      <c r="O28" s="17">
        <f t="shared" si="5"/>
        <v>181</v>
      </c>
    </row>
    <row r="29" spans="1:15" ht="14.5" x14ac:dyDescent="0.35">
      <c r="B29" s="8" t="s">
        <v>59</v>
      </c>
      <c r="C29" s="18">
        <f t="shared" ref="C29:O29" si="6">C28-$C28</f>
        <v>0</v>
      </c>
      <c r="D29" s="18">
        <f t="shared" si="6"/>
        <v>3.9999999999999982</v>
      </c>
      <c r="E29" s="18">
        <f t="shared" si="6"/>
        <v>11.666666666666666</v>
      </c>
      <c r="F29" s="18">
        <f t="shared" si="6"/>
        <v>15.999999999999998</v>
      </c>
      <c r="G29" s="18">
        <f t="shared" si="6"/>
        <v>23.666666666666664</v>
      </c>
      <c r="H29" s="18">
        <f t="shared" si="6"/>
        <v>33.333333333333329</v>
      </c>
      <c r="I29" s="18">
        <f t="shared" si="6"/>
        <v>46.666666666666664</v>
      </c>
      <c r="J29" s="18">
        <f t="shared" si="6"/>
        <v>62.999999999999993</v>
      </c>
      <c r="K29" s="18">
        <f t="shared" si="6"/>
        <v>81</v>
      </c>
      <c r="L29" s="18">
        <f t="shared" si="6"/>
        <v>101.66666666666667</v>
      </c>
      <c r="M29" s="18">
        <f t="shared" si="6"/>
        <v>120.33333333333333</v>
      </c>
      <c r="N29" s="18">
        <f t="shared" si="6"/>
        <v>143.66666666666666</v>
      </c>
      <c r="O29" s="18">
        <f t="shared" si="6"/>
        <v>167.66666666666666</v>
      </c>
    </row>
    <row r="30" spans="1:15" ht="14.5" x14ac:dyDescent="0.35">
      <c r="B30" s="8" t="s">
        <v>60</v>
      </c>
      <c r="C30" s="19">
        <f t="shared" ref="C30:O30" si="7">C29/($C$12)+($C$5*$C$12/100)^1.2/10</f>
        <v>4.5238720885852173</v>
      </c>
      <c r="D30" s="19">
        <f t="shared" si="7"/>
        <v>4.6368664388677034</v>
      </c>
      <c r="E30" s="19">
        <f t="shared" si="7"/>
        <v>4.8534389435758012</v>
      </c>
      <c r="F30" s="19">
        <f t="shared" si="7"/>
        <v>4.9758494897151611</v>
      </c>
      <c r="G30" s="19">
        <f t="shared" si="7"/>
        <v>5.1924219944232588</v>
      </c>
      <c r="H30" s="19">
        <f t="shared" si="7"/>
        <v>5.4654916742725996</v>
      </c>
      <c r="I30" s="19">
        <f t="shared" si="7"/>
        <v>5.842139508547552</v>
      </c>
      <c r="J30" s="19">
        <f t="shared" si="7"/>
        <v>6.3035331055343695</v>
      </c>
      <c r="K30" s="19">
        <f t="shared" si="7"/>
        <v>6.8120076818055564</v>
      </c>
      <c r="L30" s="19">
        <f t="shared" si="7"/>
        <v>7.3958118249317337</v>
      </c>
      <c r="M30" s="19">
        <f t="shared" si="7"/>
        <v>7.923118792916668</v>
      </c>
      <c r="N30" s="19">
        <f t="shared" si="7"/>
        <v>8.582252502897834</v>
      </c>
      <c r="O30" s="19">
        <f t="shared" si="7"/>
        <v>9.260218604592751</v>
      </c>
    </row>
    <row r="31" spans="1:15" ht="14.5" x14ac:dyDescent="0.35">
      <c r="B31" s="8" t="s">
        <v>61</v>
      </c>
      <c r="D31" s="20">
        <f t="shared" ref="D31:O31" si="8">D29/D23</f>
        <v>5.3333333333333313</v>
      </c>
      <c r="E31" s="20">
        <f t="shared" si="8"/>
        <v>5.1851851851851851</v>
      </c>
      <c r="F31" s="20">
        <f t="shared" si="8"/>
        <v>4.9230769230769225</v>
      </c>
      <c r="G31" s="20">
        <f t="shared" si="8"/>
        <v>5.9166666666666661</v>
      </c>
      <c r="H31" s="20">
        <f t="shared" si="8"/>
        <v>6.6666666666666661</v>
      </c>
      <c r="I31" s="20">
        <f t="shared" si="8"/>
        <v>8.115942028985506</v>
      </c>
      <c r="J31" s="20">
        <f t="shared" si="8"/>
        <v>9.6923076923076916</v>
      </c>
      <c r="K31" s="20">
        <f t="shared" si="8"/>
        <v>11.172413793103448</v>
      </c>
      <c r="L31" s="20">
        <f t="shared" si="8"/>
        <v>10.990990990990991</v>
      </c>
      <c r="M31" s="20">
        <f t="shared" si="8"/>
        <v>12.033333333333333</v>
      </c>
      <c r="N31" s="20">
        <f t="shared" si="8"/>
        <v>12.770370370370369</v>
      </c>
      <c r="O31" s="20">
        <f t="shared" si="8"/>
        <v>13.15032679738562</v>
      </c>
    </row>
    <row r="32" spans="1:15" ht="14.5" x14ac:dyDescent="0.35">
      <c r="B32" s="12" t="s">
        <v>62</v>
      </c>
    </row>
    <row r="33" spans="1:12" ht="14.5" x14ac:dyDescent="0.35">
      <c r="A33" s="6" t="s">
        <v>63</v>
      </c>
      <c r="B33" s="7">
        <f t="array" ref="B33:C37">LINEST(C29:O29,C23:O23,FALSE,TRUE)</f>
        <v>11.376152583049134</v>
      </c>
      <c r="C33" s="7">
        <v>0</v>
      </c>
    </row>
    <row r="34" spans="1:12" ht="15" customHeight="1" x14ac:dyDescent="0.35">
      <c r="B34" s="7">
        <v>0.61277610143161632</v>
      </c>
      <c r="C34" s="7" t="e">
        <v>#N/A</v>
      </c>
    </row>
    <row r="35" spans="1:12" ht="14.5" x14ac:dyDescent="0.35">
      <c r="A35" s="6" t="s">
        <v>64</v>
      </c>
      <c r="B35" s="7">
        <v>0.96635423389617736</v>
      </c>
      <c r="C35" s="7">
        <v>15.739521266003003</v>
      </c>
    </row>
    <row r="36" spans="1:12" ht="15" customHeight="1" x14ac:dyDescent="0.35">
      <c r="B36" s="7">
        <v>344.65705940447077</v>
      </c>
      <c r="C36" s="7">
        <v>12</v>
      </c>
    </row>
    <row r="37" spans="1:12" ht="15" customHeight="1" x14ac:dyDescent="0.35">
      <c r="B37" s="7">
        <v>85382.765199360016</v>
      </c>
      <c r="C37" s="7">
        <v>2972.7903561955291</v>
      </c>
    </row>
    <row r="40" spans="1:12" ht="14.5" x14ac:dyDescent="0.35">
      <c r="B40" s="12" t="s">
        <v>65</v>
      </c>
      <c r="G40" s="12" t="s">
        <v>66</v>
      </c>
    </row>
    <row r="41" spans="1:12" ht="14.5" x14ac:dyDescent="0.35">
      <c r="A41" s="6" t="s">
        <v>63</v>
      </c>
      <c r="B41" s="7">
        <f t="array" ref="B41:D45">LINEST(C29:O29,C23:O23^{1;2},FALSE,TRUE)</f>
        <v>0.73282977351134937</v>
      </c>
      <c r="C41" s="7">
        <v>4.3017696733067821</v>
      </c>
      <c r="D41" s="7">
        <v>0</v>
      </c>
      <c r="G41" s="7">
        <f t="array" ref="G41:I45">LINEST(C30:O30,C23:O23^{1;2},FALSE,TRUE)</f>
        <v>-6.4622118550947433E-2</v>
      </c>
      <c r="H41" s="7">
        <v>1.4800328269789349</v>
      </c>
      <c r="I41" s="7">
        <v>0</v>
      </c>
    </row>
    <row r="42" spans="1:12" ht="15" customHeight="1" x14ac:dyDescent="0.35">
      <c r="B42" s="7">
        <v>7.6517014686287591E-2</v>
      </c>
      <c r="C42" s="7">
        <v>0.76777577709073519</v>
      </c>
      <c r="D42" s="7" t="e">
        <v>#N/A</v>
      </c>
      <c r="G42" s="7">
        <v>2.7113761161354461E-2</v>
      </c>
      <c r="H42" s="7">
        <v>0.27206091522075715</v>
      </c>
      <c r="I42" s="7" t="e">
        <v>#N/A</v>
      </c>
    </row>
    <row r="43" spans="1:12" ht="14.5" x14ac:dyDescent="0.35">
      <c r="A43" s="6" t="s">
        <v>64</v>
      </c>
      <c r="B43" s="7">
        <v>0.99639716175496529</v>
      </c>
      <c r="C43" s="7">
        <v>5.3795131134605834</v>
      </c>
      <c r="D43" s="7" t="e">
        <v>#N/A</v>
      </c>
      <c r="G43" s="7">
        <v>0.92655987293558129</v>
      </c>
      <c r="H43" s="7">
        <v>1.9062274491595339</v>
      </c>
      <c r="I43" s="7" t="e">
        <v>#N/A</v>
      </c>
    </row>
    <row r="44" spans="1:12" ht="15" customHeight="1" x14ac:dyDescent="0.35">
      <c r="B44" s="7">
        <v>1521.0742245242327</v>
      </c>
      <c r="C44" s="7">
        <v>11</v>
      </c>
      <c r="D44" s="7" t="e">
        <v>#N/A</v>
      </c>
      <c r="G44" s="7">
        <v>69.390937963323836</v>
      </c>
      <c r="H44" s="7">
        <v>11</v>
      </c>
      <c r="I44" s="7" t="e">
        <v>#N/A</v>
      </c>
    </row>
    <row r="45" spans="1:12" ht="15" customHeight="1" x14ac:dyDescent="0.35">
      <c r="B45" s="7">
        <v>88037.224780838704</v>
      </c>
      <c r="C45" s="7">
        <v>318.33077471683816</v>
      </c>
      <c r="D45" s="7" t="e">
        <v>#N/A</v>
      </c>
      <c r="G45" s="7">
        <v>504.29213110327555</v>
      </c>
      <c r="H45" s="7">
        <v>39.970733967221896</v>
      </c>
      <c r="I45" s="7" t="e">
        <v>#N/A</v>
      </c>
    </row>
    <row r="47" spans="1:12" ht="15" customHeight="1" x14ac:dyDescent="0.35">
      <c r="B47" s="14" t="s">
        <v>67</v>
      </c>
    </row>
    <row r="48" spans="1:12" ht="14.5" x14ac:dyDescent="0.35">
      <c r="B48" s="12"/>
      <c r="C48" s="7">
        <v>2</v>
      </c>
      <c r="D48" s="7">
        <f>C48+1</f>
        <v>3</v>
      </c>
      <c r="E48" s="7">
        <f t="shared" ref="E48:L48" si="9">D48+1</f>
        <v>4</v>
      </c>
      <c r="F48" s="7">
        <f t="shared" si="9"/>
        <v>5</v>
      </c>
      <c r="G48" s="7">
        <f t="shared" si="9"/>
        <v>6</v>
      </c>
      <c r="H48" s="7">
        <f t="shared" si="9"/>
        <v>7</v>
      </c>
      <c r="I48" s="7">
        <f t="shared" si="9"/>
        <v>8</v>
      </c>
      <c r="J48" s="7">
        <f t="shared" si="9"/>
        <v>9</v>
      </c>
      <c r="K48" s="7">
        <f t="shared" si="9"/>
        <v>10</v>
      </c>
      <c r="L48" s="7">
        <f t="shared" si="9"/>
        <v>11</v>
      </c>
    </row>
    <row r="49" spans="1:12" ht="14.5" x14ac:dyDescent="0.35">
      <c r="B49" s="6">
        <v>13</v>
      </c>
      <c r="C49" s="7">
        <f>$B$49-C48</f>
        <v>11</v>
      </c>
      <c r="D49" s="7">
        <f t="shared" ref="D49:L49" si="10">$B$49-D48</f>
        <v>10</v>
      </c>
      <c r="E49" s="7">
        <f t="shared" si="10"/>
        <v>9</v>
      </c>
      <c r="F49" s="7">
        <f t="shared" si="10"/>
        <v>8</v>
      </c>
      <c r="G49" s="7">
        <f t="shared" si="10"/>
        <v>7</v>
      </c>
      <c r="H49" s="7">
        <f t="shared" si="10"/>
        <v>6</v>
      </c>
      <c r="I49" s="7">
        <f t="shared" si="10"/>
        <v>5</v>
      </c>
      <c r="J49" s="7">
        <f t="shared" si="10"/>
        <v>4</v>
      </c>
      <c r="K49" s="7">
        <f t="shared" si="10"/>
        <v>3</v>
      </c>
      <c r="L49" s="7">
        <f t="shared" si="10"/>
        <v>2</v>
      </c>
    </row>
    <row r="50" spans="1:12" ht="14.5" x14ac:dyDescent="0.35">
      <c r="A50" s="6"/>
      <c r="B50" s="12"/>
      <c r="C50" s="7" t="str">
        <f>C48&amp;"-"&amp;C49</f>
        <v>2-11</v>
      </c>
      <c r="D50" s="7" t="str">
        <f t="shared" ref="D50:L50" si="11">D48&amp;"-"&amp;D49</f>
        <v>3-10</v>
      </c>
      <c r="E50" s="7" t="str">
        <f t="shared" si="11"/>
        <v>4-9</v>
      </c>
      <c r="F50" s="7" t="str">
        <f t="shared" si="11"/>
        <v>5-8</v>
      </c>
      <c r="G50" s="7" t="str">
        <f t="shared" si="11"/>
        <v>6-7</v>
      </c>
      <c r="H50" s="7" t="str">
        <f t="shared" si="11"/>
        <v>7-6</v>
      </c>
      <c r="I50" s="7" t="str">
        <f t="shared" si="11"/>
        <v>8-5</v>
      </c>
      <c r="J50" s="7" t="str">
        <f t="shared" si="11"/>
        <v>9-4</v>
      </c>
      <c r="K50" s="7" t="str">
        <f t="shared" si="11"/>
        <v>10-3</v>
      </c>
      <c r="L50" s="7" t="str">
        <f t="shared" si="11"/>
        <v>11-2</v>
      </c>
    </row>
    <row r="51" spans="1:12" ht="14.5" x14ac:dyDescent="0.35">
      <c r="A51" s="6"/>
      <c r="B51" s="7" t="s">
        <v>68</v>
      </c>
      <c r="C51" s="21">
        <f>RSQ(C30:D30,C23:D23)</f>
        <v>1.0000000000000004</v>
      </c>
      <c r="D51" s="21">
        <f>RSQ(C30:E30,C23:E23)</f>
        <v>0.99988709920216801</v>
      </c>
      <c r="E51" s="21">
        <f>RSQ(C30:F30,C23:F23)</f>
        <v>0.99849214537401587</v>
      </c>
      <c r="F51" s="21">
        <f>RSQ(C30:G30,C23:G23)</f>
        <v>0.98173333512147765</v>
      </c>
      <c r="G51" s="21">
        <f>RSQ(C30:H30,C23:H23)</f>
        <v>0.96965232798994716</v>
      </c>
      <c r="H51" s="21">
        <f>RSQ(C30:I30,C23:I23)</f>
        <v>0.93922080479952119</v>
      </c>
      <c r="I51" s="21">
        <f>RSQ(C30:J30,C23:J23)</f>
        <v>0.91275799617469033</v>
      </c>
      <c r="J51" s="21">
        <f>RSQ(C30:K30,C23:K23)</f>
        <v>0.89935682886092105</v>
      </c>
      <c r="K51" s="21">
        <f>RSQ(C30:L30,C23:L23)</f>
        <v>0.93001125524254824</v>
      </c>
      <c r="L51" s="21">
        <f>RSQ(C30:M30,C23:M23)</f>
        <v>0.94160692646116873</v>
      </c>
    </row>
    <row r="52" spans="1:12" ht="15" customHeight="1" x14ac:dyDescent="0.35">
      <c r="B52" s="7" t="s">
        <v>69</v>
      </c>
      <c r="C52" s="7">
        <f>RSQ(E30:O30,E23:O23)</f>
        <v>0.98626790928483943</v>
      </c>
      <c r="D52" s="7">
        <f>RSQ(F30:O30,F23:O23)</f>
        <v>0.9931301813107154</v>
      </c>
      <c r="E52" s="7">
        <f>RSQ(G30:O30,G23:O23)</f>
        <v>0.99397979608547826</v>
      </c>
      <c r="F52" s="7">
        <f>RSQ(H30:O30,H23:O23)</f>
        <v>0.99335327910442861</v>
      </c>
      <c r="G52" s="7">
        <f>RSQ(I30:O30,I23:O23)</f>
        <v>0.99155204947546449</v>
      </c>
      <c r="H52" s="7">
        <f>RSQ(J30:O30,J23:O23)</f>
        <v>0.98908068449406883</v>
      </c>
      <c r="I52" s="7">
        <f>RSQ(K30:O30,K23:O23)</f>
        <v>0.98222684235640856</v>
      </c>
      <c r="J52" s="7">
        <f>RSQ(L30:O30,L23:O23)</f>
        <v>0.9922801723947785</v>
      </c>
      <c r="K52" s="7">
        <f>RSQ(M30:O30,M23:O23)</f>
        <v>0.9980381956049772</v>
      </c>
      <c r="L52" s="7">
        <f>RSQ(N30:O30,N23:O23)</f>
        <v>1.0000000000000004</v>
      </c>
    </row>
    <row r="53" spans="1:12" ht="15" customHeight="1" x14ac:dyDescent="0.35">
      <c r="B53" s="7" t="s">
        <v>70</v>
      </c>
      <c r="C53" s="21">
        <f>AVERAGE(C51:C52)</f>
        <v>0.99313395464241994</v>
      </c>
      <c r="D53" s="21">
        <f t="shared" ref="D53:L53" si="12">AVERAGE(D51:D52)</f>
        <v>0.9965086402564417</v>
      </c>
      <c r="E53" s="21">
        <f t="shared" si="12"/>
        <v>0.99623597072974701</v>
      </c>
      <c r="F53" s="21">
        <f t="shared" si="12"/>
        <v>0.98754330711295313</v>
      </c>
      <c r="G53" s="21">
        <f t="shared" si="12"/>
        <v>0.98060218873270588</v>
      </c>
      <c r="H53" s="21">
        <f t="shared" si="12"/>
        <v>0.96415074464679495</v>
      </c>
      <c r="I53" s="21">
        <f t="shared" si="12"/>
        <v>0.94749241926554939</v>
      </c>
      <c r="J53" s="21">
        <f t="shared" si="12"/>
        <v>0.94581850062784978</v>
      </c>
      <c r="K53" s="21">
        <f t="shared" si="12"/>
        <v>0.96402472542376272</v>
      </c>
      <c r="L53" s="21">
        <f t="shared" si="12"/>
        <v>0.97080346323058464</v>
      </c>
    </row>
    <row r="55" spans="1:12" ht="14.5" x14ac:dyDescent="0.35">
      <c r="B55" s="12" t="s">
        <v>71</v>
      </c>
    </row>
    <row r="56" spans="1:12" ht="14.5" x14ac:dyDescent="0.35">
      <c r="A56" s="6"/>
      <c r="B56" s="7">
        <f t="array" ref="B56:E60">LINEST(C30:E30,C23:E23,FALSE,TRUE)</f>
        <v>2.5596244359460143</v>
      </c>
      <c r="C56" s="7">
        <v>0</v>
      </c>
      <c r="D56" s="7" t="e">
        <v>#N/A</v>
      </c>
      <c r="E56" s="7" t="e">
        <v>#N/A</v>
      </c>
    </row>
    <row r="57" spans="1:12" ht="15" customHeight="1" x14ac:dyDescent="0.35">
      <c r="B57" s="7">
        <v>1.5963467759204033</v>
      </c>
      <c r="C57" s="7" t="e">
        <v>#N/A</v>
      </c>
      <c r="D57" s="7" t="e">
        <v>#N/A</v>
      </c>
      <c r="E57" s="7" t="e">
        <v>#N/A</v>
      </c>
    </row>
    <row r="58" spans="1:12" ht="14.5" x14ac:dyDescent="0.35">
      <c r="A58" s="6"/>
      <c r="B58" s="7">
        <v>0.56245667965472845</v>
      </c>
      <c r="C58" s="7">
        <v>3.7860688105311815</v>
      </c>
      <c r="D58" s="7" t="e">
        <v>#N/A</v>
      </c>
      <c r="E58" s="7" t="e">
        <v>#N/A</v>
      </c>
    </row>
    <row r="59" spans="1:12" ht="15" customHeight="1" x14ac:dyDescent="0.35">
      <c r="B59" s="7">
        <v>2.5709759628412843</v>
      </c>
      <c r="C59" s="7">
        <v>2</v>
      </c>
      <c r="D59" s="7" t="e">
        <v>#N/A</v>
      </c>
      <c r="E59" s="7" t="e">
        <v>#N/A</v>
      </c>
    </row>
    <row r="60" spans="1:12" ht="15" customHeight="1" x14ac:dyDescent="0.35">
      <c r="B60" s="7">
        <v>36.853184548642233</v>
      </c>
      <c r="C60" s="7">
        <v>28.668634076153992</v>
      </c>
      <c r="D60" s="7" t="e">
        <v>#N/A</v>
      </c>
      <c r="E60" s="7" t="e">
        <v>#N/A</v>
      </c>
    </row>
    <row r="62" spans="1:12" ht="15" customHeight="1" x14ac:dyDescent="0.35">
      <c r="B62" s="14" t="s">
        <v>72</v>
      </c>
    </row>
    <row r="63" spans="1:12" ht="15" customHeight="1" x14ac:dyDescent="0.35">
      <c r="B63" s="7">
        <f t="array" ref="B63:E67">LINEST(F30:O30,F23:O23,TRUE,TRUE)</f>
        <v>0.46204874840387139</v>
      </c>
      <c r="C63" s="7">
        <v>3.3099189049347122</v>
      </c>
      <c r="D63" s="7" t="e">
        <v>#N/A</v>
      </c>
      <c r="E63" s="7" t="e">
        <v>#N/A</v>
      </c>
    </row>
    <row r="64" spans="1:12" ht="15" customHeight="1" x14ac:dyDescent="0.35">
      <c r="B64" s="7">
        <v>1.3586648880356125E-2</v>
      </c>
      <c r="C64" s="7">
        <v>0.10988609138941133</v>
      </c>
      <c r="D64" s="7" t="e">
        <v>#N/A</v>
      </c>
      <c r="E64" s="7" t="e">
        <v>#N/A</v>
      </c>
    </row>
    <row r="65" spans="2:5" ht="15" customHeight="1" x14ac:dyDescent="0.35">
      <c r="B65" s="7">
        <v>0.9931301813107154</v>
      </c>
      <c r="C65" s="7">
        <v>0.13005269190600899</v>
      </c>
      <c r="D65" s="7" t="e">
        <v>#N/A</v>
      </c>
      <c r="E65" s="7" t="e">
        <v>#N/A</v>
      </c>
    </row>
    <row r="66" spans="2:5" ht="15" customHeight="1" x14ac:dyDescent="0.35">
      <c r="B66" s="7">
        <v>1156.5139940124311</v>
      </c>
      <c r="C66" s="7">
        <v>8</v>
      </c>
      <c r="D66" s="7" t="e">
        <v>#N/A</v>
      </c>
      <c r="E66" s="7" t="e">
        <v>#N/A</v>
      </c>
    </row>
    <row r="67" spans="2:5" ht="15" customHeight="1" x14ac:dyDescent="0.35">
      <c r="B67" s="7">
        <v>19.56093383073263</v>
      </c>
      <c r="C67" s="7">
        <v>0.13530962137599434</v>
      </c>
      <c r="D67" s="7" t="e">
        <v>#N/A</v>
      </c>
      <c r="E67" s="7" t="e">
        <v>#N/A</v>
      </c>
    </row>
    <row r="69" spans="2:5" ht="15" customHeight="1" x14ac:dyDescent="0.35">
      <c r="B69" s="14" t="s">
        <v>73</v>
      </c>
    </row>
    <row r="70" spans="2:5" ht="15" customHeight="1" x14ac:dyDescent="0.35">
      <c r="B70" s="7">
        <f t="array" ref="B70:E74">LINEST(C23:O23,C18:O18,FALSE,TRUE)</f>
        <v>0.20123076923076924</v>
      </c>
      <c r="C70" s="7">
        <v>0</v>
      </c>
      <c r="D70" s="7" t="e">
        <v>#N/A</v>
      </c>
      <c r="E70" s="7" t="e">
        <v>#N/A</v>
      </c>
    </row>
    <row r="71" spans="2:5" ht="15" customHeight="1" x14ac:dyDescent="0.35">
      <c r="B71" s="7">
        <v>2.9745800094705156E-3</v>
      </c>
      <c r="C71" s="7" t="e">
        <v>#N/A</v>
      </c>
      <c r="D71" s="7" t="e">
        <v>#N/A</v>
      </c>
      <c r="E71" s="7" t="e">
        <v>#N/A</v>
      </c>
    </row>
    <row r="72" spans="2:5" ht="15" customHeight="1" x14ac:dyDescent="0.35">
      <c r="B72" s="7">
        <v>0.99738479027603688</v>
      </c>
      <c r="C72" s="7">
        <v>0.37918603782582921</v>
      </c>
      <c r="D72" s="7" t="e">
        <v>#N/A</v>
      </c>
      <c r="E72" s="7" t="e">
        <v>#N/A</v>
      </c>
    </row>
    <row r="73" spans="2:5" ht="15" customHeight="1" x14ac:dyDescent="0.35">
      <c r="B73" s="7">
        <v>4576.5421310744568</v>
      </c>
      <c r="C73" s="7">
        <v>12</v>
      </c>
      <c r="D73" s="7" t="e">
        <v>#N/A</v>
      </c>
      <c r="E73" s="7" t="e">
        <v>#N/A</v>
      </c>
    </row>
    <row r="74" spans="2:5" ht="15" customHeight="1" x14ac:dyDescent="0.35">
      <c r="B74" s="7">
        <v>658.02461538461534</v>
      </c>
      <c r="C74" s="7">
        <v>1.7253846153846142</v>
      </c>
      <c r="D74" s="7" t="e">
        <v>#N/A</v>
      </c>
      <c r="E74" s="7" t="e">
        <v>#N/A</v>
      </c>
    </row>
    <row r="76" spans="2:5" ht="15" customHeight="1" x14ac:dyDescent="0.35">
      <c r="B76" s="14" t="s">
        <v>74</v>
      </c>
    </row>
    <row r="77" spans="2:5" ht="15" customHeight="1" x14ac:dyDescent="0.35">
      <c r="C77" s="7" t="s">
        <v>75</v>
      </c>
    </row>
    <row r="78" spans="2:5" ht="15" customHeight="1" x14ac:dyDescent="0.35">
      <c r="C78" s="7" t="s">
        <v>76</v>
      </c>
      <c r="D78" s="7" t="s">
        <v>77</v>
      </c>
    </row>
    <row r="79" spans="2:5" ht="15" customHeight="1" x14ac:dyDescent="0.35">
      <c r="B79" s="7" t="s">
        <v>78</v>
      </c>
      <c r="C79" s="7">
        <f>[1]Analysis!$P$146</f>
        <v>0.34203744840647843</v>
      </c>
      <c r="D79" s="7">
        <f>[1]Analysis!$Q$146</f>
        <v>3.2585633843548916</v>
      </c>
    </row>
    <row r="80" spans="2:5" ht="15" customHeight="1" x14ac:dyDescent="0.35">
      <c r="B80" s="7" t="s">
        <v>79</v>
      </c>
      <c r="C80" s="7">
        <f>[1]Analysis!$D$140</f>
        <v>0.23143507692307691</v>
      </c>
      <c r="D80" s="7">
        <f>[1]Analysis!$E$140</f>
        <v>0</v>
      </c>
    </row>
    <row r="82" spans="2:12" ht="15" customHeight="1" x14ac:dyDescent="0.35">
      <c r="C82" s="7" t="s">
        <v>76</v>
      </c>
      <c r="D82" s="7" t="s">
        <v>77</v>
      </c>
    </row>
    <row r="83" spans="2:12" ht="15" customHeight="1" x14ac:dyDescent="0.35">
      <c r="B83" s="7" t="s">
        <v>80</v>
      </c>
      <c r="C83" s="7">
        <f>$C$79*$C$12</f>
        <v>12.108125673589337</v>
      </c>
      <c r="D83" s="7">
        <f>$C$12*($D$79-($C$5*$C$12/100)^1.2/10)</f>
        <v>-44.791928129753529</v>
      </c>
    </row>
    <row r="84" spans="2:12" ht="15" customHeight="1" x14ac:dyDescent="0.35">
      <c r="B84" s="7" t="s">
        <v>81</v>
      </c>
      <c r="C84" s="7">
        <f>$C$79*$C$12*$C$80</f>
        <v>2.8022449966614307</v>
      </c>
      <c r="D84" s="7">
        <f>$C$12*($D$79-($C$5*$C$12/100)^1.2/10)</f>
        <v>-44.791928129753529</v>
      </c>
    </row>
    <row r="87" spans="2:12" ht="15" customHeight="1" x14ac:dyDescent="0.35">
      <c r="B87" s="7" t="s">
        <v>82</v>
      </c>
      <c r="C87" s="10">
        <v>15</v>
      </c>
      <c r="D87" s="10">
        <f t="shared" ref="D87:K87" si="13">C87+5</f>
        <v>20</v>
      </c>
      <c r="E87" s="10">
        <f t="shared" si="13"/>
        <v>25</v>
      </c>
      <c r="F87" s="10">
        <f t="shared" si="13"/>
        <v>30</v>
      </c>
      <c r="G87" s="10">
        <f t="shared" si="13"/>
        <v>35</v>
      </c>
      <c r="H87" s="10">
        <f t="shared" si="13"/>
        <v>40</v>
      </c>
      <c r="I87" s="10">
        <f>H87+5</f>
        <v>45</v>
      </c>
      <c r="J87" s="10">
        <f t="shared" si="13"/>
        <v>50</v>
      </c>
      <c r="K87" s="10">
        <f t="shared" si="13"/>
        <v>55</v>
      </c>
      <c r="L87" s="10">
        <f>K87+5</f>
        <v>60</v>
      </c>
    </row>
    <row r="88" spans="2:12" ht="15" customHeight="1" x14ac:dyDescent="0.35">
      <c r="B88" s="7" t="s">
        <v>83</v>
      </c>
      <c r="C88" s="22">
        <f t="shared" ref="C88:L88" si="14">$C$80*C87</f>
        <v>3.4715261538461535</v>
      </c>
      <c r="D88" s="22">
        <f t="shared" si="14"/>
        <v>4.628701538461538</v>
      </c>
      <c r="E88" s="22">
        <f t="shared" si="14"/>
        <v>5.7858769230769225</v>
      </c>
      <c r="F88" s="22">
        <f t="shared" si="14"/>
        <v>6.943052307692307</v>
      </c>
      <c r="G88" s="22">
        <f t="shared" si="14"/>
        <v>8.1002276923076924</v>
      </c>
      <c r="H88" s="22">
        <f t="shared" si="14"/>
        <v>9.257403076923076</v>
      </c>
      <c r="I88" s="22">
        <f t="shared" si="14"/>
        <v>10.414578461538461</v>
      </c>
      <c r="J88" s="22">
        <f t="shared" si="14"/>
        <v>11.571753846153845</v>
      </c>
      <c r="K88" s="22">
        <f t="shared" si="14"/>
        <v>12.72892923076923</v>
      </c>
      <c r="L88" s="23">
        <f t="shared" si="14"/>
        <v>13.886104615384614</v>
      </c>
    </row>
    <row r="89" spans="2:12" ht="15" customHeight="1" x14ac:dyDescent="0.35">
      <c r="B89" s="7" t="s">
        <v>84</v>
      </c>
      <c r="C89" s="24">
        <f t="shared" ref="C89:L89" si="15">F23</f>
        <v>3.25</v>
      </c>
      <c r="D89" s="24">
        <f t="shared" si="15"/>
        <v>4</v>
      </c>
      <c r="E89" s="24">
        <f t="shared" si="15"/>
        <v>5</v>
      </c>
      <c r="F89" s="24">
        <f t="shared" si="15"/>
        <v>5.75</v>
      </c>
      <c r="G89" s="24">
        <f t="shared" si="15"/>
        <v>6.5</v>
      </c>
      <c r="H89" s="24">
        <f t="shared" si="15"/>
        <v>7.25</v>
      </c>
      <c r="I89" s="24">
        <f t="shared" si="15"/>
        <v>9.25</v>
      </c>
      <c r="J89" s="24">
        <f t="shared" si="15"/>
        <v>10</v>
      </c>
      <c r="K89" s="24">
        <f t="shared" si="15"/>
        <v>11.25</v>
      </c>
      <c r="L89" s="25">
        <f t="shared" si="15"/>
        <v>12.75</v>
      </c>
    </row>
    <row r="90" spans="2:12" ht="15" customHeight="1" x14ac:dyDescent="0.35">
      <c r="B90" s="7" t="s">
        <v>85</v>
      </c>
      <c r="C90" s="26">
        <f t="shared" ref="C90:K90" si="16">C88-C89</f>
        <v>0.22152615384615348</v>
      </c>
      <c r="D90" s="26">
        <f t="shared" si="16"/>
        <v>0.62870153846153798</v>
      </c>
      <c r="E90" s="26">
        <f t="shared" si="16"/>
        <v>0.78587692307692247</v>
      </c>
      <c r="F90" s="26">
        <f t="shared" si="16"/>
        <v>1.193052307692307</v>
      </c>
      <c r="G90" s="26">
        <f t="shared" si="16"/>
        <v>1.6002276923076924</v>
      </c>
      <c r="H90" s="26">
        <f t="shared" si="16"/>
        <v>2.007403076923076</v>
      </c>
      <c r="I90" s="26">
        <f t="shared" si="16"/>
        <v>1.1645784615384613</v>
      </c>
      <c r="J90" s="26">
        <f t="shared" si="16"/>
        <v>1.5717538461538449</v>
      </c>
      <c r="K90" s="26">
        <f t="shared" si="16"/>
        <v>1.4789292307692303</v>
      </c>
      <c r="L90" s="27">
        <f>L88-L89</f>
        <v>1.1361046153846139</v>
      </c>
    </row>
    <row r="91" spans="2:12" ht="15" customHeight="1" x14ac:dyDescent="0.35">
      <c r="B91" s="7" t="s">
        <v>86</v>
      </c>
      <c r="C91" s="28">
        <f t="shared" ref="C91:L91" si="17">C90/C89</f>
        <v>6.8161893491124143E-2</v>
      </c>
      <c r="D91" s="28">
        <f t="shared" si="17"/>
        <v>0.15717538461538449</v>
      </c>
      <c r="E91" s="28">
        <f t="shared" si="17"/>
        <v>0.15717538461538449</v>
      </c>
      <c r="F91" s="28">
        <f t="shared" si="17"/>
        <v>0.20748735785953165</v>
      </c>
      <c r="G91" s="28">
        <f t="shared" si="17"/>
        <v>0.24618887573964499</v>
      </c>
      <c r="H91" s="28">
        <f t="shared" si="17"/>
        <v>0.27688318302387255</v>
      </c>
      <c r="I91" s="28">
        <f t="shared" si="17"/>
        <v>0.1259003742203742</v>
      </c>
      <c r="J91" s="28">
        <f t="shared" si="17"/>
        <v>0.15717538461538449</v>
      </c>
      <c r="K91" s="28">
        <f t="shared" si="17"/>
        <v>0.13146037606837602</v>
      </c>
      <c r="L91" s="29">
        <f t="shared" si="17"/>
        <v>8.9106244343891292E-2</v>
      </c>
    </row>
    <row r="92" spans="2:12" ht="15" customHeight="1" x14ac:dyDescent="0.35">
      <c r="B92" s="7" t="s">
        <v>87</v>
      </c>
      <c r="C92" s="30">
        <f t="shared" ref="C92:L92" si="18">F29</f>
        <v>15.999999999999998</v>
      </c>
      <c r="D92" s="30">
        <f t="shared" si="18"/>
        <v>23.666666666666664</v>
      </c>
      <c r="E92" s="30">
        <f t="shared" si="18"/>
        <v>33.333333333333329</v>
      </c>
      <c r="F92" s="30">
        <f t="shared" si="18"/>
        <v>46.666666666666664</v>
      </c>
      <c r="G92" s="30">
        <f t="shared" si="18"/>
        <v>62.999999999999993</v>
      </c>
      <c r="H92" s="30">
        <f t="shared" si="18"/>
        <v>81</v>
      </c>
      <c r="I92" s="30">
        <f t="shared" si="18"/>
        <v>101.66666666666667</v>
      </c>
      <c r="J92" s="30">
        <f t="shared" si="18"/>
        <v>120.33333333333333</v>
      </c>
      <c r="K92" s="30">
        <f t="shared" si="18"/>
        <v>143.66666666666666</v>
      </c>
      <c r="L92" s="31">
        <f t="shared" si="18"/>
        <v>167.66666666666666</v>
      </c>
    </row>
    <row r="93" spans="2:12" ht="15" customHeight="1" x14ac:dyDescent="0.35">
      <c r="B93" s="7" t="s">
        <v>88</v>
      </c>
      <c r="C93" s="32">
        <f>$C$83*C89+$D$83</f>
        <v>-5.4405196905881823</v>
      </c>
      <c r="D93" s="32">
        <f t="shared" ref="D93:L93" si="19">$C$83*D89+$D$83</f>
        <v>3.640574564603817</v>
      </c>
      <c r="E93" s="32">
        <f t="shared" si="19"/>
        <v>15.748700238193152</v>
      </c>
      <c r="F93" s="32">
        <f t="shared" si="19"/>
        <v>24.829794493385151</v>
      </c>
      <c r="G93" s="32">
        <f t="shared" si="19"/>
        <v>33.910888748577165</v>
      </c>
      <c r="H93" s="32">
        <f t="shared" si="19"/>
        <v>42.991983003769164</v>
      </c>
      <c r="I93" s="32">
        <f t="shared" si="19"/>
        <v>67.208234350947833</v>
      </c>
      <c r="J93" s="32">
        <f t="shared" si="19"/>
        <v>76.289328606139833</v>
      </c>
      <c r="K93" s="32">
        <f t="shared" si="19"/>
        <v>91.424485698126517</v>
      </c>
      <c r="L93" s="32">
        <f t="shared" si="19"/>
        <v>109.58667420851052</v>
      </c>
    </row>
    <row r="94" spans="2:12" ht="15" customHeight="1" x14ac:dyDescent="0.35">
      <c r="B94" s="7" t="s">
        <v>85</v>
      </c>
      <c r="C94" s="33">
        <f t="shared" ref="C94:L94" si="20">C93-C92</f>
        <v>-21.440519690588182</v>
      </c>
      <c r="D94" s="33">
        <f t="shared" si="20"/>
        <v>-20.026092102062847</v>
      </c>
      <c r="E94" s="33">
        <f t="shared" si="20"/>
        <v>-17.584633095140177</v>
      </c>
      <c r="F94" s="33">
        <f t="shared" si="20"/>
        <v>-21.836872173281513</v>
      </c>
      <c r="G94" s="33">
        <f t="shared" si="20"/>
        <v>-29.089111251422828</v>
      </c>
      <c r="H94" s="33">
        <f t="shared" si="20"/>
        <v>-38.008016996230836</v>
      </c>
      <c r="I94" s="33">
        <f t="shared" si="20"/>
        <v>-34.458432315718838</v>
      </c>
      <c r="J94" s="33">
        <f t="shared" si="20"/>
        <v>-44.044004727193496</v>
      </c>
      <c r="K94" s="33">
        <f t="shared" si="20"/>
        <v>-52.24218096854014</v>
      </c>
      <c r="L94" s="34">
        <f t="shared" si="20"/>
        <v>-58.079992458156141</v>
      </c>
    </row>
    <row r="95" spans="2:12" ht="15" customHeight="1" x14ac:dyDescent="0.35">
      <c r="B95" s="7" t="s">
        <v>86</v>
      </c>
      <c r="C95" s="28">
        <f t="shared" ref="C95:L95" si="21">C94/C92</f>
        <v>-1.3400324806617616</v>
      </c>
      <c r="D95" s="28">
        <f t="shared" si="21"/>
        <v>-0.84617290572096548</v>
      </c>
      <c r="E95" s="28">
        <f t="shared" si="21"/>
        <v>-0.52753899285420536</v>
      </c>
      <c r="F95" s="28">
        <f t="shared" si="21"/>
        <v>-0.46793297514174675</v>
      </c>
      <c r="G95" s="28">
        <f t="shared" si="21"/>
        <v>-0.46173192462575924</v>
      </c>
      <c r="H95" s="28">
        <f t="shared" si="21"/>
        <v>-0.46923477773124489</v>
      </c>
      <c r="I95" s="28">
        <f t="shared" si="21"/>
        <v>-0.33893539982674264</v>
      </c>
      <c r="J95" s="28">
        <f t="shared" si="21"/>
        <v>-0.36601665978277143</v>
      </c>
      <c r="K95" s="28">
        <f t="shared" si="21"/>
        <v>-0.36363467031466457</v>
      </c>
      <c r="L95" s="29">
        <f t="shared" si="21"/>
        <v>-0.34640154547608037</v>
      </c>
    </row>
    <row r="96" spans="2:12" ht="15" customHeight="1" x14ac:dyDescent="0.35">
      <c r="B96" s="7" t="s">
        <v>89</v>
      </c>
      <c r="C96" s="30">
        <f>$C$84*C87+$D$84</f>
        <v>-2.7582531798320673</v>
      </c>
      <c r="D96" s="30">
        <f t="shared" ref="D96:L96" si="22">$C$84*D87+$D$84</f>
        <v>11.252971803475084</v>
      </c>
      <c r="E96" s="30">
        <f t="shared" si="22"/>
        <v>25.264196786782236</v>
      </c>
      <c r="F96" s="30">
        <f t="shared" si="22"/>
        <v>39.275421770089395</v>
      </c>
      <c r="G96" s="30">
        <f t="shared" si="22"/>
        <v>53.286646753396539</v>
      </c>
      <c r="H96" s="30">
        <f t="shared" si="22"/>
        <v>67.297871736703698</v>
      </c>
      <c r="I96" s="30">
        <f t="shared" si="22"/>
        <v>81.309096720010857</v>
      </c>
      <c r="J96" s="30">
        <f t="shared" si="22"/>
        <v>95.320321703318001</v>
      </c>
      <c r="K96" s="30">
        <f t="shared" si="22"/>
        <v>109.33154668662516</v>
      </c>
      <c r="L96" s="31">
        <f t="shared" si="22"/>
        <v>123.34277166993232</v>
      </c>
    </row>
    <row r="97" spans="2:12" ht="15" customHeight="1" x14ac:dyDescent="0.35">
      <c r="B97" s="7" t="s">
        <v>85</v>
      </c>
      <c r="C97" s="33">
        <f t="shared" ref="C97:L97" si="23">C96-C92</f>
        <v>-18.758253179832067</v>
      </c>
      <c r="D97" s="33">
        <f t="shared" si="23"/>
        <v>-12.41369486319158</v>
      </c>
      <c r="E97" s="33">
        <f t="shared" si="23"/>
        <v>-8.0691365465510927</v>
      </c>
      <c r="F97" s="33">
        <f t="shared" si="23"/>
        <v>-7.3912448965772697</v>
      </c>
      <c r="G97" s="33">
        <f t="shared" si="23"/>
        <v>-9.7133532466034538</v>
      </c>
      <c r="H97" s="33">
        <f t="shared" si="23"/>
        <v>-13.702128263296302</v>
      </c>
      <c r="I97" s="33">
        <f t="shared" si="23"/>
        <v>-20.357569946655815</v>
      </c>
      <c r="J97" s="33">
        <f t="shared" si="23"/>
        <v>-25.013011630015328</v>
      </c>
      <c r="K97" s="33">
        <f t="shared" si="23"/>
        <v>-34.335119980041497</v>
      </c>
      <c r="L97" s="34">
        <f t="shared" si="23"/>
        <v>-44.323894996734339</v>
      </c>
    </row>
    <row r="98" spans="2:12" ht="15" customHeight="1" x14ac:dyDescent="0.35">
      <c r="B98" s="7" t="s">
        <v>86</v>
      </c>
      <c r="C98" s="28">
        <f t="shared" ref="C98:L98" si="24">C97/C92</f>
        <v>-1.1723908237395044</v>
      </c>
      <c r="D98" s="28">
        <f t="shared" si="24"/>
        <v>-0.52452231816302453</v>
      </c>
      <c r="E98" s="28">
        <f t="shared" si="24"/>
        <v>-0.24207409639653282</v>
      </c>
      <c r="F98" s="28">
        <f t="shared" si="24"/>
        <v>-0.15838381921237007</v>
      </c>
      <c r="G98" s="28">
        <f t="shared" si="24"/>
        <v>-0.15418021026354689</v>
      </c>
      <c r="H98" s="28">
        <f t="shared" si="24"/>
        <v>-0.16916207732464569</v>
      </c>
      <c r="I98" s="28">
        <f t="shared" si="24"/>
        <v>-0.20023839291792603</v>
      </c>
      <c r="J98" s="28">
        <f t="shared" si="24"/>
        <v>-0.20786436257630467</v>
      </c>
      <c r="K98" s="28">
        <f t="shared" si="24"/>
        <v>-0.23899155438543968</v>
      </c>
      <c r="L98" s="29">
        <f t="shared" si="24"/>
        <v>-0.26435722662068195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>
      <selection activeCell="D3" sqref="D3"/>
    </sheetView>
  </sheetViews>
  <sheetFormatPr defaultColWidth="14.453125" defaultRowHeight="15" customHeight="1" x14ac:dyDescent="0.35"/>
  <cols>
    <col min="1" max="1" width="8.7265625" style="7" customWidth="1"/>
    <col min="2" max="2" width="20.08984375" style="7" customWidth="1"/>
    <col min="3" max="15" width="10.453125" style="7" customWidth="1"/>
    <col min="16" max="16384" width="14.453125" style="7"/>
  </cols>
  <sheetData>
    <row r="1" spans="2:8" ht="14.25" customHeight="1" x14ac:dyDescent="0.35"/>
    <row r="2" spans="2:8" ht="14.25" customHeight="1" x14ac:dyDescent="0.35">
      <c r="B2" s="8" t="s">
        <v>90</v>
      </c>
    </row>
    <row r="3" spans="2:8" ht="14.25" customHeight="1" x14ac:dyDescent="0.35">
      <c r="B3" s="8" t="s">
        <v>0</v>
      </c>
      <c r="C3" s="7">
        <v>25</v>
      </c>
    </row>
    <row r="4" spans="2:8" ht="14.25" customHeight="1" x14ac:dyDescent="0.35">
      <c r="B4" s="8" t="s">
        <v>1</v>
      </c>
      <c r="C4" s="7">
        <v>178.5</v>
      </c>
      <c r="D4" s="35" t="s">
        <v>35</v>
      </c>
      <c r="E4" s="7">
        <f>C4*8/29</f>
        <v>49.241379310344826</v>
      </c>
    </row>
    <row r="5" spans="2:8" ht="14.25" customHeight="1" x14ac:dyDescent="0.35">
      <c r="B5" s="8" t="s">
        <v>2</v>
      </c>
      <c r="C5" s="7">
        <v>54.1</v>
      </c>
      <c r="D5" s="35" t="s">
        <v>36</v>
      </c>
      <c r="E5" s="7">
        <v>12</v>
      </c>
    </row>
    <row r="6" spans="2:8" ht="14.25" customHeight="1" x14ac:dyDescent="0.35">
      <c r="B6" s="8" t="s">
        <v>3</v>
      </c>
      <c r="C6" s="6">
        <v>6.5</v>
      </c>
      <c r="D6" s="35" t="s">
        <v>37</v>
      </c>
      <c r="E6" s="7">
        <f>(E4^2+E5^2)^0.5</f>
        <v>50.682476620477573</v>
      </c>
    </row>
    <row r="7" spans="2:8" ht="14.25" customHeight="1" x14ac:dyDescent="0.35">
      <c r="B7" s="8" t="s">
        <v>4</v>
      </c>
      <c r="C7" s="7">
        <v>1</v>
      </c>
    </row>
    <row r="8" spans="2:8" ht="14.25" customHeight="1" x14ac:dyDescent="0.35">
      <c r="B8" s="8" t="s">
        <v>5</v>
      </c>
      <c r="C8" s="7">
        <v>17.100000000000001</v>
      </c>
      <c r="H8" s="6"/>
    </row>
    <row r="9" spans="2:8" ht="14.25" customHeight="1" x14ac:dyDescent="0.35">
      <c r="B9" s="8" t="s">
        <v>38</v>
      </c>
      <c r="C9" s="7">
        <f>(C4)+(C5*(C11/100+C12/100))^2</f>
        <v>750.29330884000012</v>
      </c>
      <c r="H9" s="6"/>
    </row>
    <row r="10" spans="2:8" ht="14.25" customHeight="1" x14ac:dyDescent="0.35">
      <c r="B10" s="8"/>
      <c r="C10" s="7" t="s">
        <v>39</v>
      </c>
      <c r="D10" s="7" t="s">
        <v>40</v>
      </c>
      <c r="E10" s="7" t="s">
        <v>41</v>
      </c>
      <c r="F10" s="7" t="s">
        <v>42</v>
      </c>
    </row>
    <row r="11" spans="2:8" ht="14.25" customHeight="1" x14ac:dyDescent="0.35">
      <c r="B11" s="8" t="s">
        <v>43</v>
      </c>
      <c r="C11" s="6">
        <v>5.5</v>
      </c>
      <c r="D11" s="6"/>
      <c r="E11" s="6">
        <v>12.9</v>
      </c>
      <c r="F11" s="6">
        <v>11.4</v>
      </c>
    </row>
    <row r="12" spans="2:8" ht="14.25" customHeight="1" x14ac:dyDescent="0.35">
      <c r="B12" s="8" t="s">
        <v>44</v>
      </c>
      <c r="C12" s="6">
        <v>38.700000000000003</v>
      </c>
      <c r="D12" s="6">
        <v>33.9</v>
      </c>
      <c r="E12" s="6">
        <v>43.9</v>
      </c>
      <c r="F12" s="6">
        <v>55.8</v>
      </c>
    </row>
    <row r="13" spans="2:8" ht="14.25" customHeight="1" x14ac:dyDescent="0.35">
      <c r="B13" s="8"/>
    </row>
    <row r="14" spans="2:8" ht="14.25" customHeight="1" x14ac:dyDescent="0.35">
      <c r="B14" s="12" t="s">
        <v>45</v>
      </c>
    </row>
    <row r="15" spans="2:8" ht="14.25" customHeight="1" x14ac:dyDescent="0.35">
      <c r="C15" s="7" t="s">
        <v>46</v>
      </c>
      <c r="D15" s="7" t="s">
        <v>18</v>
      </c>
      <c r="E15" s="7" t="s">
        <v>19</v>
      </c>
      <c r="F15" s="7" t="s">
        <v>47</v>
      </c>
    </row>
    <row r="16" spans="2:8" ht="14.25" customHeight="1" x14ac:dyDescent="0.35">
      <c r="B16" s="7" t="s">
        <v>48</v>
      </c>
      <c r="C16" s="7">
        <v>54</v>
      </c>
      <c r="D16" s="7">
        <v>20</v>
      </c>
      <c r="E16" s="7" t="s">
        <v>49</v>
      </c>
      <c r="F16" s="7">
        <v>20</v>
      </c>
    </row>
    <row r="17" spans="1:15" ht="14.25" customHeight="1" x14ac:dyDescent="0.35">
      <c r="B17" s="7" t="s">
        <v>50</v>
      </c>
      <c r="C17" s="7">
        <v>54</v>
      </c>
      <c r="D17" s="7" t="s">
        <v>49</v>
      </c>
      <c r="E17" s="7">
        <v>54</v>
      </c>
      <c r="F17" s="7">
        <v>20</v>
      </c>
    </row>
    <row r="18" spans="1:15" ht="14.25" customHeight="1" x14ac:dyDescent="0.35">
      <c r="C18" s="13">
        <f>$A$20-C20</f>
        <v>0</v>
      </c>
      <c r="D18" s="13">
        <f t="shared" ref="D18:O18" si="0">$A$20-D20</f>
        <v>5</v>
      </c>
      <c r="E18" s="13">
        <f t="shared" si="0"/>
        <v>10</v>
      </c>
      <c r="F18" s="13">
        <f t="shared" si="0"/>
        <v>15</v>
      </c>
      <c r="G18" s="13">
        <f t="shared" si="0"/>
        <v>20</v>
      </c>
      <c r="H18" s="13">
        <f t="shared" si="0"/>
        <v>25</v>
      </c>
      <c r="I18" s="13">
        <f t="shared" si="0"/>
        <v>30</v>
      </c>
      <c r="J18" s="13">
        <f t="shared" si="0"/>
        <v>35</v>
      </c>
      <c r="K18" s="13">
        <f t="shared" si="0"/>
        <v>40</v>
      </c>
      <c r="L18" s="13">
        <f t="shared" si="0"/>
        <v>45</v>
      </c>
      <c r="M18" s="13">
        <f t="shared" si="0"/>
        <v>50</v>
      </c>
      <c r="N18" s="13">
        <f t="shared" si="0"/>
        <v>55</v>
      </c>
      <c r="O18" s="13">
        <f t="shared" si="0"/>
        <v>60</v>
      </c>
    </row>
    <row r="19" spans="1:15" ht="14.25" customHeight="1" x14ac:dyDescent="0.35">
      <c r="B19" s="12" t="s">
        <v>91</v>
      </c>
      <c r="C19" s="13">
        <f t="shared" ref="C19:O19" si="1">($E$4^2+$E$5^2-2*$E$4*$E$5*COS((90+$A$20-C20)*PI()/180))^0.5-$E$6</f>
        <v>0</v>
      </c>
      <c r="D19" s="13">
        <f t="shared" si="1"/>
        <v>1.0061439075491947</v>
      </c>
      <c r="E19" s="13">
        <f t="shared" si="1"/>
        <v>1.9856319005087713</v>
      </c>
      <c r="F19" s="13">
        <f t="shared" si="1"/>
        <v>2.9326704830087991</v>
      </c>
      <c r="G19" s="13">
        <f t="shared" si="1"/>
        <v>3.8419260173131704</v>
      </c>
      <c r="H19" s="13">
        <f t="shared" si="1"/>
        <v>4.7085044459533805</v>
      </c>
      <c r="I19" s="13">
        <f t="shared" si="1"/>
        <v>5.527931562610668</v>
      </c>
      <c r="J19" s="13">
        <f t="shared" si="1"/>
        <v>6.2961343942300516</v>
      </c>
      <c r="K19" s="13">
        <f t="shared" si="1"/>
        <v>7.0094240285286986</v>
      </c>
      <c r="L19" s="13">
        <f t="shared" si="1"/>
        <v>7.6644800593101579</v>
      </c>
      <c r="M19" s="13">
        <f t="shared" si="1"/>
        <v>8.2583367111870913</v>
      </c>
      <c r="N19" s="13">
        <f t="shared" si="1"/>
        <v>8.7883706326223461</v>
      </c>
      <c r="O19" s="13">
        <f t="shared" si="1"/>
        <v>9.2522903014744458</v>
      </c>
    </row>
    <row r="20" spans="1:15" ht="14.25" customHeight="1" x14ac:dyDescent="0.35">
      <c r="A20" s="7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B21" s="8" t="s">
        <v>53</v>
      </c>
      <c r="C21" s="7">
        <v>6.25</v>
      </c>
      <c r="D21" s="7">
        <v>8.75</v>
      </c>
      <c r="E21" s="7">
        <v>9.25</v>
      </c>
      <c r="F21" s="7">
        <v>10</v>
      </c>
      <c r="G21" s="7">
        <v>10.5</v>
      </c>
      <c r="H21" s="7">
        <v>11.75</v>
      </c>
      <c r="I21" s="7">
        <v>12.75</v>
      </c>
      <c r="J21" s="7">
        <v>14</v>
      </c>
      <c r="K21" s="7">
        <v>14.75</v>
      </c>
      <c r="L21" s="7">
        <v>15.75</v>
      </c>
      <c r="M21" s="7">
        <v>16.75</v>
      </c>
      <c r="N21" s="7">
        <v>17.75</v>
      </c>
      <c r="O21" s="7">
        <v>18.25</v>
      </c>
    </row>
    <row r="22" spans="1:15" ht="14.25" customHeight="1" x14ac:dyDescent="0.35">
      <c r="B22" s="12" t="s">
        <v>54</v>
      </c>
    </row>
    <row r="23" spans="1:15" ht="14.25" customHeight="1" x14ac:dyDescent="0.35">
      <c r="B23" s="8" t="s">
        <v>55</v>
      </c>
      <c r="C23" s="15">
        <f t="shared" ref="C23:O23" si="3">(C21-$C$21)</f>
        <v>0</v>
      </c>
      <c r="D23" s="15">
        <f t="shared" si="3"/>
        <v>2.5</v>
      </c>
      <c r="E23" s="15">
        <f t="shared" si="3"/>
        <v>3</v>
      </c>
      <c r="F23" s="15">
        <f t="shared" si="3"/>
        <v>3.75</v>
      </c>
      <c r="G23" s="15">
        <f t="shared" si="3"/>
        <v>4.25</v>
      </c>
      <c r="H23" s="15">
        <f t="shared" si="3"/>
        <v>5.5</v>
      </c>
      <c r="I23" s="15">
        <f t="shared" si="3"/>
        <v>6.5</v>
      </c>
      <c r="J23" s="15">
        <f t="shared" si="3"/>
        <v>7.75</v>
      </c>
      <c r="K23" s="15">
        <f t="shared" si="3"/>
        <v>8.5</v>
      </c>
      <c r="L23" s="15">
        <f t="shared" si="3"/>
        <v>9.5</v>
      </c>
      <c r="M23" s="15">
        <f t="shared" si="3"/>
        <v>10.5</v>
      </c>
      <c r="N23" s="15">
        <f t="shared" si="3"/>
        <v>11.5</v>
      </c>
      <c r="O23" s="15">
        <f t="shared" si="3"/>
        <v>12</v>
      </c>
    </row>
    <row r="24" spans="1:15" ht="14.25" customHeight="1" x14ac:dyDescent="0.35">
      <c r="B24" s="8" t="s">
        <v>56</v>
      </c>
      <c r="C24" s="16">
        <f t="shared" ref="C24:O24" si="4">C23/$C$8^0.5</f>
        <v>0</v>
      </c>
      <c r="D24" s="16">
        <f t="shared" si="4"/>
        <v>0.60456354175834304</v>
      </c>
      <c r="E24" s="16">
        <f t="shared" si="4"/>
        <v>0.7254762501100116</v>
      </c>
      <c r="F24" s="16">
        <f t="shared" si="4"/>
        <v>0.90684531263751444</v>
      </c>
      <c r="G24" s="16">
        <f t="shared" si="4"/>
        <v>1.027758020989183</v>
      </c>
      <c r="H24" s="16">
        <f t="shared" si="4"/>
        <v>1.3300397918683546</v>
      </c>
      <c r="I24" s="16">
        <f t="shared" si="4"/>
        <v>1.5718652085716918</v>
      </c>
      <c r="J24" s="16">
        <f t="shared" si="4"/>
        <v>1.8741469794508632</v>
      </c>
      <c r="K24" s="16">
        <f t="shared" si="4"/>
        <v>2.055516041978366</v>
      </c>
      <c r="L24" s="16">
        <f t="shared" si="4"/>
        <v>2.2973414586817036</v>
      </c>
      <c r="M24" s="16">
        <f t="shared" si="4"/>
        <v>2.5391668753850407</v>
      </c>
      <c r="N24" s="16">
        <f t="shared" si="4"/>
        <v>2.7809922920883778</v>
      </c>
      <c r="O24" s="16">
        <f t="shared" si="4"/>
        <v>2.9019050004400464</v>
      </c>
    </row>
    <row r="25" spans="1:15" ht="14.25" customHeight="1" x14ac:dyDescent="0.35">
      <c r="B25" s="8" t="s">
        <v>57</v>
      </c>
      <c r="C25" s="7">
        <v>7</v>
      </c>
      <c r="D25" s="7">
        <v>12</v>
      </c>
      <c r="E25" s="7">
        <v>17</v>
      </c>
      <c r="F25" s="7">
        <v>24</v>
      </c>
      <c r="G25" s="7">
        <v>31</v>
      </c>
      <c r="H25" s="7">
        <v>46</v>
      </c>
      <c r="I25" s="7">
        <v>64</v>
      </c>
      <c r="J25" s="7">
        <v>77</v>
      </c>
      <c r="K25" s="7">
        <v>85</v>
      </c>
      <c r="L25" s="7">
        <v>105</v>
      </c>
      <c r="M25" s="7">
        <v>116</v>
      </c>
      <c r="N25" s="7">
        <v>113</v>
      </c>
      <c r="O25" s="7">
        <v>136</v>
      </c>
    </row>
    <row r="26" spans="1:15" ht="14.25" customHeight="1" x14ac:dyDescent="0.35">
      <c r="B26" s="8"/>
      <c r="C26" s="7">
        <v>5</v>
      </c>
      <c r="D26" s="7">
        <v>7</v>
      </c>
      <c r="E26" s="7">
        <v>12</v>
      </c>
      <c r="F26" s="7">
        <v>18</v>
      </c>
      <c r="G26" s="7">
        <v>28</v>
      </c>
      <c r="H26" s="7">
        <v>41</v>
      </c>
      <c r="I26" s="7">
        <v>57</v>
      </c>
      <c r="J26" s="7">
        <v>66</v>
      </c>
      <c r="K26" s="7">
        <v>81</v>
      </c>
      <c r="L26" s="7">
        <v>97</v>
      </c>
      <c r="M26" s="7">
        <v>113</v>
      </c>
      <c r="N26" s="7">
        <v>137</v>
      </c>
      <c r="O26" s="7">
        <v>141</v>
      </c>
    </row>
    <row r="27" spans="1:15" ht="14.25" customHeight="1" x14ac:dyDescent="0.35">
      <c r="B27" s="8"/>
      <c r="C27" s="7">
        <v>3</v>
      </c>
      <c r="D27" s="7">
        <v>10</v>
      </c>
      <c r="E27" s="7">
        <v>13</v>
      </c>
      <c r="F27" s="7">
        <v>22</v>
      </c>
      <c r="G27" s="7">
        <v>35</v>
      </c>
      <c r="H27" s="7">
        <v>50</v>
      </c>
      <c r="I27" s="7">
        <v>60</v>
      </c>
      <c r="J27" s="7">
        <v>74</v>
      </c>
      <c r="K27" s="7">
        <v>88</v>
      </c>
      <c r="L27" s="7">
        <v>102</v>
      </c>
      <c r="M27" s="7">
        <v>122</v>
      </c>
      <c r="N27" s="7">
        <v>135</v>
      </c>
      <c r="O27" s="7">
        <v>138</v>
      </c>
    </row>
    <row r="28" spans="1:15" ht="14.25" customHeight="1" x14ac:dyDescent="0.35">
      <c r="B28" s="8" t="s">
        <v>58</v>
      </c>
      <c r="C28" s="17">
        <f t="shared" ref="C28:O28" si="5">AVERAGE(C25:C27)</f>
        <v>5</v>
      </c>
      <c r="D28" s="17">
        <f t="shared" si="5"/>
        <v>9.6666666666666661</v>
      </c>
      <c r="E28" s="17">
        <f t="shared" si="5"/>
        <v>14</v>
      </c>
      <c r="F28" s="17">
        <f t="shared" si="5"/>
        <v>21.333333333333332</v>
      </c>
      <c r="G28" s="17">
        <f t="shared" si="5"/>
        <v>31.333333333333332</v>
      </c>
      <c r="H28" s="17">
        <f t="shared" si="5"/>
        <v>45.666666666666664</v>
      </c>
      <c r="I28" s="17">
        <f t="shared" si="5"/>
        <v>60.333333333333336</v>
      </c>
      <c r="J28" s="17">
        <f t="shared" si="5"/>
        <v>72.333333333333329</v>
      </c>
      <c r="K28" s="17">
        <f t="shared" si="5"/>
        <v>84.666666666666671</v>
      </c>
      <c r="L28" s="17">
        <f t="shared" si="5"/>
        <v>101.33333333333333</v>
      </c>
      <c r="M28" s="17">
        <f t="shared" si="5"/>
        <v>117</v>
      </c>
      <c r="N28" s="17">
        <f t="shared" si="5"/>
        <v>128.33333333333334</v>
      </c>
      <c r="O28" s="17">
        <f t="shared" si="5"/>
        <v>138.33333333333334</v>
      </c>
    </row>
    <row r="29" spans="1:15" ht="14.25" customHeight="1" x14ac:dyDescent="0.35">
      <c r="B29" s="8" t="s">
        <v>59</v>
      </c>
      <c r="C29" s="18">
        <f t="shared" ref="C29:O29" si="6">C28-$C28</f>
        <v>0</v>
      </c>
      <c r="D29" s="18">
        <f t="shared" si="6"/>
        <v>4.6666666666666661</v>
      </c>
      <c r="E29" s="18">
        <f t="shared" si="6"/>
        <v>9</v>
      </c>
      <c r="F29" s="18">
        <f t="shared" si="6"/>
        <v>16.333333333333332</v>
      </c>
      <c r="G29" s="18">
        <f t="shared" si="6"/>
        <v>26.333333333333332</v>
      </c>
      <c r="H29" s="18">
        <f t="shared" si="6"/>
        <v>40.666666666666664</v>
      </c>
      <c r="I29" s="18">
        <f t="shared" si="6"/>
        <v>55.333333333333336</v>
      </c>
      <c r="J29" s="18">
        <f t="shared" si="6"/>
        <v>67.333333333333329</v>
      </c>
      <c r="K29" s="18">
        <f t="shared" si="6"/>
        <v>79.666666666666671</v>
      </c>
      <c r="L29" s="18">
        <f t="shared" si="6"/>
        <v>96.333333333333329</v>
      </c>
      <c r="M29" s="18">
        <f t="shared" si="6"/>
        <v>112</v>
      </c>
      <c r="N29" s="18">
        <f t="shared" si="6"/>
        <v>123.33333333333334</v>
      </c>
      <c r="O29" s="18">
        <f t="shared" si="6"/>
        <v>133.33333333333334</v>
      </c>
    </row>
    <row r="30" spans="1:15" ht="14.25" customHeight="1" x14ac:dyDescent="0.35">
      <c r="B30" s="8" t="s">
        <v>60</v>
      </c>
      <c r="C30" s="19">
        <f t="shared" ref="C30:O30" si="7">C29/($C$12)+($C$5*$C$12/100)^1.2/10</f>
        <v>3.8467138058329491</v>
      </c>
      <c r="D30" s="19">
        <f t="shared" si="7"/>
        <v>3.9672995078139999</v>
      </c>
      <c r="E30" s="19">
        <f t="shared" si="7"/>
        <v>4.0792719453678332</v>
      </c>
      <c r="F30" s="19">
        <f t="shared" si="7"/>
        <v>4.2687637627666266</v>
      </c>
      <c r="G30" s="19">
        <f t="shared" si="7"/>
        <v>4.5271616955831639</v>
      </c>
      <c r="H30" s="19">
        <f t="shared" si="7"/>
        <v>4.8975320659535342</v>
      </c>
      <c r="I30" s="19">
        <f t="shared" si="7"/>
        <v>5.2765157007511228</v>
      </c>
      <c r="J30" s="19">
        <f t="shared" si="7"/>
        <v>5.5865932201309683</v>
      </c>
      <c r="K30" s="19">
        <f t="shared" si="7"/>
        <v>5.9052840039380303</v>
      </c>
      <c r="L30" s="19">
        <f t="shared" si="7"/>
        <v>6.3359472252989262</v>
      </c>
      <c r="M30" s="19">
        <f t="shared" si="7"/>
        <v>6.7407706533781688</v>
      </c>
      <c r="N30" s="19">
        <f t="shared" si="7"/>
        <v>7.0336216439035777</v>
      </c>
      <c r="O30" s="19">
        <f t="shared" si="7"/>
        <v>7.292019576720115</v>
      </c>
    </row>
    <row r="31" spans="1:15" ht="14.5" x14ac:dyDescent="0.35">
      <c r="B31" s="8" t="s">
        <v>61</v>
      </c>
      <c r="D31" s="20">
        <f t="shared" ref="D31:O31" si="8">D29/D23</f>
        <v>1.8666666666666665</v>
      </c>
      <c r="E31" s="20">
        <f t="shared" si="8"/>
        <v>3</v>
      </c>
      <c r="F31" s="20">
        <f t="shared" si="8"/>
        <v>4.3555555555555552</v>
      </c>
      <c r="G31" s="20">
        <f t="shared" si="8"/>
        <v>6.1960784313725483</v>
      </c>
      <c r="H31" s="20">
        <f t="shared" si="8"/>
        <v>7.3939393939393936</v>
      </c>
      <c r="I31" s="20">
        <f t="shared" si="8"/>
        <v>8.5128205128205128</v>
      </c>
      <c r="J31" s="20">
        <f t="shared" si="8"/>
        <v>8.6881720430107521</v>
      </c>
      <c r="K31" s="20">
        <f t="shared" si="8"/>
        <v>9.3725490196078436</v>
      </c>
      <c r="L31" s="20">
        <f t="shared" si="8"/>
        <v>10.140350877192981</v>
      </c>
      <c r="M31" s="20">
        <f t="shared" si="8"/>
        <v>10.666666666666666</v>
      </c>
      <c r="N31" s="20">
        <f t="shared" si="8"/>
        <v>10.724637681159422</v>
      </c>
      <c r="O31" s="20">
        <f t="shared" si="8"/>
        <v>11.111111111111112</v>
      </c>
    </row>
    <row r="32" spans="1:15" ht="14.25" customHeight="1" x14ac:dyDescent="0.35">
      <c r="B32" s="12" t="s">
        <v>62</v>
      </c>
    </row>
    <row r="33" spans="1:12" ht="14.25" customHeight="1" x14ac:dyDescent="0.35">
      <c r="A33" s="6" t="s">
        <v>63</v>
      </c>
      <c r="B33" s="7">
        <f t="array" ref="B33:C37">LINEST(C29:O29,C23:O23,FALSE,TRUE)</f>
        <v>9.7452342164680346</v>
      </c>
      <c r="C33" s="7">
        <v>0</v>
      </c>
    </row>
    <row r="34" spans="1:12" ht="14.25" customHeight="1" x14ac:dyDescent="0.35">
      <c r="B34" s="7">
        <v>0.50663275059369051</v>
      </c>
      <c r="C34" s="7" t="e">
        <v>#N/A</v>
      </c>
    </row>
    <row r="35" spans="1:12" ht="14.25" customHeight="1" x14ac:dyDescent="0.35">
      <c r="A35" s="6" t="s">
        <v>64</v>
      </c>
      <c r="B35" s="7">
        <v>0.9685861294171475</v>
      </c>
      <c r="C35" s="7">
        <v>13.678497872962565</v>
      </c>
    </row>
    <row r="36" spans="1:12" ht="14.25" customHeight="1" x14ac:dyDescent="0.35">
      <c r="B36" s="7">
        <v>369.9968624480901</v>
      </c>
      <c r="C36" s="7">
        <v>12</v>
      </c>
    </row>
    <row r="37" spans="1:12" ht="14.25" customHeight="1" x14ac:dyDescent="0.35">
      <c r="B37" s="7">
        <v>69226.895462383414</v>
      </c>
      <c r="C37" s="7">
        <v>2245.2156487276966</v>
      </c>
    </row>
    <row r="38" spans="1:12" ht="14.25" customHeight="1" x14ac:dyDescent="0.35"/>
    <row r="39" spans="1:12" ht="14.25" customHeight="1" x14ac:dyDescent="0.35"/>
    <row r="40" spans="1:12" ht="14.25" customHeight="1" x14ac:dyDescent="0.35">
      <c r="B40" s="12" t="s">
        <v>65</v>
      </c>
      <c r="G40" s="12" t="s">
        <v>66</v>
      </c>
    </row>
    <row r="41" spans="1:12" ht="14.25" customHeight="1" x14ac:dyDescent="0.35">
      <c r="A41" s="6" t="s">
        <v>63</v>
      </c>
      <c r="B41" s="7">
        <f t="array" ref="B41:D45">LINEST(C29:O29,C23:O23^{1;2},FALSE,TRUE)</f>
        <v>0.68315369163410233</v>
      </c>
      <c r="C41" s="7">
        <v>3.2255622613447792</v>
      </c>
      <c r="D41" s="7">
        <v>0</v>
      </c>
      <c r="G41" s="7">
        <f t="array" ref="G41:I45">LINEST(C30:O30,C23:O23^{1;2},FALSE,TRUE)</f>
        <v>-5.7936127568260089E-2</v>
      </c>
      <c r="H41" s="7">
        <v>1.2546050084516904</v>
      </c>
      <c r="I41" s="7">
        <v>0</v>
      </c>
    </row>
    <row r="42" spans="1:12" ht="14.25" customHeight="1" x14ac:dyDescent="0.35">
      <c r="B42" s="7">
        <v>7.0403241892287735E-2</v>
      </c>
      <c r="C42" s="7">
        <v>0.69334744474171017</v>
      </c>
      <c r="D42" s="7" t="e">
        <v>#N/A</v>
      </c>
      <c r="G42" s="7">
        <v>1.9847251633765169E-2</v>
      </c>
      <c r="H42" s="7">
        <v>0.19546033443275646</v>
      </c>
      <c r="I42" s="7" t="e">
        <v>#N/A</v>
      </c>
    </row>
    <row r="43" spans="1:12" ht="14.25" customHeight="1" x14ac:dyDescent="0.35">
      <c r="A43" s="6" t="s">
        <v>64</v>
      </c>
      <c r="B43" s="7">
        <v>0.99671392914978707</v>
      </c>
      <c r="C43" s="7">
        <v>4.6207282083062129</v>
      </c>
      <c r="D43" s="7" t="e">
        <v>#N/A</v>
      </c>
      <c r="G43" s="7">
        <v>0.95238899707922575</v>
      </c>
      <c r="H43" s="7">
        <v>1.3026212006230986</v>
      </c>
      <c r="I43" s="7" t="e">
        <v>#N/A</v>
      </c>
    </row>
    <row r="44" spans="1:12" ht="14.25" customHeight="1" x14ac:dyDescent="0.35">
      <c r="B44" s="7">
        <v>1668.2314107647917</v>
      </c>
      <c r="C44" s="7">
        <v>11</v>
      </c>
      <c r="D44" s="7" t="e">
        <v>#N/A</v>
      </c>
      <c r="G44" s="7">
        <v>110.01951571262056</v>
      </c>
      <c r="H44" s="7">
        <v>11</v>
      </c>
      <c r="I44" s="7" t="e">
        <v>#N/A</v>
      </c>
    </row>
    <row r="45" spans="1:12" ht="14.25" customHeight="1" x14ac:dyDescent="0.35">
      <c r="B45" s="7">
        <v>71237.248690185705</v>
      </c>
      <c r="C45" s="7">
        <v>234.86242092540419</v>
      </c>
      <c r="D45" s="7" t="e">
        <v>#N/A</v>
      </c>
      <c r="G45" s="7">
        <v>373.36706768954826</v>
      </c>
      <c r="H45" s="7">
        <v>18.665041915440391</v>
      </c>
      <c r="I45" s="7" t="e">
        <v>#N/A</v>
      </c>
    </row>
    <row r="46" spans="1:12" ht="14.25" customHeight="1" x14ac:dyDescent="0.35"/>
    <row r="47" spans="1:12" ht="14.25" customHeight="1" x14ac:dyDescent="0.35"/>
    <row r="48" spans="1:12" ht="14.25" customHeight="1" x14ac:dyDescent="0.35">
      <c r="C48" s="7">
        <v>2</v>
      </c>
      <c r="D48" s="7">
        <f>C48+1</f>
        <v>3</v>
      </c>
      <c r="E48" s="7">
        <f t="shared" ref="E48:L48" si="9">D48+1</f>
        <v>4</v>
      </c>
      <c r="F48" s="7">
        <f t="shared" si="9"/>
        <v>5</v>
      </c>
      <c r="G48" s="7">
        <f t="shared" si="9"/>
        <v>6</v>
      </c>
      <c r="H48" s="7">
        <f t="shared" si="9"/>
        <v>7</v>
      </c>
      <c r="I48" s="7">
        <f t="shared" si="9"/>
        <v>8</v>
      </c>
      <c r="J48" s="7">
        <f t="shared" si="9"/>
        <v>9</v>
      </c>
      <c r="K48" s="7">
        <f t="shared" si="9"/>
        <v>10</v>
      </c>
      <c r="L48" s="7">
        <f t="shared" si="9"/>
        <v>11</v>
      </c>
    </row>
    <row r="49" spans="2:12" ht="14.25" customHeight="1" x14ac:dyDescent="0.35">
      <c r="B49" s="7">
        <v>13</v>
      </c>
      <c r="C49" s="7">
        <f>$B$49-C48</f>
        <v>11</v>
      </c>
      <c r="D49" s="7">
        <f t="shared" ref="D49:L49" si="10">$B$49-D48</f>
        <v>10</v>
      </c>
      <c r="E49" s="7">
        <f t="shared" si="10"/>
        <v>9</v>
      </c>
      <c r="F49" s="7">
        <f t="shared" si="10"/>
        <v>8</v>
      </c>
      <c r="G49" s="7">
        <f t="shared" si="10"/>
        <v>7</v>
      </c>
      <c r="H49" s="7">
        <f t="shared" si="10"/>
        <v>6</v>
      </c>
      <c r="I49" s="7">
        <f t="shared" si="10"/>
        <v>5</v>
      </c>
      <c r="J49" s="7">
        <f t="shared" si="10"/>
        <v>4</v>
      </c>
      <c r="K49" s="7">
        <f t="shared" si="10"/>
        <v>3</v>
      </c>
      <c r="L49" s="7">
        <f t="shared" si="10"/>
        <v>2</v>
      </c>
    </row>
    <row r="50" spans="2:12" ht="14.25" customHeight="1" x14ac:dyDescent="0.35">
      <c r="C50" s="7" t="str">
        <f>C48&amp;"-"&amp;C49</f>
        <v>2-11</v>
      </c>
      <c r="D50" s="7" t="str">
        <f t="shared" ref="D50:L50" si="11">D48&amp;"-"&amp;D49</f>
        <v>3-10</v>
      </c>
      <c r="E50" s="7" t="str">
        <f t="shared" si="11"/>
        <v>4-9</v>
      </c>
      <c r="F50" s="7" t="str">
        <f t="shared" si="11"/>
        <v>5-8</v>
      </c>
      <c r="G50" s="7" t="str">
        <f t="shared" si="11"/>
        <v>6-7</v>
      </c>
      <c r="H50" s="7" t="str">
        <f t="shared" si="11"/>
        <v>7-6</v>
      </c>
      <c r="I50" s="7" t="str">
        <f t="shared" si="11"/>
        <v>8-5</v>
      </c>
      <c r="J50" s="7" t="str">
        <f t="shared" si="11"/>
        <v>9-4</v>
      </c>
      <c r="K50" s="7" t="str">
        <f t="shared" si="11"/>
        <v>10-3</v>
      </c>
      <c r="L50" s="7" t="str">
        <f t="shared" si="11"/>
        <v>11-2</v>
      </c>
    </row>
    <row r="51" spans="2:12" ht="14.25" customHeight="1" x14ac:dyDescent="0.35">
      <c r="B51" s="7" t="s">
        <v>68</v>
      </c>
      <c r="C51" s="21">
        <f>RSQ(C30:D30,C23:D23)</f>
        <v>1</v>
      </c>
      <c r="D51" s="21">
        <f>RSQ(C30:E30,C23:E23)</f>
        <v>0.88495901397652821</v>
      </c>
      <c r="E51" s="21">
        <f>RSQ(C30:F30,C23:F23)</f>
        <v>0.81455927544735007</v>
      </c>
      <c r="F51" s="21">
        <f>RSQ(C30:G30,C23:G23)</f>
        <v>0.76252259063501704</v>
      </c>
      <c r="G51" s="21">
        <f>RSQ(C30:H30,C23:H23)</f>
        <v>0.82130251967458667</v>
      </c>
      <c r="H51" s="21">
        <f>RSQ(C30:I30,C23:I23)</f>
        <v>0.86827270122196709</v>
      </c>
      <c r="I51" s="21">
        <f>RSQ(C30:J30,C23:J23)</f>
        <v>0.9134818424694201</v>
      </c>
      <c r="J51" s="21">
        <f>RSQ(C30:K30,C23:K23)</f>
        <v>0.93497528819383757</v>
      </c>
      <c r="K51" s="21">
        <f>RSQ(C30:L30,C23:L23)</f>
        <v>0.94715774527942909</v>
      </c>
      <c r="L51" s="21">
        <f>RSQ(C30:M30,C23:M23)</f>
        <v>0.95617204533053746</v>
      </c>
    </row>
    <row r="52" spans="2:12" ht="14.25" customHeight="1" x14ac:dyDescent="0.35">
      <c r="B52" s="7" t="s">
        <v>69</v>
      </c>
      <c r="C52" s="7">
        <f>RSQ(E30:O30,E23:O23)</f>
        <v>0.99715815759607029</v>
      </c>
      <c r="D52" s="7">
        <f>RSQ(F30:O30,F23:O23)</f>
        <v>0.99682983951756654</v>
      </c>
      <c r="E52" s="7">
        <f>RSQ(G30:O30,G23:O23)</f>
        <v>0.99574444121792516</v>
      </c>
      <c r="F52" s="7">
        <f>RSQ(H30:O30,H23:O23)</f>
        <v>0.99577145985696991</v>
      </c>
      <c r="G52" s="7">
        <f>RSQ(I30:O30,I23:O23)</f>
        <v>0.99447429367640927</v>
      </c>
      <c r="H52" s="7">
        <f>RSQ(J30:O30,J23:O23)</f>
        <v>0.99677723068765645</v>
      </c>
      <c r="I52" s="7">
        <f>RSQ(K30:O30,K23:O23)</f>
        <v>0.99544132537903485</v>
      </c>
      <c r="J52" s="7">
        <f>RSQ(L30:O30,L23:O23)</f>
        <v>0.99242971449048956</v>
      </c>
      <c r="K52" s="7">
        <f>RSQ(M30:O30,M23:O23)</f>
        <v>0.97645365038082865</v>
      </c>
      <c r="L52" s="7">
        <f>RSQ(N30:O30,N23:O23)</f>
        <v>0.99999999999999956</v>
      </c>
    </row>
    <row r="53" spans="2:12" ht="14.25" customHeight="1" x14ac:dyDescent="0.35">
      <c r="B53" s="7" t="s">
        <v>70</v>
      </c>
      <c r="C53" s="21">
        <f>AVERAGE(C51:C52)</f>
        <v>0.99857907879803509</v>
      </c>
      <c r="D53" s="21">
        <f t="shared" ref="D53:L53" si="12">AVERAGE(D51:D52)</f>
        <v>0.94089442674704737</v>
      </c>
      <c r="E53" s="21">
        <f t="shared" si="12"/>
        <v>0.90515185833263767</v>
      </c>
      <c r="F53" s="21">
        <f t="shared" si="12"/>
        <v>0.87914702524599342</v>
      </c>
      <c r="G53" s="21">
        <f t="shared" si="12"/>
        <v>0.90788840667549797</v>
      </c>
      <c r="H53" s="21">
        <f t="shared" si="12"/>
        <v>0.93252496595481182</v>
      </c>
      <c r="I53" s="21">
        <f t="shared" si="12"/>
        <v>0.95446158392422742</v>
      </c>
      <c r="J53" s="21">
        <f t="shared" si="12"/>
        <v>0.96370250134216362</v>
      </c>
      <c r="K53" s="21">
        <f t="shared" si="12"/>
        <v>0.96180569783012881</v>
      </c>
      <c r="L53" s="21">
        <f t="shared" si="12"/>
        <v>0.97808602266526856</v>
      </c>
    </row>
    <row r="54" spans="2:12" ht="14.25" customHeight="1" x14ac:dyDescent="0.35"/>
    <row r="55" spans="2:12" ht="14.25" customHeight="1" x14ac:dyDescent="0.35">
      <c r="B55" s="12" t="s">
        <v>71</v>
      </c>
    </row>
    <row r="56" spans="2:12" ht="14.25" customHeight="1" x14ac:dyDescent="0.35">
      <c r="B56" s="7">
        <f t="array" ref="B56:E60">LINEST(C30:E30,C23:E23,FALSE,TRUE)</f>
        <v>1.452856695451705</v>
      </c>
      <c r="C56" s="7">
        <v>0</v>
      </c>
      <c r="D56" s="7" t="e">
        <v>#N/A</v>
      </c>
      <c r="E56" s="7" t="e">
        <v>#N/A</v>
      </c>
    </row>
    <row r="57" spans="2:12" ht="14.25" customHeight="1" x14ac:dyDescent="0.35">
      <c r="B57" s="7">
        <v>0.70099566860497742</v>
      </c>
      <c r="C57" s="7" t="e">
        <v>#N/A</v>
      </c>
      <c r="D57" s="7" t="e">
        <v>#N/A</v>
      </c>
      <c r="E57" s="7" t="e">
        <v>#N/A</v>
      </c>
    </row>
    <row r="58" spans="2:12" ht="14.25" customHeight="1" x14ac:dyDescent="0.35">
      <c r="B58" s="7">
        <v>0.6823133450278408</v>
      </c>
      <c r="C58" s="7">
        <v>2.7374755967669966</v>
      </c>
      <c r="D58" s="7" t="e">
        <v>#N/A</v>
      </c>
      <c r="E58" s="7" t="e">
        <v>#N/A</v>
      </c>
    </row>
    <row r="59" spans="2:12" ht="14.25" customHeight="1" x14ac:dyDescent="0.35">
      <c r="B59" s="7">
        <v>4.2955115321897033</v>
      </c>
      <c r="C59" s="7">
        <v>2</v>
      </c>
      <c r="D59" s="7" t="e">
        <v>#N/A</v>
      </c>
      <c r="E59" s="7" t="e">
        <v>#N/A</v>
      </c>
    </row>
    <row r="60" spans="2:12" ht="14.25" customHeight="1" x14ac:dyDescent="0.35">
      <c r="B60" s="7">
        <v>32.189586807162435</v>
      </c>
      <c r="C60" s="7">
        <v>14.987545285789651</v>
      </c>
      <c r="D60" s="7" t="e">
        <v>#N/A</v>
      </c>
      <c r="E60" s="7" t="e">
        <v>#N/A</v>
      </c>
    </row>
    <row r="61" spans="2:12" ht="14.25" customHeight="1" x14ac:dyDescent="0.35"/>
    <row r="62" spans="2:12" ht="14.25" customHeight="1" x14ac:dyDescent="0.35">
      <c r="B62" s="14" t="s">
        <v>72</v>
      </c>
    </row>
    <row r="63" spans="2:12" ht="14.25" customHeight="1" x14ac:dyDescent="0.35">
      <c r="B63" s="7">
        <f t="array" ref="B63:E67">LINEST(F30:O30,F23:O23,TRUE,TRUE)</f>
        <v>0.35872870739564716</v>
      </c>
      <c r="C63" s="7">
        <v>2.9255595133621375</v>
      </c>
      <c r="D63" s="7" t="e">
        <v>#N/A</v>
      </c>
      <c r="E63" s="7" t="e">
        <v>#N/A</v>
      </c>
    </row>
    <row r="64" spans="2:12" ht="14.25" customHeight="1" x14ac:dyDescent="0.35">
      <c r="B64" s="7">
        <v>7.1523910029238367E-3</v>
      </c>
      <c r="C64" s="7">
        <v>6.0423418665352856E-2</v>
      </c>
      <c r="D64" s="7" t="e">
        <v>#N/A</v>
      </c>
      <c r="E64" s="7" t="e">
        <v>#N/A</v>
      </c>
    </row>
    <row r="65" spans="2:5" ht="14.25" customHeight="1" x14ac:dyDescent="0.35">
      <c r="B65" s="7">
        <v>0.9968298395175661</v>
      </c>
      <c r="C65" s="7">
        <v>6.3039005174507584E-2</v>
      </c>
      <c r="D65" s="7" t="e">
        <v>#N/A</v>
      </c>
      <c r="E65" s="7" t="e">
        <v>#N/A</v>
      </c>
    </row>
    <row r="66" spans="2:5" ht="14.25" customHeight="1" x14ac:dyDescent="0.35">
      <c r="B66" s="7">
        <v>2515.5315512664056</v>
      </c>
      <c r="C66" s="7">
        <v>8</v>
      </c>
      <c r="D66" s="7" t="e">
        <v>#N/A</v>
      </c>
      <c r="E66" s="7" t="e">
        <v>#N/A</v>
      </c>
    </row>
    <row r="67" spans="2:5" ht="14.25" customHeight="1" x14ac:dyDescent="0.35">
      <c r="B67" s="7">
        <v>9.9965115162544169</v>
      </c>
      <c r="C67" s="7">
        <v>3.1791329387132757E-2</v>
      </c>
      <c r="D67" s="7" t="e">
        <v>#N/A</v>
      </c>
      <c r="E67" s="7" t="e">
        <v>#N/A</v>
      </c>
    </row>
    <row r="68" spans="2:5" ht="14.25" customHeight="1" x14ac:dyDescent="0.35"/>
    <row r="69" spans="2:5" ht="14.25" customHeight="1" x14ac:dyDescent="0.35">
      <c r="B69" s="14" t="s">
        <v>73</v>
      </c>
    </row>
    <row r="70" spans="2:5" ht="14.25" customHeight="1" x14ac:dyDescent="0.35">
      <c r="B70" s="7">
        <f t="array" ref="B70:E74">LINEST(C23:O23,C18:O18,FALSE,TRUE)</f>
        <v>0.21123076923076922</v>
      </c>
      <c r="C70" s="7">
        <v>0</v>
      </c>
      <c r="D70" s="7" t="e">
        <v>#N/A</v>
      </c>
      <c r="E70" s="7" t="e">
        <v>#N/A</v>
      </c>
    </row>
    <row r="71" spans="2:5" ht="14.25" customHeight="1" x14ac:dyDescent="0.35">
      <c r="B71" s="7">
        <v>4.4651841868488694E-3</v>
      </c>
      <c r="C71" s="7" t="e">
        <v>#N/A</v>
      </c>
      <c r="D71" s="7" t="e">
        <v>#N/A</v>
      </c>
      <c r="E71" s="7" t="e">
        <v>#N/A</v>
      </c>
    </row>
    <row r="72" spans="2:5" ht="14.25" customHeight="1" x14ac:dyDescent="0.35">
      <c r="B72" s="7">
        <v>0.994666367671598</v>
      </c>
      <c r="C72" s="7">
        <v>0.56920153251320793</v>
      </c>
      <c r="D72" s="7" t="e">
        <v>#N/A</v>
      </c>
      <c r="E72" s="7" t="e">
        <v>#N/A</v>
      </c>
    </row>
    <row r="73" spans="2:5" ht="14.25" customHeight="1" x14ac:dyDescent="0.35">
      <c r="B73" s="7">
        <v>2237.8738685264889</v>
      </c>
      <c r="C73" s="7">
        <v>12</v>
      </c>
      <c r="D73" s="7" t="e">
        <v>#N/A</v>
      </c>
      <c r="E73" s="7" t="e">
        <v>#N/A</v>
      </c>
    </row>
    <row r="74" spans="2:5" ht="14.25" customHeight="1" x14ac:dyDescent="0.35">
      <c r="B74" s="7">
        <v>725.04961538461544</v>
      </c>
      <c r="C74" s="7">
        <v>3.8878846153846141</v>
      </c>
      <c r="D74" s="7" t="e">
        <v>#N/A</v>
      </c>
      <c r="E74" s="7" t="e">
        <v>#N/A</v>
      </c>
    </row>
    <row r="75" spans="2:5" ht="14.25" customHeight="1" x14ac:dyDescent="0.35"/>
    <row r="76" spans="2:5" ht="14.25" customHeight="1" x14ac:dyDescent="0.35">
      <c r="B76" s="14" t="s">
        <v>74</v>
      </c>
    </row>
    <row r="77" spans="2:5" ht="14.25" customHeight="1" x14ac:dyDescent="0.35">
      <c r="C77" s="7" t="s">
        <v>75</v>
      </c>
    </row>
    <row r="78" spans="2:5" ht="14.25" customHeight="1" x14ac:dyDescent="0.35">
      <c r="C78" s="7" t="s">
        <v>76</v>
      </c>
      <c r="D78" s="7" t="s">
        <v>77</v>
      </c>
    </row>
    <row r="79" spans="2:5" ht="14.25" customHeight="1" x14ac:dyDescent="0.35">
      <c r="B79" s="7" t="s">
        <v>78</v>
      </c>
      <c r="C79" s="7">
        <f>[1]Analysis!$P$146</f>
        <v>0.34203744840647843</v>
      </c>
      <c r="D79" s="7">
        <f>[1]Analysis!$Q$146</f>
        <v>3.2585633843548916</v>
      </c>
    </row>
    <row r="80" spans="2:5" ht="14.25" customHeight="1" x14ac:dyDescent="0.35">
      <c r="B80" s="7" t="s">
        <v>79</v>
      </c>
      <c r="C80" s="7">
        <f>[1]Analysis!$D$140</f>
        <v>0.23143507692307691</v>
      </c>
      <c r="D80" s="7">
        <f>[1]Analysis!$E$140</f>
        <v>0</v>
      </c>
    </row>
    <row r="81" spans="2:12" ht="14.25" customHeight="1" x14ac:dyDescent="0.35"/>
    <row r="82" spans="2:12" ht="14.25" customHeight="1" x14ac:dyDescent="0.35">
      <c r="C82" s="7" t="s">
        <v>76</v>
      </c>
      <c r="D82" s="7" t="s">
        <v>77</v>
      </c>
    </row>
    <row r="83" spans="2:12" ht="14.25" customHeight="1" x14ac:dyDescent="0.35">
      <c r="B83" s="7" t="s">
        <v>80</v>
      </c>
      <c r="C83" s="7">
        <f>$C$79*$C$12</f>
        <v>13.236849253330716</v>
      </c>
      <c r="D83" s="7">
        <f>$C$12*($D$79-($C$5*$C$12/100)^1.2/10)</f>
        <v>-22.761421311200827</v>
      </c>
    </row>
    <row r="84" spans="2:12" ht="14.25" customHeight="1" x14ac:dyDescent="0.35">
      <c r="B84" s="7" t="s">
        <v>81</v>
      </c>
      <c r="C84" s="7">
        <f>$C$79*$C$12*$C$80</f>
        <v>3.0634712251637675</v>
      </c>
      <c r="D84" s="7">
        <f>$C$12*($D$79-($C$5*$C$12/100)^1.2/10)</f>
        <v>-22.761421311200827</v>
      </c>
    </row>
    <row r="85" spans="2:12" ht="14.25" customHeight="1" x14ac:dyDescent="0.35"/>
    <row r="86" spans="2:12" ht="14.25" customHeight="1" x14ac:dyDescent="0.35"/>
    <row r="87" spans="2:12" ht="14.25" customHeight="1" x14ac:dyDescent="0.35">
      <c r="B87" s="7" t="s">
        <v>82</v>
      </c>
      <c r="C87" s="10">
        <v>15</v>
      </c>
      <c r="D87" s="10">
        <f t="shared" ref="D87:K87" si="13">C87+5</f>
        <v>20</v>
      </c>
      <c r="E87" s="10">
        <f t="shared" si="13"/>
        <v>25</v>
      </c>
      <c r="F87" s="10">
        <f t="shared" si="13"/>
        <v>30</v>
      </c>
      <c r="G87" s="10">
        <f t="shared" si="13"/>
        <v>35</v>
      </c>
      <c r="H87" s="10">
        <f t="shared" si="13"/>
        <v>40</v>
      </c>
      <c r="I87" s="10">
        <f>H87+5</f>
        <v>45</v>
      </c>
      <c r="J87" s="10">
        <f t="shared" si="13"/>
        <v>50</v>
      </c>
      <c r="K87" s="10">
        <f t="shared" si="13"/>
        <v>55</v>
      </c>
      <c r="L87" s="10">
        <f>K87+5</f>
        <v>60</v>
      </c>
    </row>
    <row r="88" spans="2:12" ht="14.25" customHeight="1" x14ac:dyDescent="0.35">
      <c r="B88" s="7" t="s">
        <v>83</v>
      </c>
      <c r="C88" s="22">
        <f t="shared" ref="C88:L88" si="14">$C$80*C87</f>
        <v>3.4715261538461535</v>
      </c>
      <c r="D88" s="22">
        <f t="shared" si="14"/>
        <v>4.628701538461538</v>
      </c>
      <c r="E88" s="22">
        <f t="shared" si="14"/>
        <v>5.7858769230769225</v>
      </c>
      <c r="F88" s="22">
        <f t="shared" si="14"/>
        <v>6.943052307692307</v>
      </c>
      <c r="G88" s="22">
        <f t="shared" si="14"/>
        <v>8.1002276923076924</v>
      </c>
      <c r="H88" s="22">
        <f t="shared" si="14"/>
        <v>9.257403076923076</v>
      </c>
      <c r="I88" s="22">
        <f t="shared" si="14"/>
        <v>10.414578461538461</v>
      </c>
      <c r="J88" s="22">
        <f t="shared" si="14"/>
        <v>11.571753846153845</v>
      </c>
      <c r="K88" s="22">
        <f t="shared" si="14"/>
        <v>12.72892923076923</v>
      </c>
      <c r="L88" s="23">
        <f t="shared" si="14"/>
        <v>13.886104615384614</v>
      </c>
    </row>
    <row r="89" spans="2:12" ht="14.25" customHeight="1" x14ac:dyDescent="0.35">
      <c r="B89" s="7" t="s">
        <v>84</v>
      </c>
      <c r="C89" s="24">
        <f t="shared" ref="C89:L89" si="15">F23</f>
        <v>3.75</v>
      </c>
      <c r="D89" s="24">
        <f t="shared" si="15"/>
        <v>4.25</v>
      </c>
      <c r="E89" s="24">
        <f t="shared" si="15"/>
        <v>5.5</v>
      </c>
      <c r="F89" s="24">
        <f t="shared" si="15"/>
        <v>6.5</v>
      </c>
      <c r="G89" s="24">
        <f t="shared" si="15"/>
        <v>7.75</v>
      </c>
      <c r="H89" s="24">
        <f t="shared" si="15"/>
        <v>8.5</v>
      </c>
      <c r="I89" s="24">
        <f t="shared" si="15"/>
        <v>9.5</v>
      </c>
      <c r="J89" s="24">
        <f t="shared" si="15"/>
        <v>10.5</v>
      </c>
      <c r="K89" s="24">
        <f t="shared" si="15"/>
        <v>11.5</v>
      </c>
      <c r="L89" s="25">
        <f t="shared" si="15"/>
        <v>12</v>
      </c>
    </row>
    <row r="90" spans="2:12" ht="14.25" customHeight="1" x14ac:dyDescent="0.35">
      <c r="B90" s="7" t="s">
        <v>85</v>
      </c>
      <c r="C90" s="26">
        <f t="shared" ref="C90:K90" si="16">C88-C89</f>
        <v>-0.27847384615384652</v>
      </c>
      <c r="D90" s="26">
        <f t="shared" si="16"/>
        <v>0.37870153846153798</v>
      </c>
      <c r="E90" s="26">
        <f t="shared" si="16"/>
        <v>0.28587692307692247</v>
      </c>
      <c r="F90" s="26">
        <f t="shared" si="16"/>
        <v>0.44305230769230697</v>
      </c>
      <c r="G90" s="26">
        <f t="shared" si="16"/>
        <v>0.35022769230769235</v>
      </c>
      <c r="H90" s="26">
        <f t="shared" si="16"/>
        <v>0.75740307692307596</v>
      </c>
      <c r="I90" s="26">
        <f t="shared" si="16"/>
        <v>0.91457846153846134</v>
      </c>
      <c r="J90" s="26">
        <f t="shared" si="16"/>
        <v>1.0717538461538449</v>
      </c>
      <c r="K90" s="26">
        <f t="shared" si="16"/>
        <v>1.2289292307692303</v>
      </c>
      <c r="L90" s="27">
        <f>L88-L89</f>
        <v>1.8861046153846139</v>
      </c>
    </row>
    <row r="91" spans="2:12" ht="14.25" customHeight="1" x14ac:dyDescent="0.35">
      <c r="B91" s="7" t="s">
        <v>86</v>
      </c>
      <c r="C91" s="28">
        <f t="shared" ref="C91:L91" si="17">C90/C89</f>
        <v>-7.4259692307692401E-2</v>
      </c>
      <c r="D91" s="28">
        <f t="shared" si="17"/>
        <v>8.9106244343891292E-2</v>
      </c>
      <c r="E91" s="28">
        <f t="shared" si="17"/>
        <v>5.1977622377622268E-2</v>
      </c>
      <c r="F91" s="28">
        <f t="shared" si="17"/>
        <v>6.8161893491124143E-2</v>
      </c>
      <c r="G91" s="28">
        <f t="shared" si="17"/>
        <v>4.5190669975186108E-2</v>
      </c>
      <c r="H91" s="28">
        <f t="shared" si="17"/>
        <v>8.9106244343891292E-2</v>
      </c>
      <c r="I91" s="28">
        <f t="shared" si="17"/>
        <v>9.6271417004048565E-2</v>
      </c>
      <c r="J91" s="28">
        <f t="shared" si="17"/>
        <v>0.10207179487179475</v>
      </c>
      <c r="K91" s="28">
        <f t="shared" si="17"/>
        <v>0.10686341137123742</v>
      </c>
      <c r="L91" s="29">
        <f t="shared" si="17"/>
        <v>0.15717538461538449</v>
      </c>
    </row>
    <row r="92" spans="2:12" ht="14.25" customHeight="1" x14ac:dyDescent="0.35">
      <c r="B92" s="7" t="s">
        <v>87</v>
      </c>
      <c r="C92" s="30">
        <f t="shared" ref="C92:L92" si="18">F29</f>
        <v>16.333333333333332</v>
      </c>
      <c r="D92" s="30">
        <f t="shared" si="18"/>
        <v>26.333333333333332</v>
      </c>
      <c r="E92" s="30">
        <f t="shared" si="18"/>
        <v>40.666666666666664</v>
      </c>
      <c r="F92" s="30">
        <f t="shared" si="18"/>
        <v>55.333333333333336</v>
      </c>
      <c r="G92" s="30">
        <f t="shared" si="18"/>
        <v>67.333333333333329</v>
      </c>
      <c r="H92" s="30">
        <f t="shared" si="18"/>
        <v>79.666666666666671</v>
      </c>
      <c r="I92" s="30">
        <f t="shared" si="18"/>
        <v>96.333333333333329</v>
      </c>
      <c r="J92" s="30">
        <f t="shared" si="18"/>
        <v>112</v>
      </c>
      <c r="K92" s="30">
        <f t="shared" si="18"/>
        <v>123.33333333333334</v>
      </c>
      <c r="L92" s="31">
        <f t="shared" si="18"/>
        <v>133.33333333333334</v>
      </c>
    </row>
    <row r="93" spans="2:12" ht="14.25" customHeight="1" x14ac:dyDescent="0.35">
      <c r="B93" s="7" t="s">
        <v>88</v>
      </c>
      <c r="C93" s="32">
        <f>$C$83*C89+$D$83</f>
        <v>26.876763388789357</v>
      </c>
      <c r="D93" s="32">
        <f t="shared" ref="D93:L93" si="19">$C$83*D89+$D$83</f>
        <v>33.495188015454715</v>
      </c>
      <c r="E93" s="32">
        <f t="shared" si="19"/>
        <v>50.041249582118105</v>
      </c>
      <c r="F93" s="32">
        <f t="shared" si="19"/>
        <v>63.278098835448823</v>
      </c>
      <c r="G93" s="32">
        <f t="shared" si="19"/>
        <v>79.824160402112227</v>
      </c>
      <c r="H93" s="32">
        <f t="shared" si="19"/>
        <v>89.751797342110251</v>
      </c>
      <c r="I93" s="32">
        <f t="shared" si="19"/>
        <v>102.98864659544097</v>
      </c>
      <c r="J93" s="32">
        <f t="shared" si="19"/>
        <v>116.22549584877169</v>
      </c>
      <c r="K93" s="32">
        <f t="shared" si="19"/>
        <v>129.4623451021024</v>
      </c>
      <c r="L93" s="32">
        <f t="shared" si="19"/>
        <v>136.08076972876776</v>
      </c>
    </row>
    <row r="94" spans="2:12" ht="14.25" customHeight="1" x14ac:dyDescent="0.35">
      <c r="B94" s="7" t="s">
        <v>85</v>
      </c>
      <c r="C94" s="33">
        <f t="shared" ref="C94:L94" si="20">C93-C92</f>
        <v>10.543430055456025</v>
      </c>
      <c r="D94" s="33">
        <f t="shared" si="20"/>
        <v>7.1618546821213833</v>
      </c>
      <c r="E94" s="33">
        <f t="shared" si="20"/>
        <v>9.3745829154514411</v>
      </c>
      <c r="F94" s="33">
        <f t="shared" si="20"/>
        <v>7.9447655021154873</v>
      </c>
      <c r="G94" s="33">
        <f t="shared" si="20"/>
        <v>12.490827068778898</v>
      </c>
      <c r="H94" s="33">
        <f t="shared" si="20"/>
        <v>10.08513067544358</v>
      </c>
      <c r="I94" s="33">
        <f t="shared" si="20"/>
        <v>6.6553132621076401</v>
      </c>
      <c r="J94" s="33">
        <f t="shared" si="20"/>
        <v>4.2254958487716863</v>
      </c>
      <c r="K94" s="33">
        <f t="shared" si="20"/>
        <v>6.1290117687690611</v>
      </c>
      <c r="L94" s="34">
        <f t="shared" si="20"/>
        <v>2.7474363954344199</v>
      </c>
    </row>
    <row r="95" spans="2:12" ht="14.25" customHeight="1" x14ac:dyDescent="0.35">
      <c r="B95" s="7" t="s">
        <v>86</v>
      </c>
      <c r="C95" s="28">
        <f t="shared" ref="C95:L95" si="21">C94/C92</f>
        <v>0.64551612584424645</v>
      </c>
      <c r="D95" s="28">
        <f t="shared" si="21"/>
        <v>0.27196916514385</v>
      </c>
      <c r="E95" s="28">
        <f t="shared" si="21"/>
        <v>0.23052253070782233</v>
      </c>
      <c r="F95" s="28">
        <f t="shared" si="21"/>
        <v>0.14358009943582206</v>
      </c>
      <c r="G95" s="28">
        <f t="shared" si="21"/>
        <v>0.18550733270463712</v>
      </c>
      <c r="H95" s="28">
        <f t="shared" si="21"/>
        <v>0.12659159843653028</v>
      </c>
      <c r="I95" s="28">
        <f t="shared" si="21"/>
        <v>6.9086296838487618E-2</v>
      </c>
      <c r="J95" s="28">
        <f t="shared" si="21"/>
        <v>3.7727641506890057E-2</v>
      </c>
      <c r="K95" s="28">
        <f t="shared" si="21"/>
        <v>4.969469001704644E-2</v>
      </c>
      <c r="L95" s="29">
        <f t="shared" si="21"/>
        <v>2.0605772965758148E-2</v>
      </c>
    </row>
    <row r="96" spans="2:12" ht="14.25" customHeight="1" x14ac:dyDescent="0.35">
      <c r="B96" s="7" t="s">
        <v>89</v>
      </c>
      <c r="C96" s="30">
        <f t="shared" ref="C96:L96" si="22">$C$84*C87+$D$84</f>
        <v>23.190647066255686</v>
      </c>
      <c r="D96" s="30">
        <f t="shared" si="22"/>
        <v>38.508003192074518</v>
      </c>
      <c r="E96" s="30">
        <f t="shared" si="22"/>
        <v>53.825359317893366</v>
      </c>
      <c r="F96" s="30">
        <f t="shared" si="22"/>
        <v>69.142715443712206</v>
      </c>
      <c r="G96" s="30">
        <f t="shared" si="22"/>
        <v>84.460071569531038</v>
      </c>
      <c r="H96" s="30">
        <f t="shared" si="22"/>
        <v>99.777427695349871</v>
      </c>
      <c r="I96" s="30">
        <f t="shared" si="22"/>
        <v>115.0947838211687</v>
      </c>
      <c r="J96" s="30">
        <f t="shared" si="22"/>
        <v>130.41213994698757</v>
      </c>
      <c r="K96" s="30">
        <f t="shared" si="22"/>
        <v>145.7294960728064</v>
      </c>
      <c r="L96" s="31">
        <f t="shared" si="22"/>
        <v>161.04685219862523</v>
      </c>
    </row>
    <row r="97" spans="2:12" ht="14.25" customHeight="1" x14ac:dyDescent="0.35">
      <c r="B97" s="7" t="s">
        <v>85</v>
      </c>
      <c r="C97" s="33">
        <f t="shared" ref="C97:L97" si="23">C96-C92</f>
        <v>6.8573137329223535</v>
      </c>
      <c r="D97" s="33">
        <f t="shared" si="23"/>
        <v>12.174669858741186</v>
      </c>
      <c r="E97" s="33">
        <f t="shared" si="23"/>
        <v>13.158692651226701</v>
      </c>
      <c r="F97" s="33">
        <f t="shared" si="23"/>
        <v>13.80938211037887</v>
      </c>
      <c r="G97" s="33">
        <f t="shared" si="23"/>
        <v>17.12673823619771</v>
      </c>
      <c r="H97" s="33">
        <f t="shared" si="23"/>
        <v>20.1107610286832</v>
      </c>
      <c r="I97" s="33">
        <f t="shared" si="23"/>
        <v>18.761450487835376</v>
      </c>
      <c r="J97" s="33">
        <f t="shared" si="23"/>
        <v>18.412139946987566</v>
      </c>
      <c r="K97" s="33">
        <f t="shared" si="23"/>
        <v>22.396162739473056</v>
      </c>
      <c r="L97" s="34">
        <f t="shared" si="23"/>
        <v>27.713518865291888</v>
      </c>
    </row>
    <row r="98" spans="2:12" ht="14.25" customHeight="1" x14ac:dyDescent="0.35">
      <c r="B98" s="7" t="s">
        <v>86</v>
      </c>
      <c r="C98" s="28">
        <f t="shared" ref="C98:L98" si="24">C97/C92</f>
        <v>0.41983553466871554</v>
      </c>
      <c r="D98" s="28">
        <f t="shared" si="24"/>
        <v>0.46232923514207042</v>
      </c>
      <c r="E98" s="28">
        <f t="shared" si="24"/>
        <v>0.32357440945639432</v>
      </c>
      <c r="F98" s="28">
        <f t="shared" si="24"/>
        <v>0.2495671465731121</v>
      </c>
      <c r="G98" s="28">
        <f t="shared" si="24"/>
        <v>0.25435749855739176</v>
      </c>
      <c r="H98" s="28">
        <f t="shared" si="24"/>
        <v>0.25243633090397322</v>
      </c>
      <c r="I98" s="28">
        <f t="shared" si="24"/>
        <v>0.19475554139621498</v>
      </c>
      <c r="J98" s="28">
        <f t="shared" si="24"/>
        <v>0.16439410666953183</v>
      </c>
      <c r="K98" s="28">
        <f t="shared" si="24"/>
        <v>0.18159050869843016</v>
      </c>
      <c r="L98" s="29">
        <f t="shared" si="24"/>
        <v>0.20785139148968915</v>
      </c>
    </row>
    <row r="99" spans="2:12" ht="14.25" customHeight="1" x14ac:dyDescent="0.35"/>
    <row r="100" spans="2:12" ht="14.25" customHeight="1" x14ac:dyDescent="0.35"/>
    <row r="101" spans="2:12" ht="14.25" customHeight="1" x14ac:dyDescent="0.35"/>
    <row r="102" spans="2:12" ht="14.25" customHeight="1" x14ac:dyDescent="0.35"/>
    <row r="103" spans="2:12" ht="14.25" customHeight="1" x14ac:dyDescent="0.35"/>
    <row r="104" spans="2:12" ht="14.25" customHeight="1" x14ac:dyDescent="0.35"/>
    <row r="105" spans="2:12" ht="14.25" customHeight="1" x14ac:dyDescent="0.3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>
      <selection activeCell="B24" sqref="B24"/>
    </sheetView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2:6" ht="14.25" customHeight="1" x14ac:dyDescent="0.35"/>
    <row r="2" spans="2:6" ht="14.25" customHeight="1" x14ac:dyDescent="0.35">
      <c r="B2" s="8" t="s">
        <v>92</v>
      </c>
    </row>
    <row r="3" spans="2:6" ht="14.25" customHeight="1" x14ac:dyDescent="0.35">
      <c r="B3" s="8" t="s">
        <v>0</v>
      </c>
      <c r="C3" s="7">
        <v>25</v>
      </c>
    </row>
    <row r="4" spans="2:6" ht="14.25" customHeight="1" x14ac:dyDescent="0.35">
      <c r="B4" s="8" t="s">
        <v>1</v>
      </c>
      <c r="C4" s="7">
        <v>180</v>
      </c>
      <c r="D4" s="35" t="s">
        <v>35</v>
      </c>
      <c r="E4" s="7">
        <f>C4*8/29</f>
        <v>49.655172413793103</v>
      </c>
    </row>
    <row r="5" spans="2:6" ht="14.25" customHeight="1" x14ac:dyDescent="0.35">
      <c r="B5" s="8" t="s">
        <v>2</v>
      </c>
      <c r="C5" s="7">
        <v>63.8</v>
      </c>
      <c r="D5" s="35" t="s">
        <v>36</v>
      </c>
      <c r="E5" s="7">
        <v>12</v>
      </c>
    </row>
    <row r="6" spans="2:6" ht="14.25" customHeight="1" x14ac:dyDescent="0.35">
      <c r="B6" s="8" t="s">
        <v>3</v>
      </c>
      <c r="C6" s="7">
        <v>12.5</v>
      </c>
      <c r="D6" s="35" t="s">
        <v>37</v>
      </c>
      <c r="E6" s="7">
        <f>(E4^2+E5^2)^0.5</f>
        <v>51.084597947361004</v>
      </c>
    </row>
    <row r="7" spans="2:6" ht="14.25" customHeight="1" x14ac:dyDescent="0.35">
      <c r="B7" s="8" t="s">
        <v>4</v>
      </c>
      <c r="C7" s="7">
        <v>3</v>
      </c>
    </row>
    <row r="8" spans="2:6" ht="14.25" customHeight="1" x14ac:dyDescent="0.35">
      <c r="B8" s="8" t="s">
        <v>5</v>
      </c>
      <c r="C8" s="17">
        <f>C5/(C4/100)^2</f>
        <v>19.691358024691358</v>
      </c>
    </row>
    <row r="9" spans="2:6" ht="14.25" customHeight="1" x14ac:dyDescent="0.35">
      <c r="B9" s="8" t="s">
        <v>38</v>
      </c>
      <c r="C9" s="17">
        <f>(C4)+(C5*(C11/100+C12/100))^2</f>
        <v>1037.5643696399998</v>
      </c>
    </row>
    <row r="10" spans="2:6" ht="14.25" customHeight="1" x14ac:dyDescent="0.35">
      <c r="B10" s="8"/>
      <c r="C10" s="7" t="s">
        <v>39</v>
      </c>
      <c r="D10" s="7" t="s">
        <v>40</v>
      </c>
      <c r="E10" s="7" t="s">
        <v>41</v>
      </c>
      <c r="F10" s="7" t="s">
        <v>42</v>
      </c>
    </row>
    <row r="11" spans="2:6" ht="14.25" customHeight="1" x14ac:dyDescent="0.35">
      <c r="B11" s="8" t="s">
        <v>43</v>
      </c>
      <c r="C11" s="7">
        <v>8</v>
      </c>
      <c r="D11" s="7">
        <v>7.3</v>
      </c>
      <c r="E11" s="7">
        <v>14.1</v>
      </c>
      <c r="F11" s="7">
        <v>12.9</v>
      </c>
    </row>
    <row r="12" spans="2:6" ht="14.25" customHeight="1" x14ac:dyDescent="0.35">
      <c r="B12" s="8" t="s">
        <v>44</v>
      </c>
      <c r="C12" s="7">
        <v>37.9</v>
      </c>
      <c r="D12" s="7">
        <v>32.6</v>
      </c>
      <c r="E12" s="7">
        <v>42.4</v>
      </c>
      <c r="F12" s="7">
        <v>55</v>
      </c>
    </row>
    <row r="13" spans="2:6" ht="14.25" customHeight="1" x14ac:dyDescent="0.35">
      <c r="B13" s="8"/>
    </row>
    <row r="14" spans="2:6" ht="14.25" customHeight="1" x14ac:dyDescent="0.35">
      <c r="B14" s="12" t="s">
        <v>45</v>
      </c>
    </row>
    <row r="15" spans="2:6" ht="14.25" customHeight="1" x14ac:dyDescent="0.35">
      <c r="C15" s="7" t="s">
        <v>46</v>
      </c>
      <c r="D15" s="7" t="s">
        <v>18</v>
      </c>
      <c r="E15" s="7" t="s">
        <v>19</v>
      </c>
      <c r="F15" s="7" t="s">
        <v>47</v>
      </c>
    </row>
    <row r="16" spans="2:6" ht="14.25" customHeight="1" x14ac:dyDescent="0.35">
      <c r="B16" s="7" t="s">
        <v>48</v>
      </c>
      <c r="C16" s="7">
        <v>56</v>
      </c>
      <c r="D16" s="7">
        <v>20</v>
      </c>
      <c r="E16" s="7" t="s">
        <v>49</v>
      </c>
      <c r="F16" s="7">
        <v>24</v>
      </c>
    </row>
    <row r="17" spans="1:15" ht="14.25" customHeight="1" x14ac:dyDescent="0.35">
      <c r="B17" s="7" t="s">
        <v>50</v>
      </c>
      <c r="C17" s="7">
        <v>54</v>
      </c>
      <c r="D17" s="7" t="s">
        <v>49</v>
      </c>
      <c r="E17" s="7">
        <v>50</v>
      </c>
      <c r="F17" s="7">
        <v>24</v>
      </c>
    </row>
    <row r="18" spans="1:15" ht="14.25" customHeight="1" x14ac:dyDescent="0.35">
      <c r="C18" s="13">
        <f>$A$20-C20</f>
        <v>0</v>
      </c>
      <c r="D18" s="13">
        <f t="shared" ref="D18:O18" si="0">$A$20-D20</f>
        <v>5</v>
      </c>
      <c r="E18" s="13">
        <f t="shared" si="0"/>
        <v>10</v>
      </c>
      <c r="F18" s="13">
        <f t="shared" si="0"/>
        <v>15</v>
      </c>
      <c r="G18" s="13">
        <f t="shared" si="0"/>
        <v>20</v>
      </c>
      <c r="H18" s="13">
        <f t="shared" si="0"/>
        <v>25</v>
      </c>
      <c r="I18" s="13">
        <f t="shared" si="0"/>
        <v>30</v>
      </c>
      <c r="J18" s="13">
        <f t="shared" si="0"/>
        <v>35</v>
      </c>
      <c r="K18" s="13">
        <f t="shared" si="0"/>
        <v>40</v>
      </c>
      <c r="L18" s="13">
        <f t="shared" si="0"/>
        <v>45</v>
      </c>
      <c r="M18" s="13">
        <f t="shared" si="0"/>
        <v>50</v>
      </c>
      <c r="N18" s="13">
        <f t="shared" si="0"/>
        <v>55</v>
      </c>
      <c r="O18" s="13">
        <f t="shared" si="0"/>
        <v>60</v>
      </c>
    </row>
    <row r="19" spans="1:15" ht="14.25" customHeight="1" x14ac:dyDescent="0.35">
      <c r="B19" s="12" t="s">
        <v>93</v>
      </c>
      <c r="C19" s="13">
        <f t="shared" ref="C19:O19" si="1">($E$4^2+$E$5^2-2*$E$4*$E$5*COS((90+$A$20-C20)*PI()/180))^0.5-$E$6</f>
        <v>0</v>
      </c>
      <c r="D19" s="13">
        <f t="shared" si="1"/>
        <v>1.0066849110521829</v>
      </c>
      <c r="E19" s="13">
        <f t="shared" si="1"/>
        <v>1.9868338429811274</v>
      </c>
      <c r="F19" s="13">
        <f t="shared" si="1"/>
        <v>2.9346305814550533</v>
      </c>
      <c r="G19" s="13">
        <f t="shared" si="1"/>
        <v>3.8447185230207381</v>
      </c>
      <c r="H19" s="13">
        <f t="shared" si="1"/>
        <v>4.7121809120889964</v>
      </c>
      <c r="I19" s="13">
        <f t="shared" si="1"/>
        <v>5.53252151671132</v>
      </c>
      <c r="J19" s="13">
        <f t="shared" si="1"/>
        <v>6.301646324167379</v>
      </c>
      <c r="K19" s="13">
        <f t="shared" si="1"/>
        <v>7.0158466074783448</v>
      </c>
      <c r="L19" s="13">
        <f t="shared" si="1"/>
        <v>7.6717835501261149</v>
      </c>
      <c r="M19" s="13">
        <f t="shared" si="1"/>
        <v>8.2664745032387685</v>
      </c>
      <c r="N19" s="13">
        <f t="shared" si="1"/>
        <v>8.7972808746855122</v>
      </c>
      <c r="O19" s="13">
        <f t="shared" si="1"/>
        <v>9.2618976028770916</v>
      </c>
    </row>
    <row r="20" spans="1:15" ht="14.25" customHeight="1" x14ac:dyDescent="0.35">
      <c r="A20" s="7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B21" s="8" t="s">
        <v>53</v>
      </c>
      <c r="C21" s="7">
        <v>8.25</v>
      </c>
      <c r="D21" s="7">
        <v>9.25</v>
      </c>
      <c r="E21" s="7">
        <v>10</v>
      </c>
      <c r="F21" s="7">
        <v>11</v>
      </c>
      <c r="G21" s="7">
        <v>12.25</v>
      </c>
      <c r="H21" s="7">
        <v>13.25</v>
      </c>
      <c r="I21" s="7">
        <v>14.5</v>
      </c>
      <c r="J21" s="7">
        <v>15.5</v>
      </c>
      <c r="K21" s="7">
        <v>17.25</v>
      </c>
      <c r="L21" s="7">
        <v>18.5</v>
      </c>
      <c r="M21" s="7">
        <v>19.75</v>
      </c>
      <c r="N21" s="7">
        <v>20.75</v>
      </c>
      <c r="O21" s="7">
        <v>21.72</v>
      </c>
    </row>
    <row r="22" spans="1:15" ht="14.25" customHeight="1" x14ac:dyDescent="0.35">
      <c r="B22" s="12" t="s">
        <v>54</v>
      </c>
    </row>
    <row r="23" spans="1:15" ht="14.25" customHeight="1" x14ac:dyDescent="0.35">
      <c r="B23" s="8" t="s">
        <v>55</v>
      </c>
      <c r="C23" s="15">
        <f t="shared" ref="C23:O23" si="3">(C21-$C$21)</f>
        <v>0</v>
      </c>
      <c r="D23" s="15">
        <f t="shared" si="3"/>
        <v>1</v>
      </c>
      <c r="E23" s="15">
        <f t="shared" si="3"/>
        <v>1.75</v>
      </c>
      <c r="F23" s="15">
        <f t="shared" si="3"/>
        <v>2.75</v>
      </c>
      <c r="G23" s="15">
        <f t="shared" si="3"/>
        <v>4</v>
      </c>
      <c r="H23" s="15">
        <f t="shared" si="3"/>
        <v>5</v>
      </c>
      <c r="I23" s="15">
        <f t="shared" si="3"/>
        <v>6.25</v>
      </c>
      <c r="J23" s="15">
        <f t="shared" si="3"/>
        <v>7.25</v>
      </c>
      <c r="K23" s="15">
        <f t="shared" si="3"/>
        <v>9</v>
      </c>
      <c r="L23" s="15">
        <f t="shared" si="3"/>
        <v>10.25</v>
      </c>
      <c r="M23" s="15">
        <f t="shared" si="3"/>
        <v>11.5</v>
      </c>
      <c r="N23" s="15">
        <f t="shared" si="3"/>
        <v>12.5</v>
      </c>
      <c r="O23" s="15">
        <f t="shared" si="3"/>
        <v>13.469999999999999</v>
      </c>
    </row>
    <row r="24" spans="1:15" ht="14.25" customHeight="1" x14ac:dyDescent="0.35">
      <c r="B24" s="8" t="s">
        <v>56</v>
      </c>
      <c r="C24" s="16">
        <f t="shared" ref="C24:O24" si="4">C23/$C$8^0.5</f>
        <v>0</v>
      </c>
      <c r="D24" s="16">
        <f t="shared" si="4"/>
        <v>0.22535238862626047</v>
      </c>
      <c r="E24" s="16">
        <f t="shared" si="4"/>
        <v>0.39436668009595582</v>
      </c>
      <c r="F24" s="16">
        <f t="shared" si="4"/>
        <v>0.61971906872221627</v>
      </c>
      <c r="G24" s="16">
        <f t="shared" si="4"/>
        <v>0.9014095545050419</v>
      </c>
      <c r="H24" s="16">
        <f t="shared" si="4"/>
        <v>1.1267619431313023</v>
      </c>
      <c r="I24" s="16">
        <f t="shared" si="4"/>
        <v>1.4084524289141278</v>
      </c>
      <c r="J24" s="16">
        <f t="shared" si="4"/>
        <v>1.6338048175403883</v>
      </c>
      <c r="K24" s="16">
        <f t="shared" si="4"/>
        <v>2.0281714976363441</v>
      </c>
      <c r="L24" s="16">
        <f t="shared" si="4"/>
        <v>2.3098619834191698</v>
      </c>
      <c r="M24" s="16">
        <f t="shared" si="4"/>
        <v>2.5915524692019956</v>
      </c>
      <c r="N24" s="16">
        <f t="shared" si="4"/>
        <v>2.8169048578282556</v>
      </c>
      <c r="O24" s="16">
        <f t="shared" si="4"/>
        <v>3.0354966747957284</v>
      </c>
    </row>
    <row r="25" spans="1:15" ht="14.25" customHeight="1" x14ac:dyDescent="0.35">
      <c r="B25" s="8" t="s">
        <v>57</v>
      </c>
      <c r="C25" s="7">
        <v>6</v>
      </c>
      <c r="D25" s="7">
        <v>9</v>
      </c>
      <c r="E25" s="7">
        <v>17</v>
      </c>
      <c r="F25" s="7">
        <v>24</v>
      </c>
      <c r="G25" s="7">
        <v>31</v>
      </c>
      <c r="H25" s="7">
        <v>35</v>
      </c>
      <c r="I25" s="7">
        <v>52</v>
      </c>
      <c r="J25" s="7">
        <v>67</v>
      </c>
      <c r="K25" s="7">
        <v>88</v>
      </c>
      <c r="L25" s="7">
        <v>107</v>
      </c>
      <c r="M25" s="7">
        <v>124</v>
      </c>
      <c r="N25" s="7">
        <v>145</v>
      </c>
      <c r="O25" s="7">
        <v>159</v>
      </c>
    </row>
    <row r="26" spans="1:15" ht="14.25" customHeight="1" x14ac:dyDescent="0.35">
      <c r="B26" s="8"/>
      <c r="C26" s="7">
        <v>6</v>
      </c>
      <c r="D26" s="7">
        <v>12</v>
      </c>
      <c r="E26" s="7">
        <v>18</v>
      </c>
      <c r="F26" s="7">
        <v>24</v>
      </c>
      <c r="G26" s="7">
        <v>30</v>
      </c>
      <c r="H26" s="7">
        <v>38</v>
      </c>
      <c r="I26" s="7">
        <v>46</v>
      </c>
      <c r="J26" s="7">
        <v>61</v>
      </c>
      <c r="K26" s="7">
        <v>75</v>
      </c>
      <c r="L26" s="7">
        <v>94</v>
      </c>
      <c r="M26" s="7">
        <v>113</v>
      </c>
      <c r="N26" s="7">
        <v>135</v>
      </c>
      <c r="O26" s="7">
        <v>168</v>
      </c>
    </row>
    <row r="27" spans="1:15" ht="14.25" customHeight="1" x14ac:dyDescent="0.35">
      <c r="B27" s="8"/>
      <c r="C27" s="7">
        <v>7</v>
      </c>
      <c r="D27" s="7">
        <v>9</v>
      </c>
      <c r="E27" s="7">
        <v>17</v>
      </c>
      <c r="F27" s="7">
        <v>21</v>
      </c>
      <c r="G27" s="7">
        <v>26</v>
      </c>
      <c r="H27" s="7">
        <v>33</v>
      </c>
      <c r="I27" s="7">
        <v>41</v>
      </c>
      <c r="J27" s="7">
        <v>57</v>
      </c>
      <c r="K27" s="7">
        <v>66</v>
      </c>
      <c r="L27" s="7">
        <v>88</v>
      </c>
      <c r="M27" s="7">
        <v>110</v>
      </c>
      <c r="N27" s="7">
        <v>136</v>
      </c>
      <c r="O27" s="7">
        <v>161</v>
      </c>
    </row>
    <row r="28" spans="1:15" ht="14.25" customHeight="1" x14ac:dyDescent="0.35">
      <c r="B28" s="8" t="s">
        <v>58</v>
      </c>
      <c r="C28" s="17">
        <f t="shared" ref="C28:O28" si="5">AVERAGE(C25:C27)</f>
        <v>6.333333333333333</v>
      </c>
      <c r="D28" s="17">
        <f t="shared" si="5"/>
        <v>10</v>
      </c>
      <c r="E28" s="17">
        <f t="shared" si="5"/>
        <v>17.333333333333332</v>
      </c>
      <c r="F28" s="17">
        <f t="shared" si="5"/>
        <v>23</v>
      </c>
      <c r="G28" s="17">
        <f t="shared" si="5"/>
        <v>29</v>
      </c>
      <c r="H28" s="17">
        <f t="shared" si="5"/>
        <v>35.333333333333336</v>
      </c>
      <c r="I28" s="17">
        <f t="shared" si="5"/>
        <v>46.333333333333336</v>
      </c>
      <c r="J28" s="17">
        <f t="shared" si="5"/>
        <v>61.666666666666664</v>
      </c>
      <c r="K28" s="17">
        <f t="shared" si="5"/>
        <v>76.333333333333329</v>
      </c>
      <c r="L28" s="17">
        <f t="shared" si="5"/>
        <v>96.333333333333329</v>
      </c>
      <c r="M28" s="17">
        <f t="shared" si="5"/>
        <v>115.66666666666667</v>
      </c>
      <c r="N28" s="17">
        <f t="shared" si="5"/>
        <v>138.66666666666666</v>
      </c>
      <c r="O28" s="17">
        <f t="shared" si="5"/>
        <v>162.66666666666666</v>
      </c>
    </row>
    <row r="29" spans="1:15" ht="14.25" customHeight="1" x14ac:dyDescent="0.35">
      <c r="B29" s="8" t="s">
        <v>59</v>
      </c>
      <c r="C29" s="18">
        <f t="shared" ref="C29:O29" si="6">C28-$C28</f>
        <v>0</v>
      </c>
      <c r="D29" s="18">
        <f t="shared" si="6"/>
        <v>3.666666666666667</v>
      </c>
      <c r="E29" s="18">
        <f t="shared" si="6"/>
        <v>11</v>
      </c>
      <c r="F29" s="18">
        <f t="shared" si="6"/>
        <v>16.666666666666668</v>
      </c>
      <c r="G29" s="18">
        <f t="shared" si="6"/>
        <v>22.666666666666668</v>
      </c>
      <c r="H29" s="18">
        <f t="shared" si="6"/>
        <v>29.000000000000004</v>
      </c>
      <c r="I29" s="18">
        <f t="shared" si="6"/>
        <v>40</v>
      </c>
      <c r="J29" s="18">
        <f t="shared" si="6"/>
        <v>55.333333333333329</v>
      </c>
      <c r="K29" s="18">
        <f t="shared" si="6"/>
        <v>70</v>
      </c>
      <c r="L29" s="18">
        <f t="shared" si="6"/>
        <v>90</v>
      </c>
      <c r="M29" s="18">
        <f t="shared" si="6"/>
        <v>109.33333333333334</v>
      </c>
      <c r="N29" s="18">
        <f t="shared" si="6"/>
        <v>132.33333333333331</v>
      </c>
      <c r="O29" s="18">
        <f t="shared" si="6"/>
        <v>156.33333333333331</v>
      </c>
    </row>
    <row r="30" spans="1:15" ht="14.25" customHeight="1" x14ac:dyDescent="0.35">
      <c r="B30" s="8" t="s">
        <v>60</v>
      </c>
      <c r="C30" s="19">
        <f t="shared" ref="C30:O30" si="7">C29/($C$12)+($C$5*$C$12/100)^1.2/10</f>
        <v>4.5724805461769424</v>
      </c>
      <c r="D30" s="19">
        <f t="shared" si="7"/>
        <v>4.6692263685164326</v>
      </c>
      <c r="E30" s="19">
        <f t="shared" si="7"/>
        <v>4.862718013195412</v>
      </c>
      <c r="F30" s="19">
        <f t="shared" si="7"/>
        <v>5.0122342840837151</v>
      </c>
      <c r="G30" s="19">
        <f t="shared" si="7"/>
        <v>5.1705456297301531</v>
      </c>
      <c r="H30" s="19">
        <f t="shared" si="7"/>
        <v>5.337652050134726</v>
      </c>
      <c r="I30" s="19">
        <f t="shared" si="7"/>
        <v>5.6278895171531955</v>
      </c>
      <c r="J30" s="19">
        <f t="shared" si="7"/>
        <v>6.0324629560274259</v>
      </c>
      <c r="K30" s="19">
        <f t="shared" si="7"/>
        <v>6.4194462453853856</v>
      </c>
      <c r="L30" s="19">
        <f t="shared" si="7"/>
        <v>6.9471507308735125</v>
      </c>
      <c r="M30" s="19">
        <f t="shared" si="7"/>
        <v>7.4572650668453679</v>
      </c>
      <c r="N30" s="19">
        <f t="shared" si="7"/>
        <v>8.0641252251567135</v>
      </c>
      <c r="O30" s="19">
        <f t="shared" si="7"/>
        <v>8.6973706077424655</v>
      </c>
    </row>
    <row r="31" spans="1:15" ht="14.5" x14ac:dyDescent="0.35">
      <c r="B31" s="8" t="s">
        <v>61</v>
      </c>
      <c r="D31" s="20">
        <f t="shared" ref="D31:O31" si="8">D29/D23</f>
        <v>3.666666666666667</v>
      </c>
      <c r="E31" s="20">
        <f t="shared" si="8"/>
        <v>6.2857142857142856</v>
      </c>
      <c r="F31" s="20">
        <f t="shared" si="8"/>
        <v>6.0606060606060614</v>
      </c>
      <c r="G31" s="20">
        <f t="shared" si="8"/>
        <v>5.666666666666667</v>
      </c>
      <c r="H31" s="20">
        <f t="shared" si="8"/>
        <v>5.8000000000000007</v>
      </c>
      <c r="I31" s="20">
        <f t="shared" si="8"/>
        <v>6.4</v>
      </c>
      <c r="J31" s="20">
        <f t="shared" si="8"/>
        <v>7.6321839080459766</v>
      </c>
      <c r="K31" s="20">
        <f t="shared" si="8"/>
        <v>7.7777777777777777</v>
      </c>
      <c r="L31" s="20">
        <f t="shared" si="8"/>
        <v>8.7804878048780495</v>
      </c>
      <c r="M31" s="20">
        <f t="shared" si="8"/>
        <v>9.5072463768115956</v>
      </c>
      <c r="N31" s="20">
        <f t="shared" si="8"/>
        <v>10.586666666666666</v>
      </c>
      <c r="O31" s="20">
        <f t="shared" si="8"/>
        <v>11.606038109378867</v>
      </c>
    </row>
    <row r="32" spans="1:15" ht="14.25" customHeight="1" x14ac:dyDescent="0.35">
      <c r="B32" s="12" t="s">
        <v>62</v>
      </c>
    </row>
    <row r="33" spans="1:12" ht="14.25" customHeight="1" x14ac:dyDescent="0.35">
      <c r="A33" s="6" t="s">
        <v>63</v>
      </c>
      <c r="B33" s="7">
        <f t="array" ref="B33:C37">LINEST(C29:O29,C23:O23,FALSE,TRUE)</f>
        <v>9.4037630247285851</v>
      </c>
      <c r="C33" s="7">
        <v>0</v>
      </c>
    </row>
    <row r="34" spans="1:12" ht="14.25" customHeight="1" x14ac:dyDescent="0.35">
      <c r="B34" s="7">
        <v>0.51709818560166887</v>
      </c>
      <c r="C34" s="7" t="e">
        <v>#N/A</v>
      </c>
    </row>
    <row r="35" spans="1:12" ht="14.25" customHeight="1" x14ac:dyDescent="0.35">
      <c r="A35" s="6" t="s">
        <v>64</v>
      </c>
      <c r="B35" s="7">
        <v>0.96498575053953617</v>
      </c>
      <c r="C35" s="7">
        <v>14.628061512149603</v>
      </c>
    </row>
    <row r="36" spans="1:12" ht="14.25" customHeight="1" x14ac:dyDescent="0.35">
      <c r="B36" s="7">
        <v>330.71761311204858</v>
      </c>
      <c r="C36" s="7">
        <v>12</v>
      </c>
    </row>
    <row r="37" spans="1:12" ht="14.25" customHeight="1" x14ac:dyDescent="0.35">
      <c r="B37" s="7">
        <v>70767.015574538978</v>
      </c>
      <c r="C37" s="7">
        <v>2567.7622032387903</v>
      </c>
    </row>
    <row r="38" spans="1:12" ht="14.25" customHeight="1" x14ac:dyDescent="0.35"/>
    <row r="39" spans="1:12" ht="14.25" customHeight="1" x14ac:dyDescent="0.35"/>
    <row r="40" spans="1:12" ht="14.25" customHeight="1" x14ac:dyDescent="0.35">
      <c r="B40" s="12" t="s">
        <v>65</v>
      </c>
      <c r="G40" s="12" t="s">
        <v>66</v>
      </c>
    </row>
    <row r="41" spans="1:12" ht="14.25" customHeight="1" x14ac:dyDescent="0.35">
      <c r="A41" s="6" t="s">
        <v>63</v>
      </c>
      <c r="B41" s="7">
        <f t="array" ref="B41:D45">LINEST(C29:O29,C23:O23^{1;2},FALSE,TRUE)</f>
        <v>0.63545972475671753</v>
      </c>
      <c r="C41" s="7">
        <v>2.6023086269868205</v>
      </c>
      <c r="D41" s="7">
        <v>0</v>
      </c>
      <c r="G41" s="7">
        <f t="array" ref="G41:I45">LINEST(C30:O30,C23:O23^{1;2},FALSE,TRUE)</f>
        <v>-6.4608876343094535E-2</v>
      </c>
      <c r="H41" s="7">
        <v>1.4237146719296907</v>
      </c>
      <c r="I41" s="7">
        <v>0</v>
      </c>
    </row>
    <row r="42" spans="1:12" ht="14.25" customHeight="1" x14ac:dyDescent="0.35">
      <c r="B42" s="7">
        <v>4.7855634042267045E-2</v>
      </c>
      <c r="C42" s="7">
        <v>0.52866505582407886</v>
      </c>
      <c r="D42" s="7" t="e">
        <v>#N/A</v>
      </c>
      <c r="G42" s="7">
        <v>2.6580673275397166E-2</v>
      </c>
      <c r="H42" s="7">
        <v>0.29363884529391454</v>
      </c>
      <c r="I42" s="7" t="e">
        <v>#N/A</v>
      </c>
    </row>
    <row r="43" spans="1:12" ht="14.25" customHeight="1" x14ac:dyDescent="0.35">
      <c r="A43" s="6" t="s">
        <v>64</v>
      </c>
      <c r="B43" s="7">
        <v>0.99794389394149607</v>
      </c>
      <c r="C43" s="7">
        <v>3.7023835183681686</v>
      </c>
      <c r="D43" s="7" t="e">
        <v>#N/A</v>
      </c>
      <c r="G43" s="7">
        <v>0.90706133578875114</v>
      </c>
      <c r="H43" s="7">
        <v>2.0564317788588991</v>
      </c>
      <c r="I43" s="7" t="e">
        <v>#N/A</v>
      </c>
    </row>
    <row r="44" spans="1:12" ht="14.25" customHeight="1" x14ac:dyDescent="0.35">
      <c r="B44" s="7">
        <v>2669.4592888228622</v>
      </c>
      <c r="C44" s="7">
        <v>11</v>
      </c>
      <c r="D44" s="7" t="e">
        <v>#N/A</v>
      </c>
      <c r="G44" s="7">
        <v>53.678814831021718</v>
      </c>
      <c r="H44" s="7">
        <v>11</v>
      </c>
      <c r="I44" s="7" t="e">
        <v>#N/A</v>
      </c>
    </row>
    <row r="45" spans="1:12" ht="14.25" customHeight="1" x14ac:dyDescent="0.35">
      <c r="B45" s="7">
        <v>73183.99369688984</v>
      </c>
      <c r="C45" s="7">
        <v>150.78408088792685</v>
      </c>
      <c r="D45" s="7" t="e">
        <v>#N/A</v>
      </c>
      <c r="G45" s="7">
        <v>454.00593198595408</v>
      </c>
      <c r="H45" s="7">
        <v>46.518028272108538</v>
      </c>
      <c r="I45" s="7" t="e">
        <v>#N/A</v>
      </c>
    </row>
    <row r="46" spans="1:12" ht="14.25" customHeight="1" x14ac:dyDescent="0.35"/>
    <row r="47" spans="1:12" ht="14.25" customHeight="1" x14ac:dyDescent="0.35"/>
    <row r="48" spans="1:12" ht="14.25" customHeight="1" x14ac:dyDescent="0.35">
      <c r="B48" s="12"/>
      <c r="C48" s="7">
        <v>2</v>
      </c>
      <c r="D48" s="7">
        <f>C48+1</f>
        <v>3</v>
      </c>
      <c r="E48" s="7">
        <f t="shared" ref="E48:L48" si="9">D48+1</f>
        <v>4</v>
      </c>
      <c r="F48" s="7">
        <f t="shared" si="9"/>
        <v>5</v>
      </c>
      <c r="G48" s="7">
        <f t="shared" si="9"/>
        <v>6</v>
      </c>
      <c r="H48" s="7">
        <f t="shared" si="9"/>
        <v>7</v>
      </c>
      <c r="I48" s="7">
        <f t="shared" si="9"/>
        <v>8</v>
      </c>
      <c r="J48" s="7">
        <f t="shared" si="9"/>
        <v>9</v>
      </c>
      <c r="K48" s="7">
        <f t="shared" si="9"/>
        <v>10</v>
      </c>
      <c r="L48" s="7">
        <f t="shared" si="9"/>
        <v>11</v>
      </c>
    </row>
    <row r="49" spans="1:12" ht="14.25" customHeight="1" x14ac:dyDescent="0.35">
      <c r="B49" s="6">
        <v>13</v>
      </c>
      <c r="C49" s="7">
        <f>$B$49-C48</f>
        <v>11</v>
      </c>
      <c r="D49" s="7">
        <f t="shared" ref="D49:L49" si="10">$B$49-D48</f>
        <v>10</v>
      </c>
      <c r="E49" s="7">
        <f t="shared" si="10"/>
        <v>9</v>
      </c>
      <c r="F49" s="7">
        <f t="shared" si="10"/>
        <v>8</v>
      </c>
      <c r="G49" s="7">
        <f t="shared" si="10"/>
        <v>7</v>
      </c>
      <c r="H49" s="7">
        <f t="shared" si="10"/>
        <v>6</v>
      </c>
      <c r="I49" s="7">
        <f t="shared" si="10"/>
        <v>5</v>
      </c>
      <c r="J49" s="7">
        <f t="shared" si="10"/>
        <v>4</v>
      </c>
      <c r="K49" s="7">
        <f t="shared" si="10"/>
        <v>3</v>
      </c>
      <c r="L49" s="7">
        <f t="shared" si="10"/>
        <v>2</v>
      </c>
    </row>
    <row r="50" spans="1:12" ht="14.25" customHeight="1" x14ac:dyDescent="0.35">
      <c r="A50" s="6"/>
      <c r="C50" s="7" t="str">
        <f>C48&amp;"-"&amp;C49</f>
        <v>2-11</v>
      </c>
      <c r="D50" s="7" t="str">
        <f t="shared" ref="D50:L50" si="11">D48&amp;"-"&amp;D49</f>
        <v>3-10</v>
      </c>
      <c r="E50" s="7" t="str">
        <f t="shared" si="11"/>
        <v>4-9</v>
      </c>
      <c r="F50" s="7" t="str">
        <f t="shared" si="11"/>
        <v>5-8</v>
      </c>
      <c r="G50" s="7" t="str">
        <f t="shared" si="11"/>
        <v>6-7</v>
      </c>
      <c r="H50" s="7" t="str">
        <f t="shared" si="11"/>
        <v>7-6</v>
      </c>
      <c r="I50" s="7" t="str">
        <f t="shared" si="11"/>
        <v>8-5</v>
      </c>
      <c r="J50" s="7" t="str">
        <f t="shared" si="11"/>
        <v>9-4</v>
      </c>
      <c r="K50" s="7" t="str">
        <f t="shared" si="11"/>
        <v>10-3</v>
      </c>
      <c r="L50" s="7" t="str">
        <f t="shared" si="11"/>
        <v>11-2</v>
      </c>
    </row>
    <row r="51" spans="1:12" ht="14.25" customHeight="1" x14ac:dyDescent="0.35">
      <c r="A51" s="6"/>
      <c r="B51" s="7" t="s">
        <v>68</v>
      </c>
      <c r="C51" s="21">
        <f>RSQ(C30:D30,C23:D23)</f>
        <v>1</v>
      </c>
      <c r="D51" s="21">
        <f>RSQ(C30:E30,C23:E23)</f>
        <v>0.92760617760617825</v>
      </c>
      <c r="E51" s="21">
        <f>RSQ(C30:F30,C23:F23)</f>
        <v>0.97231589196945667</v>
      </c>
      <c r="F51" s="21">
        <f>RSQ(C30:G30,C23:G23)</f>
        <v>0.98349443261334635</v>
      </c>
      <c r="G51" s="21">
        <f>RSQ(C30:H30,C23:H23)</f>
        <v>0.99082894352237449</v>
      </c>
      <c r="H51" s="21">
        <f>RSQ(C30:I30,C23:I23)</f>
        <v>0.99013158591722217</v>
      </c>
      <c r="I51" s="21">
        <f>RSQ(C30:J30,C23:J23)</f>
        <v>0.96797286510782954</v>
      </c>
      <c r="J51" s="21">
        <f>RSQ(C30:K30,C23:K23)</f>
        <v>0.97380440340884766</v>
      </c>
      <c r="K51" s="21">
        <f>RSQ(C30:L30,C23:L23)</f>
        <v>0.96794555903007462</v>
      </c>
      <c r="L51" s="21">
        <f>RSQ(C30:M30,C23:M23)</f>
        <v>0.9645616000203453</v>
      </c>
    </row>
    <row r="52" spans="1:12" ht="14.25" customHeight="1" x14ac:dyDescent="0.35">
      <c r="B52" s="7" t="s">
        <v>69</v>
      </c>
      <c r="C52" s="7">
        <f>RSQ(E30:O30,E23:O23)</f>
        <v>0.95237278598125019</v>
      </c>
      <c r="D52" s="7">
        <f>RSQ(F30:O30,F23:O23)</f>
        <v>0.95947585502418742</v>
      </c>
      <c r="E52" s="7">
        <f>RSQ(G30:O30,G23:O23)</f>
        <v>0.9685142029082654</v>
      </c>
      <c r="F52" s="7">
        <f>RSQ(H30:O30,H23:O23)</f>
        <v>0.97212886578173985</v>
      </c>
      <c r="G52" s="7">
        <f>RSQ(I30:O30,I23:O23)</f>
        <v>0.97229768124452487</v>
      </c>
      <c r="H52" s="7">
        <f>RSQ(J30:O30,J23:O23)</f>
        <v>0.96627094428619609</v>
      </c>
      <c r="I52" s="7">
        <f>RSQ(K30:O30,K23:O23)</f>
        <v>0.98771731866195744</v>
      </c>
      <c r="J52" s="7">
        <f>RSQ(L30:O30,L23:O23)</f>
        <v>0.987829329775604</v>
      </c>
      <c r="K52" s="7">
        <f>RSQ(M30:O30,M23:O23)</f>
        <v>0.99955589580237325</v>
      </c>
      <c r="L52" s="7">
        <f>RSQ(N30:O30,N23:O23)</f>
        <v>1.0000000000000004</v>
      </c>
    </row>
    <row r="53" spans="1:12" ht="14.25" customHeight="1" x14ac:dyDescent="0.35">
      <c r="B53" s="7" t="s">
        <v>70</v>
      </c>
      <c r="C53" s="21">
        <f>AVERAGE(C51:C52)</f>
        <v>0.97618639299062515</v>
      </c>
      <c r="D53" s="21">
        <f t="shared" ref="D53:L53" si="12">AVERAGE(D51:D52)</f>
        <v>0.94354101631518283</v>
      </c>
      <c r="E53" s="21">
        <f t="shared" si="12"/>
        <v>0.97041504743886109</v>
      </c>
      <c r="F53" s="21">
        <f t="shared" si="12"/>
        <v>0.97781164919754304</v>
      </c>
      <c r="G53" s="21">
        <f t="shared" si="12"/>
        <v>0.98156331238344974</v>
      </c>
      <c r="H53" s="21">
        <f t="shared" si="12"/>
        <v>0.97820126510170913</v>
      </c>
      <c r="I53" s="21">
        <f t="shared" si="12"/>
        <v>0.97784509188489355</v>
      </c>
      <c r="J53" s="21">
        <f t="shared" si="12"/>
        <v>0.98081686659222589</v>
      </c>
      <c r="K53" s="21">
        <f t="shared" si="12"/>
        <v>0.98375072741622394</v>
      </c>
      <c r="L53" s="21">
        <f t="shared" si="12"/>
        <v>0.98228080001017282</v>
      </c>
    </row>
    <row r="54" spans="1:12" ht="14.25" customHeight="1" x14ac:dyDescent="0.35"/>
    <row r="55" spans="1:12" ht="14.25" customHeight="1" x14ac:dyDescent="0.35">
      <c r="B55" s="12" t="s">
        <v>71</v>
      </c>
    </row>
    <row r="56" spans="1:12" ht="14.25" customHeight="1" x14ac:dyDescent="0.35">
      <c r="A56" s="6"/>
      <c r="B56" s="7">
        <f t="array" ref="B56:E60">LINEST(C30:E30,C23:E23,FALSE,TRUE)</f>
        <v>3.2440573271651458</v>
      </c>
      <c r="C56" s="7">
        <v>0</v>
      </c>
      <c r="D56" s="7" t="e">
        <v>#N/A</v>
      </c>
      <c r="E56" s="7" t="e">
        <v>#N/A</v>
      </c>
    </row>
    <row r="57" spans="1:12" ht="14.25" customHeight="1" x14ac:dyDescent="0.35">
      <c r="B57" s="7">
        <v>1.7043619582115512</v>
      </c>
      <c r="C57" s="7" t="e">
        <v>#N/A</v>
      </c>
      <c r="D57" s="7" t="e">
        <v>#N/A</v>
      </c>
      <c r="E57" s="7" t="e">
        <v>#N/A</v>
      </c>
    </row>
    <row r="58" spans="1:12" ht="14.25" customHeight="1" x14ac:dyDescent="0.35">
      <c r="A58" s="6"/>
      <c r="B58" s="7">
        <v>0.6443100866494974</v>
      </c>
      <c r="C58" s="7">
        <v>3.4352513508740916</v>
      </c>
      <c r="D58" s="7" t="e">
        <v>#N/A</v>
      </c>
      <c r="E58" s="7" t="e">
        <v>#N/A</v>
      </c>
    </row>
    <row r="59" spans="1:12" ht="14.25" customHeight="1" x14ac:dyDescent="0.35">
      <c r="B59" s="7">
        <v>3.6228752206115202</v>
      </c>
      <c r="C59" s="7">
        <v>2</v>
      </c>
      <c r="D59" s="7" t="e">
        <v>#N/A</v>
      </c>
      <c r="E59" s="7" t="e">
        <v>#N/A</v>
      </c>
    </row>
    <row r="60" spans="1:12" ht="14.25" customHeight="1" x14ac:dyDescent="0.35">
      <c r="B60" s="7">
        <v>42.753376014106337</v>
      </c>
      <c r="C60" s="7">
        <v>23.601903687364544</v>
      </c>
      <c r="D60" s="7" t="e">
        <v>#N/A</v>
      </c>
      <c r="E60" s="7" t="e">
        <v>#N/A</v>
      </c>
    </row>
    <row r="61" spans="1:12" ht="14.25" customHeight="1" x14ac:dyDescent="0.35"/>
    <row r="62" spans="1:12" ht="14.25" customHeight="1" x14ac:dyDescent="0.35">
      <c r="B62" s="14" t="s">
        <v>72</v>
      </c>
    </row>
    <row r="63" spans="1:12" ht="14.25" customHeight="1" x14ac:dyDescent="0.35">
      <c r="B63" s="7">
        <f t="array" ref="B63:E67">LINEST(F30:O30,F23:O23,TRUE,TRUE)</f>
        <v>0.33691458450992523</v>
      </c>
      <c r="C63" s="7">
        <v>3.7149253820854091</v>
      </c>
      <c r="D63" s="7" t="e">
        <v>#N/A</v>
      </c>
      <c r="E63" s="7" t="e">
        <v>#N/A</v>
      </c>
    </row>
    <row r="64" spans="1:12" ht="14.25" customHeight="1" x14ac:dyDescent="0.35">
      <c r="B64" s="7">
        <v>2.4480186542422448E-2</v>
      </c>
      <c r="C64" s="7">
        <v>0.21843555361976041</v>
      </c>
      <c r="D64" s="7" t="e">
        <v>#N/A</v>
      </c>
      <c r="E64" s="7" t="e">
        <v>#N/A</v>
      </c>
    </row>
    <row r="65" spans="2:5" ht="14.25" customHeight="1" x14ac:dyDescent="0.35">
      <c r="B65" s="7">
        <v>0.95947585502418731</v>
      </c>
      <c r="C65" s="7">
        <v>0.27291050612901291</v>
      </c>
      <c r="D65" s="7" t="e">
        <v>#N/A</v>
      </c>
      <c r="E65" s="7" t="e">
        <v>#N/A</v>
      </c>
    </row>
    <row r="66" spans="2:5" ht="14.25" customHeight="1" x14ac:dyDescent="0.35">
      <c r="B66" s="7">
        <v>189.41317194415583</v>
      </c>
      <c r="C66" s="7">
        <v>8</v>
      </c>
      <c r="D66" s="7" t="e">
        <v>#N/A</v>
      </c>
      <c r="E66" s="7" t="e">
        <v>#N/A</v>
      </c>
    </row>
    <row r="67" spans="2:5" ht="14.25" customHeight="1" x14ac:dyDescent="0.35">
      <c r="B67" s="7">
        <v>14.107520389251674</v>
      </c>
      <c r="C67" s="7">
        <v>0.59584115484475197</v>
      </c>
      <c r="D67" s="7" t="e">
        <v>#N/A</v>
      </c>
      <c r="E67" s="7" t="e">
        <v>#N/A</v>
      </c>
    </row>
    <row r="68" spans="2:5" ht="14.25" customHeight="1" x14ac:dyDescent="0.35"/>
    <row r="69" spans="2:5" ht="14.25" customHeight="1" x14ac:dyDescent="0.35">
      <c r="B69" s="14" t="s">
        <v>73</v>
      </c>
    </row>
    <row r="70" spans="2:5" ht="14.25" customHeight="1" x14ac:dyDescent="0.35">
      <c r="B70" s="7">
        <f t="array" ref="B70:E74">LINEST(C23:O23,C18:O18,FALSE,TRUE)</f>
        <v>0.22165846153846153</v>
      </c>
      <c r="C70" s="7">
        <v>0</v>
      </c>
      <c r="D70" s="7" t="e">
        <v>#N/A</v>
      </c>
      <c r="E70" s="7" t="e">
        <v>#N/A</v>
      </c>
    </row>
    <row r="71" spans="2:5" ht="14.25" customHeight="1" x14ac:dyDescent="0.35">
      <c r="B71" s="7">
        <v>3.0807129224342937E-3</v>
      </c>
      <c r="C71" s="7" t="e">
        <v>#N/A</v>
      </c>
      <c r="D71" s="7" t="e">
        <v>#N/A</v>
      </c>
      <c r="E71" s="7" t="e">
        <v>#N/A</v>
      </c>
    </row>
    <row r="72" spans="2:5" ht="14.25" customHeight="1" x14ac:dyDescent="0.35">
      <c r="B72" s="7">
        <v>0.99768735195434533</v>
      </c>
      <c r="C72" s="7">
        <v>0.39271538268174799</v>
      </c>
      <c r="D72" s="7" t="e">
        <v>#N/A</v>
      </c>
      <c r="E72" s="7" t="e">
        <v>#N/A</v>
      </c>
    </row>
    <row r="73" spans="2:5" ht="14.25" customHeight="1" x14ac:dyDescent="0.35">
      <c r="B73" s="7">
        <v>5176.8569998999974</v>
      </c>
      <c r="C73" s="7">
        <v>12</v>
      </c>
      <c r="D73" s="7" t="e">
        <v>#N/A</v>
      </c>
      <c r="E73" s="7" t="e">
        <v>#N/A</v>
      </c>
    </row>
    <row r="74" spans="2:5" ht="14.25" customHeight="1" x14ac:dyDescent="0.35">
      <c r="B74" s="7">
        <v>798.40269553846144</v>
      </c>
      <c r="C74" s="7">
        <v>1.8507044615384609</v>
      </c>
      <c r="D74" s="7" t="e">
        <v>#N/A</v>
      </c>
      <c r="E74" s="7" t="e">
        <v>#N/A</v>
      </c>
    </row>
    <row r="75" spans="2:5" ht="14.25" customHeight="1" x14ac:dyDescent="0.35"/>
    <row r="76" spans="2:5" ht="14.25" customHeight="1" x14ac:dyDescent="0.35">
      <c r="B76" s="14" t="s">
        <v>74</v>
      </c>
    </row>
    <row r="77" spans="2:5" ht="14.25" customHeight="1" x14ac:dyDescent="0.35">
      <c r="C77" s="7" t="s">
        <v>75</v>
      </c>
    </row>
    <row r="78" spans="2:5" ht="14.25" customHeight="1" x14ac:dyDescent="0.35">
      <c r="C78" s="7" t="s">
        <v>76</v>
      </c>
      <c r="D78" s="7" t="s">
        <v>77</v>
      </c>
    </row>
    <row r="79" spans="2:5" ht="14.25" customHeight="1" x14ac:dyDescent="0.35">
      <c r="B79" s="7" t="s">
        <v>78</v>
      </c>
      <c r="C79" s="7">
        <f>[1]Analysis!$P$146</f>
        <v>0.34203744840647843</v>
      </c>
      <c r="D79" s="7">
        <f>[1]Analysis!$Q$146</f>
        <v>3.2585633843548916</v>
      </c>
    </row>
    <row r="80" spans="2:5" ht="14.25" customHeight="1" x14ac:dyDescent="0.35">
      <c r="B80" s="7" t="s">
        <v>79</v>
      </c>
      <c r="C80" s="7">
        <f>[1]Analysis!$D$140</f>
        <v>0.23143507692307691</v>
      </c>
      <c r="D80" s="7">
        <f>[1]Analysis!$E$140</f>
        <v>0</v>
      </c>
    </row>
    <row r="81" spans="2:12" ht="14.25" customHeight="1" x14ac:dyDescent="0.35"/>
    <row r="82" spans="2:12" ht="14.25" customHeight="1" x14ac:dyDescent="0.35">
      <c r="C82" s="7" t="s">
        <v>76</v>
      </c>
      <c r="D82" s="7" t="s">
        <v>77</v>
      </c>
    </row>
    <row r="83" spans="2:12" ht="14.25" customHeight="1" x14ac:dyDescent="0.35">
      <c r="B83" s="7" t="s">
        <v>80</v>
      </c>
      <c r="C83" s="7">
        <f>$C$79*$C$12</f>
        <v>12.963219294605532</v>
      </c>
      <c r="D83" s="7">
        <f>$C$12*($D$79-($C$5*$C$12/100)^1.2/10)</f>
        <v>-49.797460433055726</v>
      </c>
    </row>
    <row r="84" spans="2:12" ht="14.25" customHeight="1" x14ac:dyDescent="0.35">
      <c r="B84" s="7" t="s">
        <v>81</v>
      </c>
      <c r="C84" s="7">
        <f>$C$79*$C$12*$C$80</f>
        <v>3.0001436546177458</v>
      </c>
      <c r="D84" s="7">
        <f>$C$12*($D$79-($C$5*$C$12/100)^1.2/10)</f>
        <v>-49.797460433055726</v>
      </c>
    </row>
    <row r="85" spans="2:12" ht="14.25" customHeight="1" x14ac:dyDescent="0.35"/>
    <row r="86" spans="2:12" ht="14.25" customHeight="1" x14ac:dyDescent="0.35"/>
    <row r="87" spans="2:12" ht="14.25" customHeight="1" x14ac:dyDescent="0.35">
      <c r="B87" s="7" t="s">
        <v>82</v>
      </c>
      <c r="C87" s="10">
        <v>15</v>
      </c>
      <c r="D87" s="10">
        <f t="shared" ref="D87:K87" si="13">C87+5</f>
        <v>20</v>
      </c>
      <c r="E87" s="10">
        <f t="shared" si="13"/>
        <v>25</v>
      </c>
      <c r="F87" s="10">
        <f t="shared" si="13"/>
        <v>30</v>
      </c>
      <c r="G87" s="10">
        <f t="shared" si="13"/>
        <v>35</v>
      </c>
      <c r="H87" s="10">
        <f t="shared" si="13"/>
        <v>40</v>
      </c>
      <c r="I87" s="10">
        <f>H87+5</f>
        <v>45</v>
      </c>
      <c r="J87" s="10">
        <f t="shared" si="13"/>
        <v>50</v>
      </c>
      <c r="K87" s="10">
        <f t="shared" si="13"/>
        <v>55</v>
      </c>
      <c r="L87" s="10">
        <f>K87+5</f>
        <v>60</v>
      </c>
    </row>
    <row r="88" spans="2:12" ht="14.25" customHeight="1" x14ac:dyDescent="0.35">
      <c r="B88" s="7" t="s">
        <v>83</v>
      </c>
      <c r="C88" s="22">
        <f t="shared" ref="C88:L88" si="14">$C$80*C87</f>
        <v>3.4715261538461535</v>
      </c>
      <c r="D88" s="22">
        <f t="shared" si="14"/>
        <v>4.628701538461538</v>
      </c>
      <c r="E88" s="22">
        <f t="shared" si="14"/>
        <v>5.7858769230769225</v>
      </c>
      <c r="F88" s="22">
        <f t="shared" si="14"/>
        <v>6.943052307692307</v>
      </c>
      <c r="G88" s="22">
        <f t="shared" si="14"/>
        <v>8.1002276923076924</v>
      </c>
      <c r="H88" s="22">
        <f t="shared" si="14"/>
        <v>9.257403076923076</v>
      </c>
      <c r="I88" s="22">
        <f t="shared" si="14"/>
        <v>10.414578461538461</v>
      </c>
      <c r="J88" s="22">
        <f t="shared" si="14"/>
        <v>11.571753846153845</v>
      </c>
      <c r="K88" s="22">
        <f t="shared" si="14"/>
        <v>12.72892923076923</v>
      </c>
      <c r="L88" s="23">
        <f t="shared" si="14"/>
        <v>13.886104615384614</v>
      </c>
    </row>
    <row r="89" spans="2:12" ht="14.25" customHeight="1" x14ac:dyDescent="0.35">
      <c r="B89" s="7" t="s">
        <v>84</v>
      </c>
      <c r="C89" s="24">
        <f t="shared" ref="C89:L89" si="15">F23</f>
        <v>2.75</v>
      </c>
      <c r="D89" s="24">
        <f t="shared" si="15"/>
        <v>4</v>
      </c>
      <c r="E89" s="24">
        <f t="shared" si="15"/>
        <v>5</v>
      </c>
      <c r="F89" s="24">
        <f t="shared" si="15"/>
        <v>6.25</v>
      </c>
      <c r="G89" s="24">
        <f t="shared" si="15"/>
        <v>7.25</v>
      </c>
      <c r="H89" s="24">
        <f t="shared" si="15"/>
        <v>9</v>
      </c>
      <c r="I89" s="24">
        <f t="shared" si="15"/>
        <v>10.25</v>
      </c>
      <c r="J89" s="24">
        <f t="shared" si="15"/>
        <v>11.5</v>
      </c>
      <c r="K89" s="24">
        <f t="shared" si="15"/>
        <v>12.5</v>
      </c>
      <c r="L89" s="25">
        <f t="shared" si="15"/>
        <v>13.469999999999999</v>
      </c>
    </row>
    <row r="90" spans="2:12" ht="14.25" customHeight="1" x14ac:dyDescent="0.35">
      <c r="B90" s="7" t="s">
        <v>85</v>
      </c>
      <c r="C90" s="26">
        <f t="shared" ref="C90:K90" si="16">C88-C89</f>
        <v>0.72152615384615348</v>
      </c>
      <c r="D90" s="26">
        <f t="shared" si="16"/>
        <v>0.62870153846153798</v>
      </c>
      <c r="E90" s="26">
        <f t="shared" si="16"/>
        <v>0.78587692307692247</v>
      </c>
      <c r="F90" s="26">
        <f t="shared" si="16"/>
        <v>0.69305230769230697</v>
      </c>
      <c r="G90" s="26">
        <f t="shared" si="16"/>
        <v>0.85022769230769235</v>
      </c>
      <c r="H90" s="26">
        <f t="shared" si="16"/>
        <v>0.25740307692307596</v>
      </c>
      <c r="I90" s="26">
        <f t="shared" si="16"/>
        <v>0.16457846153846134</v>
      </c>
      <c r="J90" s="26">
        <f t="shared" si="16"/>
        <v>7.1753846153844947E-2</v>
      </c>
      <c r="K90" s="26">
        <f t="shared" si="16"/>
        <v>0.22892923076923033</v>
      </c>
      <c r="L90" s="27">
        <f>L88-L89</f>
        <v>0.41610461538461507</v>
      </c>
    </row>
    <row r="91" spans="2:12" ht="14.25" customHeight="1" x14ac:dyDescent="0.35">
      <c r="B91" s="7" t="s">
        <v>86</v>
      </c>
      <c r="C91" s="28">
        <f t="shared" ref="C91:L91" si="17">C90/C89</f>
        <v>0.26237314685314672</v>
      </c>
      <c r="D91" s="28">
        <f t="shared" si="17"/>
        <v>0.15717538461538449</v>
      </c>
      <c r="E91" s="28">
        <f t="shared" si="17"/>
        <v>0.15717538461538449</v>
      </c>
      <c r="F91" s="28">
        <f t="shared" si="17"/>
        <v>0.11088836923076911</v>
      </c>
      <c r="G91" s="28">
        <f t="shared" si="17"/>
        <v>0.1172727851458886</v>
      </c>
      <c r="H91" s="28">
        <f t="shared" si="17"/>
        <v>2.8600341880341773E-2</v>
      </c>
      <c r="I91" s="28">
        <f t="shared" si="17"/>
        <v>1.6056435272045009E-2</v>
      </c>
      <c r="J91" s="28">
        <f t="shared" si="17"/>
        <v>6.2394648829430391E-3</v>
      </c>
      <c r="K91" s="28">
        <f t="shared" si="17"/>
        <v>1.8314338461538425E-2</v>
      </c>
      <c r="L91" s="29">
        <f t="shared" si="17"/>
        <v>3.089121123864997E-2</v>
      </c>
    </row>
    <row r="92" spans="2:12" ht="14.25" customHeight="1" x14ac:dyDescent="0.35">
      <c r="B92" s="7" t="s">
        <v>87</v>
      </c>
      <c r="C92" s="30">
        <f t="shared" ref="C92:L92" si="18">F29</f>
        <v>16.666666666666668</v>
      </c>
      <c r="D92" s="30">
        <f t="shared" si="18"/>
        <v>22.666666666666668</v>
      </c>
      <c r="E92" s="30">
        <f t="shared" si="18"/>
        <v>29.000000000000004</v>
      </c>
      <c r="F92" s="30">
        <f t="shared" si="18"/>
        <v>40</v>
      </c>
      <c r="G92" s="30">
        <f t="shared" si="18"/>
        <v>55.333333333333329</v>
      </c>
      <c r="H92" s="30">
        <f t="shared" si="18"/>
        <v>70</v>
      </c>
      <c r="I92" s="30">
        <f t="shared" si="18"/>
        <v>90</v>
      </c>
      <c r="J92" s="30">
        <f t="shared" si="18"/>
        <v>109.33333333333334</v>
      </c>
      <c r="K92" s="30">
        <f t="shared" si="18"/>
        <v>132.33333333333331</v>
      </c>
      <c r="L92" s="31">
        <f t="shared" si="18"/>
        <v>156.33333333333331</v>
      </c>
    </row>
    <row r="93" spans="2:12" ht="14.25" customHeight="1" x14ac:dyDescent="0.35">
      <c r="B93" s="7" t="s">
        <v>88</v>
      </c>
      <c r="C93" s="32">
        <f>$C$83*C89+$D$83</f>
        <v>-14.148607372890517</v>
      </c>
      <c r="D93" s="32">
        <f t="shared" ref="D93:L93" si="19">$C$83*D89+$D$83</f>
        <v>2.0554167453664007</v>
      </c>
      <c r="E93" s="32">
        <f t="shared" si="19"/>
        <v>15.018636039971931</v>
      </c>
      <c r="F93" s="32">
        <f t="shared" si="19"/>
        <v>31.222660158228841</v>
      </c>
      <c r="G93" s="32">
        <f t="shared" si="19"/>
        <v>44.185879452834378</v>
      </c>
      <c r="H93" s="32">
        <f t="shared" si="19"/>
        <v>66.871513218394057</v>
      </c>
      <c r="I93" s="32">
        <f t="shared" si="19"/>
        <v>83.075537336650967</v>
      </c>
      <c r="J93" s="32">
        <f t="shared" si="19"/>
        <v>99.279561454907878</v>
      </c>
      <c r="K93" s="32">
        <f t="shared" si="19"/>
        <v>112.2427807495134</v>
      </c>
      <c r="L93" s="32">
        <f t="shared" si="19"/>
        <v>124.81710346528075</v>
      </c>
    </row>
    <row r="94" spans="2:12" ht="14.25" customHeight="1" x14ac:dyDescent="0.35">
      <c r="B94" s="7" t="s">
        <v>85</v>
      </c>
      <c r="C94" s="33">
        <f t="shared" ref="C94:L94" si="20">C93-C92</f>
        <v>-30.815274039557185</v>
      </c>
      <c r="D94" s="33">
        <f t="shared" si="20"/>
        <v>-20.611249921300267</v>
      </c>
      <c r="E94" s="33">
        <f t="shared" si="20"/>
        <v>-13.981363960028073</v>
      </c>
      <c r="F94" s="33">
        <f t="shared" si="20"/>
        <v>-8.777339841771159</v>
      </c>
      <c r="G94" s="33">
        <f t="shared" si="20"/>
        <v>-11.147453880498951</v>
      </c>
      <c r="H94" s="33">
        <f t="shared" si="20"/>
        <v>-3.1284867816059432</v>
      </c>
      <c r="I94" s="33">
        <f t="shared" si="20"/>
        <v>-6.9244626633490327</v>
      </c>
      <c r="J94" s="33">
        <f t="shared" si="20"/>
        <v>-10.053771878425465</v>
      </c>
      <c r="K94" s="33">
        <f t="shared" si="20"/>
        <v>-20.090552583819914</v>
      </c>
      <c r="L94" s="34">
        <f t="shared" si="20"/>
        <v>-31.516229868052562</v>
      </c>
    </row>
    <row r="95" spans="2:12" ht="14.25" customHeight="1" x14ac:dyDescent="0.35">
      <c r="B95" s="7" t="s">
        <v>86</v>
      </c>
      <c r="C95" s="28">
        <f t="shared" ref="C95:L95" si="21">C94/C92</f>
        <v>-1.848916442373431</v>
      </c>
      <c r="D95" s="28">
        <f t="shared" si="21"/>
        <v>-0.90931984946912936</v>
      </c>
      <c r="E95" s="28">
        <f t="shared" si="21"/>
        <v>-0.4821159986216576</v>
      </c>
      <c r="F95" s="28">
        <f t="shared" si="21"/>
        <v>-0.21943349604427898</v>
      </c>
      <c r="G95" s="28">
        <f t="shared" si="21"/>
        <v>-0.20146000988853527</v>
      </c>
      <c r="H95" s="28">
        <f t="shared" si="21"/>
        <v>-4.4692668308656334E-2</v>
      </c>
      <c r="I95" s="28">
        <f t="shared" si="21"/>
        <v>-7.6938474037211477E-2</v>
      </c>
      <c r="J95" s="28">
        <f t="shared" si="21"/>
        <v>-9.1955230595354862E-2</v>
      </c>
      <c r="K95" s="28">
        <f t="shared" si="21"/>
        <v>-0.15181777771148552</v>
      </c>
      <c r="L95" s="29">
        <f t="shared" si="21"/>
        <v>-0.20159635310054946</v>
      </c>
    </row>
    <row r="96" spans="2:12" ht="14.25" customHeight="1" x14ac:dyDescent="0.35">
      <c r="B96" s="7" t="s">
        <v>89</v>
      </c>
      <c r="C96" s="30">
        <f t="shared" ref="C96:L96" si="22">$C$84*C87+$D$84</f>
        <v>-4.7953056137895373</v>
      </c>
      <c r="D96" s="30">
        <f t="shared" si="22"/>
        <v>10.205412659299192</v>
      </c>
      <c r="E96" s="30">
        <f t="shared" si="22"/>
        <v>25.206130932387914</v>
      </c>
      <c r="F96" s="30">
        <f t="shared" si="22"/>
        <v>40.206849205476651</v>
      </c>
      <c r="G96" s="30">
        <f t="shared" si="22"/>
        <v>55.207567478565373</v>
      </c>
      <c r="H96" s="30">
        <f t="shared" si="22"/>
        <v>70.208285751654103</v>
      </c>
      <c r="I96" s="30">
        <f t="shared" si="22"/>
        <v>85.209004024742825</v>
      </c>
      <c r="J96" s="30">
        <f t="shared" si="22"/>
        <v>100.20972229783155</v>
      </c>
      <c r="K96" s="30">
        <f t="shared" si="22"/>
        <v>115.2104405709203</v>
      </c>
      <c r="L96" s="31">
        <f t="shared" si="22"/>
        <v>130.21115884400902</v>
      </c>
    </row>
    <row r="97" spans="2:12" ht="14.25" customHeight="1" x14ac:dyDescent="0.35">
      <c r="B97" s="7" t="s">
        <v>85</v>
      </c>
      <c r="C97" s="33">
        <f t="shared" ref="C97:L97" si="23">C96-C92</f>
        <v>-21.461972280456205</v>
      </c>
      <c r="D97" s="33">
        <f t="shared" si="23"/>
        <v>-12.461254007367476</v>
      </c>
      <c r="E97" s="33">
        <f t="shared" si="23"/>
        <v>-3.7938690676120892</v>
      </c>
      <c r="F97" s="33">
        <f t="shared" si="23"/>
        <v>0.20684920547665087</v>
      </c>
      <c r="G97" s="33">
        <f t="shared" si="23"/>
        <v>-0.12576585476795543</v>
      </c>
      <c r="H97" s="33">
        <f t="shared" si="23"/>
        <v>0.20828575165410257</v>
      </c>
      <c r="I97" s="33">
        <f t="shared" si="23"/>
        <v>-4.7909959752571751</v>
      </c>
      <c r="J97" s="33">
        <f t="shared" si="23"/>
        <v>-9.1236110355017956</v>
      </c>
      <c r="K97" s="33">
        <f t="shared" si="23"/>
        <v>-17.122892762413016</v>
      </c>
      <c r="L97" s="34">
        <f t="shared" si="23"/>
        <v>-26.122174489324294</v>
      </c>
    </row>
    <row r="98" spans="2:12" ht="14.25" customHeight="1" x14ac:dyDescent="0.35">
      <c r="B98" s="7" t="s">
        <v>86</v>
      </c>
      <c r="C98" s="28">
        <f t="shared" ref="C98:L98" si="24">C97/C92</f>
        <v>-1.2877183368273721</v>
      </c>
      <c r="D98" s="28">
        <f t="shared" si="24"/>
        <v>-0.54976120620738866</v>
      </c>
      <c r="E98" s="28">
        <f t="shared" si="24"/>
        <v>-0.13082307129696857</v>
      </c>
      <c r="F98" s="28">
        <f t="shared" si="24"/>
        <v>5.1712301369162715E-3</v>
      </c>
      <c r="G98" s="28">
        <f t="shared" si="24"/>
        <v>-2.272876893396785E-3</v>
      </c>
      <c r="H98" s="28">
        <f t="shared" si="24"/>
        <v>2.9755107379157509E-3</v>
      </c>
      <c r="I98" s="28">
        <f t="shared" si="24"/>
        <v>-5.3233288613968616E-2</v>
      </c>
      <c r="J98" s="28">
        <f t="shared" si="24"/>
        <v>-8.3447661910077395E-2</v>
      </c>
      <c r="K98" s="28">
        <f t="shared" si="24"/>
        <v>-0.1293921367436752</v>
      </c>
      <c r="L98" s="29">
        <f t="shared" si="24"/>
        <v>-0.16709280057137077</v>
      </c>
    </row>
    <row r="99" spans="2:12" ht="14.25" customHeight="1" x14ac:dyDescent="0.35"/>
    <row r="100" spans="2:12" ht="14.25" customHeight="1" x14ac:dyDescent="0.35"/>
    <row r="101" spans="2:12" ht="14.25" customHeight="1" x14ac:dyDescent="0.35"/>
    <row r="102" spans="2:12" ht="14.25" customHeight="1" x14ac:dyDescent="0.35"/>
    <row r="103" spans="2:12" ht="14.25" customHeight="1" x14ac:dyDescent="0.35"/>
    <row r="104" spans="2:12" ht="14.25" customHeight="1" x14ac:dyDescent="0.35"/>
    <row r="105" spans="2:12" ht="14.25" customHeight="1" x14ac:dyDescent="0.3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D7" workbookViewId="0">
      <selection activeCell="B24" sqref="B24"/>
    </sheetView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2:6" ht="14.25" customHeight="1" x14ac:dyDescent="0.35"/>
    <row r="2" spans="2:6" ht="14.25" customHeight="1" x14ac:dyDescent="0.35">
      <c r="B2" s="8" t="s">
        <v>94</v>
      </c>
    </row>
    <row r="3" spans="2:6" ht="14.25" customHeight="1" x14ac:dyDescent="0.35">
      <c r="B3" s="8" t="s">
        <v>0</v>
      </c>
      <c r="C3" s="7">
        <v>25</v>
      </c>
    </row>
    <row r="4" spans="2:6" ht="14.25" customHeight="1" x14ac:dyDescent="0.35">
      <c r="B4" s="8" t="s">
        <v>1</v>
      </c>
      <c r="C4" s="7">
        <v>168</v>
      </c>
      <c r="D4" s="35" t="s">
        <v>35</v>
      </c>
      <c r="E4" s="7">
        <f>C4*8/29</f>
        <v>46.344827586206897</v>
      </c>
    </row>
    <row r="5" spans="2:6" ht="14.25" customHeight="1" x14ac:dyDescent="0.35">
      <c r="B5" s="8" t="s">
        <v>2</v>
      </c>
      <c r="C5" s="7">
        <v>61.9</v>
      </c>
      <c r="D5" s="35" t="s">
        <v>36</v>
      </c>
      <c r="E5" s="7">
        <v>12</v>
      </c>
    </row>
    <row r="6" spans="2:6" ht="14.25" customHeight="1" x14ac:dyDescent="0.35">
      <c r="B6" s="8" t="s">
        <v>3</v>
      </c>
      <c r="C6" s="7">
        <v>17.3</v>
      </c>
      <c r="D6" s="35" t="s">
        <v>37</v>
      </c>
      <c r="E6" s="7">
        <f>(E4^2+E5^2)^0.5</f>
        <v>47.873197553487529</v>
      </c>
    </row>
    <row r="7" spans="2:6" ht="14.25" customHeight="1" x14ac:dyDescent="0.35">
      <c r="B7" s="8" t="s">
        <v>4</v>
      </c>
      <c r="C7" s="7">
        <v>5.5</v>
      </c>
    </row>
    <row r="8" spans="2:6" ht="14.25" customHeight="1" x14ac:dyDescent="0.35">
      <c r="B8" s="8" t="s">
        <v>5</v>
      </c>
      <c r="C8" s="7">
        <v>21.9</v>
      </c>
    </row>
    <row r="9" spans="2:6" ht="14.25" customHeight="1" x14ac:dyDescent="0.35">
      <c r="B9" s="8" t="s">
        <v>38</v>
      </c>
      <c r="C9" s="7">
        <f>(C4)+(C5*(C11/100+C12/100))^2</f>
        <v>1010.8047672099999</v>
      </c>
    </row>
    <row r="10" spans="2:6" ht="14.25" customHeight="1" x14ac:dyDescent="0.35">
      <c r="B10" s="8"/>
      <c r="C10" s="7" t="s">
        <v>39</v>
      </c>
      <c r="D10" s="7" t="s">
        <v>40</v>
      </c>
      <c r="E10" s="7" t="s">
        <v>41</v>
      </c>
      <c r="F10" s="7" t="s">
        <v>42</v>
      </c>
    </row>
    <row r="11" spans="2:6" ht="14.25" customHeight="1" x14ac:dyDescent="0.35">
      <c r="B11" s="8" t="s">
        <v>43</v>
      </c>
      <c r="C11" s="7">
        <v>12.1</v>
      </c>
      <c r="D11" s="7">
        <v>10.6</v>
      </c>
      <c r="E11" s="7">
        <v>18.3</v>
      </c>
      <c r="F11" s="7">
        <v>17.5</v>
      </c>
    </row>
    <row r="12" spans="2:6" ht="14.25" customHeight="1" x14ac:dyDescent="0.35">
      <c r="B12" s="8" t="s">
        <v>44</v>
      </c>
      <c r="C12" s="7">
        <v>34.799999999999997</v>
      </c>
      <c r="D12" s="7">
        <v>29</v>
      </c>
      <c r="E12" s="7">
        <v>40.200000000000003</v>
      </c>
      <c r="F12" s="7">
        <v>52</v>
      </c>
    </row>
    <row r="13" spans="2:6" ht="14.25" customHeight="1" x14ac:dyDescent="0.35">
      <c r="B13" s="8"/>
    </row>
    <row r="14" spans="2:6" ht="14.25" customHeight="1" x14ac:dyDescent="0.35">
      <c r="B14" s="12" t="s">
        <v>45</v>
      </c>
    </row>
    <row r="15" spans="2:6" ht="14.25" customHeight="1" x14ac:dyDescent="0.35">
      <c r="C15" s="7" t="s">
        <v>46</v>
      </c>
      <c r="D15" s="7" t="s">
        <v>18</v>
      </c>
      <c r="E15" s="7" t="s">
        <v>19</v>
      </c>
      <c r="F15" s="7" t="s">
        <v>47</v>
      </c>
    </row>
    <row r="16" spans="2:6" ht="14.25" customHeight="1" x14ac:dyDescent="0.35">
      <c r="B16" s="7" t="s">
        <v>48</v>
      </c>
      <c r="C16" s="7">
        <v>59</v>
      </c>
      <c r="D16" s="7">
        <v>25</v>
      </c>
      <c r="E16" s="7" t="s">
        <v>49</v>
      </c>
      <c r="F16" s="7">
        <v>28</v>
      </c>
    </row>
    <row r="17" spans="1:15" ht="14.25" customHeight="1" x14ac:dyDescent="0.35">
      <c r="B17" s="7" t="s">
        <v>50</v>
      </c>
      <c r="C17" s="7">
        <v>57</v>
      </c>
      <c r="D17" s="7" t="s">
        <v>49</v>
      </c>
      <c r="E17" s="7">
        <v>50</v>
      </c>
      <c r="F17" s="7">
        <v>30</v>
      </c>
    </row>
    <row r="18" spans="1:15" ht="14.25" customHeight="1" x14ac:dyDescent="0.35">
      <c r="C18" s="13">
        <f>$A$20-C20</f>
        <v>0</v>
      </c>
      <c r="D18" s="13">
        <f t="shared" ref="D18:O18" si="0">$A$20-D20</f>
        <v>5</v>
      </c>
      <c r="E18" s="13">
        <f t="shared" si="0"/>
        <v>10</v>
      </c>
      <c r="F18" s="13">
        <f t="shared" si="0"/>
        <v>15</v>
      </c>
      <c r="G18" s="13">
        <f t="shared" si="0"/>
        <v>20</v>
      </c>
      <c r="H18" s="13">
        <f t="shared" si="0"/>
        <v>25</v>
      </c>
      <c r="I18" s="13">
        <f t="shared" si="0"/>
        <v>30</v>
      </c>
      <c r="J18" s="13">
        <f t="shared" si="0"/>
        <v>35</v>
      </c>
      <c r="K18" s="13">
        <f t="shared" si="0"/>
        <v>40</v>
      </c>
      <c r="L18" s="13">
        <f t="shared" si="0"/>
        <v>45</v>
      </c>
      <c r="M18" s="13">
        <f t="shared" si="0"/>
        <v>50</v>
      </c>
      <c r="N18" s="13">
        <f t="shared" si="0"/>
        <v>55</v>
      </c>
      <c r="O18" s="13">
        <f t="shared" si="0"/>
        <v>60</v>
      </c>
    </row>
    <row r="19" spans="1:15" ht="14.25" customHeight="1" x14ac:dyDescent="0.35">
      <c r="B19" s="12" t="s">
        <v>95</v>
      </c>
      <c r="C19" s="13">
        <f t="shared" ref="C19:O19" si="1">($E$4^2+$E$5^2-2*$E$4*$E$5*COS((90+$A$20-C20)*PI()/180))^0.5-$E$6</f>
        <v>0</v>
      </c>
      <c r="D19" s="13">
        <f t="shared" si="1"/>
        <v>1.0019932174358743</v>
      </c>
      <c r="E19" s="13">
        <f t="shared" si="1"/>
        <v>1.9764536038318568</v>
      </c>
      <c r="F19" s="13">
        <f t="shared" si="1"/>
        <v>2.9177585362192033</v>
      </c>
      <c r="G19" s="13">
        <f t="shared" si="1"/>
        <v>3.8207459385479154</v>
      </c>
      <c r="H19" s="13">
        <f t="shared" si="1"/>
        <v>4.6806903654758756</v>
      </c>
      <c r="I19" s="13">
        <f t="shared" si="1"/>
        <v>5.4932804549938439</v>
      </c>
      <c r="J19" s="13">
        <f t="shared" si="1"/>
        <v>6.254598163685813</v>
      </c>
      <c r="K19" s="13">
        <f t="shared" si="1"/>
        <v>6.9610999863423189</v>
      </c>
      <c r="L19" s="13">
        <f t="shared" si="1"/>
        <v>7.6096002185636067</v>
      </c>
      <c r="M19" s="13">
        <f t="shared" si="1"/>
        <v>8.197256228772396</v>
      </c>
      <c r="N19" s="13">
        <f t="shared" si="1"/>
        <v>8.7215556505183827</v>
      </c>
      <c r="O19" s="13">
        <f t="shared" si="1"/>
        <v>9.1803053763344451</v>
      </c>
    </row>
    <row r="20" spans="1:15" ht="14.25" customHeight="1" x14ac:dyDescent="0.35">
      <c r="A20" s="7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B21" s="8" t="s">
        <v>53</v>
      </c>
      <c r="C21" s="7">
        <v>5.5</v>
      </c>
      <c r="D21" s="7">
        <v>7</v>
      </c>
      <c r="E21" s="7">
        <v>8</v>
      </c>
      <c r="F21" s="7">
        <v>9</v>
      </c>
      <c r="G21" s="7">
        <v>10</v>
      </c>
      <c r="H21" s="7">
        <v>11</v>
      </c>
      <c r="I21" s="7">
        <v>12</v>
      </c>
      <c r="J21" s="7">
        <v>13.2</v>
      </c>
      <c r="K21" s="7">
        <v>14.4</v>
      </c>
      <c r="L21" s="7">
        <v>15.3</v>
      </c>
      <c r="M21" s="7">
        <v>16.5</v>
      </c>
      <c r="N21" s="7">
        <v>17.5</v>
      </c>
      <c r="O21" s="7">
        <v>18.3</v>
      </c>
    </row>
    <row r="22" spans="1:15" ht="14.25" customHeight="1" x14ac:dyDescent="0.35">
      <c r="B22" s="12" t="s">
        <v>54</v>
      </c>
    </row>
    <row r="23" spans="1:15" ht="14.25" customHeight="1" x14ac:dyDescent="0.35">
      <c r="B23" s="8" t="s">
        <v>55</v>
      </c>
      <c r="C23" s="15">
        <f t="shared" ref="C23:O23" si="3">(C21-$C$21)</f>
        <v>0</v>
      </c>
      <c r="D23" s="15">
        <f t="shared" si="3"/>
        <v>1.5</v>
      </c>
      <c r="E23" s="15">
        <f t="shared" si="3"/>
        <v>2.5</v>
      </c>
      <c r="F23" s="15">
        <f t="shared" si="3"/>
        <v>3.5</v>
      </c>
      <c r="G23" s="15">
        <f t="shared" si="3"/>
        <v>4.5</v>
      </c>
      <c r="H23" s="15">
        <f t="shared" si="3"/>
        <v>5.5</v>
      </c>
      <c r="I23" s="15">
        <f t="shared" si="3"/>
        <v>6.5</v>
      </c>
      <c r="J23" s="15">
        <f t="shared" si="3"/>
        <v>7.6999999999999993</v>
      </c>
      <c r="K23" s="15">
        <f t="shared" si="3"/>
        <v>8.9</v>
      </c>
      <c r="L23" s="15">
        <f t="shared" si="3"/>
        <v>9.8000000000000007</v>
      </c>
      <c r="M23" s="15">
        <f t="shared" si="3"/>
        <v>11</v>
      </c>
      <c r="N23" s="15">
        <f t="shared" si="3"/>
        <v>12</v>
      </c>
      <c r="O23" s="15">
        <f t="shared" si="3"/>
        <v>12.8</v>
      </c>
    </row>
    <row r="24" spans="1:15" ht="14.25" customHeight="1" x14ac:dyDescent="0.35">
      <c r="B24" s="8" t="s">
        <v>56</v>
      </c>
      <c r="C24" s="16">
        <f t="shared" ref="C24:O24" si="4">C23/$C$8^0.5</f>
        <v>0</v>
      </c>
      <c r="D24" s="16">
        <f t="shared" si="4"/>
        <v>0.32053038237801618</v>
      </c>
      <c r="E24" s="16">
        <f t="shared" si="4"/>
        <v>0.53421730396336031</v>
      </c>
      <c r="F24" s="16">
        <f t="shared" si="4"/>
        <v>0.74790422554870439</v>
      </c>
      <c r="G24" s="16">
        <f t="shared" si="4"/>
        <v>0.96159114713404858</v>
      </c>
      <c r="H24" s="16">
        <f t="shared" si="4"/>
        <v>1.1752780687193927</v>
      </c>
      <c r="I24" s="16">
        <f t="shared" si="4"/>
        <v>1.3889649903047367</v>
      </c>
      <c r="J24" s="16">
        <f t="shared" si="4"/>
        <v>1.6453892962071497</v>
      </c>
      <c r="K24" s="16">
        <f t="shared" si="4"/>
        <v>1.9018136021095629</v>
      </c>
      <c r="L24" s="16">
        <f t="shared" si="4"/>
        <v>2.0941318315363726</v>
      </c>
      <c r="M24" s="16">
        <f t="shared" si="4"/>
        <v>2.3505561374387853</v>
      </c>
      <c r="N24" s="16">
        <f t="shared" si="4"/>
        <v>2.5642430590241294</v>
      </c>
      <c r="O24" s="16">
        <f t="shared" si="4"/>
        <v>2.7351925962924049</v>
      </c>
    </row>
    <row r="25" spans="1:15" ht="14.25" customHeight="1" x14ac:dyDescent="0.35">
      <c r="B25" s="8" t="s">
        <v>57</v>
      </c>
      <c r="C25" s="7">
        <v>14</v>
      </c>
      <c r="D25" s="7">
        <v>17.8</v>
      </c>
      <c r="E25" s="7">
        <v>23.8</v>
      </c>
      <c r="F25" s="7">
        <v>31</v>
      </c>
      <c r="G25" s="7">
        <v>39</v>
      </c>
      <c r="H25" s="7">
        <v>46</v>
      </c>
      <c r="I25" s="7">
        <v>56</v>
      </c>
      <c r="J25" s="7">
        <v>72</v>
      </c>
      <c r="K25" s="7">
        <v>81</v>
      </c>
      <c r="L25" s="7">
        <v>95</v>
      </c>
      <c r="M25" s="7">
        <v>105</v>
      </c>
      <c r="N25" s="7">
        <v>117</v>
      </c>
      <c r="O25" s="7">
        <v>134</v>
      </c>
    </row>
    <row r="26" spans="1:15" ht="14.25" customHeight="1" x14ac:dyDescent="0.35">
      <c r="B26" s="8"/>
      <c r="C26" s="7">
        <v>9.8000000000000007</v>
      </c>
      <c r="D26" s="7">
        <v>16</v>
      </c>
      <c r="E26" s="7">
        <v>21.5</v>
      </c>
      <c r="F26" s="7">
        <v>27</v>
      </c>
      <c r="G26" s="7">
        <v>37.5</v>
      </c>
      <c r="H26" s="7">
        <v>46</v>
      </c>
      <c r="I26" s="7">
        <v>52</v>
      </c>
      <c r="J26" s="7">
        <v>64</v>
      </c>
      <c r="K26" s="7">
        <v>76</v>
      </c>
      <c r="L26" s="7">
        <v>84</v>
      </c>
      <c r="M26" s="7">
        <v>92</v>
      </c>
      <c r="N26" s="7">
        <v>112</v>
      </c>
      <c r="O26" s="7">
        <v>118</v>
      </c>
    </row>
    <row r="27" spans="1:15" ht="14.25" customHeight="1" x14ac:dyDescent="0.35">
      <c r="B27" s="8"/>
      <c r="C27" s="7">
        <v>9.6</v>
      </c>
      <c r="D27" s="7">
        <v>13</v>
      </c>
      <c r="E27" s="7">
        <v>18</v>
      </c>
      <c r="F27" s="7">
        <v>23.2</v>
      </c>
      <c r="G27" s="7">
        <v>30</v>
      </c>
      <c r="H27" s="7">
        <v>38.5</v>
      </c>
      <c r="I27" s="7">
        <v>47.2</v>
      </c>
      <c r="J27" s="7">
        <v>58.5</v>
      </c>
      <c r="K27" s="7">
        <v>71</v>
      </c>
      <c r="L27" s="7">
        <v>86</v>
      </c>
      <c r="M27" s="7">
        <v>97</v>
      </c>
      <c r="N27" s="7">
        <v>104</v>
      </c>
      <c r="O27" s="7">
        <v>122</v>
      </c>
    </row>
    <row r="28" spans="1:15" ht="14.25" customHeight="1" x14ac:dyDescent="0.35">
      <c r="B28" s="8" t="s">
        <v>58</v>
      </c>
      <c r="C28" s="17">
        <f t="shared" ref="C28:O28" si="5">AVERAGE(C25:C27)</f>
        <v>11.133333333333333</v>
      </c>
      <c r="D28" s="17">
        <f t="shared" si="5"/>
        <v>15.6</v>
      </c>
      <c r="E28" s="17">
        <f t="shared" si="5"/>
        <v>21.099999999999998</v>
      </c>
      <c r="F28" s="17">
        <f t="shared" si="5"/>
        <v>27.066666666666666</v>
      </c>
      <c r="G28" s="17">
        <f t="shared" si="5"/>
        <v>35.5</v>
      </c>
      <c r="H28" s="17">
        <f t="shared" si="5"/>
        <v>43.5</v>
      </c>
      <c r="I28" s="17">
        <f t="shared" si="5"/>
        <v>51.733333333333327</v>
      </c>
      <c r="J28" s="17">
        <f t="shared" si="5"/>
        <v>64.833333333333329</v>
      </c>
      <c r="K28" s="17">
        <f t="shared" si="5"/>
        <v>76</v>
      </c>
      <c r="L28" s="17">
        <f t="shared" si="5"/>
        <v>88.333333333333329</v>
      </c>
      <c r="M28" s="17">
        <f t="shared" si="5"/>
        <v>98</v>
      </c>
      <c r="N28" s="17">
        <f t="shared" si="5"/>
        <v>111</v>
      </c>
      <c r="O28" s="17">
        <f t="shared" si="5"/>
        <v>124.66666666666667</v>
      </c>
    </row>
    <row r="29" spans="1:15" ht="14.25" customHeight="1" x14ac:dyDescent="0.35">
      <c r="B29" s="8" t="s">
        <v>59</v>
      </c>
      <c r="C29" s="18">
        <f t="shared" ref="C29:O29" si="6">C28-$C28</f>
        <v>0</v>
      </c>
      <c r="D29" s="18">
        <f t="shared" si="6"/>
        <v>4.4666666666666668</v>
      </c>
      <c r="E29" s="18">
        <f t="shared" si="6"/>
        <v>9.966666666666665</v>
      </c>
      <c r="F29" s="18">
        <f t="shared" si="6"/>
        <v>15.933333333333334</v>
      </c>
      <c r="G29" s="18">
        <f t="shared" si="6"/>
        <v>24.366666666666667</v>
      </c>
      <c r="H29" s="18">
        <f t="shared" si="6"/>
        <v>32.366666666666667</v>
      </c>
      <c r="I29" s="18">
        <f t="shared" si="6"/>
        <v>40.599999999999994</v>
      </c>
      <c r="J29" s="18">
        <f t="shared" si="6"/>
        <v>53.699999999999996</v>
      </c>
      <c r="K29" s="18">
        <f t="shared" si="6"/>
        <v>64.866666666666674</v>
      </c>
      <c r="L29" s="18">
        <f t="shared" si="6"/>
        <v>77.199999999999989</v>
      </c>
      <c r="M29" s="18">
        <f t="shared" si="6"/>
        <v>86.866666666666674</v>
      </c>
      <c r="N29" s="18">
        <f t="shared" si="6"/>
        <v>99.866666666666674</v>
      </c>
      <c r="O29" s="18">
        <f t="shared" si="6"/>
        <v>113.53333333333333</v>
      </c>
    </row>
    <row r="30" spans="1:15" ht="14.25" customHeight="1" x14ac:dyDescent="0.35">
      <c r="B30" s="8" t="s">
        <v>60</v>
      </c>
      <c r="C30" s="19">
        <f t="shared" ref="C30:O30" si="7">C29/($C$12)+($C$5*$C$12/100)^1.2/10</f>
        <v>3.9803739158338645</v>
      </c>
      <c r="D30" s="19">
        <f t="shared" si="7"/>
        <v>4.1087264062553208</v>
      </c>
      <c r="E30" s="19">
        <f t="shared" si="7"/>
        <v>4.2667723832668143</v>
      </c>
      <c r="F30" s="19">
        <f t="shared" si="7"/>
        <v>4.4382283219641323</v>
      </c>
      <c r="G30" s="19">
        <f t="shared" si="7"/>
        <v>4.680565486715091</v>
      </c>
      <c r="H30" s="19">
        <f t="shared" si="7"/>
        <v>4.9104505441863546</v>
      </c>
      <c r="I30" s="19">
        <f t="shared" si="7"/>
        <v>5.147040582500531</v>
      </c>
      <c r="J30" s="19">
        <f t="shared" si="7"/>
        <v>5.523477364109727</v>
      </c>
      <c r="K30" s="19">
        <f t="shared" si="7"/>
        <v>5.8443585901633668</v>
      </c>
      <c r="L30" s="19">
        <f t="shared" si="7"/>
        <v>6.1987647204315657</v>
      </c>
      <c r="M30" s="19">
        <f t="shared" si="7"/>
        <v>6.4765424982093442</v>
      </c>
      <c r="N30" s="19">
        <f t="shared" si="7"/>
        <v>6.8501057166001482</v>
      </c>
      <c r="O30" s="19">
        <f t="shared" si="7"/>
        <v>7.2428260231135582</v>
      </c>
    </row>
    <row r="31" spans="1:15" ht="14.5" x14ac:dyDescent="0.35">
      <c r="B31" s="8" t="s">
        <v>61</v>
      </c>
      <c r="D31" s="20">
        <f t="shared" ref="D31:O31" si="8">D29/D23</f>
        <v>2.9777777777777779</v>
      </c>
      <c r="E31" s="20">
        <f t="shared" si="8"/>
        <v>3.9866666666666659</v>
      </c>
      <c r="F31" s="20">
        <f t="shared" si="8"/>
        <v>4.5523809523809522</v>
      </c>
      <c r="G31" s="20">
        <f t="shared" si="8"/>
        <v>5.4148148148148145</v>
      </c>
      <c r="H31" s="20">
        <f t="shared" si="8"/>
        <v>5.8848484848484848</v>
      </c>
      <c r="I31" s="20">
        <f t="shared" si="8"/>
        <v>6.2461538461538453</v>
      </c>
      <c r="J31" s="20">
        <f t="shared" si="8"/>
        <v>6.9740259740259738</v>
      </c>
      <c r="K31" s="20">
        <f t="shared" si="8"/>
        <v>7.2883895131086147</v>
      </c>
      <c r="L31" s="20">
        <f t="shared" si="8"/>
        <v>7.8775510204081618</v>
      </c>
      <c r="M31" s="20">
        <f t="shared" si="8"/>
        <v>7.8969696969696974</v>
      </c>
      <c r="N31" s="20">
        <f t="shared" si="8"/>
        <v>8.3222222222222229</v>
      </c>
      <c r="O31" s="20">
        <f t="shared" si="8"/>
        <v>8.8697916666666661</v>
      </c>
    </row>
    <row r="32" spans="1:15" ht="14.25" customHeight="1" x14ac:dyDescent="0.35">
      <c r="B32" s="12" t="s">
        <v>96</v>
      </c>
      <c r="G32" s="7" t="s">
        <v>97</v>
      </c>
    </row>
    <row r="33" spans="1:12" ht="14.25" customHeight="1" x14ac:dyDescent="0.35">
      <c r="A33" s="6" t="s">
        <v>63</v>
      </c>
      <c r="B33" s="7">
        <f t="array" ref="B33:C37">LINEST(C29:O29,C23:O23,FALSE,TRUE)</f>
        <v>7.7147993684138267</v>
      </c>
      <c r="C33" s="7">
        <v>0</v>
      </c>
    </row>
    <row r="34" spans="1:12" ht="14.25" customHeight="1" x14ac:dyDescent="0.35">
      <c r="B34" s="7">
        <v>0.30804069506903559</v>
      </c>
      <c r="C34" s="7" t="e">
        <v>#N/A</v>
      </c>
    </row>
    <row r="35" spans="1:12" ht="14.25" customHeight="1" x14ac:dyDescent="0.35">
      <c r="A35" s="6" t="s">
        <v>64</v>
      </c>
      <c r="B35" s="7">
        <v>0.98122767978401593</v>
      </c>
      <c r="C35" s="7">
        <v>8.5858849608345729</v>
      </c>
    </row>
    <row r="36" spans="1:12" ht="14.25" customHeight="1" x14ac:dyDescent="0.35">
      <c r="B36" s="7">
        <v>627.23904248034455</v>
      </c>
      <c r="C36" s="7">
        <v>12</v>
      </c>
    </row>
    <row r="37" spans="1:12" ht="14.25" customHeight="1" x14ac:dyDescent="0.35">
      <c r="B37" s="7">
        <v>46238.444286605103</v>
      </c>
      <c r="C37" s="7">
        <v>884.60904672822346</v>
      </c>
    </row>
    <row r="38" spans="1:12" ht="14.25" customHeight="1" x14ac:dyDescent="0.35"/>
    <row r="39" spans="1:12" ht="14.25" customHeight="1" x14ac:dyDescent="0.35"/>
    <row r="40" spans="1:12" ht="14.25" customHeight="1" x14ac:dyDescent="0.35">
      <c r="B40" s="12" t="s">
        <v>65</v>
      </c>
      <c r="G40" s="12" t="s">
        <v>66</v>
      </c>
    </row>
    <row r="41" spans="1:12" ht="14.25" customHeight="1" x14ac:dyDescent="0.35">
      <c r="A41" s="6" t="s">
        <v>63</v>
      </c>
      <c r="B41" s="7">
        <f t="array" ref="B41:D45">LINEST(C29:O29,C23:O23^{1;2},FALSE,TRUE)</f>
        <v>0.40725386243565032</v>
      </c>
      <c r="C41" s="7">
        <v>3.5982023848226055</v>
      </c>
      <c r="D41" s="7">
        <v>0</v>
      </c>
      <c r="G41" s="7">
        <f t="array" ref="G41:I45">LINEST(C30:O30,C23:O23^{1;2},FALSE,TRUE)</f>
        <v>-6.1149950229796191E-2</v>
      </c>
      <c r="H41" s="7">
        <v>1.2814535305553767</v>
      </c>
      <c r="I41" s="7">
        <v>0</v>
      </c>
    </row>
    <row r="42" spans="1:12" ht="14.25" customHeight="1" x14ac:dyDescent="0.35">
      <c r="B42" s="7">
        <v>2.2515114290331689E-2</v>
      </c>
      <c r="C42" s="7">
        <v>0.23486781352229347</v>
      </c>
      <c r="D42" s="7" t="e">
        <v>#N/A</v>
      </c>
      <c r="G42" s="7">
        <v>2.1575296336226964E-2</v>
      </c>
      <c r="H42" s="7">
        <v>0.22506404414572148</v>
      </c>
      <c r="I42" s="7" t="e">
        <v>#N/A</v>
      </c>
    </row>
    <row r="43" spans="1:12" ht="14.25" customHeight="1" x14ac:dyDescent="0.35">
      <c r="A43" s="6" t="s">
        <v>64</v>
      </c>
      <c r="B43" s="7">
        <v>0.9993893853717567</v>
      </c>
      <c r="C43" s="7">
        <v>1.6173498438894545</v>
      </c>
      <c r="D43" s="7" t="e">
        <v>#N/A</v>
      </c>
      <c r="G43" s="7">
        <v>0.93182447112039879</v>
      </c>
      <c r="H43" s="7">
        <v>1.549838997541741</v>
      </c>
      <c r="I43" s="7" t="e">
        <v>#N/A</v>
      </c>
    </row>
    <row r="44" spans="1:12" ht="14.25" customHeight="1" x14ac:dyDescent="0.35">
      <c r="B44" s="7">
        <v>9001.817783760469</v>
      </c>
      <c r="C44" s="7">
        <v>11</v>
      </c>
      <c r="D44" s="7" t="e">
        <v>#N/A</v>
      </c>
      <c r="G44" s="7">
        <v>75.174108296439783</v>
      </c>
      <c r="H44" s="7">
        <v>11</v>
      </c>
      <c r="I44" s="7" t="e">
        <v>#N/A</v>
      </c>
    </row>
    <row r="45" spans="1:12" ht="14.25" customHeight="1" x14ac:dyDescent="0.35">
      <c r="B45" s="7">
        <v>47094.279307640507</v>
      </c>
      <c r="C45" s="7">
        <v>28.77402569282167</v>
      </c>
      <c r="D45" s="7" t="e">
        <v>#N/A</v>
      </c>
      <c r="G45" s="7">
        <v>361.13655432104281</v>
      </c>
      <c r="H45" s="7">
        <v>26.422010101313081</v>
      </c>
      <c r="I45" s="7" t="e">
        <v>#N/A</v>
      </c>
    </row>
    <row r="46" spans="1:12" ht="14.25" customHeight="1" x14ac:dyDescent="0.35"/>
    <row r="47" spans="1:12" ht="14.25" customHeight="1" x14ac:dyDescent="0.35">
      <c r="B47" s="14" t="s">
        <v>67</v>
      </c>
    </row>
    <row r="48" spans="1:12" ht="14.25" customHeight="1" x14ac:dyDescent="0.35">
      <c r="B48" s="12"/>
      <c r="C48" s="7">
        <v>2</v>
      </c>
      <c r="D48" s="7">
        <f>C48+1</f>
        <v>3</v>
      </c>
      <c r="E48" s="7">
        <f t="shared" ref="E48:L48" si="9">D48+1</f>
        <v>4</v>
      </c>
      <c r="F48" s="7">
        <f t="shared" si="9"/>
        <v>5</v>
      </c>
      <c r="G48" s="7">
        <f t="shared" si="9"/>
        <v>6</v>
      </c>
      <c r="H48" s="7">
        <f t="shared" si="9"/>
        <v>7</v>
      </c>
      <c r="I48" s="7">
        <f t="shared" si="9"/>
        <v>8</v>
      </c>
      <c r="J48" s="7">
        <f t="shared" si="9"/>
        <v>9</v>
      </c>
      <c r="K48" s="7">
        <f t="shared" si="9"/>
        <v>10</v>
      </c>
      <c r="L48" s="7">
        <f t="shared" si="9"/>
        <v>11</v>
      </c>
    </row>
    <row r="49" spans="1:12" ht="14.25" customHeight="1" x14ac:dyDescent="0.35">
      <c r="B49" s="6">
        <v>13</v>
      </c>
      <c r="C49" s="7">
        <f>$B$49-C48</f>
        <v>11</v>
      </c>
      <c r="D49" s="7">
        <f t="shared" ref="D49:L49" si="10">$B$49-D48</f>
        <v>10</v>
      </c>
      <c r="E49" s="7">
        <f t="shared" si="10"/>
        <v>9</v>
      </c>
      <c r="F49" s="7">
        <f t="shared" si="10"/>
        <v>8</v>
      </c>
      <c r="G49" s="7">
        <f t="shared" si="10"/>
        <v>7</v>
      </c>
      <c r="H49" s="7">
        <f t="shared" si="10"/>
        <v>6</v>
      </c>
      <c r="I49" s="7">
        <f t="shared" si="10"/>
        <v>5</v>
      </c>
      <c r="J49" s="7">
        <f t="shared" si="10"/>
        <v>4</v>
      </c>
      <c r="K49" s="7">
        <f t="shared" si="10"/>
        <v>3</v>
      </c>
      <c r="L49" s="7">
        <f t="shared" si="10"/>
        <v>2</v>
      </c>
    </row>
    <row r="50" spans="1:12" ht="14.25" customHeight="1" x14ac:dyDescent="0.35">
      <c r="B50" s="12"/>
      <c r="C50" s="7" t="str">
        <f>C48&amp;"-"&amp;C49</f>
        <v>2-11</v>
      </c>
      <c r="D50" s="7" t="str">
        <f t="shared" ref="D50:L50" si="11">D48&amp;"-"&amp;D49</f>
        <v>3-10</v>
      </c>
      <c r="E50" s="7" t="str">
        <f t="shared" si="11"/>
        <v>4-9</v>
      </c>
      <c r="F50" s="7" t="str">
        <f t="shared" si="11"/>
        <v>5-8</v>
      </c>
      <c r="G50" s="7" t="str">
        <f t="shared" si="11"/>
        <v>6-7</v>
      </c>
      <c r="H50" s="7" t="str">
        <f t="shared" si="11"/>
        <v>7-6</v>
      </c>
      <c r="I50" s="7" t="str">
        <f t="shared" si="11"/>
        <v>8-5</v>
      </c>
      <c r="J50" s="7" t="str">
        <f t="shared" si="11"/>
        <v>9-4</v>
      </c>
      <c r="K50" s="7" t="str">
        <f t="shared" si="11"/>
        <v>10-3</v>
      </c>
      <c r="L50" s="7" t="str">
        <f t="shared" si="11"/>
        <v>11-2</v>
      </c>
    </row>
    <row r="51" spans="1:12" ht="14.25" customHeight="1" x14ac:dyDescent="0.35">
      <c r="A51" s="6"/>
      <c r="B51" s="7" t="s">
        <v>68</v>
      </c>
      <c r="C51" s="21">
        <f>RSQ(C30:D30,C23:D23)</f>
        <v>1</v>
      </c>
      <c r="D51" s="21">
        <f>RSQ(C30:E30,C23:E23)</f>
        <v>0.96977248853956444</v>
      </c>
      <c r="E51" s="21">
        <f>RSQ(C30:F30,C23:F23)</f>
        <v>0.97185662538667683</v>
      </c>
      <c r="F51" s="21">
        <f>RSQ(C30:G30,C23:G23)</f>
        <v>0.96133160070384793</v>
      </c>
      <c r="G51" s="21">
        <f>RSQ(C30:H30,C23:H23)</f>
        <v>0.9660205486758684</v>
      </c>
      <c r="H51" s="21">
        <f>RSQ(C30:I30,C23:I23)</f>
        <v>0.97197514829431297</v>
      </c>
      <c r="I51" s="21">
        <f>RSQ(C30:J30,C23:J23)</f>
        <v>0.96966371164253151</v>
      </c>
      <c r="J51" s="21">
        <f>RSQ(C30:K30,C23:K23)</f>
        <v>0.97359120937949528</v>
      </c>
      <c r="K51" s="21">
        <f>RSQ(C30:L30,C23:L23)</f>
        <v>0.97252993978633473</v>
      </c>
      <c r="L51" s="21">
        <f>RSQ(C30:M30,C23:M23)</f>
        <v>0.97753252683233605</v>
      </c>
    </row>
    <row r="52" spans="1:12" ht="14.25" customHeight="1" x14ac:dyDescent="0.35">
      <c r="B52" s="7" t="s">
        <v>69</v>
      </c>
      <c r="C52" s="7">
        <f>RSQ(E30:O30,E23:O23)</f>
        <v>0.99055793436099127</v>
      </c>
      <c r="D52" s="7">
        <f>RSQ(F30:O30,F23:O23)</f>
        <v>0.99261495003492151</v>
      </c>
      <c r="E52" s="7">
        <f>RSQ(G30:O30,G23:O23)</f>
        <v>0.99294164566956777</v>
      </c>
      <c r="F52" s="7">
        <f>RSQ(H30:O30,H23:O23)</f>
        <v>0.99351799646754135</v>
      </c>
      <c r="G52" s="7">
        <f>RSQ(I30:O30,I23:O23)</f>
        <v>0.99309737308967116</v>
      </c>
      <c r="H52" s="7">
        <f>RSQ(J30:O30,J23:O23)</f>
        <v>0.9897625734509865</v>
      </c>
      <c r="I52" s="7">
        <f>RSQ(K30:O30,K23:O23)</f>
        <v>0.98613023220129037</v>
      </c>
      <c r="J52" s="7">
        <f>RSQ(L30:O30,L23:O23)</f>
        <v>0.97339850293687313</v>
      </c>
      <c r="K52" s="7">
        <f>RSQ(M30:O30,M23:O23)</f>
        <v>0.99385117854545324</v>
      </c>
      <c r="L52" s="7">
        <f>RSQ(N30:O30,N23:O23)</f>
        <v>1</v>
      </c>
    </row>
    <row r="53" spans="1:12" ht="14.25" customHeight="1" x14ac:dyDescent="0.35">
      <c r="A53" s="6"/>
      <c r="B53" s="7" t="s">
        <v>70</v>
      </c>
      <c r="C53" s="21">
        <f>AVERAGE(C51:C52)</f>
        <v>0.99527896718049558</v>
      </c>
      <c r="D53" s="21">
        <f t="shared" ref="D53:L53" si="12">AVERAGE(D51:D52)</f>
        <v>0.98119371928724297</v>
      </c>
      <c r="E53" s="21">
        <f t="shared" si="12"/>
        <v>0.9823991355281223</v>
      </c>
      <c r="F53" s="21">
        <f t="shared" si="12"/>
        <v>0.97742479858569464</v>
      </c>
      <c r="G53" s="21">
        <f t="shared" si="12"/>
        <v>0.97955896088276972</v>
      </c>
      <c r="H53" s="21">
        <f t="shared" si="12"/>
        <v>0.98086886087264968</v>
      </c>
      <c r="I53" s="21">
        <f t="shared" si="12"/>
        <v>0.97789697192191094</v>
      </c>
      <c r="J53" s="21">
        <f t="shared" si="12"/>
        <v>0.97349485615818421</v>
      </c>
      <c r="K53" s="21">
        <f t="shared" si="12"/>
        <v>0.98319055916589404</v>
      </c>
      <c r="L53" s="21">
        <f t="shared" si="12"/>
        <v>0.98876626341616802</v>
      </c>
    </row>
    <row r="54" spans="1:12" ht="14.25" customHeight="1" x14ac:dyDescent="0.35"/>
    <row r="55" spans="1:12" ht="14.25" customHeight="1" x14ac:dyDescent="0.35">
      <c r="B55" s="12" t="s">
        <v>71</v>
      </c>
    </row>
    <row r="56" spans="1:12" ht="14.25" customHeight="1" x14ac:dyDescent="0.35">
      <c r="B56" s="7">
        <f t="array" ref="B56:E60">LINEST(C30:E30,C23:E23,FALSE,TRUE)</f>
        <v>1.9800024197117663</v>
      </c>
      <c r="C56" s="7">
        <v>0</v>
      </c>
      <c r="D56" s="7" t="e">
        <v>#N/A</v>
      </c>
      <c r="E56" s="7" t="e">
        <v>#N/A</v>
      </c>
    </row>
    <row r="57" spans="1:12" ht="14.25" customHeight="1" x14ac:dyDescent="0.35">
      <c r="B57" s="7">
        <v>1.0176927282243111</v>
      </c>
      <c r="C57" s="7" t="e">
        <v>#N/A</v>
      </c>
      <c r="D57" s="7" t="e">
        <v>#N/A</v>
      </c>
      <c r="E57" s="7" t="e">
        <v>#N/A</v>
      </c>
    </row>
    <row r="58" spans="1:12" ht="14.25" customHeight="1" x14ac:dyDescent="0.35">
      <c r="A58" s="6"/>
      <c r="B58" s="7">
        <v>0.65429508490620458</v>
      </c>
      <c r="C58" s="7">
        <v>2.9670586710049158</v>
      </c>
      <c r="D58" s="7" t="e">
        <v>#N/A</v>
      </c>
      <c r="E58" s="7" t="e">
        <v>#N/A</v>
      </c>
    </row>
    <row r="59" spans="1:12" ht="14.25" customHeight="1" x14ac:dyDescent="0.35">
      <c r="B59" s="7">
        <v>3.7852807775595769</v>
      </c>
      <c r="C59" s="7">
        <v>2</v>
      </c>
      <c r="D59" s="7" t="e">
        <v>#N/A</v>
      </c>
      <c r="E59" s="7" t="e">
        <v>#N/A</v>
      </c>
    </row>
    <row r="60" spans="1:12" ht="14.25" customHeight="1" x14ac:dyDescent="0.35">
      <c r="A60" s="6"/>
      <c r="B60" s="7">
        <v>33.323481447547834</v>
      </c>
      <c r="C60" s="7">
        <v>17.606874314370913</v>
      </c>
      <c r="D60" s="7" t="e">
        <v>#N/A</v>
      </c>
      <c r="E60" s="7" t="e">
        <v>#N/A</v>
      </c>
    </row>
    <row r="61" spans="1:12" ht="14.25" customHeight="1" x14ac:dyDescent="0.35"/>
    <row r="62" spans="1:12" ht="14.25" customHeight="1" x14ac:dyDescent="0.35">
      <c r="B62" s="14" t="s">
        <v>72</v>
      </c>
    </row>
    <row r="63" spans="1:12" ht="14.25" customHeight="1" x14ac:dyDescent="0.35">
      <c r="B63" s="7">
        <f t="array" ref="B63:E67">LINEST(F30:O30,F23:O23,TRUE,TRUE)</f>
        <v>0.29555599203361416</v>
      </c>
      <c r="C63" s="7">
        <v>3.3017657302830727</v>
      </c>
      <c r="D63" s="7" t="e">
        <v>#N/A</v>
      </c>
      <c r="E63" s="7" t="e">
        <v>#N/A</v>
      </c>
    </row>
    <row r="64" spans="1:12" ht="14.25" customHeight="1" x14ac:dyDescent="0.35">
      <c r="B64" s="7">
        <v>9.0132431688017857E-3</v>
      </c>
      <c r="C64" s="7">
        <v>7.9007644508897218E-2</v>
      </c>
      <c r="D64" s="7" t="e">
        <v>#N/A</v>
      </c>
      <c r="E64" s="7" t="e">
        <v>#N/A</v>
      </c>
    </row>
    <row r="65" spans="2:5" ht="14.25" customHeight="1" x14ac:dyDescent="0.35">
      <c r="B65" s="7">
        <v>0.99261495003492128</v>
      </c>
      <c r="C65" s="7">
        <v>8.6778389332367062E-2</v>
      </c>
      <c r="D65" s="7" t="e">
        <v>#N/A</v>
      </c>
      <c r="E65" s="7" t="e">
        <v>#N/A</v>
      </c>
    </row>
    <row r="66" spans="2:5" ht="14.25" customHeight="1" x14ac:dyDescent="0.35">
      <c r="B66" s="7">
        <v>1075.2695835274378</v>
      </c>
      <c r="C66" s="7">
        <v>8</v>
      </c>
      <c r="D66" s="7" t="e">
        <v>#N/A</v>
      </c>
      <c r="E66" s="7" t="e">
        <v>#N/A</v>
      </c>
    </row>
    <row r="67" spans="2:5" ht="14.25" customHeight="1" x14ac:dyDescent="0.35">
      <c r="B67" s="7">
        <v>8.097305615002762</v>
      </c>
      <c r="C67" s="7">
        <v>6.0243910840959015E-2</v>
      </c>
      <c r="D67" s="7" t="e">
        <v>#N/A</v>
      </c>
      <c r="E67" s="7" t="e">
        <v>#N/A</v>
      </c>
    </row>
    <row r="68" spans="2:5" ht="14.25" customHeight="1" x14ac:dyDescent="0.35"/>
    <row r="69" spans="2:5" ht="14.25" customHeight="1" x14ac:dyDescent="0.35">
      <c r="B69" s="14" t="s">
        <v>73</v>
      </c>
    </row>
    <row r="70" spans="2:5" ht="14.25" customHeight="1" x14ac:dyDescent="0.35">
      <c r="B70" s="7">
        <f t="array" ref="B70:E74">LINEST(C23:O23,C18:O18,FALSE,TRUE)</f>
        <v>0.21858461538461538</v>
      </c>
      <c r="C70" s="7">
        <v>0</v>
      </c>
      <c r="D70" s="7" t="e">
        <v>#N/A</v>
      </c>
      <c r="E70" s="7" t="e">
        <v>#N/A</v>
      </c>
    </row>
    <row r="71" spans="2:5" ht="14.25" customHeight="1" x14ac:dyDescent="0.35">
      <c r="B71" s="7">
        <v>1.5482763846657384E-3</v>
      </c>
      <c r="C71" s="7" t="e">
        <v>#N/A</v>
      </c>
      <c r="D71" s="7" t="e">
        <v>#N/A</v>
      </c>
      <c r="E71" s="7" t="e">
        <v>#N/A</v>
      </c>
    </row>
    <row r="72" spans="2:5" ht="14.25" customHeight="1" x14ac:dyDescent="0.35">
      <c r="B72" s="7">
        <v>0.99939830327226065</v>
      </c>
      <c r="C72" s="7">
        <v>0.19736728744613721</v>
      </c>
      <c r="D72" s="7" t="e">
        <v>#N/A</v>
      </c>
      <c r="E72" s="7" t="e">
        <v>#N/A</v>
      </c>
    </row>
    <row r="73" spans="2:5" ht="14.25" customHeight="1" x14ac:dyDescent="0.35">
      <c r="B73" s="7">
        <v>19931.601895734599</v>
      </c>
      <c r="C73" s="7">
        <v>12</v>
      </c>
      <c r="D73" s="7" t="e">
        <v>#N/A</v>
      </c>
      <c r="E73" s="7" t="e">
        <v>#N/A</v>
      </c>
    </row>
    <row r="74" spans="2:5" ht="14.25" customHeight="1" x14ac:dyDescent="0.35">
      <c r="B74" s="7">
        <v>776.41255384615386</v>
      </c>
      <c r="C74" s="7">
        <v>0.46744615384615384</v>
      </c>
      <c r="D74" s="7" t="e">
        <v>#N/A</v>
      </c>
      <c r="E74" s="7" t="e">
        <v>#N/A</v>
      </c>
    </row>
    <row r="75" spans="2:5" ht="14.25" customHeight="1" x14ac:dyDescent="0.35"/>
    <row r="76" spans="2:5" ht="14.25" customHeight="1" x14ac:dyDescent="0.35">
      <c r="B76" s="14" t="s">
        <v>74</v>
      </c>
    </row>
    <row r="77" spans="2:5" ht="14.25" customHeight="1" x14ac:dyDescent="0.35">
      <c r="C77" s="7" t="s">
        <v>75</v>
      </c>
    </row>
    <row r="78" spans="2:5" ht="14.25" customHeight="1" x14ac:dyDescent="0.35">
      <c r="C78" s="7" t="s">
        <v>76</v>
      </c>
      <c r="D78" s="7" t="s">
        <v>77</v>
      </c>
    </row>
    <row r="79" spans="2:5" ht="14.25" customHeight="1" x14ac:dyDescent="0.35">
      <c r="B79" s="7" t="s">
        <v>78</v>
      </c>
      <c r="C79" s="7">
        <f>[1]Analysis!$P$146</f>
        <v>0.34203744840647843</v>
      </c>
      <c r="D79" s="7">
        <f>[1]Analysis!$Q$146</f>
        <v>3.2585633843548916</v>
      </c>
    </row>
    <row r="80" spans="2:5" ht="14.25" customHeight="1" x14ac:dyDescent="0.35">
      <c r="B80" s="7" t="s">
        <v>79</v>
      </c>
      <c r="C80" s="7">
        <f>[1]Analysis!$D$140</f>
        <v>0.23143507692307691</v>
      </c>
      <c r="D80" s="7">
        <f>[1]Analysis!$E$140</f>
        <v>0</v>
      </c>
    </row>
    <row r="81" spans="2:12" ht="14.25" customHeight="1" x14ac:dyDescent="0.35"/>
    <row r="82" spans="2:12" ht="14.25" customHeight="1" x14ac:dyDescent="0.35">
      <c r="C82" s="7" t="s">
        <v>76</v>
      </c>
      <c r="D82" s="7" t="s">
        <v>77</v>
      </c>
    </row>
    <row r="83" spans="2:12" ht="14.25" customHeight="1" x14ac:dyDescent="0.35">
      <c r="B83" s="7" t="s">
        <v>80</v>
      </c>
      <c r="C83" s="7">
        <f>$C$79*$C$12</f>
        <v>11.902903204545447</v>
      </c>
      <c r="D83" s="7">
        <f>$C$12*($D$79-($C$5*$C$12/100)^1.2/10)</f>
        <v>-25.119006495468255</v>
      </c>
    </row>
    <row r="84" spans="2:12" ht="14.25" customHeight="1" x14ac:dyDescent="0.35">
      <c r="B84" s="7" t="s">
        <v>81</v>
      </c>
      <c r="C84" s="7">
        <f>$C$79*$C$12*$C$80</f>
        <v>2.7547493187519141</v>
      </c>
      <c r="D84" s="7">
        <f>$C$12*($D$79-($C$5*$C$12/100)^1.2/10)</f>
        <v>-25.119006495468255</v>
      </c>
    </row>
    <row r="85" spans="2:12" ht="14.25" customHeight="1" x14ac:dyDescent="0.35"/>
    <row r="86" spans="2:12" ht="14.25" customHeight="1" x14ac:dyDescent="0.35"/>
    <row r="87" spans="2:12" ht="14.25" customHeight="1" x14ac:dyDescent="0.35">
      <c r="B87" s="7" t="s">
        <v>82</v>
      </c>
      <c r="C87" s="10">
        <v>15</v>
      </c>
      <c r="D87" s="10">
        <f t="shared" ref="D87:K87" si="13">C87+5</f>
        <v>20</v>
      </c>
      <c r="E87" s="10">
        <f t="shared" si="13"/>
        <v>25</v>
      </c>
      <c r="F87" s="10">
        <f t="shared" si="13"/>
        <v>30</v>
      </c>
      <c r="G87" s="10">
        <f t="shared" si="13"/>
        <v>35</v>
      </c>
      <c r="H87" s="10">
        <f t="shared" si="13"/>
        <v>40</v>
      </c>
      <c r="I87" s="10">
        <f>H87+5</f>
        <v>45</v>
      </c>
      <c r="J87" s="10">
        <f t="shared" si="13"/>
        <v>50</v>
      </c>
      <c r="K87" s="10">
        <f t="shared" si="13"/>
        <v>55</v>
      </c>
      <c r="L87" s="10">
        <f>K87+5</f>
        <v>60</v>
      </c>
    </row>
    <row r="88" spans="2:12" ht="14.25" customHeight="1" x14ac:dyDescent="0.35">
      <c r="B88" s="7" t="s">
        <v>83</v>
      </c>
      <c r="C88" s="22">
        <f t="shared" ref="C88:L88" si="14">$C$80*C87</f>
        <v>3.4715261538461535</v>
      </c>
      <c r="D88" s="22">
        <f t="shared" si="14"/>
        <v>4.628701538461538</v>
      </c>
      <c r="E88" s="22">
        <f t="shared" si="14"/>
        <v>5.7858769230769225</v>
      </c>
      <c r="F88" s="22">
        <f t="shared" si="14"/>
        <v>6.943052307692307</v>
      </c>
      <c r="G88" s="22">
        <f t="shared" si="14"/>
        <v>8.1002276923076924</v>
      </c>
      <c r="H88" s="22">
        <f t="shared" si="14"/>
        <v>9.257403076923076</v>
      </c>
      <c r="I88" s="22">
        <f t="shared" si="14"/>
        <v>10.414578461538461</v>
      </c>
      <c r="J88" s="22">
        <f t="shared" si="14"/>
        <v>11.571753846153845</v>
      </c>
      <c r="K88" s="22">
        <f t="shared" si="14"/>
        <v>12.72892923076923</v>
      </c>
      <c r="L88" s="23">
        <f t="shared" si="14"/>
        <v>13.886104615384614</v>
      </c>
    </row>
    <row r="89" spans="2:12" ht="14.25" customHeight="1" x14ac:dyDescent="0.35">
      <c r="B89" s="7" t="s">
        <v>84</v>
      </c>
      <c r="C89" s="24">
        <f t="shared" ref="C89:L89" si="15">F23</f>
        <v>3.5</v>
      </c>
      <c r="D89" s="24">
        <f t="shared" si="15"/>
        <v>4.5</v>
      </c>
      <c r="E89" s="24">
        <f t="shared" si="15"/>
        <v>5.5</v>
      </c>
      <c r="F89" s="24">
        <f t="shared" si="15"/>
        <v>6.5</v>
      </c>
      <c r="G89" s="24">
        <f t="shared" si="15"/>
        <v>7.6999999999999993</v>
      </c>
      <c r="H89" s="24">
        <f t="shared" si="15"/>
        <v>8.9</v>
      </c>
      <c r="I89" s="24">
        <f t="shared" si="15"/>
        <v>9.8000000000000007</v>
      </c>
      <c r="J89" s="24">
        <f t="shared" si="15"/>
        <v>11</v>
      </c>
      <c r="K89" s="24">
        <f t="shared" si="15"/>
        <v>12</v>
      </c>
      <c r="L89" s="25">
        <f t="shared" si="15"/>
        <v>12.8</v>
      </c>
    </row>
    <row r="90" spans="2:12" ht="14.25" customHeight="1" x14ac:dyDescent="0.35">
      <c r="B90" s="7" t="s">
        <v>85</v>
      </c>
      <c r="C90" s="26">
        <f t="shared" ref="C90:K90" si="16">C88-C89</f>
        <v>-2.8473846153846516E-2</v>
      </c>
      <c r="D90" s="26">
        <f t="shared" si="16"/>
        <v>0.12870153846153798</v>
      </c>
      <c r="E90" s="26">
        <f t="shared" si="16"/>
        <v>0.28587692307692247</v>
      </c>
      <c r="F90" s="26">
        <f t="shared" si="16"/>
        <v>0.44305230769230697</v>
      </c>
      <c r="G90" s="26">
        <f t="shared" si="16"/>
        <v>0.40022769230769306</v>
      </c>
      <c r="H90" s="26">
        <f t="shared" si="16"/>
        <v>0.3574030769230756</v>
      </c>
      <c r="I90" s="26">
        <f t="shared" si="16"/>
        <v>0.61457846153846063</v>
      </c>
      <c r="J90" s="26">
        <f t="shared" si="16"/>
        <v>0.57175384615384495</v>
      </c>
      <c r="K90" s="26">
        <f t="shared" si="16"/>
        <v>0.72892923076923033</v>
      </c>
      <c r="L90" s="27">
        <f>L88-L89</f>
        <v>1.0861046153846132</v>
      </c>
    </row>
    <row r="91" spans="2:12" ht="14.25" customHeight="1" x14ac:dyDescent="0.35">
      <c r="B91" s="7" t="s">
        <v>86</v>
      </c>
      <c r="C91" s="28">
        <f t="shared" ref="C91:L91" si="17">C90/C89</f>
        <v>-8.1353846153847196E-3</v>
      </c>
      <c r="D91" s="28">
        <f t="shared" si="17"/>
        <v>2.8600341880341773E-2</v>
      </c>
      <c r="E91" s="28">
        <f t="shared" si="17"/>
        <v>5.1977622377622268E-2</v>
      </c>
      <c r="F91" s="28">
        <f t="shared" si="17"/>
        <v>6.8161893491124143E-2</v>
      </c>
      <c r="G91" s="28">
        <f t="shared" si="17"/>
        <v>5.1977622377622483E-2</v>
      </c>
      <c r="H91" s="28">
        <f t="shared" si="17"/>
        <v>4.0157649092480402E-2</v>
      </c>
      <c r="I91" s="28">
        <f t="shared" si="17"/>
        <v>6.2712087912087822E-2</v>
      </c>
      <c r="J91" s="28">
        <f t="shared" si="17"/>
        <v>5.1977622377622268E-2</v>
      </c>
      <c r="K91" s="28">
        <f t="shared" si="17"/>
        <v>6.074410256410253E-2</v>
      </c>
      <c r="L91" s="29">
        <f t="shared" si="17"/>
        <v>8.4851923076922908E-2</v>
      </c>
    </row>
    <row r="92" spans="2:12" ht="14.25" customHeight="1" x14ac:dyDescent="0.35">
      <c r="B92" s="7" t="s">
        <v>87</v>
      </c>
      <c r="C92" s="30">
        <f t="shared" ref="C92:L92" si="18">F29</f>
        <v>15.933333333333334</v>
      </c>
      <c r="D92" s="30">
        <f t="shared" si="18"/>
        <v>24.366666666666667</v>
      </c>
      <c r="E92" s="30">
        <f t="shared" si="18"/>
        <v>32.366666666666667</v>
      </c>
      <c r="F92" s="30">
        <f t="shared" si="18"/>
        <v>40.599999999999994</v>
      </c>
      <c r="G92" s="30">
        <f t="shared" si="18"/>
        <v>53.699999999999996</v>
      </c>
      <c r="H92" s="30">
        <f t="shared" si="18"/>
        <v>64.866666666666674</v>
      </c>
      <c r="I92" s="30">
        <f t="shared" si="18"/>
        <v>77.199999999999989</v>
      </c>
      <c r="J92" s="30">
        <f t="shared" si="18"/>
        <v>86.866666666666674</v>
      </c>
      <c r="K92" s="30">
        <f t="shared" si="18"/>
        <v>99.866666666666674</v>
      </c>
      <c r="L92" s="31">
        <f t="shared" si="18"/>
        <v>113.53333333333333</v>
      </c>
    </row>
    <row r="93" spans="2:12" ht="14.25" customHeight="1" x14ac:dyDescent="0.35">
      <c r="B93" s="7" t="s">
        <v>88</v>
      </c>
      <c r="C93" s="32">
        <f>$C$83*C89+$D$83</f>
        <v>16.541154720440808</v>
      </c>
      <c r="D93" s="32">
        <f t="shared" ref="D93:L93" si="19">$C$83*D89+$D$83</f>
        <v>28.444057924986261</v>
      </c>
      <c r="E93" s="32">
        <f t="shared" si="19"/>
        <v>40.346961129531707</v>
      </c>
      <c r="F93" s="32">
        <f t="shared" si="19"/>
        <v>52.249864334077159</v>
      </c>
      <c r="G93" s="32">
        <f t="shared" si="19"/>
        <v>66.533348179531686</v>
      </c>
      <c r="H93" s="32">
        <f t="shared" si="19"/>
        <v>80.816832024986226</v>
      </c>
      <c r="I93" s="32">
        <f t="shared" si="19"/>
        <v>91.529444909077142</v>
      </c>
      <c r="J93" s="32">
        <f t="shared" si="19"/>
        <v>105.81292875453167</v>
      </c>
      <c r="K93" s="32">
        <f t="shared" si="19"/>
        <v>117.71583195907712</v>
      </c>
      <c r="L93" s="32">
        <f t="shared" si="19"/>
        <v>127.23815452271347</v>
      </c>
    </row>
    <row r="94" spans="2:12" ht="14.25" customHeight="1" x14ac:dyDescent="0.35">
      <c r="B94" s="7" t="s">
        <v>85</v>
      </c>
      <c r="C94" s="33">
        <f t="shared" ref="C94:L94" si="20">C93-C92</f>
        <v>0.60782138710747446</v>
      </c>
      <c r="D94" s="33">
        <f t="shared" si="20"/>
        <v>4.0773912583195937</v>
      </c>
      <c r="E94" s="33">
        <f t="shared" si="20"/>
        <v>7.9802944628650394</v>
      </c>
      <c r="F94" s="33">
        <f t="shared" si="20"/>
        <v>11.649864334077165</v>
      </c>
      <c r="G94" s="33">
        <f t="shared" si="20"/>
        <v>12.83334817953169</v>
      </c>
      <c r="H94" s="33">
        <f t="shared" si="20"/>
        <v>15.950165358319552</v>
      </c>
      <c r="I94" s="33">
        <f t="shared" si="20"/>
        <v>14.329444909077154</v>
      </c>
      <c r="J94" s="33">
        <f t="shared" si="20"/>
        <v>18.946262087864994</v>
      </c>
      <c r="K94" s="33">
        <f t="shared" si="20"/>
        <v>17.849165292410447</v>
      </c>
      <c r="L94" s="34">
        <f t="shared" si="20"/>
        <v>13.704821189380141</v>
      </c>
    </row>
    <row r="95" spans="2:12" ht="14.25" customHeight="1" x14ac:dyDescent="0.35">
      <c r="B95" s="7" t="s">
        <v>86</v>
      </c>
      <c r="C95" s="28">
        <f t="shared" ref="C95:L95" si="21">C94/C92</f>
        <v>3.8147785801724336E-2</v>
      </c>
      <c r="D95" s="28">
        <f t="shared" si="21"/>
        <v>0.16733479856304762</v>
      </c>
      <c r="E95" s="28">
        <f t="shared" si="21"/>
        <v>0.24655904622652028</v>
      </c>
      <c r="F95" s="28">
        <f t="shared" si="21"/>
        <v>0.28694247128268885</v>
      </c>
      <c r="G95" s="28">
        <f t="shared" si="21"/>
        <v>0.23898227522405383</v>
      </c>
      <c r="H95" s="28">
        <f t="shared" si="21"/>
        <v>0.24589155228652954</v>
      </c>
      <c r="I95" s="28">
        <f t="shared" si="21"/>
        <v>0.18561457136110304</v>
      </c>
      <c r="J95" s="28">
        <f t="shared" si="21"/>
        <v>0.21810739164848419</v>
      </c>
      <c r="K95" s="28">
        <f t="shared" si="21"/>
        <v>0.17872995953682022</v>
      </c>
      <c r="L95" s="29">
        <f t="shared" si="21"/>
        <v>0.12071187189706525</v>
      </c>
    </row>
    <row r="96" spans="2:12" ht="14.25" customHeight="1" x14ac:dyDescent="0.35">
      <c r="B96" s="7" t="s">
        <v>89</v>
      </c>
      <c r="C96" s="30">
        <f t="shared" ref="C96:L96" si="22">$C$84*C87+$D$84</f>
        <v>16.202233285810458</v>
      </c>
      <c r="D96" s="30">
        <f t="shared" si="22"/>
        <v>29.975979879570026</v>
      </c>
      <c r="E96" s="30">
        <f t="shared" si="22"/>
        <v>43.749726473329602</v>
      </c>
      <c r="F96" s="30">
        <f t="shared" si="22"/>
        <v>57.523473067089171</v>
      </c>
      <c r="G96" s="30">
        <f t="shared" si="22"/>
        <v>71.297219660848739</v>
      </c>
      <c r="H96" s="30">
        <f t="shared" si="22"/>
        <v>85.070966254608308</v>
      </c>
      <c r="I96" s="30">
        <f t="shared" si="22"/>
        <v>98.844712848367877</v>
      </c>
      <c r="J96" s="30">
        <f t="shared" si="22"/>
        <v>112.61845944212746</v>
      </c>
      <c r="K96" s="30">
        <f t="shared" si="22"/>
        <v>126.39220603588703</v>
      </c>
      <c r="L96" s="31">
        <f t="shared" si="22"/>
        <v>140.1659526296466</v>
      </c>
    </row>
    <row r="97" spans="2:12" ht="14.25" customHeight="1" x14ac:dyDescent="0.35">
      <c r="B97" s="7" t="s">
        <v>85</v>
      </c>
      <c r="C97" s="33">
        <f t="shared" ref="C97:L97" si="23">C96-C92</f>
        <v>0.26889995247712406</v>
      </c>
      <c r="D97" s="33">
        <f t="shared" si="23"/>
        <v>5.6093132129033592</v>
      </c>
      <c r="E97" s="33">
        <f t="shared" si="23"/>
        <v>11.383059806662935</v>
      </c>
      <c r="F97" s="33">
        <f t="shared" si="23"/>
        <v>16.923473067089176</v>
      </c>
      <c r="G97" s="33">
        <f t="shared" si="23"/>
        <v>17.597219660848744</v>
      </c>
      <c r="H97" s="33">
        <f t="shared" si="23"/>
        <v>20.204299587941634</v>
      </c>
      <c r="I97" s="33">
        <f t="shared" si="23"/>
        <v>21.644712848367888</v>
      </c>
      <c r="J97" s="33">
        <f t="shared" si="23"/>
        <v>25.751792775460785</v>
      </c>
      <c r="K97" s="33">
        <f t="shared" si="23"/>
        <v>26.525539369220354</v>
      </c>
      <c r="L97" s="34">
        <f t="shared" si="23"/>
        <v>26.632619296313266</v>
      </c>
    </row>
    <row r="98" spans="2:12" ht="14.25" customHeight="1" x14ac:dyDescent="0.35">
      <c r="B98" s="7" t="s">
        <v>86</v>
      </c>
      <c r="C98" s="28">
        <f t="shared" ref="C98:L98" si="24">C97/C92</f>
        <v>1.6876566055049627E-2</v>
      </c>
      <c r="D98" s="28">
        <f t="shared" si="24"/>
        <v>0.23020437262257287</v>
      </c>
      <c r="E98" s="28">
        <f t="shared" si="24"/>
        <v>0.35169082821821629</v>
      </c>
      <c r="F98" s="28">
        <f t="shared" si="24"/>
        <v>0.41683431199727039</v>
      </c>
      <c r="G98" s="28">
        <f t="shared" si="24"/>
        <v>0.3276949657513733</v>
      </c>
      <c r="H98" s="28">
        <f t="shared" si="24"/>
        <v>0.31147429991688025</v>
      </c>
      <c r="I98" s="28">
        <f t="shared" si="24"/>
        <v>0.28037192808766698</v>
      </c>
      <c r="J98" s="28">
        <f t="shared" si="24"/>
        <v>0.29645195060008578</v>
      </c>
      <c r="K98" s="28">
        <f t="shared" si="24"/>
        <v>0.26560953974519713</v>
      </c>
      <c r="L98" s="29">
        <f t="shared" si="24"/>
        <v>0.23457973543435054</v>
      </c>
    </row>
    <row r="99" spans="2:12" ht="14.25" customHeight="1" x14ac:dyDescent="0.35"/>
    <row r="100" spans="2:12" ht="14.25" customHeight="1" x14ac:dyDescent="0.35"/>
    <row r="101" spans="2:12" ht="14.25" customHeight="1" x14ac:dyDescent="0.35"/>
    <row r="102" spans="2:12" ht="14.25" customHeight="1" x14ac:dyDescent="0.35"/>
    <row r="103" spans="2:12" ht="14.25" customHeight="1" x14ac:dyDescent="0.35"/>
    <row r="104" spans="2:12" ht="14.25" customHeight="1" x14ac:dyDescent="0.35"/>
    <row r="105" spans="2:12" ht="14.25" customHeight="1" x14ac:dyDescent="0.35"/>
    <row r="106" spans="2:12" ht="14.25" customHeight="1" x14ac:dyDescent="0.35"/>
    <row r="107" spans="2:12" ht="14.25" customHeight="1" x14ac:dyDescent="0.35"/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opLeftCell="A82" workbookViewId="0">
      <selection activeCell="B24" sqref="B24"/>
    </sheetView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2:6" ht="14.25" customHeight="1" x14ac:dyDescent="0.35"/>
    <row r="2" spans="2:6" ht="14.25" customHeight="1" x14ac:dyDescent="0.35">
      <c r="B2" s="8" t="s">
        <v>98</v>
      </c>
    </row>
    <row r="3" spans="2:6" ht="14.25" customHeight="1" x14ac:dyDescent="0.35">
      <c r="B3" s="8" t="s">
        <v>0</v>
      </c>
      <c r="C3" s="7">
        <v>29</v>
      </c>
    </row>
    <row r="4" spans="2:6" ht="14.25" customHeight="1" x14ac:dyDescent="0.35">
      <c r="B4" s="8" t="s">
        <v>1</v>
      </c>
      <c r="C4" s="7">
        <v>175</v>
      </c>
      <c r="D4" s="35" t="s">
        <v>35</v>
      </c>
      <c r="E4" s="7">
        <f>C4*8/29</f>
        <v>48.275862068965516</v>
      </c>
    </row>
    <row r="5" spans="2:6" ht="14.25" customHeight="1" x14ac:dyDescent="0.35">
      <c r="B5" s="8" t="s">
        <v>2</v>
      </c>
      <c r="C5" s="7">
        <v>63.5</v>
      </c>
      <c r="D5" s="35" t="s">
        <v>36</v>
      </c>
      <c r="E5" s="7">
        <v>12</v>
      </c>
    </row>
    <row r="6" spans="2:6" ht="14.25" customHeight="1" x14ac:dyDescent="0.35">
      <c r="B6" s="8" t="s">
        <v>3</v>
      </c>
      <c r="C6" s="7">
        <v>17.100000000000001</v>
      </c>
      <c r="D6" s="35" t="s">
        <v>37</v>
      </c>
      <c r="E6" s="7">
        <f>(E4^2+E5^2)^0.5</f>
        <v>49.744938018875686</v>
      </c>
    </row>
    <row r="7" spans="2:6" ht="14.25" customHeight="1" x14ac:dyDescent="0.35">
      <c r="B7" s="8" t="s">
        <v>4</v>
      </c>
      <c r="C7" s="7">
        <v>4.5</v>
      </c>
    </row>
    <row r="8" spans="2:6" ht="14.25" customHeight="1" x14ac:dyDescent="0.35">
      <c r="B8" s="8" t="s">
        <v>5</v>
      </c>
      <c r="C8" s="7">
        <v>20.7</v>
      </c>
    </row>
    <row r="9" spans="2:6" ht="14.25" customHeight="1" x14ac:dyDescent="0.35">
      <c r="B9" s="8" t="s">
        <v>38</v>
      </c>
      <c r="C9" s="7">
        <f>(C4)+(C5*(C11/100+C12/100))^2</f>
        <v>1069.5183722500001</v>
      </c>
    </row>
    <row r="10" spans="2:6" ht="14.25" customHeight="1" x14ac:dyDescent="0.35">
      <c r="B10" s="8"/>
      <c r="C10" s="7" t="s">
        <v>39</v>
      </c>
      <c r="D10" s="7" t="s">
        <v>40</v>
      </c>
      <c r="E10" s="7" t="s">
        <v>41</v>
      </c>
      <c r="F10" s="7" t="s">
        <v>42</v>
      </c>
    </row>
    <row r="11" spans="2:6" ht="14.25" customHeight="1" x14ac:dyDescent="0.35">
      <c r="B11" s="8" t="s">
        <v>43</v>
      </c>
      <c r="C11" s="7">
        <v>11.8</v>
      </c>
      <c r="D11" s="7">
        <v>10.1</v>
      </c>
      <c r="E11" s="7">
        <v>17.8</v>
      </c>
      <c r="F11" s="7">
        <v>17</v>
      </c>
    </row>
    <row r="12" spans="2:6" ht="14.25" customHeight="1" x14ac:dyDescent="0.35">
      <c r="B12" s="8" t="s">
        <v>44</v>
      </c>
      <c r="C12" s="7">
        <v>35.299999999999997</v>
      </c>
      <c r="D12" s="7">
        <v>29.4</v>
      </c>
      <c r="E12" s="7">
        <v>41</v>
      </c>
      <c r="F12" s="7">
        <v>52.2</v>
      </c>
    </row>
    <row r="13" spans="2:6" ht="14.25" customHeight="1" x14ac:dyDescent="0.35">
      <c r="B13" s="8"/>
    </row>
    <row r="14" spans="2:6" ht="14.25" customHeight="1" x14ac:dyDescent="0.35">
      <c r="B14" s="12" t="s">
        <v>45</v>
      </c>
    </row>
    <row r="15" spans="2:6" ht="14.25" customHeight="1" x14ac:dyDescent="0.35">
      <c r="C15" s="7" t="s">
        <v>46</v>
      </c>
      <c r="D15" s="7" t="s">
        <v>18</v>
      </c>
      <c r="E15" s="7" t="s">
        <v>19</v>
      </c>
      <c r="F15" s="7" t="s">
        <v>47</v>
      </c>
    </row>
    <row r="16" spans="2:6" ht="14.25" customHeight="1" x14ac:dyDescent="0.35">
      <c r="B16" s="7" t="s">
        <v>48</v>
      </c>
      <c r="C16" s="7">
        <v>56</v>
      </c>
      <c r="D16" s="7">
        <v>30</v>
      </c>
      <c r="E16" s="7" t="s">
        <v>49</v>
      </c>
      <c r="F16" s="7">
        <v>24</v>
      </c>
    </row>
    <row r="17" spans="1:15" ht="14.25" customHeight="1" x14ac:dyDescent="0.35">
      <c r="B17" s="7" t="s">
        <v>50</v>
      </c>
      <c r="C17" s="7">
        <v>56</v>
      </c>
      <c r="D17" s="7" t="s">
        <v>49</v>
      </c>
      <c r="E17" s="7">
        <v>52</v>
      </c>
      <c r="F17" s="7">
        <v>28</v>
      </c>
    </row>
    <row r="18" spans="1:15" ht="14.25" customHeight="1" x14ac:dyDescent="0.35">
      <c r="C18" s="13">
        <f>$A$20-C20</f>
        <v>0</v>
      </c>
      <c r="D18" s="13">
        <f t="shared" ref="D18:O18" si="0">$A$20-D20</f>
        <v>5</v>
      </c>
      <c r="E18" s="13">
        <f t="shared" si="0"/>
        <v>10</v>
      </c>
      <c r="F18" s="13">
        <f t="shared" si="0"/>
        <v>15</v>
      </c>
      <c r="G18" s="13">
        <f t="shared" si="0"/>
        <v>20</v>
      </c>
      <c r="H18" s="13">
        <f t="shared" si="0"/>
        <v>25</v>
      </c>
      <c r="I18" s="13">
        <f t="shared" si="0"/>
        <v>30</v>
      </c>
      <c r="J18" s="13">
        <f t="shared" si="0"/>
        <v>35</v>
      </c>
      <c r="K18" s="13">
        <f t="shared" si="0"/>
        <v>40</v>
      </c>
      <c r="L18" s="13">
        <f t="shared" si="0"/>
        <v>45</v>
      </c>
      <c r="M18" s="13">
        <f t="shared" si="0"/>
        <v>50</v>
      </c>
      <c r="N18" s="13">
        <f t="shared" si="0"/>
        <v>55</v>
      </c>
      <c r="O18" s="13">
        <f t="shared" si="0"/>
        <v>60</v>
      </c>
    </row>
    <row r="19" spans="1:15" ht="14.25" customHeight="1" x14ac:dyDescent="0.35">
      <c r="B19" s="12" t="s">
        <v>99</v>
      </c>
      <c r="C19" s="13">
        <f t="shared" ref="C19:O19" si="1">($E$4^2+$E$5^2-2*$E$4*$E$5*COS((90+$A$20-C20)*PI()/180))^0.5-$E$6</f>
        <v>0</v>
      </c>
      <c r="D19" s="13">
        <f t="shared" si="1"/>
        <v>1.0048334611170517</v>
      </c>
      <c r="E19" s="13">
        <f t="shared" si="1"/>
        <v>1.9827260485032525</v>
      </c>
      <c r="F19" s="13">
        <f t="shared" si="1"/>
        <v>2.9279388632005308</v>
      </c>
      <c r="G19" s="13">
        <f t="shared" si="1"/>
        <v>3.8351933064367856</v>
      </c>
      <c r="H19" s="13">
        <f t="shared" si="1"/>
        <v>4.69964959440928</v>
      </c>
      <c r="I19" s="13">
        <f t="shared" si="1"/>
        <v>5.5168860853770596</v>
      </c>
      <c r="J19" s="13">
        <f t="shared" si="1"/>
        <v>6.2828799357509979</v>
      </c>
      <c r="K19" s="13">
        <f t="shared" si="1"/>
        <v>6.9939893779177922</v>
      </c>
      <c r="L19" s="13">
        <f t="shared" si="1"/>
        <v>7.6469377561849328</v>
      </c>
      <c r="M19" s="13">
        <f t="shared" si="1"/>
        <v>8.2387993520010383</v>
      </c>
      <c r="N19" s="13">
        <f t="shared" si="1"/>
        <v>8.7669869621770147</v>
      </c>
      <c r="O19" s="13">
        <f t="shared" si="1"/>
        <v>9.2292411538216612</v>
      </c>
    </row>
    <row r="20" spans="1:15" ht="14.25" customHeight="1" x14ac:dyDescent="0.35">
      <c r="A20" s="7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B21" s="8" t="s">
        <v>53</v>
      </c>
      <c r="C21" s="7">
        <v>7</v>
      </c>
      <c r="D21" s="7">
        <v>8.25</v>
      </c>
      <c r="E21" s="7">
        <v>11.5</v>
      </c>
      <c r="F21" s="7">
        <v>13</v>
      </c>
      <c r="G21" s="7">
        <v>14.25</v>
      </c>
      <c r="H21" s="7">
        <v>15.25</v>
      </c>
      <c r="I21" s="7">
        <v>16</v>
      </c>
      <c r="J21" s="7">
        <v>17</v>
      </c>
      <c r="K21" s="7">
        <v>18</v>
      </c>
      <c r="L21" s="7">
        <v>19</v>
      </c>
      <c r="M21" s="7">
        <v>20</v>
      </c>
      <c r="N21" s="7">
        <v>20.75</v>
      </c>
      <c r="O21" s="7">
        <v>21.75</v>
      </c>
    </row>
    <row r="22" spans="1:15" ht="14.25" customHeight="1" x14ac:dyDescent="0.35">
      <c r="B22" s="12" t="s">
        <v>54</v>
      </c>
    </row>
    <row r="23" spans="1:15" ht="14.25" customHeight="1" x14ac:dyDescent="0.35">
      <c r="B23" s="8" t="s">
        <v>55</v>
      </c>
      <c r="C23" s="15">
        <f t="shared" ref="C23:O23" si="3">(C21-$C$21)</f>
        <v>0</v>
      </c>
      <c r="D23" s="15">
        <f t="shared" si="3"/>
        <v>1.25</v>
      </c>
      <c r="E23" s="15">
        <f t="shared" si="3"/>
        <v>4.5</v>
      </c>
      <c r="F23" s="15">
        <f t="shared" si="3"/>
        <v>6</v>
      </c>
      <c r="G23" s="15">
        <f t="shared" si="3"/>
        <v>7.25</v>
      </c>
      <c r="H23" s="15">
        <f t="shared" si="3"/>
        <v>8.25</v>
      </c>
      <c r="I23" s="15">
        <f t="shared" si="3"/>
        <v>9</v>
      </c>
      <c r="J23" s="15">
        <f t="shared" si="3"/>
        <v>10</v>
      </c>
      <c r="K23" s="15">
        <f t="shared" si="3"/>
        <v>11</v>
      </c>
      <c r="L23" s="15">
        <f t="shared" si="3"/>
        <v>12</v>
      </c>
      <c r="M23" s="15">
        <f t="shared" si="3"/>
        <v>13</v>
      </c>
      <c r="N23" s="15">
        <f t="shared" si="3"/>
        <v>13.75</v>
      </c>
      <c r="O23" s="15">
        <f t="shared" si="3"/>
        <v>14.75</v>
      </c>
    </row>
    <row r="24" spans="1:15" ht="14.25" customHeight="1" x14ac:dyDescent="0.35">
      <c r="B24" s="8" t="s">
        <v>56</v>
      </c>
      <c r="C24" s="16">
        <f t="shared" ref="C24:O24" si="4">C23/$C$8^0.5</f>
        <v>0</v>
      </c>
      <c r="D24" s="16">
        <f t="shared" si="4"/>
        <v>0.27474186391491123</v>
      </c>
      <c r="E24" s="16">
        <f t="shared" si="4"/>
        <v>0.98907071009368053</v>
      </c>
      <c r="F24" s="16">
        <f t="shared" si="4"/>
        <v>1.318760946791574</v>
      </c>
      <c r="G24" s="16">
        <f t="shared" si="4"/>
        <v>1.5935028107064853</v>
      </c>
      <c r="H24" s="16">
        <f t="shared" si="4"/>
        <v>1.8132963018384143</v>
      </c>
      <c r="I24" s="16">
        <f t="shared" si="4"/>
        <v>1.9781414201873611</v>
      </c>
      <c r="J24" s="16">
        <f t="shared" si="4"/>
        <v>2.1979349113192899</v>
      </c>
      <c r="K24" s="16">
        <f t="shared" si="4"/>
        <v>2.4177284024512189</v>
      </c>
      <c r="L24" s="16">
        <f t="shared" si="4"/>
        <v>2.6375218935831479</v>
      </c>
      <c r="M24" s="16">
        <f t="shared" si="4"/>
        <v>2.857315384715077</v>
      </c>
      <c r="N24" s="16">
        <f t="shared" si="4"/>
        <v>3.0221605030640237</v>
      </c>
      <c r="O24" s="16">
        <f t="shared" si="4"/>
        <v>3.2419539941959528</v>
      </c>
    </row>
    <row r="25" spans="1:15" ht="14.25" customHeight="1" x14ac:dyDescent="0.35">
      <c r="B25" s="8" t="s">
        <v>57</v>
      </c>
      <c r="C25" s="7">
        <v>15</v>
      </c>
      <c r="D25" s="7">
        <v>22</v>
      </c>
      <c r="E25" s="7">
        <v>29</v>
      </c>
      <c r="F25" s="7">
        <v>39</v>
      </c>
      <c r="G25" s="7">
        <v>48</v>
      </c>
      <c r="H25" s="7">
        <v>56</v>
      </c>
      <c r="I25" s="7">
        <v>78</v>
      </c>
      <c r="J25" s="7">
        <v>86</v>
      </c>
      <c r="K25" s="7">
        <v>92</v>
      </c>
      <c r="L25" s="7">
        <v>118</v>
      </c>
      <c r="M25" s="7">
        <v>134</v>
      </c>
      <c r="N25" s="7">
        <v>155</v>
      </c>
      <c r="O25" s="7">
        <v>171</v>
      </c>
    </row>
    <row r="26" spans="1:15" ht="14.25" customHeight="1" x14ac:dyDescent="0.35">
      <c r="B26" s="8"/>
      <c r="C26" s="7">
        <v>14</v>
      </c>
      <c r="D26" s="7">
        <v>18</v>
      </c>
      <c r="E26" s="7">
        <v>28</v>
      </c>
      <c r="F26" s="7">
        <v>37</v>
      </c>
      <c r="G26" s="7">
        <v>49</v>
      </c>
      <c r="H26" s="7">
        <v>57</v>
      </c>
      <c r="I26" s="7">
        <v>68</v>
      </c>
      <c r="J26" s="7">
        <v>81</v>
      </c>
      <c r="K26" s="7">
        <v>100</v>
      </c>
      <c r="L26" s="7">
        <v>120</v>
      </c>
      <c r="M26" s="7">
        <v>136</v>
      </c>
      <c r="N26" s="7">
        <v>155</v>
      </c>
      <c r="O26" s="7">
        <v>171</v>
      </c>
    </row>
    <row r="27" spans="1:15" ht="14.25" customHeight="1" x14ac:dyDescent="0.35">
      <c r="B27" s="8"/>
      <c r="C27" s="7">
        <v>14</v>
      </c>
      <c r="D27" s="7">
        <v>19</v>
      </c>
      <c r="E27" s="7">
        <v>25</v>
      </c>
      <c r="F27" s="7">
        <v>30</v>
      </c>
      <c r="G27" s="7">
        <v>39</v>
      </c>
      <c r="H27" s="7">
        <v>60</v>
      </c>
      <c r="I27" s="7">
        <v>64</v>
      </c>
      <c r="J27" s="7">
        <v>73</v>
      </c>
      <c r="K27" s="7">
        <v>88</v>
      </c>
      <c r="L27" s="7">
        <v>113</v>
      </c>
      <c r="M27" s="7">
        <v>135</v>
      </c>
      <c r="N27" s="7">
        <v>152</v>
      </c>
      <c r="O27" s="7">
        <v>169</v>
      </c>
    </row>
    <row r="28" spans="1:15" ht="14.25" customHeight="1" x14ac:dyDescent="0.35">
      <c r="B28" s="8" t="s">
        <v>58</v>
      </c>
      <c r="C28" s="17">
        <f t="shared" ref="C28:O28" si="5">AVERAGE(C25:C27)</f>
        <v>14.333333333333334</v>
      </c>
      <c r="D28" s="17">
        <f t="shared" si="5"/>
        <v>19.666666666666668</v>
      </c>
      <c r="E28" s="17">
        <f t="shared" si="5"/>
        <v>27.333333333333332</v>
      </c>
      <c r="F28" s="17">
        <f t="shared" si="5"/>
        <v>35.333333333333336</v>
      </c>
      <c r="G28" s="17">
        <f t="shared" si="5"/>
        <v>45.333333333333336</v>
      </c>
      <c r="H28" s="17">
        <f t="shared" si="5"/>
        <v>57.666666666666664</v>
      </c>
      <c r="I28" s="17">
        <f t="shared" si="5"/>
        <v>70</v>
      </c>
      <c r="J28" s="17">
        <f t="shared" si="5"/>
        <v>80</v>
      </c>
      <c r="K28" s="17">
        <f t="shared" si="5"/>
        <v>93.333333333333329</v>
      </c>
      <c r="L28" s="17">
        <f t="shared" si="5"/>
        <v>117</v>
      </c>
      <c r="M28" s="17">
        <f t="shared" si="5"/>
        <v>135</v>
      </c>
      <c r="N28" s="17">
        <f t="shared" si="5"/>
        <v>154</v>
      </c>
      <c r="O28" s="17">
        <f t="shared" si="5"/>
        <v>170.33333333333334</v>
      </c>
    </row>
    <row r="29" spans="1:15" ht="14.25" customHeight="1" x14ac:dyDescent="0.35">
      <c r="B29" s="8" t="s">
        <v>59</v>
      </c>
      <c r="C29" s="18">
        <f t="shared" ref="C29:O29" si="6">C28-$C28</f>
        <v>0</v>
      </c>
      <c r="D29" s="18">
        <f t="shared" si="6"/>
        <v>5.3333333333333339</v>
      </c>
      <c r="E29" s="18">
        <f t="shared" si="6"/>
        <v>12.999999999999998</v>
      </c>
      <c r="F29" s="18">
        <f t="shared" si="6"/>
        <v>21</v>
      </c>
      <c r="G29" s="18">
        <f t="shared" si="6"/>
        <v>31</v>
      </c>
      <c r="H29" s="18">
        <f t="shared" si="6"/>
        <v>43.333333333333329</v>
      </c>
      <c r="I29" s="18">
        <f t="shared" si="6"/>
        <v>55.666666666666664</v>
      </c>
      <c r="J29" s="18">
        <f t="shared" si="6"/>
        <v>65.666666666666671</v>
      </c>
      <c r="K29" s="18">
        <f t="shared" si="6"/>
        <v>79</v>
      </c>
      <c r="L29" s="18">
        <f t="shared" si="6"/>
        <v>102.66666666666667</v>
      </c>
      <c r="M29" s="18">
        <f t="shared" si="6"/>
        <v>120.66666666666667</v>
      </c>
      <c r="N29" s="18">
        <f t="shared" si="6"/>
        <v>139.66666666666666</v>
      </c>
      <c r="O29" s="18">
        <f t="shared" si="6"/>
        <v>156</v>
      </c>
    </row>
    <row r="30" spans="1:15" ht="14.25" customHeight="1" x14ac:dyDescent="0.35">
      <c r="B30" s="8" t="s">
        <v>60</v>
      </c>
      <c r="C30" s="19">
        <f t="shared" ref="C30:O30" si="7">C29/($C$12)+($C$5*$C$12/100)^1.2/10</f>
        <v>4.1750157369527745</v>
      </c>
      <c r="D30" s="19">
        <f t="shared" si="7"/>
        <v>4.3261016670755321</v>
      </c>
      <c r="E30" s="19">
        <f t="shared" si="7"/>
        <v>4.5432876916269951</v>
      </c>
      <c r="F30" s="19">
        <f t="shared" si="7"/>
        <v>4.7699165868111315</v>
      </c>
      <c r="G30" s="19">
        <f t="shared" si="7"/>
        <v>5.0532027057913016</v>
      </c>
      <c r="H30" s="19">
        <f t="shared" si="7"/>
        <v>5.4025889192001779</v>
      </c>
      <c r="I30" s="19">
        <f t="shared" si="7"/>
        <v>5.7519751326090542</v>
      </c>
      <c r="J30" s="19">
        <f t="shared" si="7"/>
        <v>6.0352612515892243</v>
      </c>
      <c r="K30" s="19">
        <f t="shared" si="7"/>
        <v>6.4129760768961175</v>
      </c>
      <c r="L30" s="19">
        <f t="shared" si="7"/>
        <v>7.0834198918158533</v>
      </c>
      <c r="M30" s="19">
        <f t="shared" si="7"/>
        <v>7.5933349059801589</v>
      </c>
      <c r="N30" s="19">
        <f t="shared" si="7"/>
        <v>8.1315785320424823</v>
      </c>
      <c r="O30" s="19">
        <f t="shared" si="7"/>
        <v>8.5942791930434268</v>
      </c>
    </row>
    <row r="31" spans="1:15" ht="14.5" x14ac:dyDescent="0.35">
      <c r="B31" s="8" t="s">
        <v>61</v>
      </c>
      <c r="D31" s="20">
        <f t="shared" ref="D31:O31" si="8">D29/D23</f>
        <v>4.2666666666666675</v>
      </c>
      <c r="E31" s="20">
        <f t="shared" si="8"/>
        <v>2.8888888888888884</v>
      </c>
      <c r="F31" s="20">
        <f t="shared" si="8"/>
        <v>3.5</v>
      </c>
      <c r="G31" s="20">
        <f t="shared" si="8"/>
        <v>4.2758620689655169</v>
      </c>
      <c r="H31" s="20">
        <f t="shared" si="8"/>
        <v>5.2525252525252517</v>
      </c>
      <c r="I31" s="20">
        <f t="shared" si="8"/>
        <v>6.1851851851851851</v>
      </c>
      <c r="J31" s="20">
        <f t="shared" si="8"/>
        <v>6.5666666666666673</v>
      </c>
      <c r="K31" s="20">
        <f t="shared" si="8"/>
        <v>7.1818181818181817</v>
      </c>
      <c r="L31" s="20">
        <f t="shared" si="8"/>
        <v>8.5555555555555554</v>
      </c>
      <c r="M31" s="20">
        <f t="shared" si="8"/>
        <v>9.2820512820512828</v>
      </c>
      <c r="N31" s="20">
        <f t="shared" si="8"/>
        <v>10.157575757575756</v>
      </c>
      <c r="O31" s="20">
        <f t="shared" si="8"/>
        <v>10.576271186440678</v>
      </c>
    </row>
    <row r="32" spans="1:15" ht="14.25" customHeight="1" x14ac:dyDescent="0.35">
      <c r="B32" s="12" t="s">
        <v>96</v>
      </c>
      <c r="G32" s="7" t="s">
        <v>97</v>
      </c>
    </row>
    <row r="33" spans="1:12" ht="14.25" customHeight="1" x14ac:dyDescent="0.35">
      <c r="A33" s="6" t="s">
        <v>63</v>
      </c>
      <c r="B33" s="7">
        <f t="array" ref="B33:C37">LINEST(C29:O29,C23:O23,FALSE,TRUE)</f>
        <v>8.184712601774212</v>
      </c>
      <c r="C33" s="7">
        <v>0</v>
      </c>
    </row>
    <row r="34" spans="1:12" ht="14.25" customHeight="1" x14ac:dyDescent="0.35">
      <c r="B34" s="7">
        <v>0.62809625311261408</v>
      </c>
      <c r="C34" s="7" t="e">
        <v>#N/A</v>
      </c>
    </row>
    <row r="35" spans="1:12" ht="14.25" customHeight="1" x14ac:dyDescent="0.35">
      <c r="A35" s="6" t="s">
        <v>64</v>
      </c>
      <c r="B35" s="7">
        <v>0.93399578088379931</v>
      </c>
      <c r="C35" s="7">
        <v>21.758459053098736</v>
      </c>
    </row>
    <row r="36" spans="1:12" ht="14.25" customHeight="1" x14ac:dyDescent="0.35">
      <c r="B36" s="7">
        <v>169.80655965149677</v>
      </c>
      <c r="C36" s="7">
        <v>12</v>
      </c>
    </row>
    <row r="37" spans="1:12" ht="14.25" customHeight="1" x14ac:dyDescent="0.35">
      <c r="B37" s="7">
        <v>80391.611293393289</v>
      </c>
      <c r="C37" s="7">
        <v>5681.1664843844928</v>
      </c>
    </row>
    <row r="38" spans="1:12" ht="14.25" customHeight="1" x14ac:dyDescent="0.35"/>
    <row r="39" spans="1:12" ht="14.25" customHeight="1" x14ac:dyDescent="0.35"/>
    <row r="40" spans="1:12" ht="14.25" customHeight="1" x14ac:dyDescent="0.35">
      <c r="B40" s="12" t="s">
        <v>65</v>
      </c>
      <c r="G40" s="12" t="s">
        <v>66</v>
      </c>
    </row>
    <row r="41" spans="1:12" ht="14.25" customHeight="1" x14ac:dyDescent="0.35">
      <c r="A41" s="6" t="s">
        <v>63</v>
      </c>
      <c r="B41" s="7">
        <f t="array" ref="B41:D45">LINEST(C29:O29,C23:O23^{1;2},FALSE,TRUE)</f>
        <v>0.82034900465430749</v>
      </c>
      <c r="C41" s="7">
        <v>-1.4165131238749924</v>
      </c>
      <c r="D41" s="7">
        <v>0</v>
      </c>
      <c r="G41" s="7">
        <f t="array" ref="G41:I45">LINEST(C30:O30,C23:O23^{1;2},FALSE,TRUE)</f>
        <v>-2.5137684786315583E-2</v>
      </c>
      <c r="H41" s="7">
        <v>0.91136784250135461</v>
      </c>
      <c r="I41" s="7">
        <v>0</v>
      </c>
    </row>
    <row r="42" spans="1:12" ht="14.25" customHeight="1" x14ac:dyDescent="0.35">
      <c r="B42" s="7">
        <v>3.2715243411417766E-2</v>
      </c>
      <c r="C42" s="7">
        <v>0.39243738064949463</v>
      </c>
      <c r="D42" s="7" t="e">
        <v>#N/A</v>
      </c>
      <c r="G42" s="7">
        <v>1.824638707739094E-2</v>
      </c>
      <c r="H42" s="7">
        <v>0.21887547223533785</v>
      </c>
      <c r="I42" s="7" t="e">
        <v>#N/A</v>
      </c>
    </row>
    <row r="43" spans="1:12" ht="14.25" customHeight="1" x14ac:dyDescent="0.35">
      <c r="A43" s="6" t="s">
        <v>64</v>
      </c>
      <c r="B43" s="7">
        <v>0.99886515796567266</v>
      </c>
      <c r="C43" s="7">
        <v>2.9799177266484365</v>
      </c>
      <c r="D43" s="7" t="e">
        <v>#N/A</v>
      </c>
      <c r="G43" s="7">
        <v>0.93833225378531215</v>
      </c>
      <c r="H43" s="7">
        <v>1.6619999312072944</v>
      </c>
      <c r="I43" s="7" t="e">
        <v>#N/A</v>
      </c>
    </row>
    <row r="44" spans="1:12" ht="14.25" customHeight="1" x14ac:dyDescent="0.35">
      <c r="B44" s="7">
        <v>4840.9894968933222</v>
      </c>
      <c r="C44" s="7">
        <v>11</v>
      </c>
      <c r="D44" s="7" t="e">
        <v>#N/A</v>
      </c>
      <c r="G44" s="7">
        <v>83.687627854154201</v>
      </c>
      <c r="H44" s="7">
        <v>11</v>
      </c>
      <c r="I44" s="7" t="e">
        <v>#N/A</v>
      </c>
    </row>
    <row r="45" spans="1:12" ht="14.25" customHeight="1" x14ac:dyDescent="0.35">
      <c r="B45" s="7">
        <v>85975.098771544246</v>
      </c>
      <c r="C45" s="7">
        <v>97.679006233529421</v>
      </c>
      <c r="D45" s="7" t="e">
        <v>#N/A</v>
      </c>
      <c r="G45" s="7">
        <v>462.33125755555159</v>
      </c>
      <c r="H45" s="7">
        <v>30.38468148466356</v>
      </c>
      <c r="I45" s="7" t="e">
        <v>#N/A</v>
      </c>
    </row>
    <row r="46" spans="1:12" ht="14.25" customHeight="1" x14ac:dyDescent="0.35"/>
    <row r="47" spans="1:12" ht="14.25" customHeight="1" x14ac:dyDescent="0.35"/>
    <row r="48" spans="1:12" ht="14.25" customHeight="1" x14ac:dyDescent="0.35">
      <c r="B48" s="12"/>
      <c r="C48" s="7">
        <v>2</v>
      </c>
      <c r="D48" s="7">
        <f>C48+1</f>
        <v>3</v>
      </c>
      <c r="E48" s="7">
        <f t="shared" ref="E48:L48" si="9">D48+1</f>
        <v>4</v>
      </c>
      <c r="F48" s="7">
        <f t="shared" si="9"/>
        <v>5</v>
      </c>
      <c r="G48" s="7">
        <f t="shared" si="9"/>
        <v>6</v>
      </c>
      <c r="H48" s="7">
        <f t="shared" si="9"/>
        <v>7</v>
      </c>
      <c r="I48" s="7">
        <f t="shared" si="9"/>
        <v>8</v>
      </c>
      <c r="J48" s="7">
        <f t="shared" si="9"/>
        <v>9</v>
      </c>
      <c r="K48" s="7">
        <f t="shared" si="9"/>
        <v>10</v>
      </c>
      <c r="L48" s="7">
        <f t="shared" si="9"/>
        <v>11</v>
      </c>
    </row>
    <row r="49" spans="1:12" ht="14.25" customHeight="1" x14ac:dyDescent="0.35">
      <c r="B49" s="6">
        <v>13</v>
      </c>
      <c r="C49" s="7">
        <f>$B$49-C48</f>
        <v>11</v>
      </c>
      <c r="D49" s="7">
        <f t="shared" ref="D49:L49" si="10">$B$49-D48</f>
        <v>10</v>
      </c>
      <c r="E49" s="7">
        <f t="shared" si="10"/>
        <v>9</v>
      </c>
      <c r="F49" s="7">
        <f t="shared" si="10"/>
        <v>8</v>
      </c>
      <c r="G49" s="7">
        <f t="shared" si="10"/>
        <v>7</v>
      </c>
      <c r="H49" s="7">
        <f t="shared" si="10"/>
        <v>6</v>
      </c>
      <c r="I49" s="7">
        <f t="shared" si="10"/>
        <v>5</v>
      </c>
      <c r="J49" s="7">
        <f t="shared" si="10"/>
        <v>4</v>
      </c>
      <c r="K49" s="7">
        <f t="shared" si="10"/>
        <v>3</v>
      </c>
      <c r="L49" s="7">
        <f t="shared" si="10"/>
        <v>2</v>
      </c>
    </row>
    <row r="50" spans="1:12" ht="14.25" customHeight="1" x14ac:dyDescent="0.35">
      <c r="A50" s="6"/>
      <c r="C50" s="7" t="str">
        <f>C48&amp;"-"&amp;C49</f>
        <v>2-11</v>
      </c>
      <c r="D50" s="7" t="str">
        <f t="shared" ref="D50:L50" si="11">D48&amp;"-"&amp;D49</f>
        <v>3-10</v>
      </c>
      <c r="E50" s="7" t="str">
        <f t="shared" si="11"/>
        <v>4-9</v>
      </c>
      <c r="F50" s="7" t="str">
        <f t="shared" si="11"/>
        <v>5-8</v>
      </c>
      <c r="G50" s="7" t="str">
        <f t="shared" si="11"/>
        <v>6-7</v>
      </c>
      <c r="H50" s="7" t="str">
        <f t="shared" si="11"/>
        <v>7-6</v>
      </c>
      <c r="I50" s="7" t="str">
        <f t="shared" si="11"/>
        <v>8-5</v>
      </c>
      <c r="J50" s="7" t="str">
        <f t="shared" si="11"/>
        <v>9-4</v>
      </c>
      <c r="K50" s="7" t="str">
        <f t="shared" si="11"/>
        <v>10-3</v>
      </c>
      <c r="L50" s="7" t="str">
        <f t="shared" si="11"/>
        <v>11-2</v>
      </c>
    </row>
    <row r="51" spans="1:12" ht="14.25" customHeight="1" x14ac:dyDescent="0.35">
      <c r="A51" s="6"/>
      <c r="B51" s="7" t="s">
        <v>68</v>
      </c>
      <c r="C51" s="21">
        <f>RSQ(C30:D30,C23:D23)</f>
        <v>0.99999999999999978</v>
      </c>
      <c r="D51" s="21">
        <f>RSQ(C30:E30,C23:E23)</f>
        <v>0.97827808604044431</v>
      </c>
      <c r="E51" s="21">
        <f>RSQ(C30:F30,C23:F23)</f>
        <v>0.97545538129438869</v>
      </c>
      <c r="F51" s="21">
        <f>RSQ(C30:G30,C23:G23)</f>
        <v>0.94876283858565025</v>
      </c>
      <c r="G51" s="21">
        <f>RSQ(C30:H30,C23:H23)</f>
        <v>0.91374593569359475</v>
      </c>
      <c r="H51" s="21">
        <f>RSQ(C30:I30,C23:I23)</f>
        <v>0.88856130759759977</v>
      </c>
      <c r="I51" s="21">
        <f>RSQ(C30:J30,C23:J23)</f>
        <v>0.89343396303932388</v>
      </c>
      <c r="J51" s="21">
        <f>RSQ(C30:K30,C23:K23)</f>
        <v>0.89761281383699099</v>
      </c>
      <c r="K51" s="21">
        <f>RSQ(C30:L30,C23:L23)</f>
        <v>0.88037774734392882</v>
      </c>
      <c r="L51" s="21">
        <f>RSQ(C30:M30,C23:M23)</f>
        <v>0.87868947087319793</v>
      </c>
    </row>
    <row r="52" spans="1:12" ht="14.25" customHeight="1" x14ac:dyDescent="0.35">
      <c r="B52" s="7" t="s">
        <v>69</v>
      </c>
      <c r="C52" s="7">
        <f>RSQ(E30:O30,E23:O23)</f>
        <v>0.96387110029721013</v>
      </c>
      <c r="D52" s="7">
        <f>RSQ(F30:O30,F23:O23)</f>
        <v>0.97938775607341966</v>
      </c>
      <c r="E52" s="7">
        <f>RSQ(G30:O30,G23:O23)</f>
        <v>0.98634610495863528</v>
      </c>
      <c r="F52" s="7">
        <f>RSQ(H30:O30,H23:O23)</f>
        <v>0.98737697745909736</v>
      </c>
      <c r="G52" s="7">
        <f>RSQ(I30:O30,I23:O23)</f>
        <v>0.98714837338583916</v>
      </c>
      <c r="H52" s="7">
        <f>RSQ(J30:O30,J23:O23)</f>
        <v>0.9949001481326285</v>
      </c>
      <c r="I52" s="7">
        <f>RSQ(K30:O30,K23:O23)</f>
        <v>0.99586401185377338</v>
      </c>
      <c r="J52" s="7">
        <f>RSQ(L30:O30,L23:O23)</f>
        <v>0.99380756104419155</v>
      </c>
      <c r="K52" s="7">
        <f>RSQ(M30:O30,M23:O23)</f>
        <v>0.9842481057392819</v>
      </c>
      <c r="L52" s="7">
        <f>RSQ(N30:O30,N23:O23)</f>
        <v>0.99999999999999978</v>
      </c>
    </row>
    <row r="53" spans="1:12" ht="14.25" customHeight="1" x14ac:dyDescent="0.35">
      <c r="B53" s="7" t="s">
        <v>70</v>
      </c>
      <c r="C53" s="21">
        <f>AVERAGE(C51:C52)</f>
        <v>0.9819355501486049</v>
      </c>
      <c r="D53" s="21">
        <f t="shared" ref="D53:L53" si="12">AVERAGE(D51:D52)</f>
        <v>0.97883292105693198</v>
      </c>
      <c r="E53" s="21">
        <f t="shared" si="12"/>
        <v>0.98090074312651199</v>
      </c>
      <c r="F53" s="21">
        <f t="shared" si="12"/>
        <v>0.9680699080223738</v>
      </c>
      <c r="G53" s="21">
        <f t="shared" si="12"/>
        <v>0.95044715453971695</v>
      </c>
      <c r="H53" s="21">
        <f t="shared" si="12"/>
        <v>0.94173072786511414</v>
      </c>
      <c r="I53" s="21">
        <f t="shared" si="12"/>
        <v>0.94464898744654868</v>
      </c>
      <c r="J53" s="21">
        <f t="shared" si="12"/>
        <v>0.94571018744059132</v>
      </c>
      <c r="K53" s="21">
        <f t="shared" si="12"/>
        <v>0.93231292654160536</v>
      </c>
      <c r="L53" s="21">
        <f t="shared" si="12"/>
        <v>0.93934473543659891</v>
      </c>
    </row>
    <row r="54" spans="1:12" ht="14.25" customHeight="1" x14ac:dyDescent="0.35"/>
    <row r="55" spans="1:12" ht="14.25" customHeight="1" x14ac:dyDescent="0.35">
      <c r="B55" s="12" t="s">
        <v>71</v>
      </c>
    </row>
    <row r="56" spans="1:12" ht="14.25" customHeight="1" x14ac:dyDescent="0.35">
      <c r="A56" s="6"/>
      <c r="B56" s="7">
        <f t="array" ref="B56:E60">LINEST(C30:E30,C23:E23,FALSE,TRUE)</f>
        <v>1.1852113098528774</v>
      </c>
      <c r="C56" s="7">
        <v>0</v>
      </c>
      <c r="D56" s="7" t="e">
        <v>#N/A</v>
      </c>
      <c r="E56" s="7" t="e">
        <v>#N/A</v>
      </c>
    </row>
    <row r="57" spans="1:12" ht="14.25" customHeight="1" x14ac:dyDescent="0.35">
      <c r="B57" s="7">
        <v>0.77417918459550816</v>
      </c>
      <c r="C57" s="7" t="e">
        <v>#N/A</v>
      </c>
      <c r="D57" s="7" t="e">
        <v>#N/A</v>
      </c>
      <c r="E57" s="7" t="e">
        <v>#N/A</v>
      </c>
    </row>
    <row r="58" spans="1:12" ht="14.25" customHeight="1" x14ac:dyDescent="0.35">
      <c r="A58" s="6"/>
      <c r="B58" s="7">
        <v>0.53956680573231974</v>
      </c>
      <c r="C58" s="7">
        <v>3.6157151785770294</v>
      </c>
      <c r="D58" s="7" t="e">
        <v>#N/A</v>
      </c>
      <c r="E58" s="7" t="e">
        <v>#N/A</v>
      </c>
    </row>
    <row r="59" spans="1:12" ht="14.25" customHeight="1" x14ac:dyDescent="0.35">
      <c r="B59" s="7">
        <v>2.3437354754168043</v>
      </c>
      <c r="C59" s="7">
        <v>2</v>
      </c>
      <c r="D59" s="7" t="e">
        <v>#N/A</v>
      </c>
      <c r="E59" s="7" t="e">
        <v>#N/A</v>
      </c>
    </row>
    <row r="60" spans="1:12" ht="14.25" customHeight="1" x14ac:dyDescent="0.35">
      <c r="B60" s="7">
        <v>30.640582581381729</v>
      </c>
      <c r="C60" s="7">
        <v>26.146792505184642</v>
      </c>
      <c r="D60" s="7" t="e">
        <v>#N/A</v>
      </c>
      <c r="E60" s="7" t="e">
        <v>#N/A</v>
      </c>
    </row>
    <row r="61" spans="1:12" ht="14.25" customHeight="1" x14ac:dyDescent="0.35"/>
    <row r="62" spans="1:12" ht="14.25" customHeight="1" x14ac:dyDescent="0.35">
      <c r="B62" s="14" t="s">
        <v>72</v>
      </c>
    </row>
    <row r="63" spans="1:12" ht="14.25" customHeight="1" x14ac:dyDescent="0.35">
      <c r="B63" s="7">
        <f t="array" ref="B63:E67">LINEST(F30:O30,F23:O23,TRUE,TRUE)</f>
        <v>0.44989201469722045</v>
      </c>
      <c r="C63" s="7">
        <v>1.7589871652570785</v>
      </c>
      <c r="D63" s="7" t="e">
        <v>#N/A</v>
      </c>
      <c r="E63" s="7" t="e">
        <v>#N/A</v>
      </c>
    </row>
    <row r="64" spans="1:12" ht="14.25" customHeight="1" x14ac:dyDescent="0.35">
      <c r="B64" s="7">
        <v>2.3075365714689617E-2</v>
      </c>
      <c r="C64" s="7">
        <v>0.2504766908322324</v>
      </c>
      <c r="D64" s="7" t="e">
        <v>#N/A</v>
      </c>
      <c r="E64" s="7" t="e">
        <v>#N/A</v>
      </c>
    </row>
    <row r="65" spans="2:5" ht="14.25" customHeight="1" x14ac:dyDescent="0.35">
      <c r="B65" s="7">
        <v>0.97938775607341944</v>
      </c>
      <c r="C65" s="7">
        <v>0.2008352361816782</v>
      </c>
      <c r="D65" s="7" t="e">
        <v>#N/A</v>
      </c>
      <c r="E65" s="7" t="e">
        <v>#N/A</v>
      </c>
    </row>
    <row r="66" spans="2:5" ht="14.25" customHeight="1" x14ac:dyDescent="0.35">
      <c r="B66" s="7">
        <v>380.11883017178872</v>
      </c>
      <c r="C66" s="7">
        <v>8</v>
      </c>
      <c r="D66" s="7" t="e">
        <v>#N/A</v>
      </c>
      <c r="E66" s="7" t="e">
        <v>#N/A</v>
      </c>
    </row>
    <row r="67" spans="2:5" ht="14.25" customHeight="1" x14ac:dyDescent="0.35">
      <c r="B67" s="7">
        <v>15.332013985290549</v>
      </c>
      <c r="C67" s="7">
        <v>0.32267833673720375</v>
      </c>
      <c r="D67" s="7" t="e">
        <v>#N/A</v>
      </c>
      <c r="E67" s="7" t="e">
        <v>#N/A</v>
      </c>
    </row>
    <row r="68" spans="2:5" ht="14.25" customHeight="1" x14ac:dyDescent="0.35"/>
    <row r="69" spans="2:5" ht="14.25" customHeight="1" x14ac:dyDescent="0.35">
      <c r="B69" s="14" t="s">
        <v>73</v>
      </c>
    </row>
    <row r="70" spans="2:5" ht="14.25" customHeight="1" x14ac:dyDescent="0.35">
      <c r="B70" s="7">
        <f t="array" ref="B70:E74">LINEST(C23:O23,C18:O18,FALSE,TRUE)</f>
        <v>0.26976923076923076</v>
      </c>
      <c r="C70" s="7">
        <v>0</v>
      </c>
      <c r="D70" s="7" t="e">
        <v>#N/A</v>
      </c>
      <c r="E70" s="7" t="e">
        <v>#N/A</v>
      </c>
    </row>
    <row r="71" spans="2:5" ht="14.25" customHeight="1" x14ac:dyDescent="0.35">
      <c r="B71" s="7">
        <v>9.4629194322608263E-3</v>
      </c>
      <c r="C71" s="7" t="e">
        <v>#N/A</v>
      </c>
      <c r="D71" s="7" t="e">
        <v>#N/A</v>
      </c>
      <c r="E71" s="7" t="e">
        <v>#N/A</v>
      </c>
    </row>
    <row r="72" spans="2:5" ht="14.25" customHeight="1" x14ac:dyDescent="0.35">
      <c r="B72" s="7">
        <v>0.98544939566448864</v>
      </c>
      <c r="C72" s="7">
        <v>1.2062902710163579</v>
      </c>
      <c r="D72" s="7" t="e">
        <v>#N/A</v>
      </c>
      <c r="E72" s="7" t="e">
        <v>#N/A</v>
      </c>
    </row>
    <row r="73" spans="2:5" ht="14.25" customHeight="1" x14ac:dyDescent="0.35">
      <c r="B73" s="7">
        <v>812.70801372239146</v>
      </c>
      <c r="C73" s="7">
        <v>12</v>
      </c>
      <c r="D73" s="7" t="e">
        <v>#N/A</v>
      </c>
      <c r="E73" s="7" t="e">
        <v>#N/A</v>
      </c>
    </row>
    <row r="74" spans="2:5" ht="14.25" customHeight="1" x14ac:dyDescent="0.35">
      <c r="B74" s="7">
        <v>1182.6008653846154</v>
      </c>
      <c r="C74" s="7">
        <v>17.461634615384614</v>
      </c>
      <c r="D74" s="7" t="e">
        <v>#N/A</v>
      </c>
      <c r="E74" s="7" t="e">
        <v>#N/A</v>
      </c>
    </row>
    <row r="75" spans="2:5" ht="14.25" customHeight="1" x14ac:dyDescent="0.35"/>
    <row r="76" spans="2:5" ht="14.25" customHeight="1" x14ac:dyDescent="0.35">
      <c r="B76" s="14" t="s">
        <v>74</v>
      </c>
    </row>
    <row r="77" spans="2:5" ht="14.25" customHeight="1" x14ac:dyDescent="0.35">
      <c r="C77" s="7" t="s">
        <v>75</v>
      </c>
    </row>
    <row r="78" spans="2:5" ht="14.25" customHeight="1" x14ac:dyDescent="0.35">
      <c r="C78" s="7" t="s">
        <v>76</v>
      </c>
      <c r="D78" s="7" t="s">
        <v>77</v>
      </c>
    </row>
    <row r="79" spans="2:5" ht="14.25" customHeight="1" x14ac:dyDescent="0.35">
      <c r="B79" s="7" t="s">
        <v>78</v>
      </c>
      <c r="C79" s="7">
        <f>[1]Analysis!$P$146</f>
        <v>0.34203744840647843</v>
      </c>
      <c r="D79" s="7">
        <f>[1]Analysis!$Q$146</f>
        <v>3.2585633843548916</v>
      </c>
    </row>
    <row r="80" spans="2:5" ht="14.25" customHeight="1" x14ac:dyDescent="0.35">
      <c r="B80" s="7" t="s">
        <v>79</v>
      </c>
      <c r="C80" s="7">
        <f>[1]Analysis!$D$140</f>
        <v>0.23143507692307691</v>
      </c>
      <c r="D80" s="7">
        <f>[1]Analysis!$E$140</f>
        <v>0</v>
      </c>
    </row>
    <row r="81" spans="2:12" ht="14.25" customHeight="1" x14ac:dyDescent="0.35"/>
    <row r="82" spans="2:12" ht="14.25" customHeight="1" x14ac:dyDescent="0.35">
      <c r="C82" s="7" t="s">
        <v>76</v>
      </c>
      <c r="D82" s="7" t="s">
        <v>77</v>
      </c>
    </row>
    <row r="83" spans="2:12" ht="14.25" customHeight="1" x14ac:dyDescent="0.35">
      <c r="B83" s="7" t="s">
        <v>80</v>
      </c>
      <c r="C83" s="7">
        <f>$C$79*$C$12</f>
        <v>12.073921928748687</v>
      </c>
      <c r="D83" s="7">
        <f>$C$12*($D$79-($C$5*$C$12/100)^1.2/10)</f>
        <v>-32.350768046705262</v>
      </c>
    </row>
    <row r="84" spans="2:12" ht="14.25" customHeight="1" x14ac:dyDescent="0.35">
      <c r="B84" s="7" t="s">
        <v>81</v>
      </c>
      <c r="C84" s="7">
        <f>$C$79*$C$12*$C$80</f>
        <v>2.7943290503431775</v>
      </c>
      <c r="D84" s="7">
        <f>$C$12*($D$79-($C$5*$C$12/100)^1.2/10)</f>
        <v>-32.350768046705262</v>
      </c>
    </row>
    <row r="85" spans="2:12" ht="14.25" customHeight="1" x14ac:dyDescent="0.35"/>
    <row r="86" spans="2:12" ht="14.25" customHeight="1" x14ac:dyDescent="0.35"/>
    <row r="87" spans="2:12" ht="14.25" customHeight="1" x14ac:dyDescent="0.35">
      <c r="B87" s="7" t="s">
        <v>82</v>
      </c>
      <c r="C87" s="10">
        <v>15</v>
      </c>
      <c r="D87" s="10">
        <f t="shared" ref="D87:K87" si="13">C87+5</f>
        <v>20</v>
      </c>
      <c r="E87" s="10">
        <f t="shared" si="13"/>
        <v>25</v>
      </c>
      <c r="F87" s="10">
        <f t="shared" si="13"/>
        <v>30</v>
      </c>
      <c r="G87" s="10">
        <f t="shared" si="13"/>
        <v>35</v>
      </c>
      <c r="H87" s="10">
        <f t="shared" si="13"/>
        <v>40</v>
      </c>
      <c r="I87" s="10">
        <f>H87+5</f>
        <v>45</v>
      </c>
      <c r="J87" s="10">
        <f t="shared" si="13"/>
        <v>50</v>
      </c>
      <c r="K87" s="10">
        <f t="shared" si="13"/>
        <v>55</v>
      </c>
      <c r="L87" s="10">
        <f>K87+5</f>
        <v>60</v>
      </c>
    </row>
    <row r="88" spans="2:12" ht="14.25" customHeight="1" x14ac:dyDescent="0.35">
      <c r="B88" s="7" t="s">
        <v>83</v>
      </c>
      <c r="C88" s="22">
        <f t="shared" ref="C88:L88" si="14">$C$80*C87</f>
        <v>3.4715261538461535</v>
      </c>
      <c r="D88" s="22">
        <f t="shared" si="14"/>
        <v>4.628701538461538</v>
      </c>
      <c r="E88" s="22">
        <f t="shared" si="14"/>
        <v>5.7858769230769225</v>
      </c>
      <c r="F88" s="22">
        <f t="shared" si="14"/>
        <v>6.943052307692307</v>
      </c>
      <c r="G88" s="22">
        <f t="shared" si="14"/>
        <v>8.1002276923076924</v>
      </c>
      <c r="H88" s="22">
        <f t="shared" si="14"/>
        <v>9.257403076923076</v>
      </c>
      <c r="I88" s="22">
        <f t="shared" si="14"/>
        <v>10.414578461538461</v>
      </c>
      <c r="J88" s="22">
        <f t="shared" si="14"/>
        <v>11.571753846153845</v>
      </c>
      <c r="K88" s="22">
        <f t="shared" si="14"/>
        <v>12.72892923076923</v>
      </c>
      <c r="L88" s="23">
        <f t="shared" si="14"/>
        <v>13.886104615384614</v>
      </c>
    </row>
    <row r="89" spans="2:12" ht="14.25" customHeight="1" x14ac:dyDescent="0.35">
      <c r="B89" s="7" t="s">
        <v>84</v>
      </c>
      <c r="C89" s="24">
        <f t="shared" ref="C89:L89" si="15">F23</f>
        <v>6</v>
      </c>
      <c r="D89" s="24">
        <f t="shared" si="15"/>
        <v>7.25</v>
      </c>
      <c r="E89" s="24">
        <f t="shared" si="15"/>
        <v>8.25</v>
      </c>
      <c r="F89" s="24">
        <f t="shared" si="15"/>
        <v>9</v>
      </c>
      <c r="G89" s="24">
        <f t="shared" si="15"/>
        <v>10</v>
      </c>
      <c r="H89" s="24">
        <f t="shared" si="15"/>
        <v>11</v>
      </c>
      <c r="I89" s="24">
        <f t="shared" si="15"/>
        <v>12</v>
      </c>
      <c r="J89" s="24">
        <f t="shared" si="15"/>
        <v>13</v>
      </c>
      <c r="K89" s="24">
        <f t="shared" si="15"/>
        <v>13.75</v>
      </c>
      <c r="L89" s="25">
        <f t="shared" si="15"/>
        <v>14.75</v>
      </c>
    </row>
    <row r="90" spans="2:12" ht="14.25" customHeight="1" x14ac:dyDescent="0.35">
      <c r="B90" s="7" t="s">
        <v>85</v>
      </c>
      <c r="C90" s="26">
        <f t="shared" ref="C90:K90" si="16">C88-C89</f>
        <v>-2.5284738461538465</v>
      </c>
      <c r="D90" s="26">
        <f t="shared" si="16"/>
        <v>-2.621298461538462</v>
      </c>
      <c r="E90" s="26">
        <f t="shared" si="16"/>
        <v>-2.4641230769230775</v>
      </c>
      <c r="F90" s="26">
        <f t="shared" si="16"/>
        <v>-2.056947692307693</v>
      </c>
      <c r="G90" s="26">
        <f t="shared" si="16"/>
        <v>-1.8997723076923076</v>
      </c>
      <c r="H90" s="26">
        <f t="shared" si="16"/>
        <v>-1.742596923076924</v>
      </c>
      <c r="I90" s="26">
        <f t="shared" si="16"/>
        <v>-1.5854215384615387</v>
      </c>
      <c r="J90" s="26">
        <f t="shared" si="16"/>
        <v>-1.4282461538461551</v>
      </c>
      <c r="K90" s="26">
        <f t="shared" si="16"/>
        <v>-1.0210707692307697</v>
      </c>
      <c r="L90" s="27">
        <f>L88-L89</f>
        <v>-0.86389538461538606</v>
      </c>
    </row>
    <row r="91" spans="2:12" ht="14.25" customHeight="1" x14ac:dyDescent="0.35">
      <c r="B91" s="7" t="s">
        <v>86</v>
      </c>
      <c r="C91" s="28">
        <f t="shared" ref="C91:L91" si="17">C90/C89</f>
        <v>-0.42141230769230775</v>
      </c>
      <c r="D91" s="28">
        <f t="shared" si="17"/>
        <v>-0.36155840848806375</v>
      </c>
      <c r="E91" s="28">
        <f t="shared" si="17"/>
        <v>-0.29868158508158515</v>
      </c>
      <c r="F91" s="28">
        <f t="shared" si="17"/>
        <v>-0.22854974358974367</v>
      </c>
      <c r="G91" s="28">
        <f t="shared" si="17"/>
        <v>-0.18997723076923076</v>
      </c>
      <c r="H91" s="28">
        <f t="shared" si="17"/>
        <v>-0.15841790209790219</v>
      </c>
      <c r="I91" s="28">
        <f t="shared" si="17"/>
        <v>-0.13211846153846155</v>
      </c>
      <c r="J91" s="28">
        <f t="shared" si="17"/>
        <v>-0.10986508875739655</v>
      </c>
      <c r="K91" s="28">
        <f t="shared" si="17"/>
        <v>-7.4259692307692346E-2</v>
      </c>
      <c r="L91" s="29">
        <f t="shared" si="17"/>
        <v>-5.8569178617992275E-2</v>
      </c>
    </row>
    <row r="92" spans="2:12" ht="14.25" customHeight="1" x14ac:dyDescent="0.35">
      <c r="B92" s="7" t="s">
        <v>87</v>
      </c>
      <c r="C92" s="30">
        <f t="shared" ref="C92:L92" si="18">F29</f>
        <v>21</v>
      </c>
      <c r="D92" s="30">
        <f t="shared" si="18"/>
        <v>31</v>
      </c>
      <c r="E92" s="30">
        <f t="shared" si="18"/>
        <v>43.333333333333329</v>
      </c>
      <c r="F92" s="30">
        <f t="shared" si="18"/>
        <v>55.666666666666664</v>
      </c>
      <c r="G92" s="30">
        <f t="shared" si="18"/>
        <v>65.666666666666671</v>
      </c>
      <c r="H92" s="30">
        <f t="shared" si="18"/>
        <v>79</v>
      </c>
      <c r="I92" s="30">
        <f t="shared" si="18"/>
        <v>102.66666666666667</v>
      </c>
      <c r="J92" s="30">
        <f t="shared" si="18"/>
        <v>120.66666666666667</v>
      </c>
      <c r="K92" s="30">
        <f t="shared" si="18"/>
        <v>139.66666666666666</v>
      </c>
      <c r="L92" s="31">
        <f t="shared" si="18"/>
        <v>156</v>
      </c>
    </row>
    <row r="93" spans="2:12" ht="14.25" customHeight="1" x14ac:dyDescent="0.35">
      <c r="B93" s="7" t="s">
        <v>88</v>
      </c>
      <c r="C93" s="32">
        <f>$C$83*C89+$D$83</f>
        <v>40.092763525786857</v>
      </c>
      <c r="D93" s="32">
        <f t="shared" ref="D93:L93" si="19">$C$83*D89+$D$83</f>
        <v>55.185165936722719</v>
      </c>
      <c r="E93" s="32">
        <f t="shared" si="19"/>
        <v>67.2590878654714</v>
      </c>
      <c r="F93" s="32">
        <f t="shared" si="19"/>
        <v>76.314529312032931</v>
      </c>
      <c r="G93" s="32">
        <f t="shared" si="19"/>
        <v>88.38845124078162</v>
      </c>
      <c r="H93" s="32">
        <f t="shared" si="19"/>
        <v>100.46237316953028</v>
      </c>
      <c r="I93" s="32">
        <f t="shared" si="19"/>
        <v>112.53629509827897</v>
      </c>
      <c r="J93" s="32">
        <f t="shared" si="19"/>
        <v>124.61021702702766</v>
      </c>
      <c r="K93" s="32">
        <f t="shared" si="19"/>
        <v>133.66565847358919</v>
      </c>
      <c r="L93" s="32">
        <f t="shared" si="19"/>
        <v>145.73958040233788</v>
      </c>
    </row>
    <row r="94" spans="2:12" ht="14.25" customHeight="1" x14ac:dyDescent="0.35">
      <c r="B94" s="7" t="s">
        <v>85</v>
      </c>
      <c r="C94" s="33">
        <f t="shared" ref="C94:L94" si="20">C93-C92</f>
        <v>19.092763525786857</v>
      </c>
      <c r="D94" s="33">
        <f t="shared" si="20"/>
        <v>24.185165936722719</v>
      </c>
      <c r="E94" s="33">
        <f t="shared" si="20"/>
        <v>23.925754532138072</v>
      </c>
      <c r="F94" s="33">
        <f t="shared" si="20"/>
        <v>20.647862645366267</v>
      </c>
      <c r="G94" s="33">
        <f t="shared" si="20"/>
        <v>22.721784574114949</v>
      </c>
      <c r="H94" s="33">
        <f t="shared" si="20"/>
        <v>21.462373169530281</v>
      </c>
      <c r="I94" s="33">
        <f t="shared" si="20"/>
        <v>9.8696284316122984</v>
      </c>
      <c r="J94" s="33">
        <f t="shared" si="20"/>
        <v>3.9435503603609874</v>
      </c>
      <c r="K94" s="33">
        <f t="shared" si="20"/>
        <v>-6.0010081930774675</v>
      </c>
      <c r="L94" s="34">
        <f t="shared" si="20"/>
        <v>-10.260419597662121</v>
      </c>
    </row>
    <row r="95" spans="2:12" ht="14.25" customHeight="1" x14ac:dyDescent="0.35">
      <c r="B95" s="7" t="s">
        <v>86</v>
      </c>
      <c r="C95" s="28">
        <f t="shared" ref="C95:L95" si="21">C94/C92</f>
        <v>0.90917921551365988</v>
      </c>
      <c r="D95" s="28">
        <f t="shared" si="21"/>
        <v>0.78016664312008766</v>
      </c>
      <c r="E95" s="28">
        <f t="shared" si="21"/>
        <v>0.55213279689549399</v>
      </c>
      <c r="F95" s="28">
        <f t="shared" si="21"/>
        <v>0.37091968824011262</v>
      </c>
      <c r="G95" s="28">
        <f t="shared" si="21"/>
        <v>0.34601702397129364</v>
      </c>
      <c r="H95" s="28">
        <f t="shared" si="21"/>
        <v>0.27167560974088961</v>
      </c>
      <c r="I95" s="28">
        <f t="shared" si="21"/>
        <v>9.6132744463756151E-2</v>
      </c>
      <c r="J95" s="28">
        <f t="shared" si="21"/>
        <v>3.2681356577577245E-2</v>
      </c>
      <c r="K95" s="28">
        <f t="shared" si="21"/>
        <v>-4.296664577382435E-2</v>
      </c>
      <c r="L95" s="29">
        <f t="shared" si="21"/>
        <v>-6.5771920497834105E-2</v>
      </c>
    </row>
    <row r="96" spans="2:12" ht="14.25" customHeight="1" x14ac:dyDescent="0.35">
      <c r="B96" s="7" t="s">
        <v>89</v>
      </c>
      <c r="C96" s="30">
        <f t="shared" ref="C96:L96" si="22">$C$84*C87+$D$84</f>
        <v>9.5641677084423975</v>
      </c>
      <c r="D96" s="30">
        <f t="shared" si="22"/>
        <v>23.535812960158289</v>
      </c>
      <c r="E96" s="30">
        <f t="shared" si="22"/>
        <v>37.507458211874173</v>
      </c>
      <c r="F96" s="30">
        <f t="shared" si="22"/>
        <v>51.479103463590057</v>
      </c>
      <c r="G96" s="30">
        <f t="shared" si="22"/>
        <v>65.450748715305963</v>
      </c>
      <c r="H96" s="30">
        <f t="shared" si="22"/>
        <v>79.422393967021833</v>
      </c>
      <c r="I96" s="30">
        <f t="shared" si="22"/>
        <v>93.394039218737731</v>
      </c>
      <c r="J96" s="30">
        <f t="shared" si="22"/>
        <v>107.3656844704536</v>
      </c>
      <c r="K96" s="30">
        <f t="shared" si="22"/>
        <v>121.3373297221695</v>
      </c>
      <c r="L96" s="31">
        <f t="shared" si="22"/>
        <v>135.30897497388537</v>
      </c>
    </row>
    <row r="97" spans="2:12" ht="14.25" customHeight="1" x14ac:dyDescent="0.35">
      <c r="B97" s="7" t="s">
        <v>85</v>
      </c>
      <c r="C97" s="33">
        <f t="shared" ref="C97:L97" si="23">C96-C92</f>
        <v>-11.435832291557603</v>
      </c>
      <c r="D97" s="33">
        <f t="shared" si="23"/>
        <v>-7.4641870398417112</v>
      </c>
      <c r="E97" s="33">
        <f t="shared" si="23"/>
        <v>-5.8258751214591555</v>
      </c>
      <c r="F97" s="33">
        <f t="shared" si="23"/>
        <v>-4.187563203076607</v>
      </c>
      <c r="G97" s="33">
        <f t="shared" si="23"/>
        <v>-0.21591795136070857</v>
      </c>
      <c r="H97" s="33">
        <f t="shared" si="23"/>
        <v>0.42239396702183285</v>
      </c>
      <c r="I97" s="33">
        <f t="shared" si="23"/>
        <v>-9.2726274479289401</v>
      </c>
      <c r="J97" s="33">
        <f t="shared" si="23"/>
        <v>-13.30098219621307</v>
      </c>
      <c r="K97" s="33">
        <f t="shared" si="23"/>
        <v>-18.329336944497157</v>
      </c>
      <c r="L97" s="34">
        <f t="shared" si="23"/>
        <v>-20.69102502611463</v>
      </c>
    </row>
    <row r="98" spans="2:12" ht="14.25" customHeight="1" x14ac:dyDescent="0.35">
      <c r="B98" s="7" t="s">
        <v>86</v>
      </c>
      <c r="C98" s="28">
        <f t="shared" ref="C98:L98" si="24">C97/C92</f>
        <v>-0.54456344245512389</v>
      </c>
      <c r="D98" s="28">
        <f t="shared" si="24"/>
        <v>-0.2407802270916681</v>
      </c>
      <c r="E98" s="28">
        <f t="shared" si="24"/>
        <v>-0.13444327203367284</v>
      </c>
      <c r="F98" s="28">
        <f t="shared" si="24"/>
        <v>-7.52256862828133E-2</v>
      </c>
      <c r="G98" s="28">
        <f t="shared" si="24"/>
        <v>-3.2880906298585061E-3</v>
      </c>
      <c r="H98" s="28">
        <f t="shared" si="24"/>
        <v>5.3467590762257319E-3</v>
      </c>
      <c r="I98" s="28">
        <f t="shared" si="24"/>
        <v>-9.0317799817489677E-2</v>
      </c>
      <c r="J98" s="28">
        <f t="shared" si="24"/>
        <v>-0.11022913422276025</v>
      </c>
      <c r="K98" s="28">
        <f t="shared" si="24"/>
        <v>-0.13123630270523026</v>
      </c>
      <c r="L98" s="29">
        <f t="shared" si="24"/>
        <v>-0.13263477580842711</v>
      </c>
    </row>
    <row r="99" spans="2:12" ht="14.25" customHeight="1" x14ac:dyDescent="0.35"/>
    <row r="100" spans="2:12" ht="14.25" customHeight="1" x14ac:dyDescent="0.35"/>
    <row r="101" spans="2:12" ht="14.25" customHeight="1" x14ac:dyDescent="0.35"/>
    <row r="102" spans="2:12" ht="14.25" customHeight="1" x14ac:dyDescent="0.35"/>
    <row r="103" spans="2:12" ht="14.25" customHeight="1" x14ac:dyDescent="0.35"/>
    <row r="104" spans="2:12" ht="14.25" customHeight="1" x14ac:dyDescent="0.35"/>
    <row r="105" spans="2:12" ht="14.25" customHeight="1" x14ac:dyDescent="0.3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opLeftCell="A10" workbookViewId="0">
      <selection activeCell="B24" sqref="B24"/>
    </sheetView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2:6" ht="14.25" customHeight="1" x14ac:dyDescent="0.35"/>
    <row r="2" spans="2:6" ht="14.25" customHeight="1" x14ac:dyDescent="0.35">
      <c r="B2" s="8" t="s">
        <v>100</v>
      </c>
    </row>
    <row r="3" spans="2:6" ht="14.25" customHeight="1" x14ac:dyDescent="0.35">
      <c r="B3" s="8" t="s">
        <v>0</v>
      </c>
      <c r="C3" s="7">
        <v>28</v>
      </c>
    </row>
    <row r="4" spans="2:6" ht="14.25" customHeight="1" x14ac:dyDescent="0.35">
      <c r="B4" s="8" t="s">
        <v>1</v>
      </c>
      <c r="C4" s="7">
        <v>174</v>
      </c>
      <c r="D4" s="35" t="s">
        <v>35</v>
      </c>
      <c r="E4" s="7">
        <f>C4*8/29</f>
        <v>48</v>
      </c>
    </row>
    <row r="5" spans="2:6" ht="14.25" customHeight="1" x14ac:dyDescent="0.35">
      <c r="B5" s="8" t="s">
        <v>2</v>
      </c>
      <c r="C5" s="7">
        <v>71.3</v>
      </c>
      <c r="D5" s="35" t="s">
        <v>36</v>
      </c>
      <c r="E5" s="7">
        <v>12</v>
      </c>
    </row>
    <row r="6" spans="2:6" ht="14.25" customHeight="1" x14ac:dyDescent="0.35">
      <c r="B6" s="8" t="s">
        <v>3</v>
      </c>
      <c r="C6" s="7">
        <v>24.6</v>
      </c>
      <c r="D6" s="35" t="s">
        <v>37</v>
      </c>
      <c r="E6" s="7">
        <f>(E4^2+E5^2)^0.5</f>
        <v>49.477267507411923</v>
      </c>
    </row>
    <row r="7" spans="2:6" ht="14.25" customHeight="1" x14ac:dyDescent="0.35">
      <c r="B7" s="8" t="s">
        <v>4</v>
      </c>
      <c r="C7" s="7">
        <v>7.5</v>
      </c>
    </row>
    <row r="8" spans="2:6" ht="14.25" customHeight="1" x14ac:dyDescent="0.35">
      <c r="B8" s="8" t="s">
        <v>5</v>
      </c>
      <c r="C8" s="17">
        <v>23.6</v>
      </c>
    </row>
    <row r="9" spans="2:6" ht="14.25" customHeight="1" x14ac:dyDescent="0.35">
      <c r="B9" s="8" t="s">
        <v>38</v>
      </c>
      <c r="C9" s="17">
        <f>(C4)+(C5*(C11/100+C12/100))^2</f>
        <v>1404.5783361599995</v>
      </c>
    </row>
    <row r="10" spans="2:6" ht="14.25" customHeight="1" x14ac:dyDescent="0.35">
      <c r="B10" s="8"/>
      <c r="C10" s="7" t="s">
        <v>39</v>
      </c>
      <c r="D10" s="7" t="s">
        <v>40</v>
      </c>
      <c r="E10" s="7" t="s">
        <v>41</v>
      </c>
      <c r="F10" s="7" t="s">
        <v>42</v>
      </c>
    </row>
    <row r="11" spans="2:6" ht="14.25" customHeight="1" x14ac:dyDescent="0.35">
      <c r="B11" s="8" t="s">
        <v>43</v>
      </c>
      <c r="C11" s="7">
        <v>16.899999999999999</v>
      </c>
      <c r="D11" s="7">
        <v>15</v>
      </c>
      <c r="E11" s="7">
        <v>24.8</v>
      </c>
      <c r="F11" s="7">
        <v>24.6</v>
      </c>
    </row>
    <row r="12" spans="2:6" ht="14.25" customHeight="1" x14ac:dyDescent="0.35">
      <c r="B12" s="8" t="s">
        <v>44</v>
      </c>
      <c r="C12" s="7">
        <v>32.299999999999997</v>
      </c>
      <c r="D12" s="7">
        <v>25</v>
      </c>
      <c r="E12" s="7">
        <v>38.4</v>
      </c>
      <c r="F12" s="7">
        <v>49.6</v>
      </c>
    </row>
    <row r="13" spans="2:6" ht="14.25" customHeight="1" x14ac:dyDescent="0.35">
      <c r="B13" s="8"/>
    </row>
    <row r="14" spans="2:6" ht="14.25" customHeight="1" x14ac:dyDescent="0.35">
      <c r="B14" s="12" t="s">
        <v>45</v>
      </c>
    </row>
    <row r="15" spans="2:6" ht="14.25" customHeight="1" x14ac:dyDescent="0.35">
      <c r="C15" s="7" t="s">
        <v>46</v>
      </c>
      <c r="D15" s="7" t="s">
        <v>18</v>
      </c>
      <c r="E15" s="7" t="s">
        <v>19</v>
      </c>
      <c r="F15" s="7" t="s">
        <v>47</v>
      </c>
    </row>
    <row r="16" spans="2:6" ht="14.25" customHeight="1" x14ac:dyDescent="0.35">
      <c r="B16" s="7" t="s">
        <v>48</v>
      </c>
      <c r="C16" s="7">
        <v>54</v>
      </c>
      <c r="D16" s="7">
        <v>16</v>
      </c>
      <c r="E16" s="7" t="s">
        <v>49</v>
      </c>
      <c r="F16" s="7">
        <v>28</v>
      </c>
    </row>
    <row r="17" spans="1:15" ht="14.25" customHeight="1" x14ac:dyDescent="0.35">
      <c r="B17" s="7" t="s">
        <v>50</v>
      </c>
      <c r="C17" s="7">
        <v>56</v>
      </c>
      <c r="D17" s="7" t="s">
        <v>49</v>
      </c>
      <c r="E17" s="7">
        <v>52</v>
      </c>
      <c r="F17" s="7">
        <v>26</v>
      </c>
    </row>
    <row r="18" spans="1:15" ht="14.25" customHeight="1" x14ac:dyDescent="0.35">
      <c r="C18" s="13">
        <f>$A$20-C20</f>
        <v>0</v>
      </c>
      <c r="D18" s="13">
        <f t="shared" ref="D18:O18" si="0">$A$20-D20</f>
        <v>5</v>
      </c>
      <c r="E18" s="13">
        <f t="shared" si="0"/>
        <v>10</v>
      </c>
      <c r="F18" s="13">
        <f t="shared" si="0"/>
        <v>15</v>
      </c>
      <c r="G18" s="13">
        <f t="shared" si="0"/>
        <v>20</v>
      </c>
      <c r="H18" s="13">
        <f t="shared" si="0"/>
        <v>25</v>
      </c>
      <c r="I18" s="13">
        <f t="shared" si="0"/>
        <v>30</v>
      </c>
      <c r="J18" s="13">
        <f t="shared" si="0"/>
        <v>35</v>
      </c>
      <c r="K18" s="13">
        <f t="shared" si="0"/>
        <v>40</v>
      </c>
      <c r="L18" s="13">
        <f t="shared" si="0"/>
        <v>45</v>
      </c>
      <c r="M18" s="13">
        <f t="shared" si="0"/>
        <v>50</v>
      </c>
      <c r="N18" s="13">
        <f t="shared" si="0"/>
        <v>55</v>
      </c>
      <c r="O18" s="13">
        <f t="shared" si="0"/>
        <v>60</v>
      </c>
    </row>
    <row r="19" spans="1:15" ht="14.25" customHeight="1" x14ac:dyDescent="0.35">
      <c r="B19" s="12" t="s">
        <v>101</v>
      </c>
      <c r="C19" s="13">
        <f t="shared" ref="C19:O19" si="1">($E$4^2+$E$5^2-2*$E$4*$E$5*COS((90+$A$20-C20)*PI()/180))^0.5-$E$6</f>
        <v>0</v>
      </c>
      <c r="D19" s="13">
        <f t="shared" si="1"/>
        <v>1.0044461683865862</v>
      </c>
      <c r="E19" s="13">
        <f t="shared" si="1"/>
        <v>1.9818687141795124</v>
      </c>
      <c r="F19" s="13">
        <f t="shared" si="1"/>
        <v>2.9265447580912749</v>
      </c>
      <c r="G19" s="13">
        <f t="shared" si="1"/>
        <v>3.8332118105530384</v>
      </c>
      <c r="H19" s="13">
        <f t="shared" si="1"/>
        <v>4.6970459402478042</v>
      </c>
      <c r="I19" s="13">
        <f t="shared" si="1"/>
        <v>5.513640832058158</v>
      </c>
      <c r="J19" s="13">
        <f t="shared" si="1"/>
        <v>6.2789882373599326</v>
      </c>
      <c r="K19" s="13">
        <f t="shared" si="1"/>
        <v>6.9894600970711735</v>
      </c>
      <c r="L19" s="13">
        <f t="shared" si="1"/>
        <v>7.6417924632047374</v>
      </c>
      <c r="M19" s="13">
        <f t="shared" si="1"/>
        <v>8.2330712411438896</v>
      </c>
      <c r="N19" s="13">
        <f t="shared" si="1"/>
        <v>8.7607197090168256</v>
      </c>
      <c r="O19" s="13">
        <f t="shared" si="1"/>
        <v>9.2224877319387204</v>
      </c>
    </row>
    <row r="20" spans="1:15" ht="14.25" customHeight="1" x14ac:dyDescent="0.35">
      <c r="A20" s="7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B21" s="8" t="s">
        <v>53</v>
      </c>
      <c r="C21" s="7">
        <v>6</v>
      </c>
      <c r="D21" s="7">
        <v>7.25</v>
      </c>
      <c r="E21" s="7">
        <v>8.75</v>
      </c>
      <c r="F21" s="7">
        <v>10.25</v>
      </c>
      <c r="G21" s="7">
        <v>11.5</v>
      </c>
      <c r="H21" s="7">
        <v>12.5</v>
      </c>
      <c r="I21" s="7">
        <v>14</v>
      </c>
      <c r="J21" s="7">
        <v>15</v>
      </c>
      <c r="K21" s="7">
        <v>15.75</v>
      </c>
      <c r="L21" s="7">
        <v>17</v>
      </c>
      <c r="M21" s="7">
        <v>17.5</v>
      </c>
      <c r="N21" s="7">
        <v>19</v>
      </c>
      <c r="O21" s="7">
        <v>20.25</v>
      </c>
    </row>
    <row r="22" spans="1:15" ht="14.25" customHeight="1" x14ac:dyDescent="0.35">
      <c r="B22" s="12" t="s">
        <v>54</v>
      </c>
    </row>
    <row r="23" spans="1:15" ht="14.25" customHeight="1" x14ac:dyDescent="0.35">
      <c r="B23" s="8" t="s">
        <v>55</v>
      </c>
      <c r="C23" s="15">
        <f t="shared" ref="C23:O23" si="3">(C21-$C$21)</f>
        <v>0</v>
      </c>
      <c r="D23" s="15">
        <f t="shared" si="3"/>
        <v>1.25</v>
      </c>
      <c r="E23" s="15">
        <f t="shared" si="3"/>
        <v>2.75</v>
      </c>
      <c r="F23" s="15">
        <f t="shared" si="3"/>
        <v>4.25</v>
      </c>
      <c r="G23" s="15">
        <f t="shared" si="3"/>
        <v>5.5</v>
      </c>
      <c r="H23" s="15">
        <f t="shared" si="3"/>
        <v>6.5</v>
      </c>
      <c r="I23" s="15">
        <f t="shared" si="3"/>
        <v>8</v>
      </c>
      <c r="J23" s="15">
        <f t="shared" si="3"/>
        <v>9</v>
      </c>
      <c r="K23" s="15">
        <f t="shared" si="3"/>
        <v>9.75</v>
      </c>
      <c r="L23" s="15">
        <f t="shared" si="3"/>
        <v>11</v>
      </c>
      <c r="M23" s="15">
        <f t="shared" si="3"/>
        <v>11.5</v>
      </c>
      <c r="N23" s="15">
        <f t="shared" si="3"/>
        <v>13</v>
      </c>
      <c r="O23" s="15">
        <f t="shared" si="3"/>
        <v>14.25</v>
      </c>
    </row>
    <row r="24" spans="1:15" ht="14.25" customHeight="1" x14ac:dyDescent="0.35">
      <c r="B24" s="8" t="s">
        <v>56</v>
      </c>
      <c r="C24" s="16">
        <f t="shared" ref="C24:O24" si="4">C23/$C$8^0.5</f>
        <v>0</v>
      </c>
      <c r="D24" s="16">
        <f t="shared" si="4"/>
        <v>0.25730842799769321</v>
      </c>
      <c r="E24" s="16">
        <f t="shared" si="4"/>
        <v>0.5660785415949251</v>
      </c>
      <c r="F24" s="16">
        <f t="shared" si="4"/>
        <v>0.87484865519215693</v>
      </c>
      <c r="G24" s="16">
        <f t="shared" si="4"/>
        <v>1.1321570831898502</v>
      </c>
      <c r="H24" s="16">
        <f t="shared" si="4"/>
        <v>1.3380038255880047</v>
      </c>
      <c r="I24" s="16">
        <f t="shared" si="4"/>
        <v>1.6467739391852365</v>
      </c>
      <c r="J24" s="16">
        <f t="shared" si="4"/>
        <v>1.8526206815833912</v>
      </c>
      <c r="K24" s="16">
        <f t="shared" si="4"/>
        <v>2.007005738382007</v>
      </c>
      <c r="L24" s="16">
        <f t="shared" si="4"/>
        <v>2.2643141663797004</v>
      </c>
      <c r="M24" s="16">
        <f t="shared" si="4"/>
        <v>2.3672375375787778</v>
      </c>
      <c r="N24" s="16">
        <f t="shared" si="4"/>
        <v>2.6760076511760094</v>
      </c>
      <c r="O24" s="16">
        <f t="shared" si="4"/>
        <v>2.9333160791737027</v>
      </c>
    </row>
    <row r="25" spans="1:15" ht="14.25" customHeight="1" x14ac:dyDescent="0.35">
      <c r="B25" s="8" t="s">
        <v>57</v>
      </c>
      <c r="C25" s="7">
        <v>14</v>
      </c>
      <c r="D25" s="7">
        <v>23</v>
      </c>
      <c r="E25" s="7">
        <v>32</v>
      </c>
      <c r="F25" s="7">
        <v>44</v>
      </c>
      <c r="G25" s="7">
        <v>50</v>
      </c>
      <c r="H25" s="7">
        <v>65</v>
      </c>
      <c r="I25" s="7">
        <v>80</v>
      </c>
      <c r="J25" s="7">
        <v>89</v>
      </c>
      <c r="K25" s="7">
        <v>103</v>
      </c>
      <c r="L25" s="7">
        <v>140</v>
      </c>
      <c r="M25" s="7">
        <v>145</v>
      </c>
      <c r="N25" s="7">
        <v>155</v>
      </c>
      <c r="O25" s="7">
        <v>180</v>
      </c>
    </row>
    <row r="26" spans="1:15" ht="14.25" customHeight="1" x14ac:dyDescent="0.35">
      <c r="B26" s="8"/>
      <c r="C26" s="7">
        <v>13</v>
      </c>
      <c r="D26" s="7">
        <v>17</v>
      </c>
      <c r="E26" s="7">
        <v>22</v>
      </c>
      <c r="F26" s="7">
        <v>40</v>
      </c>
      <c r="G26" s="7">
        <v>49</v>
      </c>
      <c r="H26" s="7">
        <v>58</v>
      </c>
      <c r="I26" s="7">
        <v>75</v>
      </c>
      <c r="J26" s="7">
        <v>91</v>
      </c>
      <c r="K26" s="7">
        <v>99</v>
      </c>
      <c r="L26" s="7">
        <v>121</v>
      </c>
      <c r="M26" s="7">
        <v>127</v>
      </c>
      <c r="N26" s="7">
        <v>160</v>
      </c>
      <c r="O26" s="7">
        <v>185</v>
      </c>
    </row>
    <row r="27" spans="1:15" ht="14.25" customHeight="1" x14ac:dyDescent="0.35">
      <c r="B27" s="8"/>
      <c r="C27" s="7">
        <v>10</v>
      </c>
      <c r="D27" s="7">
        <v>15</v>
      </c>
      <c r="E27" s="7">
        <v>18</v>
      </c>
      <c r="F27" s="7">
        <v>33</v>
      </c>
      <c r="G27" s="7">
        <v>45</v>
      </c>
      <c r="H27" s="7">
        <v>54</v>
      </c>
      <c r="I27" s="7">
        <v>67</v>
      </c>
      <c r="J27" s="7">
        <v>74</v>
      </c>
      <c r="K27" s="7">
        <v>85</v>
      </c>
      <c r="L27" s="7">
        <v>104</v>
      </c>
      <c r="M27" s="7">
        <v>123</v>
      </c>
      <c r="N27" s="7">
        <v>135</v>
      </c>
      <c r="O27" s="7">
        <v>155</v>
      </c>
    </row>
    <row r="28" spans="1:15" ht="14.25" customHeight="1" x14ac:dyDescent="0.35">
      <c r="B28" s="8" t="s">
        <v>58</v>
      </c>
      <c r="C28" s="17">
        <f t="shared" ref="C28:O28" si="5">AVERAGE(C25:C27)</f>
        <v>12.333333333333334</v>
      </c>
      <c r="D28" s="17">
        <f t="shared" si="5"/>
        <v>18.333333333333332</v>
      </c>
      <c r="E28" s="17">
        <f t="shared" si="5"/>
        <v>24</v>
      </c>
      <c r="F28" s="17">
        <f t="shared" si="5"/>
        <v>39</v>
      </c>
      <c r="G28" s="17">
        <f t="shared" si="5"/>
        <v>48</v>
      </c>
      <c r="H28" s="17">
        <f t="shared" si="5"/>
        <v>59</v>
      </c>
      <c r="I28" s="17">
        <f t="shared" si="5"/>
        <v>74</v>
      </c>
      <c r="J28" s="17">
        <f t="shared" si="5"/>
        <v>84.666666666666671</v>
      </c>
      <c r="K28" s="17">
        <f t="shared" si="5"/>
        <v>95.666666666666671</v>
      </c>
      <c r="L28" s="17">
        <f t="shared" si="5"/>
        <v>121.66666666666667</v>
      </c>
      <c r="M28" s="17">
        <f t="shared" si="5"/>
        <v>131.66666666666666</v>
      </c>
      <c r="N28" s="17">
        <f t="shared" si="5"/>
        <v>150</v>
      </c>
      <c r="O28" s="17">
        <f t="shared" si="5"/>
        <v>173.33333333333334</v>
      </c>
    </row>
    <row r="29" spans="1:15" ht="14.25" customHeight="1" x14ac:dyDescent="0.35">
      <c r="B29" s="8" t="s">
        <v>59</v>
      </c>
      <c r="C29" s="18">
        <f t="shared" ref="C29:O29" si="6">C28-$C28</f>
        <v>0</v>
      </c>
      <c r="D29" s="18">
        <f t="shared" si="6"/>
        <v>5.9999999999999982</v>
      </c>
      <c r="E29" s="18">
        <f t="shared" si="6"/>
        <v>11.666666666666666</v>
      </c>
      <c r="F29" s="18">
        <f t="shared" si="6"/>
        <v>26.666666666666664</v>
      </c>
      <c r="G29" s="18">
        <f t="shared" si="6"/>
        <v>35.666666666666664</v>
      </c>
      <c r="H29" s="18">
        <f t="shared" si="6"/>
        <v>46.666666666666664</v>
      </c>
      <c r="I29" s="18">
        <f t="shared" si="6"/>
        <v>61.666666666666664</v>
      </c>
      <c r="J29" s="18">
        <f t="shared" si="6"/>
        <v>72.333333333333343</v>
      </c>
      <c r="K29" s="18">
        <f t="shared" si="6"/>
        <v>83.333333333333343</v>
      </c>
      <c r="L29" s="18">
        <f t="shared" si="6"/>
        <v>109.33333333333334</v>
      </c>
      <c r="M29" s="18">
        <f t="shared" si="6"/>
        <v>119.33333333333333</v>
      </c>
      <c r="N29" s="18">
        <f t="shared" si="6"/>
        <v>137.66666666666666</v>
      </c>
      <c r="O29" s="18">
        <f t="shared" si="6"/>
        <v>161</v>
      </c>
    </row>
    <row r="30" spans="1:15" ht="14.25" customHeight="1" x14ac:dyDescent="0.35">
      <c r="B30" s="8" t="s">
        <v>60</v>
      </c>
      <c r="C30" s="19">
        <f t="shared" ref="C30:O30" si="7">C29/($C$12)+($C$5*$C$12/100)^1.2/10</f>
        <v>4.3127120536043986</v>
      </c>
      <c r="D30" s="19">
        <f t="shared" si="7"/>
        <v>4.4984705675362875</v>
      </c>
      <c r="E30" s="19">
        <f t="shared" si="7"/>
        <v>4.6739091640275152</v>
      </c>
      <c r="F30" s="19">
        <f t="shared" si="7"/>
        <v>5.1383054488572366</v>
      </c>
      <c r="G30" s="19">
        <f t="shared" si="7"/>
        <v>5.4169432197550691</v>
      </c>
      <c r="H30" s="19">
        <f t="shared" si="7"/>
        <v>5.7575004952968651</v>
      </c>
      <c r="I30" s="19">
        <f t="shared" si="7"/>
        <v>6.2218967801265865</v>
      </c>
      <c r="J30" s="19">
        <f t="shared" si="7"/>
        <v>6.5521341382277223</v>
      </c>
      <c r="K30" s="19">
        <f t="shared" si="7"/>
        <v>6.8926914137695174</v>
      </c>
      <c r="L30" s="19">
        <f t="shared" si="7"/>
        <v>7.6976449741410349</v>
      </c>
      <c r="M30" s="19">
        <f t="shared" si="7"/>
        <v>8.0072424973608491</v>
      </c>
      <c r="N30" s="19">
        <f t="shared" si="7"/>
        <v>8.5748379565971753</v>
      </c>
      <c r="O30" s="19">
        <f t="shared" si="7"/>
        <v>9.2972321774434086</v>
      </c>
    </row>
    <row r="31" spans="1:15" ht="14.5" x14ac:dyDescent="0.35">
      <c r="B31" s="8" t="s">
        <v>61</v>
      </c>
      <c r="D31" s="20">
        <f t="shared" ref="D31:O31" si="8">D29/D23</f>
        <v>4.7999999999999989</v>
      </c>
      <c r="E31" s="20">
        <f t="shared" si="8"/>
        <v>4.2424242424242422</v>
      </c>
      <c r="F31" s="20">
        <f t="shared" si="8"/>
        <v>6.2745098039215677</v>
      </c>
      <c r="G31" s="20">
        <f t="shared" si="8"/>
        <v>6.4848484848484844</v>
      </c>
      <c r="H31" s="20">
        <f t="shared" si="8"/>
        <v>7.1794871794871788</v>
      </c>
      <c r="I31" s="20">
        <f t="shared" si="8"/>
        <v>7.708333333333333</v>
      </c>
      <c r="J31" s="20">
        <f t="shared" si="8"/>
        <v>8.0370370370370381</v>
      </c>
      <c r="K31" s="20">
        <f t="shared" si="8"/>
        <v>8.5470085470085486</v>
      </c>
      <c r="L31" s="20">
        <f t="shared" si="8"/>
        <v>9.9393939393939394</v>
      </c>
      <c r="M31" s="20">
        <f t="shared" si="8"/>
        <v>10.376811594202898</v>
      </c>
      <c r="N31" s="20">
        <f t="shared" si="8"/>
        <v>10.589743589743589</v>
      </c>
      <c r="O31" s="20">
        <f t="shared" si="8"/>
        <v>11.298245614035087</v>
      </c>
    </row>
    <row r="32" spans="1:15" ht="14.25" customHeight="1" x14ac:dyDescent="0.35">
      <c r="B32" s="12" t="s">
        <v>96</v>
      </c>
      <c r="G32" s="7" t="s">
        <v>97</v>
      </c>
    </row>
    <row r="33" spans="1:12" ht="14.25" customHeight="1" x14ac:dyDescent="0.35">
      <c r="A33" s="6" t="s">
        <v>63</v>
      </c>
      <c r="B33" s="7">
        <f t="array" ref="B33:C37">LINEST(C29:O29,C23:O23,FALSE,TRUE)</f>
        <v>9.6036957882693255</v>
      </c>
      <c r="C33" s="7">
        <v>0</v>
      </c>
    </row>
    <row r="34" spans="1:12" ht="14.25" customHeight="1" x14ac:dyDescent="0.35">
      <c r="B34" s="7">
        <v>0.45248985292229765</v>
      </c>
      <c r="C34" s="7" t="e">
        <v>#N/A</v>
      </c>
    </row>
    <row r="35" spans="1:12" ht="14.25" customHeight="1" x14ac:dyDescent="0.35">
      <c r="A35" s="6" t="s">
        <v>64</v>
      </c>
      <c r="B35" s="7">
        <v>0.97405197677434519</v>
      </c>
      <c r="C35" s="7">
        <v>14.056803205011175</v>
      </c>
    </row>
    <row r="36" spans="1:12" ht="14.25" customHeight="1" x14ac:dyDescent="0.35">
      <c r="B36" s="7">
        <v>450.46297437161303</v>
      </c>
      <c r="C36" s="7">
        <v>12</v>
      </c>
    </row>
    <row r="37" spans="1:12" ht="14.25" customHeight="1" x14ac:dyDescent="0.35">
      <c r="B37" s="7">
        <v>89008.653181644826</v>
      </c>
      <c r="C37" s="7">
        <v>2371.1245961329491</v>
      </c>
    </row>
    <row r="38" spans="1:12" ht="14.25" customHeight="1" x14ac:dyDescent="0.35"/>
    <row r="39" spans="1:12" ht="14.25" customHeight="1" x14ac:dyDescent="0.35"/>
    <row r="40" spans="1:12" ht="14.25" customHeight="1" x14ac:dyDescent="0.35">
      <c r="B40" s="12" t="s">
        <v>65</v>
      </c>
      <c r="G40" s="12" t="s">
        <v>66</v>
      </c>
    </row>
    <row r="41" spans="1:12" ht="14.25" customHeight="1" x14ac:dyDescent="0.35">
      <c r="A41" s="6" t="s">
        <v>63</v>
      </c>
      <c r="B41" s="7">
        <f t="array" ref="B41:D45">LINEST(C29:O29,C23:O23^{1;2},FALSE,TRUE)</f>
        <v>0.56431528781082574</v>
      </c>
      <c r="C41" s="7">
        <v>3.3756427777249298</v>
      </c>
      <c r="D41" s="7">
        <v>0</v>
      </c>
      <c r="G41" s="7">
        <f t="array" ref="G41:I45">LINEST(C30:O30,C23:O23^{1;2},FALSE,TRUE)</f>
        <v>-4.4415853263472062E-2</v>
      </c>
      <c r="H41" s="7">
        <v>1.2198830964733995</v>
      </c>
      <c r="I41" s="7">
        <v>0</v>
      </c>
    </row>
    <row r="42" spans="1:12" ht="14.25" customHeight="1" x14ac:dyDescent="0.35">
      <c r="B42" s="7">
        <v>3.4115668971533814E-2</v>
      </c>
      <c r="C42" s="7">
        <v>0.38781126877158323</v>
      </c>
      <c r="D42" s="7" t="e">
        <v>#N/A</v>
      </c>
      <c r="G42" s="7">
        <v>2.0810280994030771E-2</v>
      </c>
      <c r="H42" s="7">
        <v>0.23656172424824051</v>
      </c>
      <c r="I42" s="7" t="e">
        <v>#N/A</v>
      </c>
    </row>
    <row r="43" spans="1:12" ht="14.25" customHeight="1" x14ac:dyDescent="0.35">
      <c r="A43" s="6" t="s">
        <v>64</v>
      </c>
      <c r="B43" s="7">
        <v>0.99899713361203679</v>
      </c>
      <c r="C43" s="7">
        <v>2.8863583169624909</v>
      </c>
      <c r="D43" s="7" t="e">
        <v>#N/A</v>
      </c>
      <c r="G43" s="7">
        <v>0.93933248712872897</v>
      </c>
      <c r="H43" s="7">
        <v>1.7606551310943455</v>
      </c>
      <c r="I43" s="7" t="e">
        <v>#N/A</v>
      </c>
    </row>
    <row r="44" spans="1:12" ht="14.25" customHeight="1" x14ac:dyDescent="0.35">
      <c r="B44" s="7">
        <v>5478.7799260329557</v>
      </c>
      <c r="C44" s="7">
        <v>11</v>
      </c>
      <c r="D44" s="7" t="e">
        <v>#N/A</v>
      </c>
      <c r="G44" s="7">
        <v>85.15807612173468</v>
      </c>
      <c r="H44" s="7">
        <v>11</v>
      </c>
      <c r="I44" s="7" t="e">
        <v>#N/A</v>
      </c>
    </row>
    <row r="45" spans="1:12" ht="14.25" customHeight="1" x14ac:dyDescent="0.35">
      <c r="B45" s="7">
        <v>91288.136070104898</v>
      </c>
      <c r="C45" s="7">
        <v>91.641707672883967</v>
      </c>
      <c r="D45" s="7" t="e">
        <v>#N/A</v>
      </c>
      <c r="G45" s="7">
        <v>527.96414580186786</v>
      </c>
      <c r="H45" s="7">
        <v>34.098971397137319</v>
      </c>
      <c r="I45" s="7" t="e">
        <v>#N/A</v>
      </c>
    </row>
    <row r="46" spans="1:12" ht="14.25" customHeight="1" x14ac:dyDescent="0.35"/>
    <row r="47" spans="1:12" ht="14.25" customHeight="1" x14ac:dyDescent="0.35"/>
    <row r="48" spans="1:12" ht="14.25" customHeight="1" x14ac:dyDescent="0.35">
      <c r="B48" s="12"/>
      <c r="C48" s="7">
        <v>2</v>
      </c>
      <c r="D48" s="7">
        <f>C48+1</f>
        <v>3</v>
      </c>
      <c r="E48" s="7">
        <f t="shared" ref="E48:L48" si="9">D48+1</f>
        <v>4</v>
      </c>
      <c r="F48" s="7">
        <f t="shared" si="9"/>
        <v>5</v>
      </c>
      <c r="G48" s="7">
        <f t="shared" si="9"/>
        <v>6</v>
      </c>
      <c r="H48" s="7">
        <f t="shared" si="9"/>
        <v>7</v>
      </c>
      <c r="I48" s="7">
        <f t="shared" si="9"/>
        <v>8</v>
      </c>
      <c r="J48" s="7">
        <f t="shared" si="9"/>
        <v>9</v>
      </c>
      <c r="K48" s="7">
        <f t="shared" si="9"/>
        <v>10</v>
      </c>
      <c r="L48" s="7">
        <f t="shared" si="9"/>
        <v>11</v>
      </c>
    </row>
    <row r="49" spans="1:12" ht="14.25" customHeight="1" x14ac:dyDescent="0.35">
      <c r="B49" s="6">
        <v>13</v>
      </c>
      <c r="C49" s="7">
        <f>$B$49-C48</f>
        <v>11</v>
      </c>
      <c r="D49" s="7">
        <f t="shared" ref="D49:L49" si="10">$B$49-D48</f>
        <v>10</v>
      </c>
      <c r="E49" s="7">
        <f t="shared" si="10"/>
        <v>9</v>
      </c>
      <c r="F49" s="7">
        <f t="shared" si="10"/>
        <v>8</v>
      </c>
      <c r="G49" s="7">
        <f t="shared" si="10"/>
        <v>7</v>
      </c>
      <c r="H49" s="7">
        <f t="shared" si="10"/>
        <v>6</v>
      </c>
      <c r="I49" s="7">
        <f t="shared" si="10"/>
        <v>5</v>
      </c>
      <c r="J49" s="7">
        <f t="shared" si="10"/>
        <v>4</v>
      </c>
      <c r="K49" s="7">
        <f t="shared" si="10"/>
        <v>3</v>
      </c>
      <c r="L49" s="7">
        <f t="shared" si="10"/>
        <v>2</v>
      </c>
    </row>
    <row r="50" spans="1:12" ht="14.25" customHeight="1" x14ac:dyDescent="0.35">
      <c r="A50" s="6"/>
      <c r="C50" s="7" t="str">
        <f>C48&amp;"-"&amp;C49</f>
        <v>2-11</v>
      </c>
      <c r="D50" s="7" t="str">
        <f t="shared" ref="D50:L50" si="11">D48&amp;"-"&amp;D49</f>
        <v>3-10</v>
      </c>
      <c r="E50" s="7" t="str">
        <f t="shared" si="11"/>
        <v>4-9</v>
      </c>
      <c r="F50" s="7" t="str">
        <f t="shared" si="11"/>
        <v>5-8</v>
      </c>
      <c r="G50" s="7" t="str">
        <f t="shared" si="11"/>
        <v>6-7</v>
      </c>
      <c r="H50" s="7" t="str">
        <f t="shared" si="11"/>
        <v>7-6</v>
      </c>
      <c r="I50" s="7" t="str">
        <f t="shared" si="11"/>
        <v>8-5</v>
      </c>
      <c r="J50" s="7" t="str">
        <f t="shared" si="11"/>
        <v>9-4</v>
      </c>
      <c r="K50" s="7" t="str">
        <f t="shared" si="11"/>
        <v>10-3</v>
      </c>
      <c r="L50" s="7" t="str">
        <f t="shared" si="11"/>
        <v>11-2</v>
      </c>
    </row>
    <row r="51" spans="1:12" ht="14.25" customHeight="1" x14ac:dyDescent="0.35">
      <c r="A51" s="6"/>
      <c r="B51" s="7" t="s">
        <v>68</v>
      </c>
      <c r="C51" s="21">
        <f>RSQ(C30:D30,C23:D23)</f>
        <v>1</v>
      </c>
      <c r="D51" s="21">
        <f>RSQ(C30:E30,C23:E23)</f>
        <v>0.99525583230697445</v>
      </c>
      <c r="E51" s="21">
        <f>RSQ(C30:F30,C23:F23)</f>
        <v>0.94824980941688042</v>
      </c>
      <c r="F51" s="21">
        <f>RSQ(C30:G30,C23:G23)</f>
        <v>0.9699675626553349</v>
      </c>
      <c r="G51" s="21">
        <f>RSQ(C30:H30,C23:H23)</f>
        <v>0.9728284005420007</v>
      </c>
      <c r="H51" s="21">
        <f>RSQ(C30:I30,C23:I23)</f>
        <v>0.97574548811845663</v>
      </c>
      <c r="I51" s="21">
        <f>RSQ(C30:J30,C23:J23)</f>
        <v>0.97879316414779949</v>
      </c>
      <c r="J51" s="21">
        <f>RSQ(C30:K30,C23:K23)</f>
        <v>0.97786853433881527</v>
      </c>
      <c r="K51" s="21">
        <f>RSQ(C30:L30,C23:L23)</f>
        <v>0.96000016219246576</v>
      </c>
      <c r="L51" s="21">
        <f>RSQ(C30:M30,C23:M23)</f>
        <v>0.95468999926366049</v>
      </c>
    </row>
    <row r="52" spans="1:12" ht="14.25" customHeight="1" x14ac:dyDescent="0.35">
      <c r="B52" s="7" t="s">
        <v>69</v>
      </c>
      <c r="C52" s="7">
        <f>RSQ(E30:O30,E23:O23)</f>
        <v>0.9770452585997963</v>
      </c>
      <c r="D52" s="7">
        <f>RSQ(F30:O30,F23:O23)</f>
        <v>0.97955610495536305</v>
      </c>
      <c r="E52" s="7">
        <f>RSQ(G30:O30,G23:O23)</f>
        <v>0.98530863692320847</v>
      </c>
      <c r="F52" s="7">
        <f>RSQ(H30:O30,H23:O23)</f>
        <v>0.98739131352856158</v>
      </c>
      <c r="G52" s="7">
        <f>RSQ(I30:O30,I23:O23)</f>
        <v>0.99317015606658654</v>
      </c>
      <c r="H52" s="7">
        <f>RSQ(J30:O30,J23:O23)</f>
        <v>0.99309241566150186</v>
      </c>
      <c r="I52" s="7">
        <f>RSQ(K30:O30,K23:O23)</f>
        <v>0.98936969740245628</v>
      </c>
      <c r="J52" s="7">
        <f>RSQ(L30:O30,L23:O23)</f>
        <v>0.99133612988092523</v>
      </c>
      <c r="K52" s="7">
        <f>RSQ(M30:O30,M23:O23)</f>
        <v>0.98528382445579876</v>
      </c>
      <c r="L52" s="7">
        <f>RSQ(N30:O30,N23:O23)</f>
        <v>1</v>
      </c>
    </row>
    <row r="53" spans="1:12" ht="14.25" customHeight="1" x14ac:dyDescent="0.35">
      <c r="B53" s="7" t="s">
        <v>70</v>
      </c>
      <c r="C53" s="21">
        <f>AVERAGE(C51:C52)</f>
        <v>0.98852262929989809</v>
      </c>
      <c r="D53" s="21">
        <f t="shared" ref="D53:L53" si="12">AVERAGE(D51:D52)</f>
        <v>0.9874059686311687</v>
      </c>
      <c r="E53" s="21">
        <f t="shared" si="12"/>
        <v>0.9667792231700445</v>
      </c>
      <c r="F53" s="21">
        <f t="shared" si="12"/>
        <v>0.97867943809194824</v>
      </c>
      <c r="G53" s="21">
        <f t="shared" si="12"/>
        <v>0.98299927830429357</v>
      </c>
      <c r="H53" s="21">
        <f t="shared" si="12"/>
        <v>0.9844189518899793</v>
      </c>
      <c r="I53" s="21">
        <f t="shared" si="12"/>
        <v>0.98408143077512789</v>
      </c>
      <c r="J53" s="21">
        <f t="shared" si="12"/>
        <v>0.98460233210987025</v>
      </c>
      <c r="K53" s="21">
        <f t="shared" si="12"/>
        <v>0.97264199332413226</v>
      </c>
      <c r="L53" s="21">
        <f t="shared" si="12"/>
        <v>0.97734499963183019</v>
      </c>
    </row>
    <row r="54" spans="1:12" ht="14.25" customHeight="1" x14ac:dyDescent="0.35"/>
    <row r="55" spans="1:12" ht="14.25" customHeight="1" x14ac:dyDescent="0.35">
      <c r="B55" s="12" t="s">
        <v>71</v>
      </c>
    </row>
    <row r="56" spans="1:12" ht="14.25" customHeight="1" x14ac:dyDescent="0.35">
      <c r="A56" s="6"/>
      <c r="B56" s="7">
        <f t="array" ref="B56:E60">LINEST(C30:E30,C23:E23,FALSE,TRUE)</f>
        <v>2.0248042093694276</v>
      </c>
      <c r="C56" s="7">
        <v>0</v>
      </c>
      <c r="D56" s="7" t="e">
        <v>#N/A</v>
      </c>
      <c r="E56" s="7" t="e">
        <v>#N/A</v>
      </c>
    </row>
    <row r="57" spans="1:12" ht="14.25" customHeight="1" x14ac:dyDescent="0.35">
      <c r="B57" s="7">
        <v>1.129193718667328</v>
      </c>
      <c r="C57" s="7" t="e">
        <v>#N/A</v>
      </c>
      <c r="D57" s="7" t="e">
        <v>#N/A</v>
      </c>
      <c r="E57" s="7" t="e">
        <v>#N/A</v>
      </c>
    </row>
    <row r="58" spans="1:12" ht="14.25" customHeight="1" x14ac:dyDescent="0.35">
      <c r="A58" s="6"/>
      <c r="B58" s="7">
        <v>0.61651712348156706</v>
      </c>
      <c r="C58" s="7">
        <v>3.4110249039378848</v>
      </c>
      <c r="D58" s="7" t="e">
        <v>#N/A</v>
      </c>
      <c r="E58" s="7" t="e">
        <v>#N/A</v>
      </c>
    </row>
    <row r="59" spans="1:12" ht="14.25" customHeight="1" x14ac:dyDescent="0.35">
      <c r="B59" s="7">
        <v>3.2153567276787278</v>
      </c>
      <c r="C59" s="7">
        <v>2</v>
      </c>
      <c r="D59" s="7" t="e">
        <v>#N/A</v>
      </c>
      <c r="E59" s="7" t="e">
        <v>#N/A</v>
      </c>
    </row>
    <row r="60" spans="1:12" ht="14.25" customHeight="1" x14ac:dyDescent="0.35">
      <c r="B60" s="7">
        <v>37.41096778730639</v>
      </c>
      <c r="C60" s="7">
        <v>23.270181790568913</v>
      </c>
      <c r="D60" s="7" t="e">
        <v>#N/A</v>
      </c>
      <c r="E60" s="7" t="e">
        <v>#N/A</v>
      </c>
    </row>
    <row r="61" spans="1:12" ht="14.25" customHeight="1" x14ac:dyDescent="0.35"/>
    <row r="62" spans="1:12" ht="14.25" customHeight="1" x14ac:dyDescent="0.35">
      <c r="B62" s="14" t="s">
        <v>72</v>
      </c>
    </row>
    <row r="63" spans="1:12" ht="14.25" customHeight="1" x14ac:dyDescent="0.35">
      <c r="B63" s="7">
        <f t="array" ref="B63:E67">LINEST(F30:O30,F23:O23,TRUE,TRUE)</f>
        <v>0.42414597779043778</v>
      </c>
      <c r="C63" s="7">
        <v>3.0216889661512352</v>
      </c>
      <c r="D63" s="7" t="e">
        <v>#N/A</v>
      </c>
      <c r="E63" s="7" t="e">
        <v>#N/A</v>
      </c>
    </row>
    <row r="64" spans="1:12" ht="14.25" customHeight="1" x14ac:dyDescent="0.35">
      <c r="B64" s="7">
        <v>2.1663943927935473E-2</v>
      </c>
      <c r="C64" s="7">
        <v>0.21181283461632233</v>
      </c>
      <c r="D64" s="7" t="e">
        <v>#N/A</v>
      </c>
      <c r="E64" s="7" t="e">
        <v>#N/A</v>
      </c>
    </row>
    <row r="65" spans="2:5" ht="14.25" customHeight="1" x14ac:dyDescent="0.35">
      <c r="B65" s="7">
        <v>0.97955610495536338</v>
      </c>
      <c r="C65" s="7">
        <v>0.21190975195592426</v>
      </c>
      <c r="D65" s="7" t="e">
        <v>#N/A</v>
      </c>
      <c r="E65" s="7" t="e">
        <v>#N/A</v>
      </c>
    </row>
    <row r="66" spans="2:5" ht="14.25" customHeight="1" x14ac:dyDescent="0.35">
      <c r="B66" s="7">
        <v>383.31486355868236</v>
      </c>
      <c r="C66" s="7">
        <v>8</v>
      </c>
      <c r="D66" s="7" t="e">
        <v>#N/A</v>
      </c>
      <c r="E66" s="7" t="e">
        <v>#N/A</v>
      </c>
    </row>
    <row r="67" spans="2:5" ht="14.25" customHeight="1" x14ac:dyDescent="0.35">
      <c r="B67" s="7">
        <v>17.213038741088251</v>
      </c>
      <c r="C67" s="7">
        <v>0.35924594379217079</v>
      </c>
      <c r="D67" s="7" t="e">
        <v>#N/A</v>
      </c>
      <c r="E67" s="7" t="e">
        <v>#N/A</v>
      </c>
    </row>
    <row r="68" spans="2:5" ht="14.25" customHeight="1" x14ac:dyDescent="0.35"/>
    <row r="69" spans="2:5" ht="14.25" customHeight="1" x14ac:dyDescent="0.35">
      <c r="B69" s="14" t="s">
        <v>73</v>
      </c>
    </row>
    <row r="70" spans="2:5" ht="14.25" customHeight="1" x14ac:dyDescent="0.35">
      <c r="B70" s="7">
        <f t="array" ref="B70:E74">LINEST(C23:O23,C18:O18,FALSE,TRUE)</f>
        <v>0.24338461538461539</v>
      </c>
      <c r="C70" s="7">
        <v>0</v>
      </c>
      <c r="D70" s="7" t="e">
        <v>#N/A</v>
      </c>
      <c r="E70" s="7" t="e">
        <v>#N/A</v>
      </c>
    </row>
    <row r="71" spans="2:5" ht="14.25" customHeight="1" x14ac:dyDescent="0.35">
      <c r="B71" s="7">
        <v>3.5635952415173206E-3</v>
      </c>
      <c r="C71" s="7" t="e">
        <v>#N/A</v>
      </c>
      <c r="D71" s="7" t="e">
        <v>#N/A</v>
      </c>
      <c r="E71" s="7" t="e">
        <v>#N/A</v>
      </c>
    </row>
    <row r="72" spans="2:5" ht="14.25" customHeight="1" x14ac:dyDescent="0.35">
      <c r="B72" s="7">
        <v>0.99743400437396934</v>
      </c>
      <c r="C72" s="7">
        <v>0.45427104187608025</v>
      </c>
      <c r="D72" s="7" t="e">
        <v>#N/A</v>
      </c>
      <c r="E72" s="7" t="e">
        <v>#N/A</v>
      </c>
    </row>
    <row r="73" spans="2:5" ht="14.25" customHeight="1" x14ac:dyDescent="0.35">
      <c r="B73" s="7">
        <v>4664.5473324532113</v>
      </c>
      <c r="C73" s="7">
        <v>12</v>
      </c>
      <c r="D73" s="7" t="e">
        <v>#N/A</v>
      </c>
      <c r="E73" s="7" t="e">
        <v>#N/A</v>
      </c>
    </row>
    <row r="74" spans="2:5" ht="14.25" customHeight="1" x14ac:dyDescent="0.35">
      <c r="B74" s="7">
        <v>962.58615384615382</v>
      </c>
      <c r="C74" s="7">
        <v>2.4763461538461535</v>
      </c>
      <c r="D74" s="7" t="e">
        <v>#N/A</v>
      </c>
      <c r="E74" s="7" t="e">
        <v>#N/A</v>
      </c>
    </row>
    <row r="75" spans="2:5" ht="14.25" customHeight="1" x14ac:dyDescent="0.35"/>
    <row r="76" spans="2:5" ht="14.25" customHeight="1" x14ac:dyDescent="0.35">
      <c r="B76" s="14" t="s">
        <v>74</v>
      </c>
    </row>
    <row r="77" spans="2:5" ht="14.25" customHeight="1" x14ac:dyDescent="0.35">
      <c r="C77" s="7" t="s">
        <v>75</v>
      </c>
    </row>
    <row r="78" spans="2:5" ht="14.25" customHeight="1" x14ac:dyDescent="0.35">
      <c r="C78" s="7" t="s">
        <v>76</v>
      </c>
      <c r="D78" s="7" t="s">
        <v>77</v>
      </c>
    </row>
    <row r="79" spans="2:5" ht="14.25" customHeight="1" x14ac:dyDescent="0.35">
      <c r="B79" s="7" t="s">
        <v>78</v>
      </c>
      <c r="C79" s="7">
        <f>[1]Analysis!$P$146</f>
        <v>0.34203744840647843</v>
      </c>
      <c r="D79" s="7">
        <f>[1]Analysis!$Q$146</f>
        <v>3.2585633843548916</v>
      </c>
    </row>
    <row r="80" spans="2:5" ht="14.25" customHeight="1" x14ac:dyDescent="0.35">
      <c r="B80" s="7" t="s">
        <v>79</v>
      </c>
      <c r="C80" s="7">
        <f>[1]Analysis!$D$140</f>
        <v>0.23143507692307691</v>
      </c>
      <c r="D80" s="7">
        <f>[1]Analysis!$E$140</f>
        <v>0</v>
      </c>
    </row>
    <row r="81" spans="2:12" ht="14.25" customHeight="1" x14ac:dyDescent="0.35"/>
    <row r="82" spans="2:12" ht="14.25" customHeight="1" x14ac:dyDescent="0.35">
      <c r="C82" s="7" t="s">
        <v>76</v>
      </c>
      <c r="D82" s="7" t="s">
        <v>77</v>
      </c>
    </row>
    <row r="83" spans="2:12" ht="14.25" customHeight="1" x14ac:dyDescent="0.35">
      <c r="B83" s="7" t="s">
        <v>80</v>
      </c>
      <c r="C83" s="7">
        <f>$C$79*$C$12</f>
        <v>11.047809583529252</v>
      </c>
      <c r="D83" s="7">
        <f>$C$12*($D$79-($C$5*$C$12/100)^1.2/10)</f>
        <v>-34.049002016759076</v>
      </c>
    </row>
    <row r="84" spans="2:12" ht="14.25" customHeight="1" x14ac:dyDescent="0.35">
      <c r="B84" s="7" t="s">
        <v>81</v>
      </c>
      <c r="C84" s="7">
        <f>$C$79*$C$12*$C$80</f>
        <v>2.556850660795599</v>
      </c>
      <c r="D84" s="7">
        <f>$C$12*($D$79-($C$5*$C$12/100)^1.2/10)</f>
        <v>-34.049002016759076</v>
      </c>
    </row>
    <row r="85" spans="2:12" ht="14.25" customHeight="1" x14ac:dyDescent="0.35"/>
    <row r="86" spans="2:12" ht="14.25" customHeight="1" x14ac:dyDescent="0.35"/>
    <row r="87" spans="2:12" ht="14.25" customHeight="1" x14ac:dyDescent="0.35">
      <c r="B87" s="7" t="s">
        <v>82</v>
      </c>
      <c r="C87" s="10">
        <v>15</v>
      </c>
      <c r="D87" s="10">
        <f t="shared" ref="D87:K87" si="13">C87+5</f>
        <v>20</v>
      </c>
      <c r="E87" s="10">
        <f t="shared" si="13"/>
        <v>25</v>
      </c>
      <c r="F87" s="10">
        <f t="shared" si="13"/>
        <v>30</v>
      </c>
      <c r="G87" s="10">
        <f t="shared" si="13"/>
        <v>35</v>
      </c>
      <c r="H87" s="10">
        <f t="shared" si="13"/>
        <v>40</v>
      </c>
      <c r="I87" s="10">
        <f>H87+5</f>
        <v>45</v>
      </c>
      <c r="J87" s="10">
        <f t="shared" si="13"/>
        <v>50</v>
      </c>
      <c r="K87" s="10">
        <f t="shared" si="13"/>
        <v>55</v>
      </c>
      <c r="L87" s="10">
        <f>K87+5</f>
        <v>60</v>
      </c>
    </row>
    <row r="88" spans="2:12" ht="14.25" customHeight="1" x14ac:dyDescent="0.35">
      <c r="B88" s="7" t="s">
        <v>83</v>
      </c>
      <c r="C88" s="22">
        <f t="shared" ref="C88:L88" si="14">$C$80*C87</f>
        <v>3.4715261538461535</v>
      </c>
      <c r="D88" s="22">
        <f t="shared" si="14"/>
        <v>4.628701538461538</v>
      </c>
      <c r="E88" s="22">
        <f t="shared" si="14"/>
        <v>5.7858769230769225</v>
      </c>
      <c r="F88" s="22">
        <f t="shared" si="14"/>
        <v>6.943052307692307</v>
      </c>
      <c r="G88" s="22">
        <f t="shared" si="14"/>
        <v>8.1002276923076924</v>
      </c>
      <c r="H88" s="22">
        <f t="shared" si="14"/>
        <v>9.257403076923076</v>
      </c>
      <c r="I88" s="22">
        <f t="shared" si="14"/>
        <v>10.414578461538461</v>
      </c>
      <c r="J88" s="22">
        <f t="shared" si="14"/>
        <v>11.571753846153845</v>
      </c>
      <c r="K88" s="22">
        <f t="shared" si="14"/>
        <v>12.72892923076923</v>
      </c>
      <c r="L88" s="23">
        <f t="shared" si="14"/>
        <v>13.886104615384614</v>
      </c>
    </row>
    <row r="89" spans="2:12" ht="14.25" customHeight="1" x14ac:dyDescent="0.35">
      <c r="B89" s="7" t="s">
        <v>84</v>
      </c>
      <c r="C89" s="24">
        <f t="shared" ref="C89:L89" si="15">F23</f>
        <v>4.25</v>
      </c>
      <c r="D89" s="24">
        <f t="shared" si="15"/>
        <v>5.5</v>
      </c>
      <c r="E89" s="24">
        <f t="shared" si="15"/>
        <v>6.5</v>
      </c>
      <c r="F89" s="24">
        <f t="shared" si="15"/>
        <v>8</v>
      </c>
      <c r="G89" s="24">
        <f t="shared" si="15"/>
        <v>9</v>
      </c>
      <c r="H89" s="24">
        <f t="shared" si="15"/>
        <v>9.75</v>
      </c>
      <c r="I89" s="24">
        <f t="shared" si="15"/>
        <v>11</v>
      </c>
      <c r="J89" s="24">
        <f t="shared" si="15"/>
        <v>11.5</v>
      </c>
      <c r="K89" s="24">
        <f t="shared" si="15"/>
        <v>13</v>
      </c>
      <c r="L89" s="25">
        <f t="shared" si="15"/>
        <v>14.25</v>
      </c>
    </row>
    <row r="90" spans="2:12" ht="14.25" customHeight="1" x14ac:dyDescent="0.35">
      <c r="B90" s="7" t="s">
        <v>85</v>
      </c>
      <c r="C90" s="26">
        <f t="shared" ref="C90:K90" si="16">C88-C89</f>
        <v>-0.77847384615384652</v>
      </c>
      <c r="D90" s="26">
        <f t="shared" si="16"/>
        <v>-0.87129846153846202</v>
      </c>
      <c r="E90" s="26">
        <f t="shared" si="16"/>
        <v>-0.71412307692307753</v>
      </c>
      <c r="F90" s="26">
        <f t="shared" si="16"/>
        <v>-1.056947692307693</v>
      </c>
      <c r="G90" s="26">
        <f t="shared" si="16"/>
        <v>-0.89977230769230765</v>
      </c>
      <c r="H90" s="26">
        <f t="shared" si="16"/>
        <v>-0.49259692307692404</v>
      </c>
      <c r="I90" s="26">
        <f t="shared" si="16"/>
        <v>-0.58542153846153866</v>
      </c>
      <c r="J90" s="26">
        <f t="shared" si="16"/>
        <v>7.1753846153844947E-2</v>
      </c>
      <c r="K90" s="26">
        <f t="shared" si="16"/>
        <v>-0.27107076923076967</v>
      </c>
      <c r="L90" s="27">
        <f>L88-L89</f>
        <v>-0.36389538461538606</v>
      </c>
    </row>
    <row r="91" spans="2:12" ht="14.25" customHeight="1" x14ac:dyDescent="0.35">
      <c r="B91" s="7" t="s">
        <v>86</v>
      </c>
      <c r="C91" s="28">
        <f t="shared" ref="C91:L91" si="17">C90/C89</f>
        <v>-0.18317031674208153</v>
      </c>
      <c r="D91" s="28">
        <f t="shared" si="17"/>
        <v>-0.15841790209790219</v>
      </c>
      <c r="E91" s="28">
        <f t="shared" si="17"/>
        <v>-0.10986508875739655</v>
      </c>
      <c r="F91" s="28">
        <f t="shared" si="17"/>
        <v>-0.13211846153846163</v>
      </c>
      <c r="G91" s="28">
        <f t="shared" si="17"/>
        <v>-9.9974700854700851E-2</v>
      </c>
      <c r="H91" s="28">
        <f t="shared" si="17"/>
        <v>-5.052276134122298E-2</v>
      </c>
      <c r="I91" s="28">
        <f t="shared" si="17"/>
        <v>-5.3220139860139876E-2</v>
      </c>
      <c r="J91" s="28">
        <f t="shared" si="17"/>
        <v>6.2394648829430391E-3</v>
      </c>
      <c r="K91" s="28">
        <f t="shared" si="17"/>
        <v>-2.085159763313613E-2</v>
      </c>
      <c r="L91" s="29">
        <f t="shared" si="17"/>
        <v>-2.5536518218623582E-2</v>
      </c>
    </row>
    <row r="92" spans="2:12" ht="14.25" customHeight="1" x14ac:dyDescent="0.35">
      <c r="B92" s="7" t="s">
        <v>87</v>
      </c>
      <c r="C92" s="30">
        <f t="shared" ref="C92:L92" si="18">F29</f>
        <v>26.666666666666664</v>
      </c>
      <c r="D92" s="30">
        <f t="shared" si="18"/>
        <v>35.666666666666664</v>
      </c>
      <c r="E92" s="30">
        <f t="shared" si="18"/>
        <v>46.666666666666664</v>
      </c>
      <c r="F92" s="30">
        <f t="shared" si="18"/>
        <v>61.666666666666664</v>
      </c>
      <c r="G92" s="30">
        <f t="shared" si="18"/>
        <v>72.333333333333343</v>
      </c>
      <c r="H92" s="30">
        <f t="shared" si="18"/>
        <v>83.333333333333343</v>
      </c>
      <c r="I92" s="30">
        <f t="shared" si="18"/>
        <v>109.33333333333334</v>
      </c>
      <c r="J92" s="30">
        <f t="shared" si="18"/>
        <v>119.33333333333333</v>
      </c>
      <c r="K92" s="30">
        <f t="shared" si="18"/>
        <v>137.66666666666666</v>
      </c>
      <c r="L92" s="31">
        <f t="shared" si="18"/>
        <v>161</v>
      </c>
    </row>
    <row r="93" spans="2:12" ht="14.25" customHeight="1" x14ac:dyDescent="0.35">
      <c r="B93" s="7" t="s">
        <v>88</v>
      </c>
      <c r="C93" s="32">
        <f>$C$83*C89+$D$83</f>
        <v>12.904188713240245</v>
      </c>
      <c r="D93" s="32">
        <f t="shared" ref="D93:L93" si="19">$C$83*D89+$D$83</f>
        <v>26.713950692651814</v>
      </c>
      <c r="E93" s="32">
        <f t="shared" si="19"/>
        <v>37.761760276181064</v>
      </c>
      <c r="F93" s="32">
        <f t="shared" si="19"/>
        <v>54.333474651474944</v>
      </c>
      <c r="G93" s="32">
        <f t="shared" si="19"/>
        <v>65.381284235004202</v>
      </c>
      <c r="H93" s="32">
        <f t="shared" si="19"/>
        <v>73.667141422651142</v>
      </c>
      <c r="I93" s="32">
        <f t="shared" si="19"/>
        <v>87.476903402062703</v>
      </c>
      <c r="J93" s="32">
        <f t="shared" si="19"/>
        <v>93.000808193827325</v>
      </c>
      <c r="K93" s="32">
        <f t="shared" si="19"/>
        <v>109.5725225691212</v>
      </c>
      <c r="L93" s="32">
        <f t="shared" si="19"/>
        <v>123.38228454853278</v>
      </c>
    </row>
    <row r="94" spans="2:12" ht="14.25" customHeight="1" x14ac:dyDescent="0.35">
      <c r="B94" s="7" t="s">
        <v>85</v>
      </c>
      <c r="C94" s="33">
        <f t="shared" ref="C94:L94" si="20">C93-C92</f>
        <v>-13.762477953426419</v>
      </c>
      <c r="D94" s="33">
        <f t="shared" si="20"/>
        <v>-8.9527159740148505</v>
      </c>
      <c r="E94" s="33">
        <f t="shared" si="20"/>
        <v>-8.9049063904855998</v>
      </c>
      <c r="F94" s="33">
        <f t="shared" si="20"/>
        <v>-7.3331920151917203</v>
      </c>
      <c r="G94" s="33">
        <f t="shared" si="20"/>
        <v>-6.952049098329141</v>
      </c>
      <c r="H94" s="33">
        <f t="shared" si="20"/>
        <v>-9.6661919106822012</v>
      </c>
      <c r="I94" s="33">
        <f t="shared" si="20"/>
        <v>-21.85642993127064</v>
      </c>
      <c r="J94" s="33">
        <f t="shared" si="20"/>
        <v>-26.332525139506004</v>
      </c>
      <c r="K94" s="33">
        <f t="shared" si="20"/>
        <v>-28.094144097545453</v>
      </c>
      <c r="L94" s="34">
        <f t="shared" si="20"/>
        <v>-37.61771545146722</v>
      </c>
    </row>
    <row r="95" spans="2:12" ht="14.25" customHeight="1" x14ac:dyDescent="0.35">
      <c r="B95" s="7" t="s">
        <v>86</v>
      </c>
      <c r="C95" s="28">
        <f t="shared" ref="C95:L95" si="21">C94/C92</f>
        <v>-0.51609292325349077</v>
      </c>
      <c r="D95" s="28">
        <f t="shared" si="21"/>
        <v>-0.25101072824340703</v>
      </c>
      <c r="E95" s="28">
        <f t="shared" si="21"/>
        <v>-0.19081942265326288</v>
      </c>
      <c r="F95" s="28">
        <f t="shared" si="21"/>
        <v>-0.11891662727337925</v>
      </c>
      <c r="G95" s="28">
        <f t="shared" si="21"/>
        <v>-9.6111277857084884E-2</v>
      </c>
      <c r="H95" s="28">
        <f t="shared" si="21"/>
        <v>-0.1159943029281864</v>
      </c>
      <c r="I95" s="28">
        <f t="shared" si="21"/>
        <v>-0.19990637132259731</v>
      </c>
      <c r="J95" s="28">
        <f t="shared" si="21"/>
        <v>-0.22066361848748048</v>
      </c>
      <c r="K95" s="28">
        <f t="shared" si="21"/>
        <v>-0.20407368593858682</v>
      </c>
      <c r="L95" s="29">
        <f t="shared" si="21"/>
        <v>-0.23365040653085228</v>
      </c>
    </row>
    <row r="96" spans="2:12" ht="14.25" customHeight="1" x14ac:dyDescent="0.35">
      <c r="B96" s="7" t="s">
        <v>89</v>
      </c>
      <c r="C96" s="30">
        <f t="shared" ref="C96:L96" si="22">$C$84*C87+$D$84</f>
        <v>4.3037578951749111</v>
      </c>
      <c r="D96" s="30">
        <f t="shared" si="22"/>
        <v>17.088011199152902</v>
      </c>
      <c r="E96" s="30">
        <f t="shared" si="22"/>
        <v>29.8722645031309</v>
      </c>
      <c r="F96" s="30">
        <f t="shared" si="22"/>
        <v>42.656517807108898</v>
      </c>
      <c r="G96" s="30">
        <f t="shared" si="22"/>
        <v>55.440771111086889</v>
      </c>
      <c r="H96" s="30">
        <f t="shared" si="22"/>
        <v>68.22502441506488</v>
      </c>
      <c r="I96" s="30">
        <f t="shared" si="22"/>
        <v>81.009277719042885</v>
      </c>
      <c r="J96" s="30">
        <f t="shared" si="22"/>
        <v>93.793531023020876</v>
      </c>
      <c r="K96" s="30">
        <f t="shared" si="22"/>
        <v>106.57778432699887</v>
      </c>
      <c r="L96" s="31">
        <f t="shared" si="22"/>
        <v>119.36203763097687</v>
      </c>
    </row>
    <row r="97" spans="2:12" ht="14.25" customHeight="1" x14ac:dyDescent="0.35">
      <c r="B97" s="7" t="s">
        <v>85</v>
      </c>
      <c r="C97" s="33">
        <f t="shared" ref="C97:L97" si="23">C96-C92</f>
        <v>-22.362908771491753</v>
      </c>
      <c r="D97" s="33">
        <f t="shared" si="23"/>
        <v>-18.578655467513762</v>
      </c>
      <c r="E97" s="33">
        <f t="shared" si="23"/>
        <v>-16.794402163535764</v>
      </c>
      <c r="F97" s="33">
        <f t="shared" si="23"/>
        <v>-19.010148859557766</v>
      </c>
      <c r="G97" s="33">
        <f t="shared" si="23"/>
        <v>-16.892562222246454</v>
      </c>
      <c r="H97" s="33">
        <f t="shared" si="23"/>
        <v>-15.108308918268463</v>
      </c>
      <c r="I97" s="33">
        <f t="shared" si="23"/>
        <v>-28.324055614290458</v>
      </c>
      <c r="J97" s="33">
        <f t="shared" si="23"/>
        <v>-25.539802310312453</v>
      </c>
      <c r="K97" s="33">
        <f t="shared" si="23"/>
        <v>-31.088882339667791</v>
      </c>
      <c r="L97" s="34">
        <f t="shared" si="23"/>
        <v>-41.637962369023128</v>
      </c>
    </row>
    <row r="98" spans="2:12" ht="14.25" customHeight="1" x14ac:dyDescent="0.35">
      <c r="B98" s="7" t="s">
        <v>86</v>
      </c>
      <c r="C98" s="28">
        <f t="shared" ref="C98:L98" si="24">C97/C92</f>
        <v>-0.83860907893094083</v>
      </c>
      <c r="D98" s="28">
        <f t="shared" si="24"/>
        <v>-0.52089688226674102</v>
      </c>
      <c r="E98" s="28">
        <f t="shared" si="24"/>
        <v>-0.35988004636148069</v>
      </c>
      <c r="F98" s="28">
        <f t="shared" si="24"/>
        <v>-0.30827268420904486</v>
      </c>
      <c r="G98" s="28">
        <f t="shared" si="24"/>
        <v>-0.23353772657483574</v>
      </c>
      <c r="H98" s="28">
        <f t="shared" si="24"/>
        <v>-0.18129970701922155</v>
      </c>
      <c r="I98" s="28">
        <f t="shared" si="24"/>
        <v>-0.25906148427704684</v>
      </c>
      <c r="J98" s="28">
        <f t="shared" si="24"/>
        <v>-0.21402068975122168</v>
      </c>
      <c r="K98" s="28">
        <f t="shared" si="24"/>
        <v>-0.22582723249153361</v>
      </c>
      <c r="L98" s="29">
        <f t="shared" si="24"/>
        <v>-0.25862088427964675</v>
      </c>
    </row>
    <row r="99" spans="2:12" ht="14.25" customHeight="1" x14ac:dyDescent="0.35"/>
    <row r="100" spans="2:12" ht="14.25" customHeight="1" x14ac:dyDescent="0.35"/>
    <row r="101" spans="2:12" ht="14.25" customHeight="1" x14ac:dyDescent="0.35"/>
    <row r="102" spans="2:12" ht="14.25" customHeight="1" x14ac:dyDescent="0.35"/>
    <row r="103" spans="2:12" ht="14.25" customHeight="1" x14ac:dyDescent="0.35"/>
    <row r="104" spans="2:12" ht="14.25" customHeight="1" x14ac:dyDescent="0.35"/>
    <row r="105" spans="2:12" ht="14.25" customHeight="1" x14ac:dyDescent="0.3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opLeftCell="A79" workbookViewId="0">
      <selection activeCell="B24" sqref="B24"/>
    </sheetView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2:6" ht="14.25" customHeight="1" x14ac:dyDescent="0.35"/>
    <row r="2" spans="2:6" ht="14.25" customHeight="1" x14ac:dyDescent="0.35">
      <c r="B2" s="8" t="s">
        <v>102</v>
      </c>
    </row>
    <row r="3" spans="2:6" ht="14.25" customHeight="1" x14ac:dyDescent="0.35">
      <c r="B3" s="8" t="s">
        <v>0</v>
      </c>
      <c r="C3" s="7">
        <v>53</v>
      </c>
    </row>
    <row r="4" spans="2:6" ht="14.25" customHeight="1" x14ac:dyDescent="0.35">
      <c r="B4" s="8" t="s">
        <v>1</v>
      </c>
      <c r="C4" s="7">
        <v>168</v>
      </c>
      <c r="D4" s="35" t="s">
        <v>35</v>
      </c>
      <c r="E4" s="7">
        <f>C4*8/29</f>
        <v>46.344827586206897</v>
      </c>
    </row>
    <row r="5" spans="2:6" ht="14.25" customHeight="1" x14ac:dyDescent="0.35">
      <c r="B5" s="8" t="s">
        <v>2</v>
      </c>
      <c r="C5" s="7">
        <v>67.599999999999994</v>
      </c>
      <c r="D5" s="35" t="s">
        <v>36</v>
      </c>
      <c r="E5" s="7">
        <v>12</v>
      </c>
    </row>
    <row r="6" spans="2:6" ht="14.25" customHeight="1" x14ac:dyDescent="0.35">
      <c r="B6" s="8" t="s">
        <v>3</v>
      </c>
      <c r="C6" s="7">
        <v>26.7</v>
      </c>
      <c r="D6" s="35" t="s">
        <v>37</v>
      </c>
      <c r="E6" s="7">
        <f>(E4^2+E5^2)^0.5</f>
        <v>47.873197553487529</v>
      </c>
    </row>
    <row r="7" spans="2:6" ht="14.25" customHeight="1" x14ac:dyDescent="0.35">
      <c r="B7" s="8" t="s">
        <v>4</v>
      </c>
      <c r="C7" s="7">
        <v>10</v>
      </c>
    </row>
    <row r="8" spans="2:6" ht="14.25" customHeight="1" x14ac:dyDescent="0.35">
      <c r="B8" s="8" t="s">
        <v>5</v>
      </c>
      <c r="C8" s="7">
        <v>24</v>
      </c>
    </row>
    <row r="9" spans="2:6" ht="14.25" customHeight="1" x14ac:dyDescent="0.35">
      <c r="B9" s="8" t="s">
        <v>38</v>
      </c>
      <c r="C9" s="7">
        <f>(C4)+(C5*(C11/100+C12/100))^2</f>
        <v>1199.0520999999994</v>
      </c>
    </row>
    <row r="10" spans="2:6" ht="14.25" customHeight="1" x14ac:dyDescent="0.35">
      <c r="B10" s="8"/>
      <c r="C10" s="7" t="s">
        <v>39</v>
      </c>
      <c r="D10" s="7" t="s">
        <v>40</v>
      </c>
      <c r="E10" s="7" t="s">
        <v>41</v>
      </c>
      <c r="F10" s="7" t="s">
        <v>42</v>
      </c>
    </row>
    <row r="11" spans="2:6" ht="14.25" customHeight="1" x14ac:dyDescent="0.35">
      <c r="B11" s="8" t="s">
        <v>43</v>
      </c>
      <c r="C11" s="7">
        <v>18.3</v>
      </c>
      <c r="D11" s="7">
        <v>16.3</v>
      </c>
      <c r="E11" s="7">
        <v>24.6</v>
      </c>
      <c r="F11" s="7">
        <v>24.8</v>
      </c>
    </row>
    <row r="12" spans="2:6" ht="14.25" customHeight="1" x14ac:dyDescent="0.35">
      <c r="B12" s="8" t="s">
        <v>44</v>
      </c>
      <c r="C12" s="7">
        <v>29.2</v>
      </c>
      <c r="D12" s="7">
        <v>22.1</v>
      </c>
      <c r="E12" s="7">
        <v>36</v>
      </c>
      <c r="F12" s="7">
        <v>46.6</v>
      </c>
    </row>
    <row r="13" spans="2:6" ht="14.25" customHeight="1" x14ac:dyDescent="0.35">
      <c r="B13" s="8"/>
    </row>
    <row r="14" spans="2:6" ht="14.25" customHeight="1" x14ac:dyDescent="0.35">
      <c r="B14" s="12" t="s">
        <v>45</v>
      </c>
    </row>
    <row r="15" spans="2:6" ht="14.25" customHeight="1" x14ac:dyDescent="0.35">
      <c r="C15" s="7" t="s">
        <v>46</v>
      </c>
      <c r="D15" s="7" t="s">
        <v>18</v>
      </c>
      <c r="E15" s="7" t="s">
        <v>19</v>
      </c>
      <c r="F15" s="7" t="s">
        <v>47</v>
      </c>
    </row>
    <row r="16" spans="2:6" ht="14.25" customHeight="1" x14ac:dyDescent="0.35">
      <c r="B16" s="7" t="s">
        <v>48</v>
      </c>
      <c r="C16" s="7">
        <v>50</v>
      </c>
      <c r="D16" s="7">
        <v>22</v>
      </c>
      <c r="E16" s="7" t="s">
        <v>49</v>
      </c>
      <c r="F16" s="7">
        <v>22</v>
      </c>
    </row>
    <row r="17" spans="1:15" ht="14.25" customHeight="1" x14ac:dyDescent="0.35">
      <c r="B17" s="7" t="s">
        <v>50</v>
      </c>
      <c r="C17" s="7">
        <v>50</v>
      </c>
      <c r="D17" s="7" t="s">
        <v>49</v>
      </c>
      <c r="E17" s="7">
        <v>48</v>
      </c>
      <c r="F17" s="7">
        <v>26</v>
      </c>
    </row>
    <row r="18" spans="1:15" ht="14.25" customHeight="1" x14ac:dyDescent="0.35">
      <c r="C18" s="13">
        <f>$A$20-C20</f>
        <v>0</v>
      </c>
      <c r="D18" s="13">
        <f t="shared" ref="D18:O18" si="0">$A$20-D20</f>
        <v>5</v>
      </c>
      <c r="E18" s="13">
        <f t="shared" si="0"/>
        <v>10</v>
      </c>
      <c r="F18" s="13">
        <f t="shared" si="0"/>
        <v>15</v>
      </c>
      <c r="G18" s="13">
        <f t="shared" si="0"/>
        <v>20</v>
      </c>
      <c r="H18" s="13">
        <f t="shared" si="0"/>
        <v>25</v>
      </c>
      <c r="I18" s="13">
        <f t="shared" si="0"/>
        <v>30</v>
      </c>
      <c r="J18" s="13">
        <f t="shared" si="0"/>
        <v>35</v>
      </c>
      <c r="K18" s="13">
        <f t="shared" si="0"/>
        <v>40</v>
      </c>
      <c r="L18" s="13">
        <f t="shared" si="0"/>
        <v>45</v>
      </c>
      <c r="M18" s="13">
        <f t="shared" si="0"/>
        <v>50</v>
      </c>
      <c r="N18" s="13">
        <f t="shared" si="0"/>
        <v>55</v>
      </c>
      <c r="O18" s="13">
        <f t="shared" si="0"/>
        <v>60</v>
      </c>
    </row>
    <row r="19" spans="1:15" ht="14.25" customHeight="1" x14ac:dyDescent="0.35">
      <c r="B19" s="12" t="s">
        <v>101</v>
      </c>
      <c r="C19" s="13">
        <f t="shared" ref="C19:O19" si="1">($E$4^2+$E$5^2-2*$E$4*$E$5*COS((90+$A$20-C20)*PI()/180))^0.5-$E$6</f>
        <v>0</v>
      </c>
      <c r="D19" s="13">
        <f t="shared" si="1"/>
        <v>1.0019932174358743</v>
      </c>
      <c r="E19" s="13">
        <f t="shared" si="1"/>
        <v>1.9764536038318568</v>
      </c>
      <c r="F19" s="13">
        <f t="shared" si="1"/>
        <v>2.9177585362192033</v>
      </c>
      <c r="G19" s="13">
        <f t="shared" si="1"/>
        <v>3.8207459385479154</v>
      </c>
      <c r="H19" s="13">
        <f t="shared" si="1"/>
        <v>4.6806903654758756</v>
      </c>
      <c r="I19" s="13">
        <f t="shared" si="1"/>
        <v>5.4932804549938439</v>
      </c>
      <c r="J19" s="13">
        <f t="shared" si="1"/>
        <v>6.254598163685813</v>
      </c>
      <c r="K19" s="13">
        <f t="shared" si="1"/>
        <v>6.9610999863423189</v>
      </c>
      <c r="L19" s="13">
        <f t="shared" si="1"/>
        <v>7.6096002185636067</v>
      </c>
      <c r="M19" s="13">
        <f t="shared" si="1"/>
        <v>8.197256228772396</v>
      </c>
      <c r="N19" s="13">
        <f t="shared" si="1"/>
        <v>8.7215556505183827</v>
      </c>
      <c r="O19" s="13">
        <f t="shared" si="1"/>
        <v>9.1803053763344451</v>
      </c>
    </row>
    <row r="20" spans="1:15" ht="14.25" customHeight="1" x14ac:dyDescent="0.35">
      <c r="A20" s="7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B21" s="8" t="s">
        <v>53</v>
      </c>
      <c r="C21" s="7">
        <v>6.75</v>
      </c>
      <c r="D21" s="7">
        <v>7.75</v>
      </c>
      <c r="E21" s="7">
        <v>9</v>
      </c>
      <c r="F21" s="7">
        <v>10.5</v>
      </c>
      <c r="G21" s="7">
        <v>11.5</v>
      </c>
      <c r="H21" s="7">
        <v>12.25</v>
      </c>
      <c r="I21" s="7">
        <v>13.5</v>
      </c>
      <c r="J21" s="7">
        <v>15.25</v>
      </c>
      <c r="K21" s="7">
        <v>16.25</v>
      </c>
      <c r="L21" s="7">
        <v>17</v>
      </c>
      <c r="M21" s="7">
        <v>18.5</v>
      </c>
      <c r="N21" s="7">
        <v>19</v>
      </c>
      <c r="O21" s="7">
        <v>20.25</v>
      </c>
    </row>
    <row r="22" spans="1:15" ht="14.25" customHeight="1" x14ac:dyDescent="0.35">
      <c r="B22" s="12" t="s">
        <v>54</v>
      </c>
    </row>
    <row r="23" spans="1:15" ht="14.25" customHeight="1" x14ac:dyDescent="0.35">
      <c r="B23" s="8" t="s">
        <v>55</v>
      </c>
      <c r="C23" s="15">
        <f t="shared" ref="C23:O23" si="3">(C21-$C$21)</f>
        <v>0</v>
      </c>
      <c r="D23" s="15">
        <f t="shared" si="3"/>
        <v>1</v>
      </c>
      <c r="E23" s="15">
        <f t="shared" si="3"/>
        <v>2.25</v>
      </c>
      <c r="F23" s="15">
        <f t="shared" si="3"/>
        <v>3.75</v>
      </c>
      <c r="G23" s="15">
        <f t="shared" si="3"/>
        <v>4.75</v>
      </c>
      <c r="H23" s="15">
        <f t="shared" si="3"/>
        <v>5.5</v>
      </c>
      <c r="I23" s="15">
        <f t="shared" si="3"/>
        <v>6.75</v>
      </c>
      <c r="J23" s="15">
        <f t="shared" si="3"/>
        <v>8.5</v>
      </c>
      <c r="K23" s="15">
        <f t="shared" si="3"/>
        <v>9.5</v>
      </c>
      <c r="L23" s="15">
        <f t="shared" si="3"/>
        <v>10.25</v>
      </c>
      <c r="M23" s="15">
        <f t="shared" si="3"/>
        <v>11.75</v>
      </c>
      <c r="N23" s="15">
        <f t="shared" si="3"/>
        <v>12.25</v>
      </c>
      <c r="O23" s="15">
        <f t="shared" si="3"/>
        <v>13.5</v>
      </c>
    </row>
    <row r="24" spans="1:15" ht="14.25" customHeight="1" x14ac:dyDescent="0.35">
      <c r="B24" s="8" t="s">
        <v>56</v>
      </c>
      <c r="C24" s="16">
        <f t="shared" ref="C24:O24" si="4">C23/$C$8^0.5</f>
        <v>0</v>
      </c>
      <c r="D24" s="16">
        <f t="shared" si="4"/>
        <v>0.20412414523193154</v>
      </c>
      <c r="E24" s="16">
        <f t="shared" si="4"/>
        <v>0.45927932677184591</v>
      </c>
      <c r="F24" s="16">
        <f t="shared" si="4"/>
        <v>0.76546554461974325</v>
      </c>
      <c r="G24" s="16">
        <f t="shared" si="4"/>
        <v>0.96958968985167471</v>
      </c>
      <c r="H24" s="16">
        <f t="shared" si="4"/>
        <v>1.1226827987756234</v>
      </c>
      <c r="I24" s="16">
        <f t="shared" si="4"/>
        <v>1.3778379803155378</v>
      </c>
      <c r="J24" s="16">
        <f t="shared" si="4"/>
        <v>1.7350552344714181</v>
      </c>
      <c r="K24" s="16">
        <f t="shared" si="4"/>
        <v>1.9391793797033494</v>
      </c>
      <c r="L24" s="16">
        <f t="shared" si="4"/>
        <v>2.0922724886272981</v>
      </c>
      <c r="M24" s="16">
        <f t="shared" si="4"/>
        <v>2.3984587064751954</v>
      </c>
      <c r="N24" s="16">
        <f t="shared" si="4"/>
        <v>2.5005207790911612</v>
      </c>
      <c r="O24" s="16">
        <f t="shared" si="4"/>
        <v>2.7556759606310757</v>
      </c>
    </row>
    <row r="25" spans="1:15" ht="14.25" customHeight="1" x14ac:dyDescent="0.35">
      <c r="B25" s="8" t="s">
        <v>57</v>
      </c>
      <c r="C25" s="7">
        <v>15</v>
      </c>
      <c r="D25" s="7">
        <v>24</v>
      </c>
      <c r="E25" s="7">
        <v>33</v>
      </c>
      <c r="F25" s="7">
        <v>45</v>
      </c>
      <c r="G25" s="7">
        <v>52</v>
      </c>
      <c r="H25" s="7">
        <v>59</v>
      </c>
      <c r="I25" s="7">
        <v>78</v>
      </c>
      <c r="J25" s="7">
        <v>86</v>
      </c>
      <c r="K25" s="7">
        <v>102</v>
      </c>
      <c r="L25" s="7">
        <v>107</v>
      </c>
      <c r="M25" s="7">
        <v>132</v>
      </c>
      <c r="N25" s="7">
        <v>140</v>
      </c>
      <c r="O25" s="7">
        <v>159</v>
      </c>
    </row>
    <row r="26" spans="1:15" ht="14.25" customHeight="1" x14ac:dyDescent="0.35">
      <c r="B26" s="8"/>
      <c r="C26" s="7">
        <v>15</v>
      </c>
      <c r="D26" s="7">
        <v>18</v>
      </c>
      <c r="E26" s="7">
        <v>32</v>
      </c>
      <c r="F26" s="7">
        <v>36</v>
      </c>
      <c r="G26" s="7">
        <v>41</v>
      </c>
      <c r="H26" s="7">
        <v>56</v>
      </c>
      <c r="I26" s="7">
        <v>68</v>
      </c>
      <c r="J26" s="7">
        <v>72</v>
      </c>
      <c r="K26" s="7">
        <v>88</v>
      </c>
      <c r="L26" s="7">
        <v>90</v>
      </c>
      <c r="M26" s="7">
        <v>120</v>
      </c>
      <c r="N26" s="7">
        <v>127</v>
      </c>
      <c r="O26" s="7">
        <v>128</v>
      </c>
    </row>
    <row r="27" spans="1:15" ht="14.25" customHeight="1" x14ac:dyDescent="0.35">
      <c r="B27" s="8"/>
      <c r="C27" s="7">
        <v>20</v>
      </c>
      <c r="D27" s="7">
        <v>24</v>
      </c>
      <c r="E27" s="7">
        <v>31</v>
      </c>
      <c r="F27" s="7">
        <v>38</v>
      </c>
      <c r="G27" s="7">
        <v>45</v>
      </c>
      <c r="H27" s="7">
        <v>55</v>
      </c>
      <c r="I27" s="7">
        <v>66</v>
      </c>
      <c r="J27" s="7">
        <v>75</v>
      </c>
      <c r="K27" s="7">
        <v>92</v>
      </c>
      <c r="L27" s="7">
        <v>95</v>
      </c>
      <c r="M27" s="7">
        <v>111</v>
      </c>
      <c r="N27" s="7">
        <v>115</v>
      </c>
      <c r="O27" s="7">
        <v>136</v>
      </c>
    </row>
    <row r="28" spans="1:15" ht="14.25" customHeight="1" x14ac:dyDescent="0.35">
      <c r="B28" s="8" t="s">
        <v>58</v>
      </c>
      <c r="C28" s="17">
        <f t="shared" ref="C28:O28" si="5">AVERAGE(C25:C27)</f>
        <v>16.666666666666668</v>
      </c>
      <c r="D28" s="17">
        <f t="shared" si="5"/>
        <v>22</v>
      </c>
      <c r="E28" s="17">
        <f t="shared" si="5"/>
        <v>32</v>
      </c>
      <c r="F28" s="17">
        <f t="shared" si="5"/>
        <v>39.666666666666664</v>
      </c>
      <c r="G28" s="17">
        <f t="shared" si="5"/>
        <v>46</v>
      </c>
      <c r="H28" s="17">
        <f t="shared" si="5"/>
        <v>56.666666666666664</v>
      </c>
      <c r="I28" s="17">
        <f t="shared" si="5"/>
        <v>70.666666666666671</v>
      </c>
      <c r="J28" s="17">
        <f t="shared" si="5"/>
        <v>77.666666666666671</v>
      </c>
      <c r="K28" s="17">
        <f t="shared" si="5"/>
        <v>94</v>
      </c>
      <c r="L28" s="17">
        <f t="shared" si="5"/>
        <v>97.333333333333329</v>
      </c>
      <c r="M28" s="17">
        <f t="shared" si="5"/>
        <v>121</v>
      </c>
      <c r="N28" s="17">
        <f t="shared" si="5"/>
        <v>127.33333333333333</v>
      </c>
      <c r="O28" s="17">
        <f t="shared" si="5"/>
        <v>141</v>
      </c>
    </row>
    <row r="29" spans="1:15" ht="14.25" customHeight="1" x14ac:dyDescent="0.35">
      <c r="B29" s="8" t="s">
        <v>59</v>
      </c>
      <c r="C29" s="18">
        <f t="shared" ref="C29:O29" si="6">C28-$C28</f>
        <v>0</v>
      </c>
      <c r="D29" s="18">
        <f t="shared" si="6"/>
        <v>5.3333333333333321</v>
      </c>
      <c r="E29" s="18">
        <f t="shared" si="6"/>
        <v>15.333333333333332</v>
      </c>
      <c r="F29" s="18">
        <f t="shared" si="6"/>
        <v>22.999999999999996</v>
      </c>
      <c r="G29" s="18">
        <f t="shared" si="6"/>
        <v>29.333333333333332</v>
      </c>
      <c r="H29" s="18">
        <f t="shared" si="6"/>
        <v>40</v>
      </c>
      <c r="I29" s="18">
        <f t="shared" si="6"/>
        <v>54</v>
      </c>
      <c r="J29" s="18">
        <f t="shared" si="6"/>
        <v>61</v>
      </c>
      <c r="K29" s="18">
        <f t="shared" si="6"/>
        <v>77.333333333333329</v>
      </c>
      <c r="L29" s="18">
        <f t="shared" si="6"/>
        <v>80.666666666666657</v>
      </c>
      <c r="M29" s="18">
        <f t="shared" si="6"/>
        <v>104.33333333333333</v>
      </c>
      <c r="N29" s="18">
        <f t="shared" si="6"/>
        <v>110.66666666666666</v>
      </c>
      <c r="O29" s="18">
        <f t="shared" si="6"/>
        <v>124.33333333333333</v>
      </c>
    </row>
    <row r="30" spans="1:15" ht="14.25" customHeight="1" x14ac:dyDescent="0.35">
      <c r="B30" s="8" t="s">
        <v>60</v>
      </c>
      <c r="C30" s="19">
        <f t="shared" ref="C30:O30" si="7">C29/($C$12)+($C$5*$C$12/100)^1.2/10</f>
        <v>3.5842265858335636</v>
      </c>
      <c r="D30" s="19">
        <f t="shared" si="7"/>
        <v>3.7668749876600476</v>
      </c>
      <c r="E30" s="19">
        <f t="shared" si="7"/>
        <v>4.1093407410847052</v>
      </c>
      <c r="F30" s="19">
        <f t="shared" si="7"/>
        <v>4.3718978187102762</v>
      </c>
      <c r="G30" s="19">
        <f t="shared" si="7"/>
        <v>4.5887927958792254</v>
      </c>
      <c r="H30" s="19">
        <f t="shared" si="7"/>
        <v>4.9540895995321934</v>
      </c>
      <c r="I30" s="19">
        <f t="shared" si="7"/>
        <v>5.4335416543267145</v>
      </c>
      <c r="J30" s="19">
        <f t="shared" si="7"/>
        <v>5.6732676817239742</v>
      </c>
      <c r="K30" s="19">
        <f t="shared" si="7"/>
        <v>6.2326284123175819</v>
      </c>
      <c r="L30" s="19">
        <f t="shared" si="7"/>
        <v>6.3467836634591341</v>
      </c>
      <c r="M30" s="19">
        <f t="shared" si="7"/>
        <v>7.1572859465641567</v>
      </c>
      <c r="N30" s="19">
        <f t="shared" si="7"/>
        <v>7.3741809237331069</v>
      </c>
      <c r="O30" s="19">
        <f t="shared" si="7"/>
        <v>7.8422174534134719</v>
      </c>
    </row>
    <row r="31" spans="1:15" ht="14.5" x14ac:dyDescent="0.35">
      <c r="B31" s="8" t="s">
        <v>61</v>
      </c>
      <c r="D31" s="20">
        <f t="shared" ref="D31:O31" si="8">D29/D23</f>
        <v>5.3333333333333321</v>
      </c>
      <c r="E31" s="20">
        <f t="shared" si="8"/>
        <v>6.814814814814814</v>
      </c>
      <c r="F31" s="20">
        <f t="shared" si="8"/>
        <v>6.133333333333332</v>
      </c>
      <c r="G31" s="20">
        <f t="shared" si="8"/>
        <v>6.1754385964912277</v>
      </c>
      <c r="H31" s="20">
        <f t="shared" si="8"/>
        <v>7.2727272727272725</v>
      </c>
      <c r="I31" s="20">
        <f t="shared" si="8"/>
        <v>8</v>
      </c>
      <c r="J31" s="20">
        <f t="shared" si="8"/>
        <v>7.1764705882352944</v>
      </c>
      <c r="K31" s="20">
        <f t="shared" si="8"/>
        <v>8.1403508771929811</v>
      </c>
      <c r="L31" s="20">
        <f t="shared" si="8"/>
        <v>7.8699186991869912</v>
      </c>
      <c r="M31" s="20">
        <f t="shared" si="8"/>
        <v>8.8794326241134751</v>
      </c>
      <c r="N31" s="20">
        <f t="shared" si="8"/>
        <v>9.0340136054421762</v>
      </c>
      <c r="O31" s="20">
        <f t="shared" si="8"/>
        <v>9.2098765432098766</v>
      </c>
    </row>
    <row r="32" spans="1:15" ht="14.25" customHeight="1" x14ac:dyDescent="0.35">
      <c r="B32" s="12" t="s">
        <v>96</v>
      </c>
      <c r="G32" s="7" t="s">
        <v>97</v>
      </c>
    </row>
    <row r="33" spans="1:12" ht="14.25" customHeight="1" x14ac:dyDescent="0.35">
      <c r="A33" s="6" t="s">
        <v>63</v>
      </c>
      <c r="B33" s="7">
        <f t="array" ref="B33:C37">LINEST(C29:O29,C23:O23,FALSE,TRUE)</f>
        <v>8.3952419178282103</v>
      </c>
      <c r="C33" s="7">
        <v>0</v>
      </c>
    </row>
    <row r="34" spans="1:12" ht="14.25" customHeight="1" x14ac:dyDescent="0.35">
      <c r="B34" s="7">
        <v>0.24304767834255031</v>
      </c>
      <c r="C34" s="7" t="e">
        <v>#N/A</v>
      </c>
    </row>
    <row r="35" spans="1:12" ht="14.25" customHeight="1" x14ac:dyDescent="0.35">
      <c r="A35" s="6" t="s">
        <v>64</v>
      </c>
      <c r="B35" s="7">
        <v>0.99004247066384243</v>
      </c>
      <c r="C35" s="7">
        <v>7.1127789910369472</v>
      </c>
    </row>
    <row r="36" spans="1:12" ht="14.25" customHeight="1" x14ac:dyDescent="0.35">
      <c r="B36" s="7">
        <v>1193.1182170687587</v>
      </c>
      <c r="C36" s="7">
        <v>12</v>
      </c>
    </row>
    <row r="37" spans="1:12" ht="14.25" customHeight="1" x14ac:dyDescent="0.35">
      <c r="B37" s="7">
        <v>60361.789389184851</v>
      </c>
      <c r="C37" s="7">
        <v>607.09949970403886</v>
      </c>
    </row>
    <row r="38" spans="1:12" ht="14.25" customHeight="1" x14ac:dyDescent="0.35"/>
    <row r="39" spans="1:12" ht="14.25" customHeight="1" x14ac:dyDescent="0.35"/>
    <row r="40" spans="1:12" ht="14.25" customHeight="1" x14ac:dyDescent="0.35">
      <c r="B40" s="12" t="s">
        <v>65</v>
      </c>
      <c r="G40" s="12" t="s">
        <v>66</v>
      </c>
    </row>
    <row r="41" spans="1:12" ht="14.25" customHeight="1" x14ac:dyDescent="0.35">
      <c r="A41" s="6" t="s">
        <v>63</v>
      </c>
      <c r="B41" s="7">
        <f t="array" ref="B41:D45">LINEST(C29:O29,C23:O23^{1;2},FALSE,TRUE)</f>
        <v>0.29560474142328252</v>
      </c>
      <c r="C41" s="7">
        <v>5.248975667670031</v>
      </c>
      <c r="D41" s="7">
        <v>0</v>
      </c>
      <c r="G41" s="7">
        <f t="array" ref="G41:I45">LINEST(C30:O30,C23:O23^{1;2},FALSE,TRUE)</f>
        <v>-4.9884299313574694E-2</v>
      </c>
      <c r="H41" s="7">
        <v>1.194058835281739</v>
      </c>
      <c r="I41" s="7">
        <v>0</v>
      </c>
    </row>
    <row r="42" spans="1:12" ht="14.25" customHeight="1" x14ac:dyDescent="0.35">
      <c r="B42" s="7">
        <v>3.751071894941134E-2</v>
      </c>
      <c r="C42" s="7">
        <v>0.41120965119761238</v>
      </c>
      <c r="D42" s="7" t="e">
        <v>#N/A</v>
      </c>
      <c r="G42" s="7">
        <v>1.973902253731909E-2</v>
      </c>
      <c r="H42" s="7">
        <v>0.21638818982647551</v>
      </c>
      <c r="I42" s="7" t="e">
        <v>#N/A</v>
      </c>
    </row>
    <row r="43" spans="1:12" ht="14.25" customHeight="1" x14ac:dyDescent="0.35">
      <c r="A43" s="6" t="s">
        <v>64</v>
      </c>
      <c r="B43" s="7">
        <v>0.99850166280832453</v>
      </c>
      <c r="C43" s="7">
        <v>2.8817916421647087</v>
      </c>
      <c r="D43" s="7" t="e">
        <v>#N/A</v>
      </c>
      <c r="G43" s="7">
        <v>0.93927584898129779</v>
      </c>
      <c r="H43" s="7">
        <v>1.516466539851262</v>
      </c>
      <c r="I43" s="7" t="e">
        <v>#N/A</v>
      </c>
    </row>
    <row r="44" spans="1:12" ht="14.25" customHeight="1" x14ac:dyDescent="0.35">
      <c r="B44" s="7">
        <v>3665.2358200523886</v>
      </c>
      <c r="C44" s="7">
        <v>11</v>
      </c>
      <c r="D44" s="7" t="e">
        <v>#N/A</v>
      </c>
      <c r="G44" s="7">
        <v>85.073518241631376</v>
      </c>
      <c r="H44" s="7">
        <v>11</v>
      </c>
      <c r="I44" s="7" t="e">
        <v>#N/A</v>
      </c>
    </row>
    <row r="45" spans="1:12" ht="14.25" customHeight="1" x14ac:dyDescent="0.35">
      <c r="B45" s="7">
        <v>60877.536935131538</v>
      </c>
      <c r="C45" s="7">
        <v>91.351953757354053</v>
      </c>
      <c r="D45" s="7" t="e">
        <v>#N/A</v>
      </c>
      <c r="G45" s="7">
        <v>391.28216580520467</v>
      </c>
      <c r="H45" s="7">
        <v>25.29637843137305</v>
      </c>
      <c r="I45" s="7" t="e">
        <v>#N/A</v>
      </c>
    </row>
    <row r="46" spans="1:12" ht="14.25" customHeight="1" x14ac:dyDescent="0.35"/>
    <row r="47" spans="1:12" ht="14.25" customHeight="1" x14ac:dyDescent="0.35"/>
    <row r="48" spans="1:12" ht="14.25" customHeight="1" x14ac:dyDescent="0.35">
      <c r="B48" s="12"/>
      <c r="C48" s="7">
        <v>2</v>
      </c>
      <c r="D48" s="7">
        <f>C48+1</f>
        <v>3</v>
      </c>
      <c r="E48" s="7">
        <f t="shared" ref="E48:L48" si="9">D48+1</f>
        <v>4</v>
      </c>
      <c r="F48" s="7">
        <f t="shared" si="9"/>
        <v>5</v>
      </c>
      <c r="G48" s="7">
        <f t="shared" si="9"/>
        <v>6</v>
      </c>
      <c r="H48" s="7">
        <f t="shared" si="9"/>
        <v>7</v>
      </c>
      <c r="I48" s="7">
        <f t="shared" si="9"/>
        <v>8</v>
      </c>
      <c r="J48" s="7">
        <f t="shared" si="9"/>
        <v>9</v>
      </c>
      <c r="K48" s="7">
        <f t="shared" si="9"/>
        <v>10</v>
      </c>
      <c r="L48" s="7">
        <f t="shared" si="9"/>
        <v>11</v>
      </c>
    </row>
    <row r="49" spans="1:12" ht="14.25" customHeight="1" x14ac:dyDescent="0.35">
      <c r="B49" s="6">
        <v>13</v>
      </c>
      <c r="C49" s="7">
        <f>$B$49-C48</f>
        <v>11</v>
      </c>
      <c r="D49" s="7">
        <f t="shared" ref="D49:L49" si="10">$B$49-D48</f>
        <v>10</v>
      </c>
      <c r="E49" s="7">
        <f t="shared" si="10"/>
        <v>9</v>
      </c>
      <c r="F49" s="7">
        <f t="shared" si="10"/>
        <v>8</v>
      </c>
      <c r="G49" s="7">
        <f t="shared" si="10"/>
        <v>7</v>
      </c>
      <c r="H49" s="7">
        <f t="shared" si="10"/>
        <v>6</v>
      </c>
      <c r="I49" s="7">
        <f t="shared" si="10"/>
        <v>5</v>
      </c>
      <c r="J49" s="7">
        <f t="shared" si="10"/>
        <v>4</v>
      </c>
      <c r="K49" s="7">
        <f t="shared" si="10"/>
        <v>3</v>
      </c>
      <c r="L49" s="7">
        <f t="shared" si="10"/>
        <v>2</v>
      </c>
    </row>
    <row r="50" spans="1:12" ht="14.25" customHeight="1" x14ac:dyDescent="0.35">
      <c r="A50" s="6"/>
      <c r="C50" s="7" t="str">
        <f>C48&amp;"-"&amp;C49</f>
        <v>2-11</v>
      </c>
      <c r="D50" s="7" t="str">
        <f t="shared" ref="D50:L50" si="11">D48&amp;"-"&amp;D49</f>
        <v>3-10</v>
      </c>
      <c r="E50" s="7" t="str">
        <f t="shared" si="11"/>
        <v>4-9</v>
      </c>
      <c r="F50" s="7" t="str">
        <f t="shared" si="11"/>
        <v>5-8</v>
      </c>
      <c r="G50" s="7" t="str">
        <f t="shared" si="11"/>
        <v>6-7</v>
      </c>
      <c r="H50" s="7" t="str">
        <f t="shared" si="11"/>
        <v>7-6</v>
      </c>
      <c r="I50" s="7" t="str">
        <f t="shared" si="11"/>
        <v>8-5</v>
      </c>
      <c r="J50" s="7" t="str">
        <f t="shared" si="11"/>
        <v>9-4</v>
      </c>
      <c r="K50" s="7" t="str">
        <f t="shared" si="11"/>
        <v>10-3</v>
      </c>
      <c r="L50" s="7" t="str">
        <f t="shared" si="11"/>
        <v>11-2</v>
      </c>
    </row>
    <row r="51" spans="1:12" ht="14.25" customHeight="1" x14ac:dyDescent="0.35">
      <c r="A51" s="6"/>
      <c r="B51" s="7" t="s">
        <v>68</v>
      </c>
      <c r="C51" s="21">
        <f>RSQ(C30:D30,C23:D23)</f>
        <v>1</v>
      </c>
      <c r="D51" s="21">
        <f>RSQ(C30:E30,C23:E23)</f>
        <v>0.98797546995871566</v>
      </c>
      <c r="E51" s="21">
        <f>RSQ(C30:F30,C23:F23)</f>
        <v>0.9917068342888411</v>
      </c>
      <c r="F51" s="21">
        <f>RSQ(C30:G30,C23:G23)</f>
        <v>0.99535825765711761</v>
      </c>
      <c r="G51" s="21">
        <f>RSQ(C30:H30,C23:H23)</f>
        <v>0.98155973195559609</v>
      </c>
      <c r="H51" s="21">
        <f>RSQ(C30:I30,C23:I23)</f>
        <v>0.97216158909595751</v>
      </c>
      <c r="I51" s="21">
        <f>RSQ(C30:J30,C23:J23)</f>
        <v>0.98161085840075069</v>
      </c>
      <c r="J51" s="21">
        <f>RSQ(C30:K30,C23:K23)</f>
        <v>0.98175183473546168</v>
      </c>
      <c r="K51" s="21">
        <f>RSQ(C30:L30,C23:L23)</f>
        <v>0.98611489966452626</v>
      </c>
      <c r="L51" s="21">
        <f>RSQ(C30:M30,C23:M23)</f>
        <v>0.98080658864838555</v>
      </c>
    </row>
    <row r="52" spans="1:12" ht="14.25" customHeight="1" x14ac:dyDescent="0.35">
      <c r="B52" s="7" t="s">
        <v>69</v>
      </c>
      <c r="C52" s="7">
        <f>RSQ(E30:O30,E23:O23)</f>
        <v>0.98277777808195566</v>
      </c>
      <c r="D52" s="7">
        <f>RSQ(F30:O30,F23:O23)</f>
        <v>0.98570413962890635</v>
      </c>
      <c r="E52" s="7">
        <f>RSQ(G30:O30,G23:O23)</f>
        <v>0.98324123728464186</v>
      </c>
      <c r="F52" s="7">
        <f>RSQ(H30:O30,H23:O23)</f>
        <v>0.97667285499666745</v>
      </c>
      <c r="G52" s="7">
        <f>RSQ(I30:O30,I23:O23)</f>
        <v>0.97109474468402746</v>
      </c>
      <c r="H52" s="7">
        <f>RSQ(J30:O30,J23:O23)</f>
        <v>0.9915638794357966</v>
      </c>
      <c r="I52" s="7">
        <f>RSQ(K30:O30,K23:O23)</f>
        <v>0.98589111607487578</v>
      </c>
      <c r="J52" s="7">
        <f>RSQ(L30:O30,L23:O23)</f>
        <v>0.98890172416778943</v>
      </c>
      <c r="K52" s="7">
        <f>RSQ(M30:O30,M23:O23)</f>
        <v>0.99884792626728114</v>
      </c>
      <c r="L52" s="7">
        <f>RSQ(N30:O30,N23:O23)</f>
        <v>0.99999999999999956</v>
      </c>
    </row>
    <row r="53" spans="1:12" ht="14.25" customHeight="1" x14ac:dyDescent="0.35">
      <c r="B53" s="7" t="s">
        <v>70</v>
      </c>
      <c r="C53" s="21">
        <f>AVERAGE(C51:C52)</f>
        <v>0.99138888904097788</v>
      </c>
      <c r="D53" s="21">
        <f t="shared" ref="D53:L53" si="12">AVERAGE(D51:D52)</f>
        <v>0.98683980479381095</v>
      </c>
      <c r="E53" s="21">
        <f t="shared" si="12"/>
        <v>0.98747403578674153</v>
      </c>
      <c r="F53" s="21">
        <f t="shared" si="12"/>
        <v>0.98601555632689253</v>
      </c>
      <c r="G53" s="21">
        <f t="shared" si="12"/>
        <v>0.97632723831981183</v>
      </c>
      <c r="H53" s="21">
        <f t="shared" si="12"/>
        <v>0.981862734265877</v>
      </c>
      <c r="I53" s="21">
        <f t="shared" si="12"/>
        <v>0.98375098723781318</v>
      </c>
      <c r="J53" s="21">
        <f t="shared" si="12"/>
        <v>0.98532677945162561</v>
      </c>
      <c r="K53" s="21">
        <f t="shared" si="12"/>
        <v>0.99248141296590364</v>
      </c>
      <c r="L53" s="21">
        <f t="shared" si="12"/>
        <v>0.9904032943241925</v>
      </c>
    </row>
    <row r="54" spans="1:12" ht="14.25" customHeight="1" x14ac:dyDescent="0.35"/>
    <row r="55" spans="1:12" ht="14.25" customHeight="1" x14ac:dyDescent="0.35">
      <c r="B55" s="12" t="s">
        <v>71</v>
      </c>
    </row>
    <row r="56" spans="1:12" ht="14.25" customHeight="1" x14ac:dyDescent="0.35">
      <c r="A56" s="6"/>
      <c r="B56" s="7">
        <f t="array" ref="B56:E60">LINEST(C30:E30,C23:E23,FALSE,TRUE)</f>
        <v>2.1464563554805172</v>
      </c>
      <c r="C56" s="7">
        <v>0</v>
      </c>
      <c r="D56" s="7" t="e">
        <v>#N/A</v>
      </c>
      <c r="E56" s="7" t="e">
        <v>#N/A</v>
      </c>
    </row>
    <row r="57" spans="1:12" ht="14.25" customHeight="1" x14ac:dyDescent="0.35">
      <c r="B57" s="7">
        <v>1.148413687498945</v>
      </c>
      <c r="C57" s="7" t="e">
        <v>#N/A</v>
      </c>
      <c r="D57" s="7" t="e">
        <v>#N/A</v>
      </c>
      <c r="E57" s="7" t="e">
        <v>#N/A</v>
      </c>
    </row>
    <row r="58" spans="1:12" ht="14.25" customHeight="1" x14ac:dyDescent="0.35">
      <c r="A58" s="6"/>
      <c r="B58" s="7">
        <v>0.63592626255952911</v>
      </c>
      <c r="C58" s="7">
        <v>2.8276407764533542</v>
      </c>
      <c r="D58" s="7" t="e">
        <v>#N/A</v>
      </c>
      <c r="E58" s="7" t="e">
        <v>#N/A</v>
      </c>
    </row>
    <row r="59" spans="1:12" ht="14.25" customHeight="1" x14ac:dyDescent="0.35">
      <c r="B59" s="7">
        <v>3.4933926683657508</v>
      </c>
      <c r="C59" s="7">
        <v>2</v>
      </c>
      <c r="D59" s="7" t="e">
        <v>#N/A</v>
      </c>
      <c r="E59" s="7" t="e">
        <v>#N/A</v>
      </c>
    </row>
    <row r="60" spans="1:12" ht="14.25" customHeight="1" x14ac:dyDescent="0.35">
      <c r="B60" s="7">
        <v>27.931603996270148</v>
      </c>
      <c r="C60" s="7">
        <v>15.991104721323454</v>
      </c>
      <c r="D60" s="7" t="e">
        <v>#N/A</v>
      </c>
      <c r="E60" s="7" t="e">
        <v>#N/A</v>
      </c>
    </row>
    <row r="61" spans="1:12" ht="14.25" customHeight="1" x14ac:dyDescent="0.35"/>
    <row r="62" spans="1:12" ht="14.25" customHeight="1" x14ac:dyDescent="0.35">
      <c r="B62" s="14" t="s">
        <v>72</v>
      </c>
    </row>
    <row r="63" spans="1:12" ht="14.25" customHeight="1" x14ac:dyDescent="0.35">
      <c r="B63" s="7">
        <f t="array" ref="B63:E67">LINEST(F30:O30,F23:O23,TRUE,TRUE)</f>
        <v>0.35362983525436009</v>
      </c>
      <c r="C63" s="7">
        <v>2.9385705200157677</v>
      </c>
      <c r="D63" s="7" t="e">
        <v>#N/A</v>
      </c>
      <c r="E63" s="7" t="e">
        <v>#N/A</v>
      </c>
    </row>
    <row r="64" spans="1:12" ht="14.25" customHeight="1" x14ac:dyDescent="0.35">
      <c r="B64" s="7">
        <v>1.5056906857357699E-2</v>
      </c>
      <c r="C64" s="7">
        <v>0.13884844036251009</v>
      </c>
      <c r="D64" s="7" t="e">
        <v>#N/A</v>
      </c>
      <c r="E64" s="7" t="e">
        <v>#N/A</v>
      </c>
    </row>
    <row r="65" spans="2:5" ht="14.25" customHeight="1" x14ac:dyDescent="0.35">
      <c r="B65" s="7">
        <v>0.98570413962890679</v>
      </c>
      <c r="C65" s="7">
        <v>0.15217907827935315</v>
      </c>
      <c r="D65" s="7" t="e">
        <v>#N/A</v>
      </c>
      <c r="E65" s="7" t="e">
        <v>#N/A</v>
      </c>
    </row>
    <row r="66" spans="2:5" ht="14.25" customHeight="1" x14ac:dyDescent="0.35">
      <c r="B66" s="7">
        <v>551.60255572838889</v>
      </c>
      <c r="C66" s="7">
        <v>8</v>
      </c>
      <c r="D66" s="7" t="e">
        <v>#N/A</v>
      </c>
      <c r="E66" s="7" t="e">
        <v>#N/A</v>
      </c>
    </row>
    <row r="67" spans="2:5" ht="14.25" customHeight="1" x14ac:dyDescent="0.35">
      <c r="B67" s="7">
        <v>12.774272268023935</v>
      </c>
      <c r="C67" s="7">
        <v>0.18526777492762792</v>
      </c>
      <c r="D67" s="7" t="e">
        <v>#N/A</v>
      </c>
      <c r="E67" s="7" t="e">
        <v>#N/A</v>
      </c>
    </row>
    <row r="68" spans="2:5" ht="14.25" customHeight="1" x14ac:dyDescent="0.35"/>
    <row r="69" spans="2:5" ht="14.25" customHeight="1" x14ac:dyDescent="0.35">
      <c r="B69" s="14" t="s">
        <v>73</v>
      </c>
    </row>
    <row r="70" spans="2:5" ht="14.25" customHeight="1" x14ac:dyDescent="0.35">
      <c r="B70" s="7">
        <f t="array" ref="B70:E74">LINEST(C23:O23,C18:O18,FALSE,TRUE)</f>
        <v>0.22946153846153847</v>
      </c>
      <c r="C70" s="7">
        <v>0</v>
      </c>
      <c r="D70" s="7" t="e">
        <v>#N/A</v>
      </c>
      <c r="E70" s="7" t="e">
        <v>#N/A</v>
      </c>
    </row>
    <row r="71" spans="2:5" ht="14.25" customHeight="1" x14ac:dyDescent="0.35">
      <c r="B71" s="7">
        <v>2.0665696356937961E-3</v>
      </c>
      <c r="C71" s="7" t="e">
        <v>#N/A</v>
      </c>
      <c r="D71" s="7" t="e">
        <v>#N/A</v>
      </c>
      <c r="E71" s="7" t="e">
        <v>#N/A</v>
      </c>
    </row>
    <row r="72" spans="2:5" ht="14.25" customHeight="1" x14ac:dyDescent="0.35">
      <c r="B72" s="7">
        <v>0.99902761326829048</v>
      </c>
      <c r="C72" s="7">
        <v>0.26343697246502501</v>
      </c>
      <c r="D72" s="7" t="e">
        <v>#N/A</v>
      </c>
      <c r="E72" s="7" t="e">
        <v>#N/A</v>
      </c>
    </row>
    <row r="73" spans="2:5" ht="14.25" customHeight="1" x14ac:dyDescent="0.35">
      <c r="B73" s="7">
        <v>12328.76896432285</v>
      </c>
      <c r="C73" s="7">
        <v>12</v>
      </c>
      <c r="D73" s="7" t="e">
        <v>#N/A</v>
      </c>
      <c r="E73" s="7" t="e">
        <v>#N/A</v>
      </c>
    </row>
    <row r="74" spans="2:5" ht="14.25" customHeight="1" x14ac:dyDescent="0.35">
      <c r="B74" s="7">
        <v>855.60471153846152</v>
      </c>
      <c r="C74" s="7">
        <v>0.83278846153845998</v>
      </c>
      <c r="D74" s="7" t="e">
        <v>#N/A</v>
      </c>
      <c r="E74" s="7" t="e">
        <v>#N/A</v>
      </c>
    </row>
    <row r="75" spans="2:5" ht="14.25" customHeight="1" x14ac:dyDescent="0.35"/>
    <row r="76" spans="2:5" ht="14.25" customHeight="1" x14ac:dyDescent="0.35">
      <c r="B76" s="14" t="s">
        <v>74</v>
      </c>
    </row>
    <row r="77" spans="2:5" ht="14.25" customHeight="1" x14ac:dyDescent="0.35">
      <c r="C77" s="7" t="s">
        <v>75</v>
      </c>
    </row>
    <row r="78" spans="2:5" ht="14.25" customHeight="1" x14ac:dyDescent="0.35">
      <c r="C78" s="7" t="s">
        <v>76</v>
      </c>
      <c r="D78" s="7" t="s">
        <v>77</v>
      </c>
    </row>
    <row r="79" spans="2:5" ht="14.25" customHeight="1" x14ac:dyDescent="0.35">
      <c r="B79" s="7" t="s">
        <v>78</v>
      </c>
      <c r="C79" s="7">
        <f>[1]Analysis!$P$146</f>
        <v>0.34203744840647843</v>
      </c>
      <c r="D79" s="7">
        <f>[1]Analysis!$Q$146</f>
        <v>3.2585633843548916</v>
      </c>
    </row>
    <row r="80" spans="2:5" ht="14.25" customHeight="1" x14ac:dyDescent="0.35">
      <c r="B80" s="7" t="s">
        <v>79</v>
      </c>
      <c r="C80" s="7">
        <f>[1]Analysis!$D$140</f>
        <v>0.23143507692307691</v>
      </c>
      <c r="D80" s="7">
        <f>[1]Analysis!$E$140</f>
        <v>0</v>
      </c>
    </row>
    <row r="81" spans="2:12" ht="14.25" customHeight="1" x14ac:dyDescent="0.35"/>
    <row r="82" spans="2:12" ht="14.25" customHeight="1" x14ac:dyDescent="0.35">
      <c r="C82" s="7" t="s">
        <v>76</v>
      </c>
      <c r="D82" s="7" t="s">
        <v>77</v>
      </c>
    </row>
    <row r="83" spans="2:12" ht="14.25" customHeight="1" x14ac:dyDescent="0.35">
      <c r="B83" s="7" t="s">
        <v>80</v>
      </c>
      <c r="C83" s="7">
        <f>$C$79*$C$12</f>
        <v>9.9874934934691701</v>
      </c>
      <c r="D83" s="7">
        <f>$C$12*($D$79-($C$5*$C$12/100)^1.2/10)</f>
        <v>-9.5093654831772216</v>
      </c>
    </row>
    <row r="84" spans="2:12" ht="14.25" customHeight="1" x14ac:dyDescent="0.35">
      <c r="B84" s="7" t="s">
        <v>81</v>
      </c>
      <c r="C84" s="7">
        <f>$C$79*$C$12*$C$80</f>
        <v>2.3114563249297677</v>
      </c>
      <c r="D84" s="7">
        <f>$C$12*($D$79-($C$5*$C$12/100)^1.2/10)</f>
        <v>-9.5093654831772216</v>
      </c>
    </row>
    <row r="85" spans="2:12" ht="14.25" customHeight="1" x14ac:dyDescent="0.35"/>
    <row r="86" spans="2:12" ht="14.25" customHeight="1" x14ac:dyDescent="0.35"/>
    <row r="87" spans="2:12" ht="14.25" customHeight="1" x14ac:dyDescent="0.35">
      <c r="B87" s="7" t="s">
        <v>82</v>
      </c>
      <c r="C87" s="10">
        <v>15</v>
      </c>
      <c r="D87" s="10">
        <f t="shared" ref="D87:K87" si="13">C87+5</f>
        <v>20</v>
      </c>
      <c r="E87" s="10">
        <f t="shared" si="13"/>
        <v>25</v>
      </c>
      <c r="F87" s="10">
        <f t="shared" si="13"/>
        <v>30</v>
      </c>
      <c r="G87" s="10">
        <f t="shared" si="13"/>
        <v>35</v>
      </c>
      <c r="H87" s="10">
        <f t="shared" si="13"/>
        <v>40</v>
      </c>
      <c r="I87" s="10">
        <f>H87+5</f>
        <v>45</v>
      </c>
      <c r="J87" s="10">
        <f t="shared" si="13"/>
        <v>50</v>
      </c>
      <c r="K87" s="10">
        <f t="shared" si="13"/>
        <v>55</v>
      </c>
      <c r="L87" s="10">
        <f>K87+5</f>
        <v>60</v>
      </c>
    </row>
    <row r="88" spans="2:12" ht="14.25" customHeight="1" x14ac:dyDescent="0.35">
      <c r="B88" s="7" t="s">
        <v>83</v>
      </c>
      <c r="C88" s="22">
        <f t="shared" ref="C88:L88" si="14">$C$80*C87</f>
        <v>3.4715261538461535</v>
      </c>
      <c r="D88" s="22">
        <f t="shared" si="14"/>
        <v>4.628701538461538</v>
      </c>
      <c r="E88" s="22">
        <f t="shared" si="14"/>
        <v>5.7858769230769225</v>
      </c>
      <c r="F88" s="22">
        <f t="shared" si="14"/>
        <v>6.943052307692307</v>
      </c>
      <c r="G88" s="22">
        <f t="shared" si="14"/>
        <v>8.1002276923076924</v>
      </c>
      <c r="H88" s="22">
        <f t="shared" si="14"/>
        <v>9.257403076923076</v>
      </c>
      <c r="I88" s="22">
        <f t="shared" si="14"/>
        <v>10.414578461538461</v>
      </c>
      <c r="J88" s="22">
        <f t="shared" si="14"/>
        <v>11.571753846153845</v>
      </c>
      <c r="K88" s="22">
        <f t="shared" si="14"/>
        <v>12.72892923076923</v>
      </c>
      <c r="L88" s="23">
        <f t="shared" si="14"/>
        <v>13.886104615384614</v>
      </c>
    </row>
    <row r="89" spans="2:12" ht="14.25" customHeight="1" x14ac:dyDescent="0.35">
      <c r="B89" s="7" t="s">
        <v>84</v>
      </c>
      <c r="C89" s="24">
        <f t="shared" ref="C89:L89" si="15">F23</f>
        <v>3.75</v>
      </c>
      <c r="D89" s="24">
        <f t="shared" si="15"/>
        <v>4.75</v>
      </c>
      <c r="E89" s="24">
        <f t="shared" si="15"/>
        <v>5.5</v>
      </c>
      <c r="F89" s="24">
        <f t="shared" si="15"/>
        <v>6.75</v>
      </c>
      <c r="G89" s="24">
        <f t="shared" si="15"/>
        <v>8.5</v>
      </c>
      <c r="H89" s="24">
        <f t="shared" si="15"/>
        <v>9.5</v>
      </c>
      <c r="I89" s="24">
        <f t="shared" si="15"/>
        <v>10.25</v>
      </c>
      <c r="J89" s="24">
        <f t="shared" si="15"/>
        <v>11.75</v>
      </c>
      <c r="K89" s="24">
        <f t="shared" si="15"/>
        <v>12.25</v>
      </c>
      <c r="L89" s="25">
        <f t="shared" si="15"/>
        <v>13.5</v>
      </c>
    </row>
    <row r="90" spans="2:12" ht="14.25" customHeight="1" x14ac:dyDescent="0.35">
      <c r="B90" s="7" t="s">
        <v>85</v>
      </c>
      <c r="C90" s="26">
        <f t="shared" ref="C90:K90" si="16">C88-C89</f>
        <v>-0.27847384615384652</v>
      </c>
      <c r="D90" s="26">
        <f t="shared" si="16"/>
        <v>-0.12129846153846202</v>
      </c>
      <c r="E90" s="26">
        <f t="shared" si="16"/>
        <v>0.28587692307692247</v>
      </c>
      <c r="F90" s="26">
        <f t="shared" si="16"/>
        <v>0.19305230769230697</v>
      </c>
      <c r="G90" s="26">
        <f t="shared" si="16"/>
        <v>-0.39977230769230765</v>
      </c>
      <c r="H90" s="26">
        <f t="shared" si="16"/>
        <v>-0.24259692307692404</v>
      </c>
      <c r="I90" s="26">
        <f t="shared" si="16"/>
        <v>0.16457846153846134</v>
      </c>
      <c r="J90" s="26">
        <f t="shared" si="16"/>
        <v>-0.17824615384615505</v>
      </c>
      <c r="K90" s="26">
        <f t="shared" si="16"/>
        <v>0.47892923076923033</v>
      </c>
      <c r="L90" s="27">
        <f>L88-L89</f>
        <v>0.38610461538461394</v>
      </c>
    </row>
    <row r="91" spans="2:12" ht="14.25" customHeight="1" x14ac:dyDescent="0.35">
      <c r="B91" s="7" t="s">
        <v>86</v>
      </c>
      <c r="C91" s="28">
        <f t="shared" ref="C91:L91" si="17">C90/C89</f>
        <v>-7.4259692307692401E-2</v>
      </c>
      <c r="D91" s="28">
        <f t="shared" si="17"/>
        <v>-2.5536518218623582E-2</v>
      </c>
      <c r="E91" s="28">
        <f t="shared" si="17"/>
        <v>5.1977622377622268E-2</v>
      </c>
      <c r="F91" s="28">
        <f t="shared" si="17"/>
        <v>2.8600341880341773E-2</v>
      </c>
      <c r="G91" s="28">
        <f t="shared" si="17"/>
        <v>-4.7032036199095018E-2</v>
      </c>
      <c r="H91" s="28">
        <f t="shared" si="17"/>
        <v>-2.5536518218623582E-2</v>
      </c>
      <c r="I91" s="28">
        <f t="shared" si="17"/>
        <v>1.6056435272045009E-2</v>
      </c>
      <c r="J91" s="28">
        <f t="shared" si="17"/>
        <v>-1.5169885433715323E-2</v>
      </c>
      <c r="K91" s="28">
        <f t="shared" si="17"/>
        <v>3.9096263736263702E-2</v>
      </c>
      <c r="L91" s="29">
        <f t="shared" si="17"/>
        <v>2.8600341880341773E-2</v>
      </c>
    </row>
    <row r="92" spans="2:12" ht="14.25" customHeight="1" x14ac:dyDescent="0.35">
      <c r="B92" s="7" t="s">
        <v>87</v>
      </c>
      <c r="C92" s="30">
        <f t="shared" ref="C92:L92" si="18">F29</f>
        <v>22.999999999999996</v>
      </c>
      <c r="D92" s="30">
        <f t="shared" si="18"/>
        <v>29.333333333333332</v>
      </c>
      <c r="E92" s="30">
        <f t="shared" si="18"/>
        <v>40</v>
      </c>
      <c r="F92" s="30">
        <f t="shared" si="18"/>
        <v>54</v>
      </c>
      <c r="G92" s="30">
        <f t="shared" si="18"/>
        <v>61</v>
      </c>
      <c r="H92" s="30">
        <f t="shared" si="18"/>
        <v>77.333333333333329</v>
      </c>
      <c r="I92" s="30">
        <f t="shared" si="18"/>
        <v>80.666666666666657</v>
      </c>
      <c r="J92" s="30">
        <f t="shared" si="18"/>
        <v>104.33333333333333</v>
      </c>
      <c r="K92" s="30">
        <f t="shared" si="18"/>
        <v>110.66666666666666</v>
      </c>
      <c r="L92" s="31">
        <f t="shared" si="18"/>
        <v>124.33333333333333</v>
      </c>
    </row>
    <row r="93" spans="2:12" ht="14.25" customHeight="1" x14ac:dyDescent="0.35">
      <c r="B93" s="7" t="s">
        <v>88</v>
      </c>
      <c r="C93" s="32">
        <f>$C$83*C89+$D$83</f>
        <v>27.943735117332167</v>
      </c>
      <c r="D93" s="32">
        <f t="shared" ref="D93:L93" si="19">$C$83*D89+$D$83</f>
        <v>37.931228610801341</v>
      </c>
      <c r="E93" s="32">
        <f t="shared" si="19"/>
        <v>45.421848730903214</v>
      </c>
      <c r="F93" s="32">
        <f t="shared" si="19"/>
        <v>57.906215597739674</v>
      </c>
      <c r="G93" s="32">
        <f t="shared" si="19"/>
        <v>75.384329211310728</v>
      </c>
      <c r="H93" s="32">
        <f t="shared" si="19"/>
        <v>85.371822704779902</v>
      </c>
      <c r="I93" s="32">
        <f t="shared" si="19"/>
        <v>92.862442824881768</v>
      </c>
      <c r="J93" s="32">
        <f t="shared" si="19"/>
        <v>107.84368306508553</v>
      </c>
      <c r="K93" s="32">
        <f t="shared" si="19"/>
        <v>112.83742981182012</v>
      </c>
      <c r="L93" s="32">
        <f t="shared" si="19"/>
        <v>125.32179667865657</v>
      </c>
    </row>
    <row r="94" spans="2:12" ht="14.25" customHeight="1" x14ac:dyDescent="0.35">
      <c r="B94" s="7" t="s">
        <v>85</v>
      </c>
      <c r="C94" s="33">
        <f t="shared" ref="C94:L94" si="20">C93-C92</f>
        <v>4.9437351173321709</v>
      </c>
      <c r="D94" s="33">
        <f t="shared" si="20"/>
        <v>8.5978952774680089</v>
      </c>
      <c r="E94" s="33">
        <f t="shared" si="20"/>
        <v>5.4218487309032142</v>
      </c>
      <c r="F94" s="33">
        <f t="shared" si="20"/>
        <v>3.9062155977396742</v>
      </c>
      <c r="G94" s="33">
        <f t="shared" si="20"/>
        <v>14.384329211310728</v>
      </c>
      <c r="H94" s="33">
        <f t="shared" si="20"/>
        <v>8.0384893714465733</v>
      </c>
      <c r="I94" s="33">
        <f t="shared" si="20"/>
        <v>12.195776158215111</v>
      </c>
      <c r="J94" s="33">
        <f t="shared" si="20"/>
        <v>3.5103497317521999</v>
      </c>
      <c r="K94" s="33">
        <f t="shared" si="20"/>
        <v>2.1707631451534581</v>
      </c>
      <c r="L94" s="34">
        <f t="shared" si="20"/>
        <v>0.98846334532323965</v>
      </c>
    </row>
    <row r="95" spans="2:12" ht="14.25" customHeight="1" x14ac:dyDescent="0.35">
      <c r="B95" s="7" t="s">
        <v>86</v>
      </c>
      <c r="C95" s="28">
        <f t="shared" ref="C95:L95" si="21">C94/C92</f>
        <v>0.21494500510139877</v>
      </c>
      <c r="D95" s="28">
        <f t="shared" si="21"/>
        <v>0.2931100662773185</v>
      </c>
      <c r="E95" s="28">
        <f t="shared" si="21"/>
        <v>0.13554621827258034</v>
      </c>
      <c r="F95" s="28">
        <f t="shared" si="21"/>
        <v>7.2337325884068035E-2</v>
      </c>
      <c r="G95" s="28">
        <f t="shared" si="21"/>
        <v>0.23580867559525784</v>
      </c>
      <c r="H95" s="28">
        <f t="shared" si="21"/>
        <v>0.10394598325146431</v>
      </c>
      <c r="I95" s="28">
        <f t="shared" si="21"/>
        <v>0.15118730774646832</v>
      </c>
      <c r="J95" s="28">
        <f t="shared" si="21"/>
        <v>3.3645524585484345E-2</v>
      </c>
      <c r="K95" s="28">
        <f t="shared" si="21"/>
        <v>1.9615329624880648E-2</v>
      </c>
      <c r="L95" s="29">
        <f t="shared" si="21"/>
        <v>7.9501073350394611E-3</v>
      </c>
    </row>
    <row r="96" spans="2:12" ht="14.25" customHeight="1" x14ac:dyDescent="0.35">
      <c r="B96" s="7" t="s">
        <v>89</v>
      </c>
      <c r="C96" s="30">
        <f t="shared" ref="C96:L96" si="22">$C$84*C87+$D$84</f>
        <v>25.162479390769299</v>
      </c>
      <c r="D96" s="30">
        <f t="shared" si="22"/>
        <v>36.719761015418136</v>
      </c>
      <c r="E96" s="30">
        <f t="shared" si="22"/>
        <v>48.277042640066973</v>
      </c>
      <c r="F96" s="30">
        <f t="shared" si="22"/>
        <v>59.834324264715818</v>
      </c>
      <c r="G96" s="30">
        <f t="shared" si="22"/>
        <v>71.391605889364655</v>
      </c>
      <c r="H96" s="30">
        <f t="shared" si="22"/>
        <v>82.948887514013492</v>
      </c>
      <c r="I96" s="30">
        <f t="shared" si="22"/>
        <v>94.506169138662329</v>
      </c>
      <c r="J96" s="30">
        <f t="shared" si="22"/>
        <v>106.06345076331117</v>
      </c>
      <c r="K96" s="30">
        <f t="shared" si="22"/>
        <v>117.62073238796</v>
      </c>
      <c r="L96" s="31">
        <f t="shared" si="22"/>
        <v>129.17801401260886</v>
      </c>
    </row>
    <row r="97" spans="2:12" ht="14.25" customHeight="1" x14ac:dyDescent="0.35">
      <c r="B97" s="7" t="s">
        <v>85</v>
      </c>
      <c r="C97" s="33">
        <f t="shared" ref="C97:L97" si="23">C96-C92</f>
        <v>2.1624793907693025</v>
      </c>
      <c r="D97" s="33">
        <f t="shared" si="23"/>
        <v>7.386427682084804</v>
      </c>
      <c r="E97" s="33">
        <f t="shared" si="23"/>
        <v>8.2770426400669734</v>
      </c>
      <c r="F97" s="33">
        <f t="shared" si="23"/>
        <v>5.8343242647158178</v>
      </c>
      <c r="G97" s="33">
        <f t="shared" si="23"/>
        <v>10.391605889364655</v>
      </c>
      <c r="H97" s="33">
        <f t="shared" si="23"/>
        <v>5.6155541806801637</v>
      </c>
      <c r="I97" s="33">
        <f t="shared" si="23"/>
        <v>13.839502471995672</v>
      </c>
      <c r="J97" s="33">
        <f t="shared" si="23"/>
        <v>1.7301174299778381</v>
      </c>
      <c r="K97" s="33">
        <f t="shared" si="23"/>
        <v>6.9540657212933468</v>
      </c>
      <c r="L97" s="34">
        <f t="shared" si="23"/>
        <v>4.8446806792755268</v>
      </c>
    </row>
    <row r="98" spans="2:12" ht="14.25" customHeight="1" x14ac:dyDescent="0.35">
      <c r="B98" s="7" t="s">
        <v>86</v>
      </c>
      <c r="C98" s="28">
        <f t="shared" ref="C98:L98" si="24">C97/C92</f>
        <v>9.4020843076926208E-2</v>
      </c>
      <c r="D98" s="28">
        <f t="shared" si="24"/>
        <v>0.2518100346165274</v>
      </c>
      <c r="E98" s="28">
        <f t="shared" si="24"/>
        <v>0.20692606600167435</v>
      </c>
      <c r="F98" s="28">
        <f t="shared" si="24"/>
        <v>0.10804304193918181</v>
      </c>
      <c r="G98" s="28">
        <f t="shared" si="24"/>
        <v>0.1703541949076173</v>
      </c>
      <c r="H98" s="28">
        <f t="shared" si="24"/>
        <v>7.2614924750174531E-2</v>
      </c>
      <c r="I98" s="28">
        <f t="shared" si="24"/>
        <v>0.17156408023135133</v>
      </c>
      <c r="J98" s="28">
        <f t="shared" si="24"/>
        <v>1.6582595175506438E-2</v>
      </c>
      <c r="K98" s="28">
        <f t="shared" si="24"/>
        <v>6.2837943264698923E-2</v>
      </c>
      <c r="L98" s="29">
        <f t="shared" si="24"/>
        <v>3.8965260155031045E-2</v>
      </c>
    </row>
    <row r="99" spans="2:12" ht="14.25" customHeight="1" x14ac:dyDescent="0.35"/>
    <row r="100" spans="2:12" ht="14.25" customHeight="1" x14ac:dyDescent="0.35"/>
    <row r="101" spans="2:12" ht="14.25" customHeight="1" x14ac:dyDescent="0.35"/>
    <row r="102" spans="2:12" ht="14.25" customHeight="1" x14ac:dyDescent="0.35"/>
    <row r="103" spans="2:12" ht="14.25" customHeight="1" x14ac:dyDescent="0.35"/>
    <row r="104" spans="2:12" ht="14.25" customHeight="1" x14ac:dyDescent="0.35"/>
    <row r="105" spans="2:12" ht="14.25" customHeight="1" x14ac:dyDescent="0.3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opLeftCell="A79" workbookViewId="0">
      <selection activeCell="B24" sqref="B24"/>
    </sheetView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2:6" ht="14.25" customHeight="1" x14ac:dyDescent="0.35"/>
    <row r="2" spans="2:6" ht="14.25" customHeight="1" x14ac:dyDescent="0.35">
      <c r="B2" s="8" t="s">
        <v>103</v>
      </c>
    </row>
    <row r="3" spans="2:6" ht="14.25" customHeight="1" x14ac:dyDescent="0.35">
      <c r="B3" s="8" t="s">
        <v>0</v>
      </c>
      <c r="C3" s="7">
        <v>25</v>
      </c>
    </row>
    <row r="4" spans="2:6" ht="14.25" customHeight="1" x14ac:dyDescent="0.35">
      <c r="B4" s="8" t="s">
        <v>1</v>
      </c>
      <c r="C4" s="7">
        <v>160</v>
      </c>
      <c r="D4" s="35" t="s">
        <v>35</v>
      </c>
      <c r="E4" s="7">
        <f>C4*8/29</f>
        <v>44.137931034482762</v>
      </c>
    </row>
    <row r="5" spans="2:6" ht="14.25" customHeight="1" x14ac:dyDescent="0.35">
      <c r="B5" s="8" t="s">
        <v>2</v>
      </c>
      <c r="C5" s="7">
        <v>48.6</v>
      </c>
      <c r="D5" s="35" t="s">
        <v>36</v>
      </c>
      <c r="E5" s="7">
        <v>12</v>
      </c>
    </row>
    <row r="6" spans="2:6" ht="14.25" customHeight="1" x14ac:dyDescent="0.35">
      <c r="B6" s="8" t="s">
        <v>3</v>
      </c>
      <c r="C6" s="7">
        <v>19.8</v>
      </c>
      <c r="D6" s="35" t="s">
        <v>37</v>
      </c>
      <c r="E6" s="7">
        <f>(E4^2+E5^2)^0.5</f>
        <v>45.740102273658685</v>
      </c>
    </row>
    <row r="7" spans="2:6" ht="14.25" customHeight="1" x14ac:dyDescent="0.35">
      <c r="B7" s="8" t="s">
        <v>4</v>
      </c>
      <c r="C7" s="7">
        <v>3</v>
      </c>
    </row>
    <row r="8" spans="2:6" ht="14.25" customHeight="1" x14ac:dyDescent="0.35">
      <c r="B8" s="8" t="s">
        <v>5</v>
      </c>
      <c r="C8" s="7">
        <v>19</v>
      </c>
    </row>
    <row r="9" spans="2:6" ht="14.25" customHeight="1" x14ac:dyDescent="0.35">
      <c r="B9" s="8" t="s">
        <v>38</v>
      </c>
      <c r="C9" s="7">
        <f>(C4)+(C5*(C11/100+C12/100))^2</f>
        <v>681.75696399999993</v>
      </c>
    </row>
    <row r="10" spans="2:6" ht="14.25" customHeight="1" x14ac:dyDescent="0.35">
      <c r="B10" s="8"/>
      <c r="C10" s="7" t="s">
        <v>39</v>
      </c>
      <c r="D10" s="7" t="s">
        <v>40</v>
      </c>
      <c r="E10" s="7" t="s">
        <v>41</v>
      </c>
      <c r="F10" s="7" t="s">
        <v>42</v>
      </c>
    </row>
    <row r="11" spans="2:6" ht="14.25" customHeight="1" x14ac:dyDescent="0.35">
      <c r="B11" s="8" t="s">
        <v>43</v>
      </c>
      <c r="C11" s="7">
        <v>13.2</v>
      </c>
      <c r="D11" s="7">
        <v>11.2</v>
      </c>
      <c r="E11" s="7">
        <v>20.3</v>
      </c>
      <c r="F11" s="7">
        <v>19.7</v>
      </c>
    </row>
    <row r="12" spans="2:6" ht="14.25" customHeight="1" x14ac:dyDescent="0.35">
      <c r="B12" s="8" t="s">
        <v>44</v>
      </c>
      <c r="C12" s="7">
        <v>33.799999999999997</v>
      </c>
      <c r="D12" s="7">
        <v>27.4</v>
      </c>
      <c r="E12" s="7">
        <v>40.6</v>
      </c>
      <c r="F12" s="7">
        <v>51</v>
      </c>
    </row>
    <row r="13" spans="2:6" ht="14.25" customHeight="1" x14ac:dyDescent="0.35">
      <c r="B13" s="8"/>
    </row>
    <row r="14" spans="2:6" ht="14.25" customHeight="1" x14ac:dyDescent="0.35">
      <c r="B14" s="12" t="s">
        <v>45</v>
      </c>
    </row>
    <row r="15" spans="2:6" ht="14.25" customHeight="1" x14ac:dyDescent="0.35">
      <c r="C15" s="7" t="s">
        <v>46</v>
      </c>
      <c r="D15" s="7" t="s">
        <v>18</v>
      </c>
      <c r="E15" s="7" t="s">
        <v>19</v>
      </c>
      <c r="F15" s="7" t="s">
        <v>47</v>
      </c>
    </row>
    <row r="16" spans="2:6" ht="14.25" customHeight="1" x14ac:dyDescent="0.35">
      <c r="B16" s="7" t="s">
        <v>48</v>
      </c>
      <c r="C16" s="7">
        <v>52</v>
      </c>
      <c r="D16" s="7">
        <v>20</v>
      </c>
      <c r="E16" s="7" t="s">
        <v>49</v>
      </c>
      <c r="F16" s="7">
        <v>30</v>
      </c>
    </row>
    <row r="17" spans="1:15" ht="14.25" customHeight="1" x14ac:dyDescent="0.35">
      <c r="B17" s="7" t="s">
        <v>50</v>
      </c>
      <c r="C17" s="7">
        <v>48</v>
      </c>
      <c r="D17" s="7" t="s">
        <v>49</v>
      </c>
      <c r="E17" s="7">
        <v>48</v>
      </c>
      <c r="F17" s="7">
        <v>24</v>
      </c>
    </row>
    <row r="18" spans="1:15" ht="14.25" customHeight="1" x14ac:dyDescent="0.35">
      <c r="C18" s="13">
        <f>$A$20-C20</f>
        <v>0</v>
      </c>
      <c r="D18" s="13">
        <f t="shared" ref="D18:O18" si="0">$A$20-D20</f>
        <v>5</v>
      </c>
      <c r="E18" s="13">
        <f t="shared" si="0"/>
        <v>10</v>
      </c>
      <c r="F18" s="13">
        <f t="shared" si="0"/>
        <v>15</v>
      </c>
      <c r="G18" s="13">
        <f t="shared" si="0"/>
        <v>20</v>
      </c>
      <c r="H18" s="13">
        <f t="shared" si="0"/>
        <v>25</v>
      </c>
      <c r="I18" s="13">
        <f t="shared" si="0"/>
        <v>30</v>
      </c>
      <c r="J18" s="13">
        <f t="shared" si="0"/>
        <v>35</v>
      </c>
      <c r="K18" s="13">
        <f t="shared" si="0"/>
        <v>40</v>
      </c>
      <c r="L18" s="13">
        <f t="shared" si="0"/>
        <v>45</v>
      </c>
      <c r="M18" s="13">
        <f t="shared" si="0"/>
        <v>50</v>
      </c>
      <c r="N18" s="13">
        <f t="shared" si="0"/>
        <v>55</v>
      </c>
      <c r="O18" s="13">
        <f t="shared" si="0"/>
        <v>60</v>
      </c>
    </row>
    <row r="19" spans="1:15" ht="14.25" customHeight="1" x14ac:dyDescent="0.35">
      <c r="B19" s="12" t="s">
        <v>104</v>
      </c>
      <c r="C19" s="13">
        <f t="shared" ref="C19:O19" si="1">($E$4^2+$E$5^2-2*$E$4*$E$5*COS((90+$A$20-C20)*PI()/180))^0.5-$E$6</f>
        <v>0</v>
      </c>
      <c r="D19" s="13">
        <f t="shared" si="1"/>
        <v>0.99833946233079018</v>
      </c>
      <c r="E19" s="13">
        <f t="shared" si="1"/>
        <v>1.9684322560016696</v>
      </c>
      <c r="F19" s="13">
        <f t="shared" si="1"/>
        <v>2.9048013434752917</v>
      </c>
      <c r="G19" s="13">
        <f t="shared" si="1"/>
        <v>3.8024292721661723</v>
      </c>
      <c r="H19" s="13">
        <f t="shared" si="1"/>
        <v>4.6567314818435719</v>
      </c>
      <c r="I19" s="13">
        <f t="shared" si="1"/>
        <v>5.4635316639687233</v>
      </c>
      <c r="J19" s="13">
        <f t="shared" si="1"/>
        <v>6.2190394492447112</v>
      </c>
      <c r="K19" s="13">
        <f t="shared" si="1"/>
        <v>6.9198305070874753</v>
      </c>
      <c r="L19" s="13">
        <f t="shared" si="1"/>
        <v>7.5628290173444626</v>
      </c>
      <c r="M19" s="13">
        <f t="shared" si="1"/>
        <v>8.1452924005791303</v>
      </c>
      <c r="N19" s="13">
        <f t="shared" si="1"/>
        <v>8.6647981536626588</v>
      </c>
      <c r="O19" s="13">
        <f t="shared" si="1"/>
        <v>9.1192326212987993</v>
      </c>
    </row>
    <row r="20" spans="1:15" ht="14.25" customHeight="1" x14ac:dyDescent="0.35">
      <c r="A20" s="7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B21" s="8" t="s">
        <v>53</v>
      </c>
      <c r="C21" s="7">
        <v>5.5</v>
      </c>
      <c r="D21" s="7">
        <v>6.75</v>
      </c>
      <c r="E21" s="7">
        <v>7.5</v>
      </c>
      <c r="F21" s="7">
        <v>8.25</v>
      </c>
      <c r="G21" s="7">
        <v>9</v>
      </c>
      <c r="H21" s="7">
        <v>10</v>
      </c>
      <c r="I21" s="7">
        <v>10.75</v>
      </c>
      <c r="J21" s="7">
        <v>14.75</v>
      </c>
      <c r="K21" s="7">
        <v>15.5</v>
      </c>
      <c r="L21" s="7">
        <v>16.25</v>
      </c>
      <c r="M21" s="7">
        <v>16.5</v>
      </c>
      <c r="N21" s="7">
        <v>17</v>
      </c>
      <c r="O21" s="7">
        <v>18.25</v>
      </c>
    </row>
    <row r="22" spans="1:15" ht="14.25" customHeight="1" x14ac:dyDescent="0.35">
      <c r="B22" s="12" t="s">
        <v>54</v>
      </c>
    </row>
    <row r="23" spans="1:15" ht="14.25" customHeight="1" x14ac:dyDescent="0.35">
      <c r="B23" s="8" t="s">
        <v>55</v>
      </c>
      <c r="C23" s="15">
        <f t="shared" ref="C23:O23" si="3">(C21-$C$21)</f>
        <v>0</v>
      </c>
      <c r="D23" s="15">
        <f t="shared" si="3"/>
        <v>1.25</v>
      </c>
      <c r="E23" s="15">
        <f t="shared" si="3"/>
        <v>2</v>
      </c>
      <c r="F23" s="15">
        <f t="shared" si="3"/>
        <v>2.75</v>
      </c>
      <c r="G23" s="15">
        <f t="shared" si="3"/>
        <v>3.5</v>
      </c>
      <c r="H23" s="15">
        <f t="shared" si="3"/>
        <v>4.5</v>
      </c>
      <c r="I23" s="15">
        <f t="shared" si="3"/>
        <v>5.25</v>
      </c>
      <c r="J23" s="15">
        <f t="shared" si="3"/>
        <v>9.25</v>
      </c>
      <c r="K23" s="15">
        <f t="shared" si="3"/>
        <v>10</v>
      </c>
      <c r="L23" s="15">
        <f t="shared" si="3"/>
        <v>10.75</v>
      </c>
      <c r="M23" s="15">
        <f t="shared" si="3"/>
        <v>11</v>
      </c>
      <c r="N23" s="15">
        <f t="shared" si="3"/>
        <v>11.5</v>
      </c>
      <c r="O23" s="15">
        <f t="shared" si="3"/>
        <v>12.75</v>
      </c>
    </row>
    <row r="24" spans="1:15" ht="14.25" customHeight="1" x14ac:dyDescent="0.35">
      <c r="B24" s="8" t="s">
        <v>56</v>
      </c>
      <c r="C24" s="16">
        <f t="shared" ref="C24:O24" si="4">C23/$C$8^0.5</f>
        <v>0</v>
      </c>
      <c r="D24" s="16">
        <f t="shared" si="4"/>
        <v>0.28676966733820219</v>
      </c>
      <c r="E24" s="16">
        <f t="shared" si="4"/>
        <v>0.45883146774112349</v>
      </c>
      <c r="F24" s="16">
        <f t="shared" si="4"/>
        <v>0.63089326814404478</v>
      </c>
      <c r="G24" s="16">
        <f t="shared" si="4"/>
        <v>0.80295506854696608</v>
      </c>
      <c r="H24" s="16">
        <f t="shared" si="4"/>
        <v>1.0323708024175278</v>
      </c>
      <c r="I24" s="16">
        <f t="shared" si="4"/>
        <v>1.2044326028204491</v>
      </c>
      <c r="J24" s="16">
        <f t="shared" si="4"/>
        <v>2.122095538302696</v>
      </c>
      <c r="K24" s="16">
        <f t="shared" si="4"/>
        <v>2.2941573387056176</v>
      </c>
      <c r="L24" s="16">
        <f t="shared" si="4"/>
        <v>2.4662191391085386</v>
      </c>
      <c r="M24" s="16">
        <f t="shared" si="4"/>
        <v>2.5235730725761791</v>
      </c>
      <c r="N24" s="16">
        <f t="shared" si="4"/>
        <v>2.6382809395114601</v>
      </c>
      <c r="O24" s="16">
        <f t="shared" si="4"/>
        <v>2.9250506068496622</v>
      </c>
    </row>
    <row r="25" spans="1:15" ht="14.25" customHeight="1" x14ac:dyDescent="0.35">
      <c r="B25" s="8" t="s">
        <v>57</v>
      </c>
      <c r="C25" s="7">
        <v>14</v>
      </c>
      <c r="D25" s="7">
        <v>20</v>
      </c>
      <c r="E25" s="7">
        <v>25</v>
      </c>
      <c r="F25" s="7">
        <v>47</v>
      </c>
      <c r="G25" s="7">
        <v>53</v>
      </c>
      <c r="H25" s="7">
        <v>61</v>
      </c>
      <c r="I25" s="7">
        <v>83</v>
      </c>
      <c r="J25" s="7">
        <v>115</v>
      </c>
      <c r="K25" s="7">
        <v>127</v>
      </c>
      <c r="L25" s="7">
        <v>141</v>
      </c>
      <c r="M25" s="7">
        <v>145</v>
      </c>
      <c r="N25" s="7">
        <v>165</v>
      </c>
      <c r="O25" s="7">
        <v>187</v>
      </c>
    </row>
    <row r="26" spans="1:15" ht="14.25" customHeight="1" x14ac:dyDescent="0.35">
      <c r="B26" s="8"/>
      <c r="C26" s="7">
        <v>20</v>
      </c>
      <c r="D26" s="7">
        <v>30</v>
      </c>
      <c r="E26" s="7">
        <v>36</v>
      </c>
      <c r="F26" s="7">
        <v>41</v>
      </c>
      <c r="G26" s="7">
        <v>55</v>
      </c>
      <c r="H26" s="7">
        <v>58</v>
      </c>
      <c r="I26" s="7">
        <v>67</v>
      </c>
      <c r="J26" s="7">
        <v>87</v>
      </c>
      <c r="K26" s="7">
        <v>95</v>
      </c>
      <c r="L26" s="7">
        <v>135</v>
      </c>
      <c r="M26" s="7">
        <v>157</v>
      </c>
      <c r="N26" s="7">
        <v>125</v>
      </c>
      <c r="O26" s="7">
        <v>170</v>
      </c>
    </row>
    <row r="27" spans="1:15" ht="14.25" customHeight="1" x14ac:dyDescent="0.35">
      <c r="B27" s="8"/>
      <c r="C27" s="7">
        <v>9</v>
      </c>
      <c r="D27" s="7">
        <v>18</v>
      </c>
      <c r="E27" s="7">
        <v>26</v>
      </c>
      <c r="F27" s="7">
        <v>33</v>
      </c>
      <c r="G27" s="7">
        <v>45</v>
      </c>
      <c r="H27" s="7">
        <v>60</v>
      </c>
      <c r="I27" s="7">
        <v>71</v>
      </c>
      <c r="J27" s="7">
        <v>78</v>
      </c>
      <c r="K27" s="7">
        <v>92</v>
      </c>
      <c r="L27" s="7">
        <v>107</v>
      </c>
      <c r="M27" s="7">
        <v>134</v>
      </c>
      <c r="N27" s="7">
        <v>146</v>
      </c>
      <c r="O27" s="7">
        <v>149</v>
      </c>
    </row>
    <row r="28" spans="1:15" ht="14.25" customHeight="1" x14ac:dyDescent="0.35">
      <c r="B28" s="8" t="s">
        <v>58</v>
      </c>
      <c r="C28" s="17">
        <f t="shared" ref="C28:O28" si="5">AVERAGE(C25:C27)</f>
        <v>14.333333333333334</v>
      </c>
      <c r="D28" s="17">
        <f t="shared" si="5"/>
        <v>22.666666666666668</v>
      </c>
      <c r="E28" s="17">
        <f t="shared" si="5"/>
        <v>29</v>
      </c>
      <c r="F28" s="17">
        <f t="shared" si="5"/>
        <v>40.333333333333336</v>
      </c>
      <c r="G28" s="17">
        <f t="shared" si="5"/>
        <v>51</v>
      </c>
      <c r="H28" s="17">
        <f t="shared" si="5"/>
        <v>59.666666666666664</v>
      </c>
      <c r="I28" s="17">
        <f t="shared" si="5"/>
        <v>73.666666666666671</v>
      </c>
      <c r="J28" s="17">
        <f t="shared" si="5"/>
        <v>93.333333333333329</v>
      </c>
      <c r="K28" s="17">
        <f t="shared" si="5"/>
        <v>104.66666666666667</v>
      </c>
      <c r="L28" s="17">
        <f t="shared" si="5"/>
        <v>127.66666666666667</v>
      </c>
      <c r="M28" s="17">
        <f t="shared" si="5"/>
        <v>145.33333333333334</v>
      </c>
      <c r="N28" s="17">
        <f t="shared" si="5"/>
        <v>145.33333333333334</v>
      </c>
      <c r="O28" s="17">
        <f t="shared" si="5"/>
        <v>168.66666666666666</v>
      </c>
    </row>
    <row r="29" spans="1:15" ht="14.25" customHeight="1" x14ac:dyDescent="0.35">
      <c r="B29" s="8" t="s">
        <v>59</v>
      </c>
      <c r="C29" s="18">
        <f t="shared" ref="C29:O29" si="6">C28-$C28</f>
        <v>0</v>
      </c>
      <c r="D29" s="18">
        <f t="shared" si="6"/>
        <v>8.3333333333333339</v>
      </c>
      <c r="E29" s="18">
        <f t="shared" si="6"/>
        <v>14.666666666666666</v>
      </c>
      <c r="F29" s="18">
        <f t="shared" si="6"/>
        <v>26</v>
      </c>
      <c r="G29" s="18">
        <f t="shared" si="6"/>
        <v>36.666666666666664</v>
      </c>
      <c r="H29" s="18">
        <f t="shared" si="6"/>
        <v>45.333333333333329</v>
      </c>
      <c r="I29" s="18">
        <f t="shared" si="6"/>
        <v>59.333333333333336</v>
      </c>
      <c r="J29" s="18">
        <f t="shared" si="6"/>
        <v>79</v>
      </c>
      <c r="K29" s="18">
        <f t="shared" si="6"/>
        <v>90.333333333333343</v>
      </c>
      <c r="L29" s="18">
        <f t="shared" si="6"/>
        <v>113.33333333333334</v>
      </c>
      <c r="M29" s="18">
        <f t="shared" si="6"/>
        <v>131</v>
      </c>
      <c r="N29" s="18">
        <f t="shared" si="6"/>
        <v>131</v>
      </c>
      <c r="O29" s="18">
        <f t="shared" si="6"/>
        <v>154.33333333333331</v>
      </c>
    </row>
    <row r="30" spans="1:15" ht="14.25" customHeight="1" x14ac:dyDescent="0.35">
      <c r="B30" s="8" t="s">
        <v>60</v>
      </c>
      <c r="C30" s="19">
        <f t="shared" ref="C30:O30" si="7">C29/($C$12)+($C$5*$C$12/100)^1.2/10</f>
        <v>2.8751702327702908</v>
      </c>
      <c r="D30" s="19">
        <f t="shared" si="7"/>
        <v>3.1217185562416914</v>
      </c>
      <c r="E30" s="19">
        <f t="shared" si="7"/>
        <v>3.3090952820799555</v>
      </c>
      <c r="F30" s="19">
        <f t="shared" si="7"/>
        <v>3.64440100200106</v>
      </c>
      <c r="G30" s="19">
        <f t="shared" si="7"/>
        <v>3.9599828560444523</v>
      </c>
      <c r="H30" s="19">
        <f t="shared" si="7"/>
        <v>4.2163931124547087</v>
      </c>
      <c r="I30" s="19">
        <f t="shared" si="7"/>
        <v>4.6305942958866622</v>
      </c>
      <c r="J30" s="19">
        <f t="shared" si="7"/>
        <v>5.2124483392791667</v>
      </c>
      <c r="K30" s="19">
        <f t="shared" si="7"/>
        <v>5.5477540592002716</v>
      </c>
      <c r="L30" s="19">
        <f t="shared" si="7"/>
        <v>6.2282274319813364</v>
      </c>
      <c r="M30" s="19">
        <f t="shared" si="7"/>
        <v>6.7509098777407051</v>
      </c>
      <c r="N30" s="19">
        <f t="shared" si="7"/>
        <v>6.7509098777407051</v>
      </c>
      <c r="O30" s="19">
        <f t="shared" si="7"/>
        <v>7.4412451834606257</v>
      </c>
    </row>
    <row r="31" spans="1:15" ht="14.5" x14ac:dyDescent="0.35">
      <c r="B31" s="8" t="s">
        <v>61</v>
      </c>
      <c r="D31" s="20">
        <f t="shared" ref="D31:O31" si="8">D29/D23</f>
        <v>6.666666666666667</v>
      </c>
      <c r="E31" s="20">
        <f t="shared" si="8"/>
        <v>7.333333333333333</v>
      </c>
      <c r="F31" s="20">
        <f t="shared" si="8"/>
        <v>9.454545454545455</v>
      </c>
      <c r="G31" s="20">
        <f t="shared" si="8"/>
        <v>10.476190476190476</v>
      </c>
      <c r="H31" s="20">
        <f t="shared" si="8"/>
        <v>10.074074074074073</v>
      </c>
      <c r="I31" s="20">
        <f t="shared" si="8"/>
        <v>11.301587301587302</v>
      </c>
      <c r="J31" s="20">
        <f t="shared" si="8"/>
        <v>8.5405405405405403</v>
      </c>
      <c r="K31" s="20">
        <f t="shared" si="8"/>
        <v>9.033333333333335</v>
      </c>
      <c r="L31" s="20">
        <f t="shared" si="8"/>
        <v>10.54263565891473</v>
      </c>
      <c r="M31" s="20">
        <f t="shared" si="8"/>
        <v>11.909090909090908</v>
      </c>
      <c r="N31" s="20">
        <f t="shared" si="8"/>
        <v>11.391304347826088</v>
      </c>
      <c r="O31" s="20">
        <f t="shared" si="8"/>
        <v>12.104575163398691</v>
      </c>
    </row>
    <row r="32" spans="1:15" ht="14.25" customHeight="1" x14ac:dyDescent="0.35">
      <c r="B32" s="12" t="s">
        <v>96</v>
      </c>
      <c r="G32" s="7" t="s">
        <v>97</v>
      </c>
    </row>
    <row r="33" spans="1:12" ht="14.25" customHeight="1" x14ac:dyDescent="0.35">
      <c r="A33" s="6" t="s">
        <v>63</v>
      </c>
      <c r="B33" s="7">
        <f t="array" ref="B33:C37">LINEST(C29:O29,C23:O23,FALSE,TRUE)</f>
        <v>10.786584401202342</v>
      </c>
      <c r="C33" s="7">
        <v>0</v>
      </c>
    </row>
    <row r="34" spans="1:12" ht="14.25" customHeight="1" x14ac:dyDescent="0.35">
      <c r="B34" s="7">
        <v>0.37530794661890604</v>
      </c>
      <c r="C34" s="7" t="e">
        <v>#N/A</v>
      </c>
    </row>
    <row r="35" spans="1:12" ht="14.25" customHeight="1" x14ac:dyDescent="0.35">
      <c r="A35" s="6" t="s">
        <v>64</v>
      </c>
      <c r="B35" s="7">
        <v>0.9856805914783684</v>
      </c>
      <c r="C35" s="7">
        <v>10.549591949224203</v>
      </c>
    </row>
    <row r="36" spans="1:12" ht="14.25" customHeight="1" x14ac:dyDescent="0.35">
      <c r="B36" s="7">
        <v>826.02344083361572</v>
      </c>
      <c r="C36" s="7">
        <v>12</v>
      </c>
    </row>
    <row r="37" spans="1:12" ht="14.25" customHeight="1" x14ac:dyDescent="0.35">
      <c r="B37" s="7">
        <v>91931.362205347279</v>
      </c>
      <c r="C37" s="7">
        <v>1335.5266835416332</v>
      </c>
    </row>
    <row r="38" spans="1:12" ht="14.25" customHeight="1" x14ac:dyDescent="0.35"/>
    <row r="39" spans="1:12" ht="14.25" customHeight="1" x14ac:dyDescent="0.35"/>
    <row r="40" spans="1:12" ht="14.25" customHeight="1" x14ac:dyDescent="0.35">
      <c r="B40" s="12" t="s">
        <v>65</v>
      </c>
      <c r="G40" s="12" t="s">
        <v>66</v>
      </c>
    </row>
    <row r="41" spans="1:12" ht="14.25" customHeight="1" x14ac:dyDescent="0.35">
      <c r="A41" s="6" t="s">
        <v>63</v>
      </c>
      <c r="B41" s="7">
        <f t="array" ref="B41:D45">LINEST(C29:O29,C23:O23^{1;2},FALSE,TRUE)</f>
        <v>0.3023382552145461</v>
      </c>
      <c r="C41" s="7">
        <v>7.6229620508779448</v>
      </c>
      <c r="D41" s="7">
        <v>0</v>
      </c>
      <c r="G41" s="7">
        <f t="array" ref="G41:I45">LINEST(C30:O30,C23:O23^{1;2},FALSE,TRUE)</f>
        <v>-5.6763191165923634E-2</v>
      </c>
      <c r="H41" s="7">
        <v>1.2205766496377914</v>
      </c>
      <c r="I41" s="7">
        <v>0</v>
      </c>
    </row>
    <row r="42" spans="1:12" ht="14.25" customHeight="1" x14ac:dyDescent="0.35">
      <c r="B42" s="7">
        <v>0.14555443680723923</v>
      </c>
      <c r="C42" s="7">
        <v>1.5588719694445694</v>
      </c>
      <c r="D42" s="7" t="e">
        <v>#N/A</v>
      </c>
      <c r="G42" s="7">
        <v>1.9321078410879353E-2</v>
      </c>
      <c r="H42" s="7">
        <v>0.20692661944786872</v>
      </c>
      <c r="I42" s="7" t="e">
        <v>#N/A</v>
      </c>
    </row>
    <row r="43" spans="1:12" ht="14.25" customHeight="1" x14ac:dyDescent="0.35">
      <c r="A43" s="6" t="s">
        <v>64</v>
      </c>
      <c r="B43" s="7">
        <v>0.98971478013103986</v>
      </c>
      <c r="C43" s="7">
        <v>9.3384369858037175</v>
      </c>
      <c r="D43" s="7" t="e">
        <v>#N/A</v>
      </c>
      <c r="G43" s="7">
        <v>0.95034569484879217</v>
      </c>
      <c r="H43" s="7">
        <v>1.2395958322913572</v>
      </c>
      <c r="I43" s="7" t="e">
        <v>#N/A</v>
      </c>
    </row>
    <row r="44" spans="1:12" ht="14.25" customHeight="1" x14ac:dyDescent="0.35">
      <c r="B44" s="7">
        <v>529.24792664360211</v>
      </c>
      <c r="C44" s="7">
        <v>11</v>
      </c>
      <c r="D44" s="7" t="e">
        <v>#N/A</v>
      </c>
      <c r="G44" s="7">
        <v>105.26582349206862</v>
      </c>
      <c r="H44" s="7">
        <v>11</v>
      </c>
      <c r="I44" s="7" t="e">
        <v>#N/A</v>
      </c>
    </row>
    <row r="45" spans="1:12" ht="14.25" customHeight="1" x14ac:dyDescent="0.35">
      <c r="B45" s="7">
        <v>92307.618430172806</v>
      </c>
      <c r="C45" s="7">
        <v>959.27045871609505</v>
      </c>
      <c r="D45" s="7" t="e">
        <v>#N/A</v>
      </c>
      <c r="G45" s="7">
        <v>323.50247136194872</v>
      </c>
      <c r="H45" s="7">
        <v>16.902576101775129</v>
      </c>
      <c r="I45" s="7" t="e">
        <v>#N/A</v>
      </c>
    </row>
    <row r="46" spans="1:12" ht="14.25" customHeight="1" x14ac:dyDescent="0.35"/>
    <row r="47" spans="1:12" ht="14.25" customHeight="1" x14ac:dyDescent="0.35"/>
    <row r="48" spans="1:12" ht="14.25" customHeight="1" x14ac:dyDescent="0.35">
      <c r="B48" s="12"/>
      <c r="C48" s="7">
        <v>2</v>
      </c>
      <c r="D48" s="7">
        <f>C48+1</f>
        <v>3</v>
      </c>
      <c r="E48" s="7">
        <f t="shared" ref="E48:L48" si="9">D48+1</f>
        <v>4</v>
      </c>
      <c r="F48" s="7">
        <f t="shared" si="9"/>
        <v>5</v>
      </c>
      <c r="G48" s="7">
        <f t="shared" si="9"/>
        <v>6</v>
      </c>
      <c r="H48" s="7">
        <f t="shared" si="9"/>
        <v>7</v>
      </c>
      <c r="I48" s="7">
        <f t="shared" si="9"/>
        <v>8</v>
      </c>
      <c r="J48" s="7">
        <f t="shared" si="9"/>
        <v>9</v>
      </c>
      <c r="K48" s="7">
        <f t="shared" si="9"/>
        <v>10</v>
      </c>
      <c r="L48" s="7">
        <f t="shared" si="9"/>
        <v>11</v>
      </c>
    </row>
    <row r="49" spans="1:12" ht="14.25" customHeight="1" x14ac:dyDescent="0.35">
      <c r="B49" s="6">
        <v>13</v>
      </c>
      <c r="C49" s="7">
        <f>$B$49-C48</f>
        <v>11</v>
      </c>
      <c r="D49" s="7">
        <f t="shared" ref="D49:L49" si="10">$B$49-D48</f>
        <v>10</v>
      </c>
      <c r="E49" s="7">
        <f t="shared" si="10"/>
        <v>9</v>
      </c>
      <c r="F49" s="7">
        <f t="shared" si="10"/>
        <v>8</v>
      </c>
      <c r="G49" s="7">
        <f t="shared" si="10"/>
        <v>7</v>
      </c>
      <c r="H49" s="7">
        <f t="shared" si="10"/>
        <v>6</v>
      </c>
      <c r="I49" s="7">
        <f t="shared" si="10"/>
        <v>5</v>
      </c>
      <c r="J49" s="7">
        <f t="shared" si="10"/>
        <v>4</v>
      </c>
      <c r="K49" s="7">
        <f t="shared" si="10"/>
        <v>3</v>
      </c>
      <c r="L49" s="7">
        <f t="shared" si="10"/>
        <v>2</v>
      </c>
    </row>
    <row r="50" spans="1:12" ht="14.25" customHeight="1" x14ac:dyDescent="0.35">
      <c r="A50" s="6"/>
      <c r="C50" s="7" t="str">
        <f>C48&amp;"-"&amp;C49</f>
        <v>2-11</v>
      </c>
      <c r="D50" s="7" t="str">
        <f t="shared" ref="D50:L50" si="11">D48&amp;"-"&amp;D49</f>
        <v>3-10</v>
      </c>
      <c r="E50" s="7" t="str">
        <f t="shared" si="11"/>
        <v>4-9</v>
      </c>
      <c r="F50" s="7" t="str">
        <f t="shared" si="11"/>
        <v>5-8</v>
      </c>
      <c r="G50" s="7" t="str">
        <f t="shared" si="11"/>
        <v>6-7</v>
      </c>
      <c r="H50" s="7" t="str">
        <f t="shared" si="11"/>
        <v>7-6</v>
      </c>
      <c r="I50" s="7" t="str">
        <f t="shared" si="11"/>
        <v>8-5</v>
      </c>
      <c r="J50" s="7" t="str">
        <f t="shared" si="11"/>
        <v>9-4</v>
      </c>
      <c r="K50" s="7" t="str">
        <f t="shared" si="11"/>
        <v>10-3</v>
      </c>
      <c r="L50" s="7" t="str">
        <f t="shared" si="11"/>
        <v>11-2</v>
      </c>
    </row>
    <row r="51" spans="1:12" ht="14.25" customHeight="1" x14ac:dyDescent="0.35">
      <c r="A51" s="6"/>
      <c r="B51" s="7" t="s">
        <v>68</v>
      </c>
      <c r="C51" s="21">
        <f>RSQ(C30:D30,C23:D23)</f>
        <v>1</v>
      </c>
      <c r="D51" s="21">
        <f>RSQ(C30:E30,C23:E23)</f>
        <v>0.99580941206051199</v>
      </c>
      <c r="E51" s="21">
        <f>RSQ(C30:F30,C23:F23)</f>
        <v>0.95882423027593033</v>
      </c>
      <c r="F51" s="21">
        <f>RSQ(C30:G30,C23:G23)</f>
        <v>0.96216822833231985</v>
      </c>
      <c r="G51" s="21">
        <f>RSQ(C30:H30,C23:H23)</f>
        <v>0.97860894931323505</v>
      </c>
      <c r="H51" s="21">
        <f>RSQ(C30:I30,C23:I23)</f>
        <v>0.97968483364980907</v>
      </c>
      <c r="I51" s="21">
        <f>RSQ(C30:J30,C23:J23)</f>
        <v>0.95796170218968746</v>
      </c>
      <c r="J51" s="21">
        <f>RSQ(C30:K30,C23:K23)</f>
        <v>0.9726900005222906</v>
      </c>
      <c r="K51" s="21">
        <f>RSQ(C30:L30,C23:L23)</f>
        <v>0.97197241991828165</v>
      </c>
      <c r="L51" s="21">
        <f>RSQ(C30:M30,C23:M23)</f>
        <v>0.9580482939670607</v>
      </c>
    </row>
    <row r="52" spans="1:12" ht="14.25" customHeight="1" x14ac:dyDescent="0.35">
      <c r="B52" s="7" t="s">
        <v>69</v>
      </c>
      <c r="C52" s="7">
        <f>RSQ(E30:O30,E23:O23)</f>
        <v>0.94840998238842389</v>
      </c>
      <c r="D52" s="7">
        <f>RSQ(F30:O30,F23:O23)</f>
        <v>0.93489201818981649</v>
      </c>
      <c r="E52" s="7">
        <f>RSQ(G30:O30,G23:O23)</f>
        <v>0.91601487502859535</v>
      </c>
      <c r="F52" s="7">
        <f>RSQ(H30:O30,H23:O23)</f>
        <v>0.88965602637733654</v>
      </c>
      <c r="G52" s="7">
        <f>RSQ(I30:O30,I23:O23)</f>
        <v>0.83802873207271467</v>
      </c>
      <c r="H52" s="7">
        <f>RSQ(J30:O30,J23:O23)</f>
        <v>0.94974667301815707</v>
      </c>
      <c r="I52" s="7">
        <f>RSQ(K30:O30,K23:O23)</f>
        <v>0.91284837623164505</v>
      </c>
      <c r="J52" s="7">
        <f>RSQ(L30:O30,L23:O23)</f>
        <v>0.89277782468086275</v>
      </c>
      <c r="K52" s="7">
        <f>RSQ(M30:O30,M23:O23)</f>
        <v>0.92307692307692335</v>
      </c>
      <c r="L52" s="7">
        <f>RSQ(N30:O30,N23:O23)</f>
        <v>1</v>
      </c>
    </row>
    <row r="53" spans="1:12" ht="14.25" customHeight="1" x14ac:dyDescent="0.35">
      <c r="B53" s="7" t="s">
        <v>70</v>
      </c>
      <c r="C53" s="21">
        <f>AVERAGE(C51:C52)</f>
        <v>0.97420499119421189</v>
      </c>
      <c r="D53" s="21">
        <f t="shared" ref="D53:L53" si="12">AVERAGE(D51:D52)</f>
        <v>0.96535071512516424</v>
      </c>
      <c r="E53" s="21">
        <f t="shared" si="12"/>
        <v>0.93741955265226284</v>
      </c>
      <c r="F53" s="21">
        <f t="shared" si="12"/>
        <v>0.9259121273548282</v>
      </c>
      <c r="G53" s="21">
        <f t="shared" si="12"/>
        <v>0.90831884069297486</v>
      </c>
      <c r="H53" s="21">
        <f t="shared" si="12"/>
        <v>0.96471575333398307</v>
      </c>
      <c r="I53" s="21">
        <f t="shared" si="12"/>
        <v>0.93540503921066631</v>
      </c>
      <c r="J53" s="21">
        <f t="shared" si="12"/>
        <v>0.93273391260157668</v>
      </c>
      <c r="K53" s="21">
        <f t="shared" si="12"/>
        <v>0.94752467149760244</v>
      </c>
      <c r="L53" s="21">
        <f t="shared" si="12"/>
        <v>0.97902414698353035</v>
      </c>
    </row>
    <row r="54" spans="1:12" ht="14.25" customHeight="1" x14ac:dyDescent="0.35"/>
    <row r="55" spans="1:12" ht="14.25" customHeight="1" x14ac:dyDescent="0.35">
      <c r="B55" s="12" t="s">
        <v>71</v>
      </c>
    </row>
    <row r="56" spans="1:12" ht="14.25" customHeight="1" x14ac:dyDescent="0.35">
      <c r="A56" s="6"/>
      <c r="B56" s="7">
        <f t="array" ref="B56:E60">LINEST(C30:E30,C23:E23,FALSE,TRUE)</f>
        <v>1.8912968556336227</v>
      </c>
      <c r="C56" s="7">
        <v>0</v>
      </c>
      <c r="D56" s="7" t="e">
        <v>#N/A</v>
      </c>
      <c r="E56" s="7" t="e">
        <v>#N/A</v>
      </c>
    </row>
    <row r="57" spans="1:12" ht="14.25" customHeight="1" x14ac:dyDescent="0.35">
      <c r="B57" s="7">
        <v>0.90266813400786694</v>
      </c>
      <c r="C57" s="7" t="e">
        <v>#N/A</v>
      </c>
      <c r="D57" s="7" t="e">
        <v>#N/A</v>
      </c>
      <c r="E57" s="7" t="e">
        <v>#N/A</v>
      </c>
    </row>
    <row r="58" spans="1:12" ht="14.25" customHeight="1" x14ac:dyDescent="0.35">
      <c r="A58" s="6"/>
      <c r="B58" s="7">
        <v>0.6870102903042451</v>
      </c>
      <c r="C58" s="7">
        <v>2.1289385361847395</v>
      </c>
      <c r="D58" s="7" t="e">
        <v>#N/A</v>
      </c>
      <c r="E58" s="7" t="e">
        <v>#N/A</v>
      </c>
    </row>
    <row r="59" spans="1:12" ht="14.25" customHeight="1" x14ac:dyDescent="0.35">
      <c r="B59" s="7">
        <v>4.3899864373947697</v>
      </c>
      <c r="C59" s="7">
        <v>2</v>
      </c>
      <c r="D59" s="7" t="e">
        <v>#N/A</v>
      </c>
      <c r="E59" s="7" t="e">
        <v>#N/A</v>
      </c>
    </row>
    <row r="60" spans="1:12" ht="14.25" customHeight="1" x14ac:dyDescent="0.35">
      <c r="B60" s="7">
        <v>19.897083615971056</v>
      </c>
      <c r="C60" s="7">
        <v>9.0647585817048437</v>
      </c>
      <c r="D60" s="7" t="e">
        <v>#N/A</v>
      </c>
      <c r="E60" s="7" t="e">
        <v>#N/A</v>
      </c>
    </row>
    <row r="61" spans="1:12" ht="14.25" customHeight="1" x14ac:dyDescent="0.35"/>
    <row r="62" spans="1:12" ht="14.25" customHeight="1" x14ac:dyDescent="0.35">
      <c r="B62" s="14" t="s">
        <v>72</v>
      </c>
    </row>
    <row r="63" spans="1:12" ht="14.25" customHeight="1" x14ac:dyDescent="0.35">
      <c r="B63" s="7">
        <f t="array" ref="B63:E67">LINEST(F30:O30,F23:O23,TRUE,TRUE)</f>
        <v>0.34341623698762413</v>
      </c>
      <c r="C63" s="7">
        <v>2.6480296780545225</v>
      </c>
      <c r="D63" s="7" t="e">
        <v>#N/A</v>
      </c>
      <c r="E63" s="7" t="e">
        <v>#N/A</v>
      </c>
    </row>
    <row r="64" spans="1:12" ht="14.25" customHeight="1" x14ac:dyDescent="0.35">
      <c r="B64" s="7">
        <v>3.2041454500673625E-2</v>
      </c>
      <c r="C64" s="7">
        <v>0.28380889021300187</v>
      </c>
      <c r="D64" s="7" t="e">
        <v>#N/A</v>
      </c>
      <c r="E64" s="7" t="e">
        <v>#N/A</v>
      </c>
    </row>
    <row r="65" spans="2:5" ht="14.25" customHeight="1" x14ac:dyDescent="0.35">
      <c r="B65" s="7">
        <v>0.93489201818981638</v>
      </c>
      <c r="C65" s="7">
        <v>0.35738253248231339</v>
      </c>
      <c r="D65" s="7" t="e">
        <v>#N/A</v>
      </c>
      <c r="E65" s="7" t="e">
        <v>#N/A</v>
      </c>
    </row>
    <row r="66" spans="2:5" ht="14.25" customHeight="1" x14ac:dyDescent="0.35">
      <c r="B66" s="7">
        <v>114.8727995796779</v>
      </c>
      <c r="C66" s="7">
        <v>8</v>
      </c>
      <c r="D66" s="7" t="e">
        <v>#N/A</v>
      </c>
      <c r="E66" s="7" t="e">
        <v>#N/A</v>
      </c>
    </row>
    <row r="67" spans="2:5" ht="14.25" customHeight="1" x14ac:dyDescent="0.35">
      <c r="B67" s="7">
        <v>14.671815243195375</v>
      </c>
      <c r="C67" s="7">
        <v>1.0217781961877743</v>
      </c>
      <c r="D67" s="7" t="e">
        <v>#N/A</v>
      </c>
      <c r="E67" s="7" t="e">
        <v>#N/A</v>
      </c>
    </row>
    <row r="68" spans="2:5" ht="14.25" customHeight="1" x14ac:dyDescent="0.35"/>
    <row r="69" spans="2:5" ht="14.25" customHeight="1" x14ac:dyDescent="0.35">
      <c r="B69" s="14" t="s">
        <v>73</v>
      </c>
    </row>
    <row r="70" spans="2:5" ht="14.25" customHeight="1" x14ac:dyDescent="0.35">
      <c r="B70" s="7">
        <f t="array" ref="B70:E74">LINEST(C23:O23,C18:O18,FALSE,TRUE)</f>
        <v>0.21923076923076923</v>
      </c>
      <c r="C70" s="7">
        <v>0</v>
      </c>
      <c r="D70" s="7" t="e">
        <v>#N/A</v>
      </c>
      <c r="E70" s="7" t="e">
        <v>#N/A</v>
      </c>
    </row>
    <row r="71" spans="2:5" ht="14.25" customHeight="1" x14ac:dyDescent="0.35">
      <c r="B71" s="7">
        <v>6.8370726287042974E-3</v>
      </c>
      <c r="C71" s="7" t="e">
        <v>#N/A</v>
      </c>
      <c r="D71" s="7" t="e">
        <v>#N/A</v>
      </c>
      <c r="E71" s="7" t="e">
        <v>#N/A</v>
      </c>
    </row>
    <row r="72" spans="2:5" ht="14.25" customHeight="1" x14ac:dyDescent="0.35">
      <c r="B72" s="7">
        <v>0.9884633638786462</v>
      </c>
      <c r="C72" s="7">
        <v>0.87155916874035821</v>
      </c>
      <c r="D72" s="7" t="e">
        <v>#N/A</v>
      </c>
      <c r="E72" s="7" t="e">
        <v>#N/A</v>
      </c>
    </row>
    <row r="73" spans="2:5" ht="14.25" customHeight="1" x14ac:dyDescent="0.35">
      <c r="B73" s="7">
        <v>1028.1645569620257</v>
      </c>
      <c r="C73" s="7">
        <v>12</v>
      </c>
      <c r="D73" s="7" t="e">
        <v>#N/A</v>
      </c>
      <c r="E73" s="7" t="e">
        <v>#N/A</v>
      </c>
    </row>
    <row r="74" spans="2:5" ht="14.25" customHeight="1" x14ac:dyDescent="0.35">
      <c r="B74" s="7">
        <v>781.00961538461536</v>
      </c>
      <c r="C74" s="7">
        <v>9.1153846153846114</v>
      </c>
      <c r="D74" s="7" t="e">
        <v>#N/A</v>
      </c>
      <c r="E74" s="7" t="e">
        <v>#N/A</v>
      </c>
    </row>
    <row r="75" spans="2:5" ht="14.25" customHeight="1" x14ac:dyDescent="0.35"/>
    <row r="76" spans="2:5" ht="14.25" customHeight="1" x14ac:dyDescent="0.35">
      <c r="B76" s="14" t="s">
        <v>74</v>
      </c>
    </row>
    <row r="77" spans="2:5" ht="14.25" customHeight="1" x14ac:dyDescent="0.35">
      <c r="C77" s="7" t="s">
        <v>75</v>
      </c>
    </row>
    <row r="78" spans="2:5" ht="14.25" customHeight="1" x14ac:dyDescent="0.35">
      <c r="C78" s="7" t="s">
        <v>76</v>
      </c>
      <c r="D78" s="7" t="s">
        <v>77</v>
      </c>
    </row>
    <row r="79" spans="2:5" ht="14.25" customHeight="1" x14ac:dyDescent="0.35">
      <c r="B79" s="7" t="s">
        <v>78</v>
      </c>
      <c r="C79" s="7">
        <f>[1]Analysis!$P$146</f>
        <v>0.34203744840647843</v>
      </c>
      <c r="D79" s="7">
        <f>[1]Analysis!$Q$146</f>
        <v>3.2585633843548916</v>
      </c>
    </row>
    <row r="80" spans="2:5" ht="14.25" customHeight="1" x14ac:dyDescent="0.35">
      <c r="B80" s="7" t="s">
        <v>79</v>
      </c>
      <c r="C80" s="7">
        <f>[1]Analysis!$D$140</f>
        <v>0.23143507692307691</v>
      </c>
      <c r="D80" s="7">
        <f>[1]Analysis!$E$140</f>
        <v>0</v>
      </c>
    </row>
    <row r="81" spans="2:12" ht="14.25" customHeight="1" x14ac:dyDescent="0.35"/>
    <row r="82" spans="2:12" ht="14.25" customHeight="1" x14ac:dyDescent="0.35">
      <c r="C82" s="7" t="s">
        <v>76</v>
      </c>
      <c r="D82" s="7" t="s">
        <v>77</v>
      </c>
    </row>
    <row r="83" spans="2:12" ht="14.25" customHeight="1" x14ac:dyDescent="0.35">
      <c r="B83" s="7" t="s">
        <v>80</v>
      </c>
      <c r="C83" s="7">
        <f>$C$79*$C$12</f>
        <v>11.56086575613897</v>
      </c>
      <c r="D83" s="7">
        <f>$C$12*($D$79-($C$5*$C$12/100)^1.2/10)</f>
        <v>12.958688523559504</v>
      </c>
    </row>
    <row r="84" spans="2:12" ht="14.25" customHeight="1" x14ac:dyDescent="0.35">
      <c r="B84" s="7" t="s">
        <v>81</v>
      </c>
      <c r="C84" s="7">
        <f>$C$79*$C$12*$C$80</f>
        <v>2.6755898555693882</v>
      </c>
      <c r="D84" s="7">
        <f>$C$12*($D$79-($C$5*$C$12/100)^1.2/10)</f>
        <v>12.958688523559504</v>
      </c>
    </row>
    <row r="85" spans="2:12" ht="14.25" customHeight="1" x14ac:dyDescent="0.35"/>
    <row r="86" spans="2:12" ht="14.25" customHeight="1" x14ac:dyDescent="0.35"/>
    <row r="87" spans="2:12" ht="14.25" customHeight="1" x14ac:dyDescent="0.35">
      <c r="B87" s="7" t="s">
        <v>82</v>
      </c>
      <c r="C87" s="10">
        <v>15</v>
      </c>
      <c r="D87" s="10">
        <f t="shared" ref="D87:K87" si="13">C87+5</f>
        <v>20</v>
      </c>
      <c r="E87" s="10">
        <f t="shared" si="13"/>
        <v>25</v>
      </c>
      <c r="F87" s="10">
        <f t="shared" si="13"/>
        <v>30</v>
      </c>
      <c r="G87" s="10">
        <f t="shared" si="13"/>
        <v>35</v>
      </c>
      <c r="H87" s="10">
        <f t="shared" si="13"/>
        <v>40</v>
      </c>
      <c r="I87" s="10">
        <f>H87+5</f>
        <v>45</v>
      </c>
      <c r="J87" s="10">
        <f t="shared" si="13"/>
        <v>50</v>
      </c>
      <c r="K87" s="10">
        <f t="shared" si="13"/>
        <v>55</v>
      </c>
      <c r="L87" s="10">
        <f>K87+5</f>
        <v>60</v>
      </c>
    </row>
    <row r="88" spans="2:12" ht="14.25" customHeight="1" x14ac:dyDescent="0.35">
      <c r="B88" s="7" t="s">
        <v>83</v>
      </c>
      <c r="C88" s="22">
        <f t="shared" ref="C88:L88" si="14">$C$80*C87</f>
        <v>3.4715261538461535</v>
      </c>
      <c r="D88" s="22">
        <f t="shared" si="14"/>
        <v>4.628701538461538</v>
      </c>
      <c r="E88" s="22">
        <f t="shared" si="14"/>
        <v>5.7858769230769225</v>
      </c>
      <c r="F88" s="22">
        <f t="shared" si="14"/>
        <v>6.943052307692307</v>
      </c>
      <c r="G88" s="22">
        <f t="shared" si="14"/>
        <v>8.1002276923076924</v>
      </c>
      <c r="H88" s="22">
        <f t="shared" si="14"/>
        <v>9.257403076923076</v>
      </c>
      <c r="I88" s="22">
        <f t="shared" si="14"/>
        <v>10.414578461538461</v>
      </c>
      <c r="J88" s="22">
        <f t="shared" si="14"/>
        <v>11.571753846153845</v>
      </c>
      <c r="K88" s="22">
        <f t="shared" si="14"/>
        <v>12.72892923076923</v>
      </c>
      <c r="L88" s="23">
        <f t="shared" si="14"/>
        <v>13.886104615384614</v>
      </c>
    </row>
    <row r="89" spans="2:12" ht="14.25" customHeight="1" x14ac:dyDescent="0.35">
      <c r="B89" s="7" t="s">
        <v>84</v>
      </c>
      <c r="C89" s="24">
        <f t="shared" ref="C89:L89" si="15">F23</f>
        <v>2.75</v>
      </c>
      <c r="D89" s="24">
        <f t="shared" si="15"/>
        <v>3.5</v>
      </c>
      <c r="E89" s="24">
        <f t="shared" si="15"/>
        <v>4.5</v>
      </c>
      <c r="F89" s="24">
        <f t="shared" si="15"/>
        <v>5.25</v>
      </c>
      <c r="G89" s="24">
        <f t="shared" si="15"/>
        <v>9.25</v>
      </c>
      <c r="H89" s="24">
        <f t="shared" si="15"/>
        <v>10</v>
      </c>
      <c r="I89" s="24">
        <f t="shared" si="15"/>
        <v>10.75</v>
      </c>
      <c r="J89" s="24">
        <f t="shared" si="15"/>
        <v>11</v>
      </c>
      <c r="K89" s="24">
        <f t="shared" si="15"/>
        <v>11.5</v>
      </c>
      <c r="L89" s="25">
        <f t="shared" si="15"/>
        <v>12.75</v>
      </c>
    </row>
    <row r="90" spans="2:12" ht="14.25" customHeight="1" x14ac:dyDescent="0.35">
      <c r="B90" s="7" t="s">
        <v>85</v>
      </c>
      <c r="C90" s="26">
        <f t="shared" ref="C90:K90" si="16">C88-C89</f>
        <v>0.72152615384615348</v>
      </c>
      <c r="D90" s="26">
        <f t="shared" si="16"/>
        <v>1.128701538461538</v>
      </c>
      <c r="E90" s="26">
        <f t="shared" si="16"/>
        <v>1.2858769230769225</v>
      </c>
      <c r="F90" s="26">
        <f t="shared" si="16"/>
        <v>1.693052307692307</v>
      </c>
      <c r="G90" s="26">
        <f t="shared" si="16"/>
        <v>-1.1497723076923076</v>
      </c>
      <c r="H90" s="26">
        <f t="shared" si="16"/>
        <v>-0.74259692307692404</v>
      </c>
      <c r="I90" s="26">
        <f t="shared" si="16"/>
        <v>-0.33542153846153866</v>
      </c>
      <c r="J90" s="26">
        <f t="shared" si="16"/>
        <v>0.57175384615384495</v>
      </c>
      <c r="K90" s="26">
        <f t="shared" si="16"/>
        <v>1.2289292307692303</v>
      </c>
      <c r="L90" s="27">
        <f>L88-L89</f>
        <v>1.1361046153846139</v>
      </c>
    </row>
    <row r="91" spans="2:12" ht="14.25" customHeight="1" x14ac:dyDescent="0.35">
      <c r="B91" s="7" t="s">
        <v>86</v>
      </c>
      <c r="C91" s="28">
        <f t="shared" ref="C91:L91" si="17">C90/C89</f>
        <v>0.26237314685314672</v>
      </c>
      <c r="D91" s="28">
        <f t="shared" si="17"/>
        <v>0.3224861538461537</v>
      </c>
      <c r="E91" s="28">
        <f t="shared" si="17"/>
        <v>0.28575042735042722</v>
      </c>
      <c r="F91" s="28">
        <f t="shared" si="17"/>
        <v>0.3224861538461537</v>
      </c>
      <c r="G91" s="28">
        <f t="shared" si="17"/>
        <v>-0.12429970893970893</v>
      </c>
      <c r="H91" s="28">
        <f t="shared" si="17"/>
        <v>-7.4259692307692401E-2</v>
      </c>
      <c r="I91" s="28">
        <f t="shared" si="17"/>
        <v>-3.120200357781755E-2</v>
      </c>
      <c r="J91" s="28">
        <f t="shared" si="17"/>
        <v>5.1977622377622268E-2</v>
      </c>
      <c r="K91" s="28">
        <f t="shared" si="17"/>
        <v>0.10686341137123742</v>
      </c>
      <c r="L91" s="29">
        <f t="shared" si="17"/>
        <v>8.9106244343891292E-2</v>
      </c>
    </row>
    <row r="92" spans="2:12" ht="14.25" customHeight="1" x14ac:dyDescent="0.35">
      <c r="B92" s="7" t="s">
        <v>87</v>
      </c>
      <c r="C92" s="30">
        <f t="shared" ref="C92:L92" si="18">F29</f>
        <v>26</v>
      </c>
      <c r="D92" s="30">
        <f t="shared" si="18"/>
        <v>36.666666666666664</v>
      </c>
      <c r="E92" s="30">
        <f t="shared" si="18"/>
        <v>45.333333333333329</v>
      </c>
      <c r="F92" s="30">
        <f t="shared" si="18"/>
        <v>59.333333333333336</v>
      </c>
      <c r="G92" s="30">
        <f t="shared" si="18"/>
        <v>79</v>
      </c>
      <c r="H92" s="30">
        <f t="shared" si="18"/>
        <v>90.333333333333343</v>
      </c>
      <c r="I92" s="30">
        <f t="shared" si="18"/>
        <v>113.33333333333334</v>
      </c>
      <c r="J92" s="30">
        <f t="shared" si="18"/>
        <v>131</v>
      </c>
      <c r="K92" s="30">
        <f t="shared" si="18"/>
        <v>131</v>
      </c>
      <c r="L92" s="31">
        <f t="shared" si="18"/>
        <v>154.33333333333331</v>
      </c>
    </row>
    <row r="93" spans="2:12" ht="14.25" customHeight="1" x14ac:dyDescent="0.35">
      <c r="B93" s="7" t="s">
        <v>88</v>
      </c>
      <c r="C93" s="32">
        <f>$C$83*C89+$D$83</f>
        <v>44.75106935294167</v>
      </c>
      <c r="D93" s="32">
        <f t="shared" ref="D93:L93" si="19">$C$83*D89+$D$83</f>
        <v>53.421718670045898</v>
      </c>
      <c r="E93" s="32">
        <f t="shared" si="19"/>
        <v>64.982584426184872</v>
      </c>
      <c r="F93" s="32">
        <f t="shared" si="19"/>
        <v>73.653233743289093</v>
      </c>
      <c r="G93" s="32">
        <f t="shared" si="19"/>
        <v>119.89669676784497</v>
      </c>
      <c r="H93" s="32">
        <f t="shared" si="19"/>
        <v>128.56734608494921</v>
      </c>
      <c r="I93" s="32">
        <f t="shared" si="19"/>
        <v>137.23799540205343</v>
      </c>
      <c r="J93" s="32">
        <f t="shared" si="19"/>
        <v>140.12821184108819</v>
      </c>
      <c r="K93" s="32">
        <f t="shared" si="19"/>
        <v>145.90864471915768</v>
      </c>
      <c r="L93" s="32">
        <f t="shared" si="19"/>
        <v>160.35972691433139</v>
      </c>
    </row>
    <row r="94" spans="2:12" ht="14.25" customHeight="1" x14ac:dyDescent="0.35">
      <c r="B94" s="7" t="s">
        <v>85</v>
      </c>
      <c r="C94" s="33">
        <f t="shared" ref="C94:L94" si="20">C93-C92</f>
        <v>18.75106935294167</v>
      </c>
      <c r="D94" s="33">
        <f t="shared" si="20"/>
        <v>16.755052003379234</v>
      </c>
      <c r="E94" s="33">
        <f t="shared" si="20"/>
        <v>19.649251092851543</v>
      </c>
      <c r="F94" s="33">
        <f t="shared" si="20"/>
        <v>14.319900409955757</v>
      </c>
      <c r="G94" s="33">
        <f t="shared" si="20"/>
        <v>40.896696767844972</v>
      </c>
      <c r="H94" s="33">
        <f t="shared" si="20"/>
        <v>38.234012751615865</v>
      </c>
      <c r="I94" s="33">
        <f t="shared" si="20"/>
        <v>23.904662068720086</v>
      </c>
      <c r="J94" s="33">
        <f t="shared" si="20"/>
        <v>9.1282118410881878</v>
      </c>
      <c r="K94" s="33">
        <f t="shared" si="20"/>
        <v>14.908644719157678</v>
      </c>
      <c r="L94" s="34">
        <f t="shared" si="20"/>
        <v>6.0263935809980751</v>
      </c>
    </row>
    <row r="95" spans="2:12" ht="14.25" customHeight="1" x14ac:dyDescent="0.35">
      <c r="B95" s="7" t="s">
        <v>86</v>
      </c>
      <c r="C95" s="28">
        <f t="shared" ref="C95:L95" si="21">C94/C92</f>
        <v>0.72119497511314112</v>
      </c>
      <c r="D95" s="28">
        <f t="shared" si="21"/>
        <v>0.45695596372852459</v>
      </c>
      <c r="E95" s="28">
        <f t="shared" si="21"/>
        <v>0.43343936234231351</v>
      </c>
      <c r="F95" s="28">
        <f t="shared" si="21"/>
        <v>0.24134663612284982</v>
      </c>
      <c r="G95" s="28">
        <f t="shared" si="21"/>
        <v>0.51767970592208823</v>
      </c>
      <c r="H95" s="28">
        <f t="shared" si="21"/>
        <v>0.42325475370792465</v>
      </c>
      <c r="I95" s="28">
        <f t="shared" si="21"/>
        <v>0.2109234888416478</v>
      </c>
      <c r="J95" s="28">
        <f t="shared" si="21"/>
        <v>6.9681006420520511E-2</v>
      </c>
      <c r="K95" s="28">
        <f t="shared" si="21"/>
        <v>0.11380644823784487</v>
      </c>
      <c r="L95" s="29">
        <f t="shared" si="21"/>
        <v>3.9047906572341744E-2</v>
      </c>
    </row>
    <row r="96" spans="2:12" ht="14.25" customHeight="1" x14ac:dyDescent="0.35">
      <c r="B96" s="7" t="s">
        <v>89</v>
      </c>
      <c r="C96" s="30">
        <f t="shared" ref="C96:L96" si="22">$C$84*C87+$D$84</f>
        <v>53.092536357100329</v>
      </c>
      <c r="D96" s="30">
        <f t="shared" si="22"/>
        <v>66.470485634947266</v>
      </c>
      <c r="E96" s="30">
        <f t="shared" si="22"/>
        <v>79.848434912794204</v>
      </c>
      <c r="F96" s="30">
        <f t="shared" si="22"/>
        <v>93.226384190641156</v>
      </c>
      <c r="G96" s="30">
        <f t="shared" si="22"/>
        <v>106.60433346848809</v>
      </c>
      <c r="H96" s="30">
        <f t="shared" si="22"/>
        <v>119.98228274633503</v>
      </c>
      <c r="I96" s="30">
        <f t="shared" si="22"/>
        <v>133.36023202418198</v>
      </c>
      <c r="J96" s="30">
        <f t="shared" si="22"/>
        <v>146.73818130202892</v>
      </c>
      <c r="K96" s="30">
        <f t="shared" si="22"/>
        <v>160.11613057987586</v>
      </c>
      <c r="L96" s="31">
        <f t="shared" si="22"/>
        <v>173.49407985772282</v>
      </c>
    </row>
    <row r="97" spans="2:12" ht="14.25" customHeight="1" x14ac:dyDescent="0.35">
      <c r="B97" s="7" t="s">
        <v>85</v>
      </c>
      <c r="C97" s="33">
        <f t="shared" ref="C97:L97" si="23">C96-C92</f>
        <v>27.092536357100329</v>
      </c>
      <c r="D97" s="33">
        <f t="shared" si="23"/>
        <v>29.803818968280602</v>
      </c>
      <c r="E97" s="33">
        <f t="shared" si="23"/>
        <v>34.515101579460875</v>
      </c>
      <c r="F97" s="33">
        <f t="shared" si="23"/>
        <v>33.89305085730782</v>
      </c>
      <c r="G97" s="33">
        <f t="shared" si="23"/>
        <v>27.604333468488093</v>
      </c>
      <c r="H97" s="33">
        <f t="shared" si="23"/>
        <v>29.648949413001688</v>
      </c>
      <c r="I97" s="33">
        <f t="shared" si="23"/>
        <v>20.02689869084864</v>
      </c>
      <c r="J97" s="33">
        <f t="shared" si="23"/>
        <v>15.73818130202892</v>
      </c>
      <c r="K97" s="33">
        <f t="shared" si="23"/>
        <v>29.116130579875858</v>
      </c>
      <c r="L97" s="34">
        <f t="shared" si="23"/>
        <v>19.160746524389509</v>
      </c>
    </row>
    <row r="98" spans="2:12" ht="14.25" customHeight="1" x14ac:dyDescent="0.35">
      <c r="B98" s="7" t="s">
        <v>86</v>
      </c>
      <c r="C98" s="28">
        <f t="shared" ref="C98:L98" si="24">C97/C92</f>
        <v>1.0420206291192433</v>
      </c>
      <c r="D98" s="28">
        <f t="shared" si="24"/>
        <v>0.81283142640765282</v>
      </c>
      <c r="E98" s="28">
        <f t="shared" si="24"/>
        <v>0.76136253484104877</v>
      </c>
      <c r="F98" s="28">
        <f t="shared" si="24"/>
        <v>0.57123119422428903</v>
      </c>
      <c r="G98" s="28">
        <f t="shared" si="24"/>
        <v>0.34942194263908977</v>
      </c>
      <c r="H98" s="28">
        <f t="shared" si="24"/>
        <v>0.32821715217345038</v>
      </c>
      <c r="I98" s="28">
        <f t="shared" si="24"/>
        <v>0.17670792962513504</v>
      </c>
      <c r="J98" s="28">
        <f t="shared" si="24"/>
        <v>0.12013878856510626</v>
      </c>
      <c r="K98" s="28">
        <f t="shared" si="24"/>
        <v>0.22226053877767829</v>
      </c>
      <c r="L98" s="29">
        <f t="shared" si="24"/>
        <v>0.12415170534161671</v>
      </c>
    </row>
    <row r="99" spans="2:12" ht="14.25" customHeight="1" x14ac:dyDescent="0.35"/>
    <row r="100" spans="2:12" ht="14.25" customHeight="1" x14ac:dyDescent="0.35"/>
    <row r="101" spans="2:12" ht="14.25" customHeight="1" x14ac:dyDescent="0.35"/>
    <row r="102" spans="2:12" ht="14.25" customHeight="1" x14ac:dyDescent="0.35"/>
    <row r="103" spans="2:12" ht="14.25" customHeight="1" x14ac:dyDescent="0.35"/>
    <row r="104" spans="2:12" ht="14.25" customHeight="1" x14ac:dyDescent="0.35"/>
    <row r="105" spans="2:12" ht="14.25" customHeight="1" x14ac:dyDescent="0.3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opLeftCell="A82" workbookViewId="0">
      <selection activeCell="B24" sqref="B24"/>
    </sheetView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2:6" ht="14.25" customHeight="1" x14ac:dyDescent="0.35"/>
    <row r="2" spans="2:6" ht="14.25" customHeight="1" x14ac:dyDescent="0.35">
      <c r="B2" s="8" t="s">
        <v>105</v>
      </c>
    </row>
    <row r="3" spans="2:6" ht="14.25" customHeight="1" x14ac:dyDescent="0.35">
      <c r="B3" s="8" t="s">
        <v>0</v>
      </c>
      <c r="C3" s="36">
        <v>26</v>
      </c>
    </row>
    <row r="4" spans="2:6" ht="14.25" customHeight="1" x14ac:dyDescent="0.35">
      <c r="B4" s="8" t="s">
        <v>1</v>
      </c>
      <c r="C4" s="36">
        <v>180</v>
      </c>
      <c r="D4" s="35" t="s">
        <v>35</v>
      </c>
      <c r="E4" s="7">
        <f>C4*8/29</f>
        <v>49.655172413793103</v>
      </c>
    </row>
    <row r="5" spans="2:6" ht="14.25" customHeight="1" x14ac:dyDescent="0.35">
      <c r="B5" s="8" t="s">
        <v>2</v>
      </c>
      <c r="C5" s="36">
        <v>80.900000000000006</v>
      </c>
      <c r="D5" s="35" t="s">
        <v>36</v>
      </c>
      <c r="E5" s="7">
        <v>12</v>
      </c>
    </row>
    <row r="6" spans="2:6" ht="14.25" customHeight="1" x14ac:dyDescent="0.35">
      <c r="B6" s="8" t="s">
        <v>3</v>
      </c>
      <c r="C6" s="36">
        <v>23.3</v>
      </c>
      <c r="D6" s="35" t="s">
        <v>37</v>
      </c>
      <c r="E6" s="7">
        <f>(E4^2+E5^2)^0.5</f>
        <v>51.084597947361004</v>
      </c>
    </row>
    <row r="7" spans="2:6" ht="14.25" customHeight="1" x14ac:dyDescent="0.35">
      <c r="B7" s="8" t="s">
        <v>4</v>
      </c>
      <c r="C7" s="36">
        <v>8.5</v>
      </c>
    </row>
    <row r="8" spans="2:6" ht="14.25" customHeight="1" x14ac:dyDescent="0.35">
      <c r="B8" s="8" t="s">
        <v>5</v>
      </c>
      <c r="C8" s="36">
        <v>25</v>
      </c>
    </row>
    <row r="9" spans="2:6" ht="14.25" customHeight="1" x14ac:dyDescent="0.35">
      <c r="B9" s="8" t="s">
        <v>38</v>
      </c>
      <c r="C9" s="36">
        <f>(C4)+(C5*(C11/100+C12/100))^2</f>
        <v>1790.1279769600003</v>
      </c>
    </row>
    <row r="10" spans="2:6" ht="14.25" customHeight="1" x14ac:dyDescent="0.35">
      <c r="B10" s="8"/>
      <c r="C10" s="7" t="s">
        <v>39</v>
      </c>
      <c r="D10" s="7" t="s">
        <v>40</v>
      </c>
      <c r="E10" s="7" t="s">
        <v>41</v>
      </c>
      <c r="F10" s="7" t="s">
        <v>42</v>
      </c>
    </row>
    <row r="11" spans="2:6" ht="14.25" customHeight="1" x14ac:dyDescent="0.35">
      <c r="B11" s="8" t="s">
        <v>43</v>
      </c>
      <c r="C11" s="36">
        <v>16.3</v>
      </c>
      <c r="D11" s="36">
        <v>14.7</v>
      </c>
      <c r="E11" s="36">
        <v>23.1</v>
      </c>
      <c r="F11" s="36">
        <v>22.9</v>
      </c>
    </row>
    <row r="12" spans="2:6" ht="14.25" customHeight="1" x14ac:dyDescent="0.35">
      <c r="B12" s="8" t="s">
        <v>44</v>
      </c>
      <c r="C12" s="36">
        <v>33.299999999999997</v>
      </c>
      <c r="D12" s="36">
        <v>26.1</v>
      </c>
      <c r="E12" s="36">
        <v>38.200000000000003</v>
      </c>
      <c r="F12" s="36">
        <v>50.6</v>
      </c>
    </row>
    <row r="13" spans="2:6" ht="14.25" customHeight="1" x14ac:dyDescent="0.35">
      <c r="B13" s="8"/>
    </row>
    <row r="14" spans="2:6" ht="14.25" customHeight="1" x14ac:dyDescent="0.35">
      <c r="B14" s="12" t="s">
        <v>45</v>
      </c>
    </row>
    <row r="15" spans="2:6" ht="14.25" customHeight="1" x14ac:dyDescent="0.35">
      <c r="C15" s="7" t="s">
        <v>46</v>
      </c>
      <c r="D15" s="7" t="s">
        <v>18</v>
      </c>
      <c r="E15" s="7" t="s">
        <v>19</v>
      </c>
      <c r="F15" s="7" t="s">
        <v>47</v>
      </c>
    </row>
    <row r="16" spans="2:6" ht="14.25" customHeight="1" x14ac:dyDescent="0.35">
      <c r="B16" s="7" t="s">
        <v>48</v>
      </c>
      <c r="C16" s="36">
        <v>50</v>
      </c>
      <c r="D16" s="36">
        <v>22</v>
      </c>
      <c r="E16" s="7" t="s">
        <v>49</v>
      </c>
      <c r="F16" s="36">
        <v>26</v>
      </c>
    </row>
    <row r="17" spans="1:15" ht="14.25" customHeight="1" x14ac:dyDescent="0.35">
      <c r="B17" s="7" t="s">
        <v>50</v>
      </c>
      <c r="C17" s="36">
        <v>52</v>
      </c>
      <c r="D17" s="7" t="s">
        <v>49</v>
      </c>
      <c r="E17" s="36">
        <v>52</v>
      </c>
      <c r="F17" s="36">
        <v>28</v>
      </c>
    </row>
    <row r="18" spans="1:15" ht="14.25" customHeight="1" x14ac:dyDescent="0.35">
      <c r="C18" s="13">
        <f>$A$20-C20</f>
        <v>0</v>
      </c>
      <c r="D18" s="13">
        <f t="shared" ref="D18:O18" si="0">$A$20-D20</f>
        <v>5</v>
      </c>
      <c r="E18" s="13">
        <f t="shared" si="0"/>
        <v>10</v>
      </c>
      <c r="F18" s="13">
        <f t="shared" si="0"/>
        <v>15</v>
      </c>
      <c r="G18" s="13">
        <f t="shared" si="0"/>
        <v>20</v>
      </c>
      <c r="H18" s="13">
        <f t="shared" si="0"/>
        <v>25</v>
      </c>
      <c r="I18" s="13">
        <f t="shared" si="0"/>
        <v>30</v>
      </c>
      <c r="J18" s="13">
        <f t="shared" si="0"/>
        <v>35</v>
      </c>
      <c r="K18" s="13">
        <f t="shared" si="0"/>
        <v>40</v>
      </c>
      <c r="L18" s="13">
        <f t="shared" si="0"/>
        <v>45</v>
      </c>
      <c r="M18" s="13">
        <f t="shared" si="0"/>
        <v>50</v>
      </c>
      <c r="N18" s="13">
        <f t="shared" si="0"/>
        <v>55</v>
      </c>
      <c r="O18" s="13">
        <f t="shared" si="0"/>
        <v>60</v>
      </c>
    </row>
    <row r="19" spans="1:15" ht="14.25" customHeight="1" x14ac:dyDescent="0.35">
      <c r="B19" s="12" t="s">
        <v>106</v>
      </c>
      <c r="C19" s="13">
        <f t="shared" ref="C19:O19" si="1">($E$4^2+$E$5^2-2*$E$4*$E$5*COS((90+$A$20-C20)*PI()/180))^0.5-$E$6</f>
        <v>0</v>
      </c>
      <c r="D19" s="13">
        <f t="shared" si="1"/>
        <v>1.0066849110521829</v>
      </c>
      <c r="E19" s="13">
        <f t="shared" si="1"/>
        <v>1.9868338429811274</v>
      </c>
      <c r="F19" s="13">
        <f t="shared" si="1"/>
        <v>2.9346305814550533</v>
      </c>
      <c r="G19" s="13">
        <f t="shared" si="1"/>
        <v>3.8447185230207381</v>
      </c>
      <c r="H19" s="13">
        <f t="shared" si="1"/>
        <v>4.7121809120889964</v>
      </c>
      <c r="I19" s="13">
        <f t="shared" si="1"/>
        <v>5.53252151671132</v>
      </c>
      <c r="J19" s="13">
        <f t="shared" si="1"/>
        <v>6.301646324167379</v>
      </c>
      <c r="K19" s="13">
        <f t="shared" si="1"/>
        <v>7.0158466074783448</v>
      </c>
      <c r="L19" s="13">
        <f t="shared" si="1"/>
        <v>7.6717835501261149</v>
      </c>
      <c r="M19" s="13">
        <f t="shared" si="1"/>
        <v>8.2664745032387685</v>
      </c>
      <c r="N19" s="13">
        <f t="shared" si="1"/>
        <v>8.7972808746855122</v>
      </c>
      <c r="O19" s="13">
        <f t="shared" si="1"/>
        <v>9.2618976028770916</v>
      </c>
    </row>
    <row r="20" spans="1:15" ht="14.25" customHeight="1" x14ac:dyDescent="0.35">
      <c r="A20" s="7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B21" s="8" t="s">
        <v>53</v>
      </c>
      <c r="C21" s="36">
        <v>6.5</v>
      </c>
      <c r="D21" s="36">
        <v>7.5</v>
      </c>
      <c r="E21" s="36">
        <v>9.25</v>
      </c>
      <c r="F21" s="36">
        <v>10.5</v>
      </c>
      <c r="G21" s="36">
        <v>12</v>
      </c>
      <c r="H21" s="36">
        <v>13.5</v>
      </c>
      <c r="I21" s="36">
        <v>15.5</v>
      </c>
      <c r="J21" s="36">
        <v>16.75</v>
      </c>
      <c r="K21" s="36">
        <v>18</v>
      </c>
      <c r="L21" s="36">
        <v>19.75</v>
      </c>
      <c r="M21" s="36">
        <v>21.5</v>
      </c>
      <c r="N21" s="36">
        <v>22.25</v>
      </c>
      <c r="O21" s="36">
        <v>23</v>
      </c>
    </row>
    <row r="22" spans="1:15" ht="14.25" customHeight="1" x14ac:dyDescent="0.35">
      <c r="B22" s="12" t="s">
        <v>54</v>
      </c>
    </row>
    <row r="23" spans="1:15" ht="14.25" customHeight="1" x14ac:dyDescent="0.35">
      <c r="B23" s="8" t="s">
        <v>55</v>
      </c>
      <c r="C23" s="15">
        <f t="shared" ref="C23:O23" si="3">(C21-$C$21)</f>
        <v>0</v>
      </c>
      <c r="D23" s="15">
        <f t="shared" si="3"/>
        <v>1</v>
      </c>
      <c r="E23" s="15">
        <f t="shared" si="3"/>
        <v>2.75</v>
      </c>
      <c r="F23" s="15">
        <f t="shared" si="3"/>
        <v>4</v>
      </c>
      <c r="G23" s="15">
        <f t="shared" si="3"/>
        <v>5.5</v>
      </c>
      <c r="H23" s="15">
        <f t="shared" si="3"/>
        <v>7</v>
      </c>
      <c r="I23" s="15">
        <f t="shared" si="3"/>
        <v>9</v>
      </c>
      <c r="J23" s="15">
        <f t="shared" si="3"/>
        <v>10.25</v>
      </c>
      <c r="K23" s="15">
        <f t="shared" si="3"/>
        <v>11.5</v>
      </c>
      <c r="L23" s="15">
        <f t="shared" si="3"/>
        <v>13.25</v>
      </c>
      <c r="M23" s="15">
        <f t="shared" si="3"/>
        <v>15</v>
      </c>
      <c r="N23" s="15">
        <f t="shared" si="3"/>
        <v>15.75</v>
      </c>
      <c r="O23" s="15">
        <f t="shared" si="3"/>
        <v>16.5</v>
      </c>
    </row>
    <row r="24" spans="1:15" ht="14.25" customHeight="1" x14ac:dyDescent="0.35">
      <c r="B24" s="8" t="s">
        <v>56</v>
      </c>
      <c r="C24" s="16">
        <f t="shared" ref="C24:O24" si="4">C23/$C$8^0.5</f>
        <v>0</v>
      </c>
      <c r="D24" s="16">
        <f t="shared" si="4"/>
        <v>0.2</v>
      </c>
      <c r="E24" s="16">
        <f t="shared" si="4"/>
        <v>0.55000000000000004</v>
      </c>
      <c r="F24" s="16">
        <f t="shared" si="4"/>
        <v>0.8</v>
      </c>
      <c r="G24" s="16">
        <f t="shared" si="4"/>
        <v>1.1000000000000001</v>
      </c>
      <c r="H24" s="16">
        <f t="shared" si="4"/>
        <v>1.4</v>
      </c>
      <c r="I24" s="16">
        <f t="shared" si="4"/>
        <v>1.8</v>
      </c>
      <c r="J24" s="16">
        <f t="shared" si="4"/>
        <v>2.0499999999999998</v>
      </c>
      <c r="K24" s="16">
        <f t="shared" si="4"/>
        <v>2.2999999999999998</v>
      </c>
      <c r="L24" s="16">
        <f t="shared" si="4"/>
        <v>2.65</v>
      </c>
      <c r="M24" s="16">
        <f t="shared" si="4"/>
        <v>3</v>
      </c>
      <c r="N24" s="16">
        <f t="shared" si="4"/>
        <v>3.15</v>
      </c>
      <c r="O24" s="16">
        <f t="shared" si="4"/>
        <v>3.3</v>
      </c>
    </row>
    <row r="25" spans="1:15" ht="14.25" customHeight="1" x14ac:dyDescent="0.35">
      <c r="B25" s="8" t="s">
        <v>57</v>
      </c>
      <c r="C25" s="36">
        <v>17</v>
      </c>
      <c r="D25" s="36">
        <v>21</v>
      </c>
      <c r="E25" s="36">
        <v>27</v>
      </c>
      <c r="F25" s="36">
        <v>36</v>
      </c>
      <c r="G25" s="36">
        <v>49</v>
      </c>
      <c r="H25" s="36">
        <v>64</v>
      </c>
      <c r="I25" s="36">
        <v>75</v>
      </c>
      <c r="J25" s="36">
        <v>91</v>
      </c>
      <c r="K25" s="36">
        <v>102</v>
      </c>
      <c r="L25" s="36">
        <v>105</v>
      </c>
      <c r="M25" s="36">
        <v>132</v>
      </c>
      <c r="N25" s="36">
        <v>154</v>
      </c>
      <c r="O25" s="36">
        <v>172</v>
      </c>
    </row>
    <row r="26" spans="1:15" ht="14.25" customHeight="1" x14ac:dyDescent="0.35">
      <c r="B26" s="8"/>
      <c r="C26" s="36">
        <v>16</v>
      </c>
      <c r="D26" s="36">
        <v>17</v>
      </c>
      <c r="E26" s="36">
        <v>24</v>
      </c>
      <c r="F26" s="36">
        <v>33</v>
      </c>
      <c r="G26" s="36">
        <v>51</v>
      </c>
      <c r="H26" s="36">
        <v>55</v>
      </c>
      <c r="I26" s="36">
        <v>65</v>
      </c>
      <c r="J26" s="36">
        <v>73</v>
      </c>
      <c r="K26" s="36">
        <v>85</v>
      </c>
      <c r="L26" s="36">
        <v>98</v>
      </c>
      <c r="M26" s="36">
        <v>118</v>
      </c>
      <c r="N26" s="36">
        <v>135</v>
      </c>
      <c r="O26" s="36">
        <v>161</v>
      </c>
    </row>
    <row r="27" spans="1:15" ht="14.25" customHeight="1" x14ac:dyDescent="0.35">
      <c r="B27" s="8"/>
      <c r="C27" s="36">
        <v>12</v>
      </c>
      <c r="D27" s="36">
        <v>18</v>
      </c>
      <c r="E27" s="36">
        <v>26</v>
      </c>
      <c r="F27" s="36">
        <v>38</v>
      </c>
      <c r="G27" s="36">
        <v>47</v>
      </c>
      <c r="H27" s="36">
        <v>65</v>
      </c>
      <c r="I27" s="36">
        <v>73</v>
      </c>
      <c r="J27" s="36">
        <v>82</v>
      </c>
      <c r="K27" s="36">
        <v>103</v>
      </c>
      <c r="L27" s="36">
        <v>118</v>
      </c>
      <c r="M27" s="36">
        <v>137</v>
      </c>
      <c r="N27" s="36">
        <v>132</v>
      </c>
      <c r="O27" s="36">
        <v>160</v>
      </c>
    </row>
    <row r="28" spans="1:15" ht="14.25" customHeight="1" x14ac:dyDescent="0.35">
      <c r="B28" s="8" t="s">
        <v>58</v>
      </c>
      <c r="C28" s="17">
        <f t="shared" ref="C28:O28" si="5">AVERAGE(C25:C27)</f>
        <v>15</v>
      </c>
      <c r="D28" s="17">
        <f t="shared" si="5"/>
        <v>18.666666666666668</v>
      </c>
      <c r="E28" s="17">
        <f t="shared" si="5"/>
        <v>25.666666666666668</v>
      </c>
      <c r="F28" s="17">
        <f t="shared" si="5"/>
        <v>35.666666666666664</v>
      </c>
      <c r="G28" s="17">
        <f t="shared" si="5"/>
        <v>49</v>
      </c>
      <c r="H28" s="17">
        <f t="shared" si="5"/>
        <v>61.333333333333336</v>
      </c>
      <c r="I28" s="17">
        <f t="shared" si="5"/>
        <v>71</v>
      </c>
      <c r="J28" s="17">
        <f t="shared" si="5"/>
        <v>82</v>
      </c>
      <c r="K28" s="17">
        <f t="shared" si="5"/>
        <v>96.666666666666671</v>
      </c>
      <c r="L28" s="17">
        <f t="shared" si="5"/>
        <v>107</v>
      </c>
      <c r="M28" s="17">
        <f t="shared" si="5"/>
        <v>129</v>
      </c>
      <c r="N28" s="17">
        <f t="shared" si="5"/>
        <v>140.33333333333334</v>
      </c>
      <c r="O28" s="17">
        <f t="shared" si="5"/>
        <v>164.33333333333334</v>
      </c>
    </row>
    <row r="29" spans="1:15" ht="14.25" customHeight="1" x14ac:dyDescent="0.35">
      <c r="B29" s="8" t="s">
        <v>59</v>
      </c>
      <c r="C29" s="18">
        <f t="shared" ref="C29:O29" si="6">C28-$C28</f>
        <v>0</v>
      </c>
      <c r="D29" s="18">
        <f t="shared" si="6"/>
        <v>3.6666666666666679</v>
      </c>
      <c r="E29" s="18">
        <f t="shared" si="6"/>
        <v>10.666666666666668</v>
      </c>
      <c r="F29" s="18">
        <f t="shared" si="6"/>
        <v>20.666666666666664</v>
      </c>
      <c r="G29" s="18">
        <f t="shared" si="6"/>
        <v>34</v>
      </c>
      <c r="H29" s="18">
        <f t="shared" si="6"/>
        <v>46.333333333333336</v>
      </c>
      <c r="I29" s="18">
        <f t="shared" si="6"/>
        <v>56</v>
      </c>
      <c r="J29" s="18">
        <f t="shared" si="6"/>
        <v>67</v>
      </c>
      <c r="K29" s="18">
        <f t="shared" si="6"/>
        <v>81.666666666666671</v>
      </c>
      <c r="L29" s="18">
        <f t="shared" si="6"/>
        <v>92</v>
      </c>
      <c r="M29" s="18">
        <f t="shared" si="6"/>
        <v>114</v>
      </c>
      <c r="N29" s="18">
        <f t="shared" si="6"/>
        <v>125.33333333333334</v>
      </c>
      <c r="O29" s="18">
        <f t="shared" si="6"/>
        <v>149.33333333333334</v>
      </c>
    </row>
    <row r="30" spans="1:15" ht="14.25" customHeight="1" x14ac:dyDescent="0.35">
      <c r="B30" s="8" t="s">
        <v>60</v>
      </c>
      <c r="C30" s="19">
        <f t="shared" ref="C30:O30" si="7">C29/($C$12)+($C$5*$C$12/100)^1.2/10</f>
        <v>5.2056061420005921</v>
      </c>
      <c r="D30" s="19">
        <f t="shared" si="7"/>
        <v>5.3157162521107022</v>
      </c>
      <c r="E30" s="19">
        <f t="shared" si="7"/>
        <v>5.5259264623209123</v>
      </c>
      <c r="F30" s="19">
        <f t="shared" si="7"/>
        <v>5.8262267626212125</v>
      </c>
      <c r="G30" s="19">
        <f t="shared" si="7"/>
        <v>6.2266271630216128</v>
      </c>
      <c r="H30" s="19">
        <f t="shared" si="7"/>
        <v>6.5969975333919839</v>
      </c>
      <c r="I30" s="19">
        <f t="shared" si="7"/>
        <v>6.8872878236822741</v>
      </c>
      <c r="J30" s="19">
        <f t="shared" si="7"/>
        <v>7.2176181540126043</v>
      </c>
      <c r="K30" s="19">
        <f t="shared" si="7"/>
        <v>7.6580585944530455</v>
      </c>
      <c r="L30" s="19">
        <f t="shared" si="7"/>
        <v>7.9683689047633557</v>
      </c>
      <c r="M30" s="19">
        <f t="shared" si="7"/>
        <v>8.6290295654240161</v>
      </c>
      <c r="N30" s="19">
        <f t="shared" si="7"/>
        <v>8.9693699057643563</v>
      </c>
      <c r="O30" s="19">
        <f t="shared" si="7"/>
        <v>9.6900906264850768</v>
      </c>
    </row>
    <row r="31" spans="1:15" ht="14.5" x14ac:dyDescent="0.35">
      <c r="B31" s="8" t="s">
        <v>61</v>
      </c>
      <c r="D31" s="20">
        <f t="shared" ref="D31:O31" si="8">D29/D23</f>
        <v>3.6666666666666679</v>
      </c>
      <c r="E31" s="20">
        <f t="shared" si="8"/>
        <v>3.8787878787878793</v>
      </c>
      <c r="F31" s="20">
        <f t="shared" si="8"/>
        <v>5.1666666666666661</v>
      </c>
      <c r="G31" s="20">
        <f t="shared" si="8"/>
        <v>6.1818181818181817</v>
      </c>
      <c r="H31" s="20">
        <f t="shared" si="8"/>
        <v>6.6190476190476195</v>
      </c>
      <c r="I31" s="20">
        <f t="shared" si="8"/>
        <v>6.2222222222222223</v>
      </c>
      <c r="J31" s="20">
        <f t="shared" si="8"/>
        <v>6.5365853658536581</v>
      </c>
      <c r="K31" s="20">
        <f t="shared" si="8"/>
        <v>7.1014492753623193</v>
      </c>
      <c r="L31" s="20">
        <f t="shared" si="8"/>
        <v>6.9433962264150946</v>
      </c>
      <c r="M31" s="20">
        <f t="shared" si="8"/>
        <v>7.6</v>
      </c>
      <c r="N31" s="20">
        <f t="shared" si="8"/>
        <v>7.9576719576719581</v>
      </c>
      <c r="O31" s="20">
        <f t="shared" si="8"/>
        <v>9.0505050505050519</v>
      </c>
    </row>
    <row r="32" spans="1:15" ht="14.25" customHeight="1" x14ac:dyDescent="0.35">
      <c r="B32" s="12" t="s">
        <v>96</v>
      </c>
      <c r="G32" s="7" t="s">
        <v>97</v>
      </c>
    </row>
    <row r="33" spans="1:12" ht="14.25" customHeight="1" x14ac:dyDescent="0.35">
      <c r="A33" s="6" t="s">
        <v>63</v>
      </c>
      <c r="B33" s="7">
        <f t="array" ref="B33:C37">LINEST(C29:O29,C23:O23,FALSE,TRUE)</f>
        <v>7.5382849342268559</v>
      </c>
      <c r="C33" s="7">
        <v>0</v>
      </c>
    </row>
    <row r="34" spans="1:12" ht="14.25" customHeight="1" x14ac:dyDescent="0.35">
      <c r="B34" s="7">
        <v>0.28439560703708971</v>
      </c>
      <c r="C34" s="7" t="e">
        <v>#N/A</v>
      </c>
    </row>
    <row r="35" spans="1:12" ht="14.25" customHeight="1" x14ac:dyDescent="0.35">
      <c r="A35" s="6" t="s">
        <v>64</v>
      </c>
      <c r="B35" s="7">
        <v>0.98320705363036298</v>
      </c>
      <c r="C35" s="7">
        <v>10.422235687633385</v>
      </c>
    </row>
    <row r="36" spans="1:12" ht="14.25" customHeight="1" x14ac:dyDescent="0.35">
      <c r="B36" s="7">
        <v>702.58573950411323</v>
      </c>
      <c r="C36" s="7">
        <v>12</v>
      </c>
    </row>
    <row r="37" spans="1:12" ht="14.25" customHeight="1" x14ac:dyDescent="0.35">
      <c r="B37" s="7">
        <v>76316.968483701508</v>
      </c>
      <c r="C37" s="7">
        <v>1303.4759607429473</v>
      </c>
    </row>
    <row r="38" spans="1:12" ht="14.25" customHeight="1" x14ac:dyDescent="0.35"/>
    <row r="39" spans="1:12" ht="14.25" customHeight="1" x14ac:dyDescent="0.35"/>
    <row r="40" spans="1:12" ht="14.25" customHeight="1" x14ac:dyDescent="0.35">
      <c r="B40" s="12" t="s">
        <v>65</v>
      </c>
      <c r="G40" s="12" t="s">
        <v>66</v>
      </c>
    </row>
    <row r="41" spans="1:12" ht="14.25" customHeight="1" x14ac:dyDescent="0.35">
      <c r="A41" s="6" t="s">
        <v>63</v>
      </c>
      <c r="B41" s="7">
        <f t="array" ref="B41:D45">LINEST(C29:O29,C23:O23^{1;2},FALSE,TRUE)</f>
        <v>0.27056231864512476</v>
      </c>
      <c r="C41" s="7">
        <v>3.90750180153728</v>
      </c>
      <c r="D41" s="7">
        <v>0</v>
      </c>
      <c r="G41" s="7">
        <f t="array" ref="G41:I45">LINEST(C30:O30,C23:O23^{1;2},FALSE,TRUE)</f>
        <v>-4.8968664020607525E-2</v>
      </c>
      <c r="H41" s="7">
        <v>1.3156903287416093</v>
      </c>
      <c r="I41" s="7">
        <v>0</v>
      </c>
    </row>
    <row r="42" spans="1:12" ht="14.25" customHeight="1" x14ac:dyDescent="0.35">
      <c r="B42" s="7">
        <v>4.2719845542215702E-2</v>
      </c>
      <c r="C42" s="7">
        <v>0.58960391746044294</v>
      </c>
      <c r="D42" s="7" t="e">
        <v>#N/A</v>
      </c>
      <c r="G42" s="7">
        <v>1.9194775848946428E-2</v>
      </c>
      <c r="H42" s="7">
        <v>0.26491938094977791</v>
      </c>
      <c r="I42" s="7" t="e">
        <v>#N/A</v>
      </c>
    </row>
    <row r="43" spans="1:12" ht="14.25" customHeight="1" x14ac:dyDescent="0.35">
      <c r="A43" s="6" t="s">
        <v>64</v>
      </c>
      <c r="B43" s="7">
        <v>0.99638593501241057</v>
      </c>
      <c r="C43" s="7">
        <v>5.0499804732997529</v>
      </c>
      <c r="D43" s="7" t="e">
        <v>#N/A</v>
      </c>
      <c r="G43" s="7">
        <v>0.9157986286420281</v>
      </c>
      <c r="H43" s="7">
        <v>2.2690447963056379</v>
      </c>
      <c r="I43" s="7" t="e">
        <v>#N/A</v>
      </c>
    </row>
    <row r="44" spans="1:12" ht="14.25" customHeight="1" x14ac:dyDescent="0.35">
      <c r="B44" s="7">
        <v>1516.3320696741237</v>
      </c>
      <c r="C44" s="7">
        <v>11</v>
      </c>
      <c r="D44" s="7" t="e">
        <v>#N/A</v>
      </c>
      <c r="G44" s="7">
        <v>59.819601228552706</v>
      </c>
      <c r="H44" s="7">
        <v>11</v>
      </c>
      <c r="I44" s="7" t="e">
        <v>#N/A</v>
      </c>
    </row>
    <row r="45" spans="1:12" ht="14.25" customHeight="1" x14ac:dyDescent="0.35">
      <c r="B45" s="7">
        <v>77339.919113856653</v>
      </c>
      <c r="C45" s="7">
        <v>280.52533058779676</v>
      </c>
      <c r="D45" s="7" t="e">
        <v>#N/A</v>
      </c>
      <c r="G45" s="7">
        <v>615.97012517258736</v>
      </c>
      <c r="H45" s="7">
        <v>56.634207164058637</v>
      </c>
      <c r="I45" s="7" t="e">
        <v>#N/A</v>
      </c>
    </row>
    <row r="46" spans="1:12" ht="14.25" customHeight="1" x14ac:dyDescent="0.35"/>
    <row r="47" spans="1:12" ht="14.25" customHeight="1" x14ac:dyDescent="0.35"/>
    <row r="48" spans="1:12" ht="14.25" customHeight="1" x14ac:dyDescent="0.35">
      <c r="B48" s="12"/>
      <c r="C48" s="7">
        <v>2</v>
      </c>
      <c r="D48" s="7">
        <f>C48+1</f>
        <v>3</v>
      </c>
      <c r="E48" s="7">
        <f t="shared" ref="E48:L48" si="9">D48+1</f>
        <v>4</v>
      </c>
      <c r="F48" s="7">
        <f t="shared" si="9"/>
        <v>5</v>
      </c>
      <c r="G48" s="7">
        <f t="shared" si="9"/>
        <v>6</v>
      </c>
      <c r="H48" s="7">
        <f t="shared" si="9"/>
        <v>7</v>
      </c>
      <c r="I48" s="7">
        <f t="shared" si="9"/>
        <v>8</v>
      </c>
      <c r="J48" s="7">
        <f t="shared" si="9"/>
        <v>9</v>
      </c>
      <c r="K48" s="7">
        <f t="shared" si="9"/>
        <v>10</v>
      </c>
      <c r="L48" s="7">
        <f t="shared" si="9"/>
        <v>11</v>
      </c>
    </row>
    <row r="49" spans="1:12" ht="14.25" customHeight="1" x14ac:dyDescent="0.35">
      <c r="B49" s="6">
        <v>13</v>
      </c>
      <c r="C49" s="7">
        <f>$B$49-C48</f>
        <v>11</v>
      </c>
      <c r="D49" s="7">
        <f t="shared" ref="D49:L49" si="10">$B$49-D48</f>
        <v>10</v>
      </c>
      <c r="E49" s="7">
        <f t="shared" si="10"/>
        <v>9</v>
      </c>
      <c r="F49" s="7">
        <f t="shared" si="10"/>
        <v>8</v>
      </c>
      <c r="G49" s="7">
        <f t="shared" si="10"/>
        <v>7</v>
      </c>
      <c r="H49" s="7">
        <f t="shared" si="10"/>
        <v>6</v>
      </c>
      <c r="I49" s="7">
        <f t="shared" si="10"/>
        <v>5</v>
      </c>
      <c r="J49" s="7">
        <f t="shared" si="10"/>
        <v>4</v>
      </c>
      <c r="K49" s="7">
        <f t="shared" si="10"/>
        <v>3</v>
      </c>
      <c r="L49" s="7">
        <f t="shared" si="10"/>
        <v>2</v>
      </c>
    </row>
    <row r="50" spans="1:12" ht="14.25" customHeight="1" x14ac:dyDescent="0.35">
      <c r="A50" s="6"/>
      <c r="C50" s="7" t="str">
        <f>C48&amp;"-"&amp;C49</f>
        <v>2-11</v>
      </c>
      <c r="D50" s="7" t="str">
        <f t="shared" ref="D50:L50" si="11">D48&amp;"-"&amp;D49</f>
        <v>3-10</v>
      </c>
      <c r="E50" s="7" t="str">
        <f t="shared" si="11"/>
        <v>4-9</v>
      </c>
      <c r="F50" s="7" t="str">
        <f t="shared" si="11"/>
        <v>5-8</v>
      </c>
      <c r="G50" s="7" t="str">
        <f t="shared" si="11"/>
        <v>6-7</v>
      </c>
      <c r="H50" s="7" t="str">
        <f t="shared" si="11"/>
        <v>7-6</v>
      </c>
      <c r="I50" s="7" t="str">
        <f t="shared" si="11"/>
        <v>8-5</v>
      </c>
      <c r="J50" s="7" t="str">
        <f t="shared" si="11"/>
        <v>9-4</v>
      </c>
      <c r="K50" s="7" t="str">
        <f t="shared" si="11"/>
        <v>10-3</v>
      </c>
      <c r="L50" s="7" t="str">
        <f t="shared" si="11"/>
        <v>11-2</v>
      </c>
    </row>
    <row r="51" spans="1:12" ht="14.25" customHeight="1" x14ac:dyDescent="0.35">
      <c r="A51" s="6"/>
      <c r="B51" s="7" t="s">
        <v>68</v>
      </c>
      <c r="C51" s="21">
        <f>RSQ(C30:D30,C23:D23)</f>
        <v>1</v>
      </c>
      <c r="D51" s="21">
        <f>RSQ(C30:E30,C23:E23)</f>
        <v>0.99950168815848373</v>
      </c>
      <c r="E51" s="21">
        <f>RSQ(C30:F30,C23:F23)</f>
        <v>0.96689806428298009</v>
      </c>
      <c r="F51" s="21">
        <f>RSQ(C30:G30,C23:G23)</f>
        <v>0.96121966753619914</v>
      </c>
      <c r="G51" s="21">
        <f>RSQ(C30:H30,C23:H23)</f>
        <v>0.97165500054315002</v>
      </c>
      <c r="H51" s="21">
        <f>RSQ(C30:I30,C23:I23)</f>
        <v>0.98324448416339116</v>
      </c>
      <c r="I51" s="21">
        <f>RSQ(C30:J30,C23:J23)</f>
        <v>0.98862170093673185</v>
      </c>
      <c r="J51" s="21">
        <f>RSQ(C30:K30,C23:K23)</f>
        <v>0.98734733158921151</v>
      </c>
      <c r="K51" s="21">
        <f>RSQ(C30:L30,C23:L23)</f>
        <v>0.99062246918697427</v>
      </c>
      <c r="L51" s="21">
        <f>RSQ(C30:M30,C23:M23)</f>
        <v>0.98798783071310581</v>
      </c>
    </row>
    <row r="52" spans="1:12" ht="14.25" customHeight="1" x14ac:dyDescent="0.35">
      <c r="B52" s="7" t="s">
        <v>69</v>
      </c>
      <c r="C52" s="7">
        <f>RSQ(E30:O30,E23:O23)</f>
        <v>0.97001559822644068</v>
      </c>
      <c r="D52" s="7">
        <f>RSQ(F30:O30,F23:O23)</f>
        <v>0.96404715296426924</v>
      </c>
      <c r="E52" s="7">
        <f>RSQ(G30:O30,G23:O23)</f>
        <v>0.95642583370810363</v>
      </c>
      <c r="F52" s="7">
        <f>RSQ(H30:O30,H23:O23)</f>
        <v>0.95170467747204524</v>
      </c>
      <c r="G52" s="7">
        <f>RSQ(I30:O30,I23:O23)</f>
        <v>0.95752870268318424</v>
      </c>
      <c r="H52" s="7">
        <f>RSQ(J30:O30,J23:O23)</f>
        <v>0.94471816673778863</v>
      </c>
      <c r="I52" s="7">
        <f>RSQ(K30:O30,K23:O23)</f>
        <v>0.92055848838042664</v>
      </c>
      <c r="J52" s="7">
        <f>RSQ(L30:O30,L23:O23)</f>
        <v>0.94568910125314032</v>
      </c>
      <c r="K52" s="7">
        <f>RSQ(M30:O30,M23:O23)</f>
        <v>0.95892125625853453</v>
      </c>
      <c r="L52" s="7">
        <f>RSQ(N30:O30,N23:O23)</f>
        <v>1</v>
      </c>
    </row>
    <row r="53" spans="1:12" ht="14.25" customHeight="1" x14ac:dyDescent="0.35">
      <c r="B53" s="7" t="s">
        <v>70</v>
      </c>
      <c r="C53" s="21">
        <f>AVERAGE(C51:C52)</f>
        <v>0.98500779911322034</v>
      </c>
      <c r="D53" s="21">
        <f t="shared" ref="D53:L53" si="12">AVERAGE(D51:D52)</f>
        <v>0.98177442056137654</v>
      </c>
      <c r="E53" s="21">
        <f t="shared" si="12"/>
        <v>0.9616619489955418</v>
      </c>
      <c r="F53" s="21">
        <f t="shared" si="12"/>
        <v>0.95646217250412224</v>
      </c>
      <c r="G53" s="21">
        <f t="shared" si="12"/>
        <v>0.96459185161316707</v>
      </c>
      <c r="H53" s="21">
        <f t="shared" si="12"/>
        <v>0.9639813254505899</v>
      </c>
      <c r="I53" s="21">
        <f t="shared" si="12"/>
        <v>0.95459009465857925</v>
      </c>
      <c r="J53" s="21">
        <f t="shared" si="12"/>
        <v>0.96651821642117586</v>
      </c>
      <c r="K53" s="21">
        <f t="shared" si="12"/>
        <v>0.9747718627227544</v>
      </c>
      <c r="L53" s="21">
        <f t="shared" si="12"/>
        <v>0.9939939153565529</v>
      </c>
    </row>
    <row r="54" spans="1:12" ht="14.25" customHeight="1" x14ac:dyDescent="0.35"/>
    <row r="55" spans="1:12" ht="14.25" customHeight="1" x14ac:dyDescent="0.35">
      <c r="B55" s="12" t="s">
        <v>71</v>
      </c>
    </row>
    <row r="56" spans="1:12" ht="14.25" customHeight="1" x14ac:dyDescent="0.35">
      <c r="A56" s="6"/>
      <c r="B56" s="7">
        <f t="array" ref="B56:E60">LINEST(C30:E30,C23:E23,FALSE,TRUE)</f>
        <v>2.3955636815758492</v>
      </c>
      <c r="C56" s="7">
        <v>0</v>
      </c>
      <c r="D56" s="7" t="e">
        <v>#N/A</v>
      </c>
      <c r="E56" s="7" t="e">
        <v>#N/A</v>
      </c>
    </row>
    <row r="57" spans="1:12" ht="14.25" customHeight="1" x14ac:dyDescent="0.35">
      <c r="B57" s="7">
        <v>1.4649820409932697</v>
      </c>
      <c r="C57" s="7" t="e">
        <v>#N/A</v>
      </c>
      <c r="D57" s="7" t="e">
        <v>#N/A</v>
      </c>
      <c r="E57" s="7" t="e">
        <v>#N/A</v>
      </c>
    </row>
    <row r="58" spans="1:12" ht="14.25" customHeight="1" x14ac:dyDescent="0.35">
      <c r="A58" s="6"/>
      <c r="B58" s="7">
        <v>0.57209502950709945</v>
      </c>
      <c r="C58" s="7">
        <v>4.2867937911049445</v>
      </c>
      <c r="D58" s="7" t="e">
        <v>#N/A</v>
      </c>
      <c r="E58" s="7" t="e">
        <v>#N/A</v>
      </c>
    </row>
    <row r="59" spans="1:12" ht="14.25" customHeight="1" x14ac:dyDescent="0.35">
      <c r="B59" s="7">
        <v>2.6739349573252555</v>
      </c>
      <c r="C59" s="7">
        <v>2</v>
      </c>
      <c r="D59" s="7" t="e">
        <v>#N/A</v>
      </c>
      <c r="E59" s="7" t="e">
        <v>#N/A</v>
      </c>
    </row>
    <row r="60" spans="1:12" ht="14.25" customHeight="1" x14ac:dyDescent="0.35">
      <c r="B60" s="7">
        <v>49.137835830654851</v>
      </c>
      <c r="C60" s="7">
        <v>36.753202014911807</v>
      </c>
      <c r="D60" s="7" t="e">
        <v>#N/A</v>
      </c>
      <c r="E60" s="7" t="e">
        <v>#N/A</v>
      </c>
    </row>
    <row r="61" spans="1:12" ht="14.25" customHeight="1" x14ac:dyDescent="0.35"/>
    <row r="62" spans="1:12" ht="14.25" customHeight="1" x14ac:dyDescent="0.35">
      <c r="B62" s="14" t="s">
        <v>72</v>
      </c>
    </row>
    <row r="63" spans="1:12" ht="14.25" customHeight="1" x14ac:dyDescent="0.35">
      <c r="B63" s="7">
        <f t="array" ref="B63:E67">LINEST(F30:O30,F23:O23,TRUE,TRUE)</f>
        <v>0.28019081822822511</v>
      </c>
      <c r="C63" s="7">
        <v>4.5479114369528286</v>
      </c>
      <c r="D63" s="7" t="e">
        <v>#N/A</v>
      </c>
      <c r="E63" s="7" t="e">
        <v>#N/A</v>
      </c>
    </row>
    <row r="64" spans="1:12" ht="14.25" customHeight="1" x14ac:dyDescent="0.35">
      <c r="B64" s="7">
        <v>1.9130503976423512E-2</v>
      </c>
      <c r="C64" s="7">
        <v>0.22099147990152596</v>
      </c>
      <c r="D64" s="7" t="e">
        <v>#N/A</v>
      </c>
      <c r="E64" s="7" t="e">
        <v>#N/A</v>
      </c>
    </row>
    <row r="65" spans="2:5" ht="14.25" customHeight="1" x14ac:dyDescent="0.35">
      <c r="B65" s="7">
        <v>0.96404715296426957</v>
      </c>
      <c r="C65" s="7">
        <v>0.25193591800786336</v>
      </c>
      <c r="D65" s="7" t="e">
        <v>#N/A</v>
      </c>
      <c r="E65" s="7" t="e">
        <v>#N/A</v>
      </c>
    </row>
    <row r="66" spans="2:5" ht="14.25" customHeight="1" x14ac:dyDescent="0.35">
      <c r="B66" s="7">
        <v>214.51367164468209</v>
      </c>
      <c r="C66" s="7">
        <v>8</v>
      </c>
      <c r="D66" s="7" t="e">
        <v>#N/A</v>
      </c>
      <c r="E66" s="7" t="e">
        <v>#N/A</v>
      </c>
    </row>
    <row r="67" spans="2:5" ht="14.25" customHeight="1" x14ac:dyDescent="0.35">
      <c r="B67" s="7">
        <v>13.615548867461207</v>
      </c>
      <c r="C67" s="7">
        <v>0.50777365425971888</v>
      </c>
      <c r="D67" s="7" t="e">
        <v>#N/A</v>
      </c>
      <c r="E67" s="7" t="e">
        <v>#N/A</v>
      </c>
    </row>
    <row r="68" spans="2:5" ht="14.25" customHeight="1" x14ac:dyDescent="0.35"/>
    <row r="69" spans="2:5" ht="14.25" customHeight="1" x14ac:dyDescent="0.35">
      <c r="B69" s="14" t="s">
        <v>73</v>
      </c>
    </row>
    <row r="70" spans="2:5" ht="14.25" customHeight="1" x14ac:dyDescent="0.35">
      <c r="B70" s="7">
        <f t="array" ref="B70:E74">LINEST(C23:O23,C18:O18,FALSE,TRUE)</f>
        <v>0.28730769230769232</v>
      </c>
      <c r="C70" s="7">
        <v>0</v>
      </c>
      <c r="D70" s="7" t="e">
        <v>#N/A</v>
      </c>
      <c r="E70" s="7" t="e">
        <v>#N/A</v>
      </c>
    </row>
    <row r="71" spans="2:5" ht="14.25" customHeight="1" x14ac:dyDescent="0.35">
      <c r="B71" s="7">
        <v>2.8931497683068611E-3</v>
      </c>
      <c r="C71" s="7" t="e">
        <v>#N/A</v>
      </c>
      <c r="D71" s="7" t="e">
        <v>#N/A</v>
      </c>
      <c r="E71" s="7" t="e">
        <v>#N/A</v>
      </c>
    </row>
    <row r="72" spans="2:5" ht="14.25" customHeight="1" x14ac:dyDescent="0.35">
      <c r="B72" s="7">
        <v>0.9987846526146974</v>
      </c>
      <c r="C72" s="7">
        <v>0.36880567810857817</v>
      </c>
      <c r="D72" s="7" t="e">
        <v>#N/A</v>
      </c>
      <c r="E72" s="7" t="e">
        <v>#N/A</v>
      </c>
    </row>
    <row r="73" spans="2:5" ht="14.25" customHeight="1" x14ac:dyDescent="0.35">
      <c r="B73" s="7">
        <v>9861.7201767304869</v>
      </c>
      <c r="C73" s="7">
        <v>12</v>
      </c>
      <c r="D73" s="7" t="e">
        <v>#N/A</v>
      </c>
      <c r="E73" s="7" t="e">
        <v>#N/A</v>
      </c>
    </row>
    <row r="74" spans="2:5" ht="14.25" customHeight="1" x14ac:dyDescent="0.35">
      <c r="B74" s="7">
        <v>1341.3677884615386</v>
      </c>
      <c r="C74" s="7">
        <v>1.6322115384615383</v>
      </c>
      <c r="D74" s="7" t="e">
        <v>#N/A</v>
      </c>
      <c r="E74" s="7" t="e">
        <v>#N/A</v>
      </c>
    </row>
    <row r="75" spans="2:5" ht="14.25" customHeight="1" x14ac:dyDescent="0.35"/>
    <row r="76" spans="2:5" ht="14.25" customHeight="1" x14ac:dyDescent="0.35">
      <c r="B76" s="14" t="s">
        <v>74</v>
      </c>
    </row>
    <row r="77" spans="2:5" ht="14.25" customHeight="1" x14ac:dyDescent="0.35">
      <c r="C77" s="7" t="s">
        <v>75</v>
      </c>
    </row>
    <row r="78" spans="2:5" ht="14.25" customHeight="1" x14ac:dyDescent="0.35">
      <c r="C78" s="7" t="s">
        <v>76</v>
      </c>
      <c r="D78" s="7" t="s">
        <v>77</v>
      </c>
    </row>
    <row r="79" spans="2:5" ht="14.25" customHeight="1" x14ac:dyDescent="0.35">
      <c r="B79" s="7" t="s">
        <v>78</v>
      </c>
      <c r="C79" s="7">
        <f>[1]Analysis!$P$146</f>
        <v>0.34203744840647843</v>
      </c>
      <c r="D79" s="7">
        <f>[1]Analysis!$Q$146</f>
        <v>3.2585633843548916</v>
      </c>
    </row>
    <row r="80" spans="2:5" ht="14.25" customHeight="1" x14ac:dyDescent="0.35">
      <c r="B80" s="7" t="s">
        <v>79</v>
      </c>
      <c r="C80" s="7">
        <f>[1]Analysis!$D$140</f>
        <v>0.23143507692307691</v>
      </c>
      <c r="D80" s="7">
        <f>[1]Analysis!$E$140</f>
        <v>0</v>
      </c>
    </row>
    <row r="81" spans="2:12" ht="14.25" customHeight="1" x14ac:dyDescent="0.35"/>
    <row r="82" spans="2:12" ht="14.25" customHeight="1" x14ac:dyDescent="0.35">
      <c r="C82" s="7" t="s">
        <v>76</v>
      </c>
      <c r="D82" s="7" t="s">
        <v>77</v>
      </c>
    </row>
    <row r="83" spans="2:12" ht="14.25" customHeight="1" x14ac:dyDescent="0.35">
      <c r="B83" s="7" t="s">
        <v>80</v>
      </c>
      <c r="C83" s="7">
        <f>$C$79*$C$12</f>
        <v>11.38984703193573</v>
      </c>
      <c r="D83" s="7">
        <f>$C$12*($D$79-($C$5*$C$12/100)^1.2/10)</f>
        <v>-64.836523829601816</v>
      </c>
    </row>
    <row r="84" spans="2:12" ht="14.25" customHeight="1" x14ac:dyDescent="0.35">
      <c r="B84" s="7" t="s">
        <v>81</v>
      </c>
      <c r="C84" s="7">
        <f>$C$79*$C$12*$C$80</f>
        <v>2.6360101239781248</v>
      </c>
      <c r="D84" s="7">
        <f>$C$12*($D$79-($C$5*$C$12/100)^1.2/10)</f>
        <v>-64.836523829601816</v>
      </c>
    </row>
    <row r="85" spans="2:12" ht="14.25" customHeight="1" x14ac:dyDescent="0.35"/>
    <row r="86" spans="2:12" ht="14.25" customHeight="1" x14ac:dyDescent="0.35"/>
    <row r="87" spans="2:12" ht="14.25" customHeight="1" x14ac:dyDescent="0.35">
      <c r="B87" s="7" t="s">
        <v>82</v>
      </c>
      <c r="C87" s="10">
        <v>15</v>
      </c>
      <c r="D87" s="10">
        <f t="shared" ref="D87:K87" si="13">C87+5</f>
        <v>20</v>
      </c>
      <c r="E87" s="10">
        <f t="shared" si="13"/>
        <v>25</v>
      </c>
      <c r="F87" s="10">
        <f t="shared" si="13"/>
        <v>30</v>
      </c>
      <c r="G87" s="10">
        <f t="shared" si="13"/>
        <v>35</v>
      </c>
      <c r="H87" s="10">
        <f t="shared" si="13"/>
        <v>40</v>
      </c>
      <c r="I87" s="10">
        <f>H87+5</f>
        <v>45</v>
      </c>
      <c r="J87" s="10">
        <f t="shared" si="13"/>
        <v>50</v>
      </c>
      <c r="K87" s="10">
        <f t="shared" si="13"/>
        <v>55</v>
      </c>
      <c r="L87" s="10">
        <f>K87+5</f>
        <v>60</v>
      </c>
    </row>
    <row r="88" spans="2:12" ht="14.25" customHeight="1" x14ac:dyDescent="0.35">
      <c r="B88" s="7" t="s">
        <v>83</v>
      </c>
      <c r="C88" s="22">
        <f t="shared" ref="C88:L88" si="14">$C$80*C87</f>
        <v>3.4715261538461535</v>
      </c>
      <c r="D88" s="22">
        <f t="shared" si="14"/>
        <v>4.628701538461538</v>
      </c>
      <c r="E88" s="22">
        <f t="shared" si="14"/>
        <v>5.7858769230769225</v>
      </c>
      <c r="F88" s="22">
        <f t="shared" si="14"/>
        <v>6.943052307692307</v>
      </c>
      <c r="G88" s="22">
        <f t="shared" si="14"/>
        <v>8.1002276923076924</v>
      </c>
      <c r="H88" s="22">
        <f t="shared" si="14"/>
        <v>9.257403076923076</v>
      </c>
      <c r="I88" s="22">
        <f t="shared" si="14"/>
        <v>10.414578461538461</v>
      </c>
      <c r="J88" s="22">
        <f t="shared" si="14"/>
        <v>11.571753846153845</v>
      </c>
      <c r="K88" s="22">
        <f t="shared" si="14"/>
        <v>12.72892923076923</v>
      </c>
      <c r="L88" s="23">
        <f t="shared" si="14"/>
        <v>13.886104615384614</v>
      </c>
    </row>
    <row r="89" spans="2:12" ht="14.25" customHeight="1" x14ac:dyDescent="0.35">
      <c r="B89" s="7" t="s">
        <v>84</v>
      </c>
      <c r="C89" s="24">
        <f t="shared" ref="C89:L89" si="15">F23</f>
        <v>4</v>
      </c>
      <c r="D89" s="24">
        <f t="shared" si="15"/>
        <v>5.5</v>
      </c>
      <c r="E89" s="24">
        <f t="shared" si="15"/>
        <v>7</v>
      </c>
      <c r="F89" s="24">
        <f t="shared" si="15"/>
        <v>9</v>
      </c>
      <c r="G89" s="24">
        <f t="shared" si="15"/>
        <v>10.25</v>
      </c>
      <c r="H89" s="24">
        <f t="shared" si="15"/>
        <v>11.5</v>
      </c>
      <c r="I89" s="24">
        <f t="shared" si="15"/>
        <v>13.25</v>
      </c>
      <c r="J89" s="24">
        <f t="shared" si="15"/>
        <v>15</v>
      </c>
      <c r="K89" s="24">
        <f t="shared" si="15"/>
        <v>15.75</v>
      </c>
      <c r="L89" s="25">
        <f t="shared" si="15"/>
        <v>16.5</v>
      </c>
    </row>
    <row r="90" spans="2:12" ht="14.25" customHeight="1" x14ac:dyDescent="0.35">
      <c r="B90" s="7" t="s">
        <v>85</v>
      </c>
      <c r="C90" s="26">
        <f t="shared" ref="C90:K90" si="16">C88-C89</f>
        <v>-0.52847384615384652</v>
      </c>
      <c r="D90" s="26">
        <f t="shared" si="16"/>
        <v>-0.87129846153846202</v>
      </c>
      <c r="E90" s="26">
        <f t="shared" si="16"/>
        <v>-1.2141230769230775</v>
      </c>
      <c r="F90" s="26">
        <f t="shared" si="16"/>
        <v>-2.056947692307693</v>
      </c>
      <c r="G90" s="26">
        <f t="shared" si="16"/>
        <v>-2.1497723076923076</v>
      </c>
      <c r="H90" s="26">
        <f t="shared" si="16"/>
        <v>-2.242596923076924</v>
      </c>
      <c r="I90" s="26">
        <f t="shared" si="16"/>
        <v>-2.8354215384615387</v>
      </c>
      <c r="J90" s="26">
        <f t="shared" si="16"/>
        <v>-3.4282461538461551</v>
      </c>
      <c r="K90" s="26">
        <f t="shared" si="16"/>
        <v>-3.0210707692307697</v>
      </c>
      <c r="L90" s="27">
        <f>L88-L89</f>
        <v>-2.6138953846153861</v>
      </c>
    </row>
    <row r="91" spans="2:12" ht="14.25" customHeight="1" x14ac:dyDescent="0.35">
      <c r="B91" s="7" t="s">
        <v>86</v>
      </c>
      <c r="C91" s="28">
        <f t="shared" ref="C91:L91" si="17">C90/C89</f>
        <v>-0.13211846153846163</v>
      </c>
      <c r="D91" s="28">
        <f t="shared" si="17"/>
        <v>-0.15841790209790219</v>
      </c>
      <c r="E91" s="28">
        <f t="shared" si="17"/>
        <v>-0.17344615384615394</v>
      </c>
      <c r="F91" s="28">
        <f t="shared" si="17"/>
        <v>-0.22854974358974367</v>
      </c>
      <c r="G91" s="28">
        <f t="shared" si="17"/>
        <v>-0.20973388367729831</v>
      </c>
      <c r="H91" s="28">
        <f t="shared" si="17"/>
        <v>-0.19500842809364557</v>
      </c>
      <c r="I91" s="28">
        <f t="shared" si="17"/>
        <v>-0.21399407837445575</v>
      </c>
      <c r="J91" s="28">
        <f t="shared" si="17"/>
        <v>-0.22854974358974367</v>
      </c>
      <c r="K91" s="28">
        <f t="shared" si="17"/>
        <v>-0.19181401709401713</v>
      </c>
      <c r="L91" s="29">
        <f t="shared" si="17"/>
        <v>-0.15841790209790219</v>
      </c>
    </row>
    <row r="92" spans="2:12" ht="14.25" customHeight="1" x14ac:dyDescent="0.35">
      <c r="B92" s="7" t="s">
        <v>87</v>
      </c>
      <c r="C92" s="30">
        <f t="shared" ref="C92:L92" si="18">F29</f>
        <v>20.666666666666664</v>
      </c>
      <c r="D92" s="30">
        <f t="shared" si="18"/>
        <v>34</v>
      </c>
      <c r="E92" s="30">
        <f t="shared" si="18"/>
        <v>46.333333333333336</v>
      </c>
      <c r="F92" s="30">
        <f t="shared" si="18"/>
        <v>56</v>
      </c>
      <c r="G92" s="30">
        <f t="shared" si="18"/>
        <v>67</v>
      </c>
      <c r="H92" s="30">
        <f t="shared" si="18"/>
        <v>81.666666666666671</v>
      </c>
      <c r="I92" s="30">
        <f t="shared" si="18"/>
        <v>92</v>
      </c>
      <c r="J92" s="30">
        <f t="shared" si="18"/>
        <v>114</v>
      </c>
      <c r="K92" s="30">
        <f t="shared" si="18"/>
        <v>125.33333333333334</v>
      </c>
      <c r="L92" s="31">
        <f t="shared" si="18"/>
        <v>149.33333333333334</v>
      </c>
    </row>
    <row r="93" spans="2:12" ht="14.25" customHeight="1" x14ac:dyDescent="0.35">
      <c r="B93" s="7" t="s">
        <v>88</v>
      </c>
      <c r="C93" s="32">
        <f>$C$83*C89+$D$83</f>
        <v>-19.277135701858896</v>
      </c>
      <c r="D93" s="32">
        <f t="shared" ref="D93:L93" si="19">$C$83*D89+$D$83</f>
        <v>-2.1923651539553006</v>
      </c>
      <c r="E93" s="32">
        <f t="shared" si="19"/>
        <v>14.892405393948295</v>
      </c>
      <c r="F93" s="32">
        <f t="shared" si="19"/>
        <v>37.672099457819755</v>
      </c>
      <c r="G93" s="32">
        <f t="shared" si="19"/>
        <v>51.909408247739421</v>
      </c>
      <c r="H93" s="32">
        <f t="shared" si="19"/>
        <v>66.146717037659073</v>
      </c>
      <c r="I93" s="32">
        <f t="shared" si="19"/>
        <v>86.078949343546611</v>
      </c>
      <c r="J93" s="32">
        <f t="shared" si="19"/>
        <v>106.01118164943412</v>
      </c>
      <c r="K93" s="32">
        <f t="shared" si="19"/>
        <v>114.55356692338594</v>
      </c>
      <c r="L93" s="32">
        <f t="shared" si="19"/>
        <v>123.09595219733774</v>
      </c>
    </row>
    <row r="94" spans="2:12" ht="14.25" customHeight="1" x14ac:dyDescent="0.35">
      <c r="B94" s="7" t="s">
        <v>85</v>
      </c>
      <c r="C94" s="33">
        <f t="shared" ref="C94:L94" si="20">C93-C92</f>
        <v>-39.94380236852556</v>
      </c>
      <c r="D94" s="33">
        <f t="shared" si="20"/>
        <v>-36.192365153955301</v>
      </c>
      <c r="E94" s="33">
        <f t="shared" si="20"/>
        <v>-31.440927939385041</v>
      </c>
      <c r="F94" s="33">
        <f t="shared" si="20"/>
        <v>-18.327900542180245</v>
      </c>
      <c r="G94" s="33">
        <f t="shared" si="20"/>
        <v>-15.090591752260579</v>
      </c>
      <c r="H94" s="33">
        <f t="shared" si="20"/>
        <v>-15.519949629007598</v>
      </c>
      <c r="I94" s="33">
        <f t="shared" si="20"/>
        <v>-5.9210506564533887</v>
      </c>
      <c r="J94" s="33">
        <f t="shared" si="20"/>
        <v>-7.9888183505658787</v>
      </c>
      <c r="K94" s="33">
        <f t="shared" si="20"/>
        <v>-10.779766409947399</v>
      </c>
      <c r="L94" s="34">
        <f t="shared" si="20"/>
        <v>-26.237381135995605</v>
      </c>
    </row>
    <row r="95" spans="2:12" ht="14.25" customHeight="1" x14ac:dyDescent="0.35">
      <c r="B95" s="7" t="s">
        <v>86</v>
      </c>
      <c r="C95" s="28">
        <f t="shared" ref="C95:L95" si="21">C94/C92</f>
        <v>-1.9327646307351081</v>
      </c>
      <c r="D95" s="28">
        <f t="shared" si="21"/>
        <v>-1.0644813280575089</v>
      </c>
      <c r="E95" s="28">
        <f t="shared" si="21"/>
        <v>-0.67858117854787858</v>
      </c>
      <c r="F95" s="28">
        <f t="shared" si="21"/>
        <v>-0.32728393825321866</v>
      </c>
      <c r="G95" s="28">
        <f t="shared" si="21"/>
        <v>-0.22523271272030715</v>
      </c>
      <c r="H95" s="28">
        <f t="shared" si="21"/>
        <v>-0.19004019953886855</v>
      </c>
      <c r="I95" s="28">
        <f t="shared" si="21"/>
        <v>-6.4359246265797698E-2</v>
      </c>
      <c r="J95" s="28">
        <f t="shared" si="21"/>
        <v>-7.0077353952332264E-2</v>
      </c>
      <c r="K95" s="28">
        <f t="shared" si="21"/>
        <v>-8.6008774547452649E-2</v>
      </c>
      <c r="L95" s="29">
        <f t="shared" si="21"/>
        <v>-0.17569674867854199</v>
      </c>
    </row>
    <row r="96" spans="2:12" ht="14.25" customHeight="1" x14ac:dyDescent="0.35">
      <c r="B96" s="7" t="s">
        <v>89</v>
      </c>
      <c r="C96" s="30">
        <f t="shared" ref="C96:L96" si="22">$C$84*C87+$D$84</f>
        <v>-25.296371969929943</v>
      </c>
      <c r="D96" s="30">
        <f t="shared" si="22"/>
        <v>-12.116321350039321</v>
      </c>
      <c r="E96" s="30">
        <f t="shared" si="22"/>
        <v>1.0637292698513079</v>
      </c>
      <c r="F96" s="30">
        <f t="shared" si="22"/>
        <v>14.24377988974193</v>
      </c>
      <c r="G96" s="30">
        <f t="shared" si="22"/>
        <v>27.423830509632552</v>
      </c>
      <c r="H96" s="30">
        <f t="shared" si="22"/>
        <v>40.603881129523174</v>
      </c>
      <c r="I96" s="30">
        <f t="shared" si="22"/>
        <v>53.783931749413796</v>
      </c>
      <c r="J96" s="30">
        <f t="shared" si="22"/>
        <v>66.963982369304432</v>
      </c>
      <c r="K96" s="30">
        <f t="shared" si="22"/>
        <v>80.14403298919504</v>
      </c>
      <c r="L96" s="31">
        <f t="shared" si="22"/>
        <v>93.324083609085676</v>
      </c>
    </row>
    <row r="97" spans="2:12" ht="14.25" customHeight="1" x14ac:dyDescent="0.35">
      <c r="B97" s="7" t="s">
        <v>85</v>
      </c>
      <c r="C97" s="33">
        <f t="shared" ref="C97:L97" si="23">C96-C92</f>
        <v>-45.963038636596607</v>
      </c>
      <c r="D97" s="33">
        <f t="shared" si="23"/>
        <v>-46.116321350039321</v>
      </c>
      <c r="E97" s="33">
        <f t="shared" si="23"/>
        <v>-45.269604063482028</v>
      </c>
      <c r="F97" s="33">
        <f t="shared" si="23"/>
        <v>-41.75622011025807</v>
      </c>
      <c r="G97" s="33">
        <f t="shared" si="23"/>
        <v>-39.576169490367448</v>
      </c>
      <c r="H97" s="33">
        <f t="shared" si="23"/>
        <v>-41.062785537143498</v>
      </c>
      <c r="I97" s="33">
        <f t="shared" si="23"/>
        <v>-38.216068250586204</v>
      </c>
      <c r="J97" s="33">
        <f t="shared" si="23"/>
        <v>-47.036017630695568</v>
      </c>
      <c r="K97" s="33">
        <f t="shared" si="23"/>
        <v>-45.189300344138303</v>
      </c>
      <c r="L97" s="34">
        <f t="shared" si="23"/>
        <v>-56.009249724247667</v>
      </c>
    </row>
    <row r="98" spans="2:12" ht="14.25" customHeight="1" x14ac:dyDescent="0.35">
      <c r="B98" s="7" t="s">
        <v>86</v>
      </c>
      <c r="C98" s="28">
        <f t="shared" ref="C98:L98" si="24">C97/C92</f>
        <v>-2.2240179985449973</v>
      </c>
      <c r="D98" s="28">
        <f t="shared" si="24"/>
        <v>-1.3563623926482153</v>
      </c>
      <c r="E98" s="28">
        <f t="shared" si="24"/>
        <v>-0.9770418143197559</v>
      </c>
      <c r="F98" s="28">
        <f t="shared" si="24"/>
        <v>-0.74564678768317982</v>
      </c>
      <c r="G98" s="28">
        <f t="shared" si="24"/>
        <v>-0.59068909687115589</v>
      </c>
      <c r="H98" s="28">
        <f t="shared" si="24"/>
        <v>-0.50280961882216524</v>
      </c>
      <c r="I98" s="28">
        <f t="shared" si="24"/>
        <v>-0.41539204620202397</v>
      </c>
      <c r="J98" s="28">
        <f t="shared" si="24"/>
        <v>-0.41259664588329448</v>
      </c>
      <c r="K98" s="28">
        <f t="shared" si="24"/>
        <v>-0.36055292827769919</v>
      </c>
      <c r="L98" s="29">
        <f t="shared" si="24"/>
        <v>-0.37506194011772986</v>
      </c>
    </row>
    <row r="99" spans="2:12" ht="14.25" customHeight="1" x14ac:dyDescent="0.35"/>
    <row r="100" spans="2:12" ht="14.25" customHeight="1" x14ac:dyDescent="0.35"/>
    <row r="101" spans="2:12" ht="14.25" customHeight="1" x14ac:dyDescent="0.35"/>
    <row r="102" spans="2:12" ht="14.25" customHeight="1" x14ac:dyDescent="0.35"/>
    <row r="103" spans="2:12" ht="14.25" customHeight="1" x14ac:dyDescent="0.35"/>
    <row r="104" spans="2:12" ht="14.25" customHeight="1" x14ac:dyDescent="0.35"/>
    <row r="105" spans="2:12" ht="14.25" customHeight="1" x14ac:dyDescent="0.3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opLeftCell="A79" workbookViewId="0">
      <selection activeCell="B24" sqref="B24"/>
    </sheetView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2:6" ht="14.25" customHeight="1" x14ac:dyDescent="0.35"/>
    <row r="2" spans="2:6" ht="14.25" customHeight="1" x14ac:dyDescent="0.35">
      <c r="B2" s="8" t="s">
        <v>107</v>
      </c>
    </row>
    <row r="3" spans="2:6" ht="14.25" customHeight="1" x14ac:dyDescent="0.35">
      <c r="B3" s="8" t="s">
        <v>0</v>
      </c>
      <c r="C3" s="36">
        <v>25</v>
      </c>
    </row>
    <row r="4" spans="2:6" ht="14.25" customHeight="1" x14ac:dyDescent="0.35">
      <c r="B4" s="8" t="s">
        <v>1</v>
      </c>
      <c r="C4" s="36">
        <v>177</v>
      </c>
      <c r="D4" s="35" t="s">
        <v>35</v>
      </c>
      <c r="E4" s="7">
        <f>C4*8/29</f>
        <v>48.827586206896555</v>
      </c>
    </row>
    <row r="5" spans="2:6" ht="14.25" customHeight="1" x14ac:dyDescent="0.35">
      <c r="B5" s="8" t="s">
        <v>2</v>
      </c>
      <c r="C5" s="36">
        <v>65.900000000000006</v>
      </c>
      <c r="D5" s="35" t="s">
        <v>36</v>
      </c>
      <c r="E5" s="7">
        <v>12</v>
      </c>
    </row>
    <row r="6" spans="2:6" ht="14.25" customHeight="1" x14ac:dyDescent="0.35">
      <c r="B6" s="8" t="s">
        <v>3</v>
      </c>
      <c r="C6" s="36">
        <v>14</v>
      </c>
      <c r="D6" s="35" t="s">
        <v>37</v>
      </c>
      <c r="E6" s="7">
        <f>(E4^2+E5^2)^0.5</f>
        <v>50.280544694662119</v>
      </c>
    </row>
    <row r="7" spans="2:6" ht="14.25" customHeight="1" x14ac:dyDescent="0.35">
      <c r="B7" s="8" t="s">
        <v>4</v>
      </c>
      <c r="C7" s="36">
        <v>4.5</v>
      </c>
    </row>
    <row r="8" spans="2:6" ht="14.25" customHeight="1" x14ac:dyDescent="0.35">
      <c r="B8" s="8" t="s">
        <v>5</v>
      </c>
      <c r="C8" s="36">
        <v>21</v>
      </c>
    </row>
    <row r="9" spans="2:6" ht="14.25" customHeight="1" x14ac:dyDescent="0.35">
      <c r="B9" s="8" t="s">
        <v>38</v>
      </c>
      <c r="C9" s="36">
        <f>(C4)+(C5*(C11/100+C12/100))^2</f>
        <v>1132.24883041</v>
      </c>
    </row>
    <row r="10" spans="2:6" ht="14.25" customHeight="1" x14ac:dyDescent="0.35">
      <c r="B10" s="8"/>
      <c r="C10" s="7" t="s">
        <v>39</v>
      </c>
      <c r="D10" s="7" t="s">
        <v>40</v>
      </c>
      <c r="E10" s="7" t="s">
        <v>41</v>
      </c>
      <c r="F10" s="7" t="s">
        <v>42</v>
      </c>
    </row>
    <row r="11" spans="2:6" ht="14.25" customHeight="1" x14ac:dyDescent="0.35">
      <c r="B11" s="8" t="s">
        <v>43</v>
      </c>
      <c r="C11" s="36">
        <v>9.9</v>
      </c>
      <c r="D11" s="36">
        <v>8.5</v>
      </c>
      <c r="E11" s="36">
        <v>15.2</v>
      </c>
      <c r="F11" s="36">
        <v>14.1</v>
      </c>
    </row>
    <row r="12" spans="2:6" ht="14.25" customHeight="1" x14ac:dyDescent="0.35">
      <c r="B12" s="8" t="s">
        <v>44</v>
      </c>
      <c r="C12" s="36">
        <v>37</v>
      </c>
      <c r="D12" s="36">
        <v>31.5</v>
      </c>
      <c r="E12" s="36">
        <v>41.4</v>
      </c>
      <c r="F12" s="36">
        <v>54.1</v>
      </c>
    </row>
    <row r="13" spans="2:6" ht="14.25" customHeight="1" x14ac:dyDescent="0.35">
      <c r="B13" s="8"/>
    </row>
    <row r="14" spans="2:6" ht="14.25" customHeight="1" x14ac:dyDescent="0.35">
      <c r="B14" s="12" t="s">
        <v>45</v>
      </c>
    </row>
    <row r="15" spans="2:6" ht="14.25" customHeight="1" x14ac:dyDescent="0.35">
      <c r="C15" s="7" t="s">
        <v>46</v>
      </c>
      <c r="D15" s="7" t="s">
        <v>18</v>
      </c>
      <c r="E15" s="7" t="s">
        <v>19</v>
      </c>
      <c r="F15" s="7" t="s">
        <v>47</v>
      </c>
    </row>
    <row r="16" spans="2:6" ht="14.25" customHeight="1" x14ac:dyDescent="0.35">
      <c r="B16" s="7" t="s">
        <v>48</v>
      </c>
      <c r="C16" s="36">
        <v>50</v>
      </c>
      <c r="D16" s="36">
        <v>22</v>
      </c>
      <c r="E16" s="7" t="s">
        <v>49</v>
      </c>
      <c r="F16" s="36">
        <v>26</v>
      </c>
    </row>
    <row r="17" spans="1:15" ht="14.25" customHeight="1" x14ac:dyDescent="0.35">
      <c r="B17" s="7" t="s">
        <v>50</v>
      </c>
      <c r="C17" s="36">
        <v>52</v>
      </c>
      <c r="D17" s="7" t="s">
        <v>49</v>
      </c>
      <c r="E17" s="36">
        <v>52</v>
      </c>
      <c r="F17" s="36">
        <v>30</v>
      </c>
    </row>
    <row r="18" spans="1:15" ht="14.25" customHeight="1" x14ac:dyDescent="0.35">
      <c r="C18" s="13">
        <f>$A$20-C20</f>
        <v>0</v>
      </c>
      <c r="D18" s="13">
        <f t="shared" ref="D18:O18" si="0">$A$20-D20</f>
        <v>5</v>
      </c>
      <c r="E18" s="13">
        <f t="shared" si="0"/>
        <v>10</v>
      </c>
      <c r="F18" s="13">
        <f t="shared" si="0"/>
        <v>15</v>
      </c>
      <c r="G18" s="13">
        <f t="shared" si="0"/>
        <v>20</v>
      </c>
      <c r="H18" s="13">
        <f t="shared" si="0"/>
        <v>25</v>
      </c>
      <c r="I18" s="13">
        <f t="shared" si="0"/>
        <v>30</v>
      </c>
      <c r="J18" s="13">
        <f t="shared" si="0"/>
        <v>35</v>
      </c>
      <c r="K18" s="13">
        <f t="shared" si="0"/>
        <v>40</v>
      </c>
      <c r="L18" s="13">
        <f t="shared" si="0"/>
        <v>45</v>
      </c>
      <c r="M18" s="13">
        <f t="shared" si="0"/>
        <v>50</v>
      </c>
      <c r="N18" s="13">
        <f t="shared" si="0"/>
        <v>55</v>
      </c>
      <c r="O18" s="13">
        <f t="shared" si="0"/>
        <v>60</v>
      </c>
    </row>
    <row r="19" spans="1:15" ht="14.25" customHeight="1" x14ac:dyDescent="0.35">
      <c r="B19" s="12" t="s">
        <v>108</v>
      </c>
      <c r="C19" s="13">
        <f t="shared" ref="C19:O19" si="1">($E$4^2+$E$5^2-2*$E$4*$E$5*COS((90+$A$20-C20)*PI()/180))^0.5-$E$6</f>
        <v>0</v>
      </c>
      <c r="D19" s="13">
        <f t="shared" si="1"/>
        <v>1.0055907008852074</v>
      </c>
      <c r="E19" s="13">
        <f t="shared" si="1"/>
        <v>1.9844042438451837</v>
      </c>
      <c r="F19" s="13">
        <f t="shared" si="1"/>
        <v>2.9306702555101225</v>
      </c>
      <c r="G19" s="13">
        <f t="shared" si="1"/>
        <v>3.8390784338983366</v>
      </c>
      <c r="H19" s="13">
        <f t="shared" si="1"/>
        <v>4.7047577540648646</v>
      </c>
      <c r="I19" s="13">
        <f t="shared" si="1"/>
        <v>5.5232563342523306</v>
      </c>
      <c r="J19" s="13">
        <f t="shared" si="1"/>
        <v>6.2905225058434766</v>
      </c>
      <c r="K19" s="13">
        <f t="shared" si="1"/>
        <v>7.0028874038476729</v>
      </c>
      <c r="L19" s="13">
        <f t="shared" si="1"/>
        <v>7.6570492351234876</v>
      </c>
      <c r="M19" s="13">
        <f t="shared" si="1"/>
        <v>8.2500592730474338</v>
      </c>
      <c r="N19" s="13">
        <f t="shared" si="1"/>
        <v>8.7793095568490784</v>
      </c>
      <c r="O19" s="13">
        <f t="shared" si="1"/>
        <v>9.2425222310889836</v>
      </c>
    </row>
    <row r="20" spans="1:15" ht="14.25" customHeight="1" x14ac:dyDescent="0.35">
      <c r="A20" s="7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B21" s="8" t="s">
        <v>53</v>
      </c>
      <c r="C21" s="36">
        <v>8.25</v>
      </c>
      <c r="D21" s="36">
        <v>9</v>
      </c>
      <c r="E21" s="36">
        <v>9.75</v>
      </c>
      <c r="F21" s="36">
        <v>10.75</v>
      </c>
      <c r="G21" s="36">
        <v>11.65</v>
      </c>
      <c r="H21" s="36">
        <v>13.5</v>
      </c>
      <c r="I21" s="36">
        <v>14.5</v>
      </c>
      <c r="J21" s="36">
        <v>16</v>
      </c>
      <c r="K21" s="36">
        <v>16.5</v>
      </c>
      <c r="L21" s="36">
        <v>17.5</v>
      </c>
      <c r="M21" s="36">
        <v>19</v>
      </c>
      <c r="N21" s="36">
        <v>20.25</v>
      </c>
      <c r="O21" s="36">
        <v>21.5</v>
      </c>
    </row>
    <row r="22" spans="1:15" ht="14.25" customHeight="1" x14ac:dyDescent="0.35">
      <c r="B22" s="12" t="s">
        <v>54</v>
      </c>
    </row>
    <row r="23" spans="1:15" ht="14.25" customHeight="1" x14ac:dyDescent="0.35">
      <c r="B23" s="8" t="s">
        <v>55</v>
      </c>
      <c r="C23" s="15">
        <f t="shared" ref="C23:O23" si="3">(C21-$C$21)</f>
        <v>0</v>
      </c>
      <c r="D23" s="15">
        <f t="shared" si="3"/>
        <v>0.75</v>
      </c>
      <c r="E23" s="15">
        <f t="shared" si="3"/>
        <v>1.5</v>
      </c>
      <c r="F23" s="15">
        <f t="shared" si="3"/>
        <v>2.5</v>
      </c>
      <c r="G23" s="15">
        <f t="shared" si="3"/>
        <v>3.4000000000000004</v>
      </c>
      <c r="H23" s="15">
        <f t="shared" si="3"/>
        <v>5.25</v>
      </c>
      <c r="I23" s="15">
        <f t="shared" si="3"/>
        <v>6.25</v>
      </c>
      <c r="J23" s="15">
        <f t="shared" si="3"/>
        <v>7.75</v>
      </c>
      <c r="K23" s="15">
        <f t="shared" si="3"/>
        <v>8.25</v>
      </c>
      <c r="L23" s="15">
        <f t="shared" si="3"/>
        <v>9.25</v>
      </c>
      <c r="M23" s="15">
        <f t="shared" si="3"/>
        <v>10.75</v>
      </c>
      <c r="N23" s="15">
        <f t="shared" si="3"/>
        <v>12</v>
      </c>
      <c r="O23" s="15">
        <f t="shared" si="3"/>
        <v>13.25</v>
      </c>
    </row>
    <row r="24" spans="1:15" ht="14.25" customHeight="1" x14ac:dyDescent="0.35">
      <c r="B24" s="8" t="s">
        <v>56</v>
      </c>
      <c r="C24" s="16">
        <f t="shared" ref="C24:O24" si="4">C23/$C$8^0.5</f>
        <v>0</v>
      </c>
      <c r="D24" s="16">
        <f t="shared" si="4"/>
        <v>0.1636634176769943</v>
      </c>
      <c r="E24" s="16">
        <f t="shared" si="4"/>
        <v>0.3273268353539886</v>
      </c>
      <c r="F24" s="16">
        <f t="shared" si="4"/>
        <v>0.54554472558998102</v>
      </c>
      <c r="G24" s="16">
        <f t="shared" si="4"/>
        <v>0.74194082680237416</v>
      </c>
      <c r="H24" s="16">
        <f t="shared" si="4"/>
        <v>1.14564392373896</v>
      </c>
      <c r="I24" s="16">
        <f t="shared" si="4"/>
        <v>1.3638618139749525</v>
      </c>
      <c r="J24" s="16">
        <f t="shared" si="4"/>
        <v>1.691188649328941</v>
      </c>
      <c r="K24" s="16">
        <f t="shared" si="4"/>
        <v>1.8002975944469373</v>
      </c>
      <c r="L24" s="16">
        <f t="shared" si="4"/>
        <v>2.0185154846829296</v>
      </c>
      <c r="M24" s="16">
        <f t="shared" si="4"/>
        <v>2.3458423200369181</v>
      </c>
      <c r="N24" s="16">
        <f t="shared" si="4"/>
        <v>2.6186146828319088</v>
      </c>
      <c r="O24" s="16">
        <f t="shared" si="4"/>
        <v>2.8913870456268991</v>
      </c>
    </row>
    <row r="25" spans="1:15" ht="14.25" customHeight="1" x14ac:dyDescent="0.35">
      <c r="B25" s="8" t="s">
        <v>57</v>
      </c>
      <c r="C25" s="36">
        <v>15</v>
      </c>
      <c r="D25" s="36">
        <v>23</v>
      </c>
      <c r="E25" s="36">
        <v>26</v>
      </c>
      <c r="F25" s="36">
        <v>27</v>
      </c>
      <c r="G25" s="36">
        <v>27</v>
      </c>
      <c r="H25" s="36">
        <v>37</v>
      </c>
      <c r="I25" s="36">
        <v>44</v>
      </c>
      <c r="J25" s="36">
        <v>50</v>
      </c>
      <c r="K25" s="36">
        <v>55</v>
      </c>
      <c r="L25" s="36">
        <v>67</v>
      </c>
      <c r="M25" s="36">
        <v>69</v>
      </c>
      <c r="N25" s="36">
        <v>88</v>
      </c>
      <c r="O25" s="36">
        <v>92</v>
      </c>
    </row>
    <row r="26" spans="1:15" ht="14.25" customHeight="1" x14ac:dyDescent="0.35">
      <c r="B26" s="8"/>
      <c r="C26" s="36">
        <v>15</v>
      </c>
      <c r="D26" s="36">
        <v>17</v>
      </c>
      <c r="E26" s="36">
        <v>18</v>
      </c>
      <c r="F26" s="36">
        <v>21</v>
      </c>
      <c r="G26" s="36">
        <v>29</v>
      </c>
      <c r="H26" s="36">
        <v>33</v>
      </c>
      <c r="I26" s="36">
        <v>37</v>
      </c>
      <c r="J26" s="36">
        <v>45</v>
      </c>
      <c r="K26" s="36">
        <v>52</v>
      </c>
      <c r="L26" s="36">
        <v>72</v>
      </c>
      <c r="M26" s="36">
        <v>85</v>
      </c>
      <c r="N26" s="36">
        <v>103</v>
      </c>
      <c r="O26" s="36">
        <v>127</v>
      </c>
    </row>
    <row r="27" spans="1:15" ht="14.25" customHeight="1" x14ac:dyDescent="0.35">
      <c r="B27" s="8"/>
      <c r="C27" s="36">
        <v>15</v>
      </c>
      <c r="D27" s="36">
        <v>19</v>
      </c>
      <c r="E27" s="36">
        <v>20</v>
      </c>
      <c r="F27" s="36">
        <v>24</v>
      </c>
      <c r="G27" s="36">
        <v>26</v>
      </c>
      <c r="H27" s="36">
        <v>33</v>
      </c>
      <c r="I27" s="36">
        <v>43</v>
      </c>
      <c r="J27" s="36">
        <v>46</v>
      </c>
      <c r="K27" s="36">
        <v>61</v>
      </c>
      <c r="L27" s="36">
        <v>63</v>
      </c>
      <c r="M27" s="36">
        <v>72</v>
      </c>
      <c r="N27" s="36">
        <v>77</v>
      </c>
      <c r="O27" s="36">
        <v>88</v>
      </c>
    </row>
    <row r="28" spans="1:15" ht="14.25" customHeight="1" x14ac:dyDescent="0.35">
      <c r="B28" s="8" t="s">
        <v>58</v>
      </c>
      <c r="C28" s="17">
        <f t="shared" ref="C28:O28" si="5">AVERAGE(C25:C27)</f>
        <v>15</v>
      </c>
      <c r="D28" s="17">
        <f t="shared" si="5"/>
        <v>19.666666666666668</v>
      </c>
      <c r="E28" s="17">
        <f t="shared" si="5"/>
        <v>21.333333333333332</v>
      </c>
      <c r="F28" s="17">
        <f t="shared" si="5"/>
        <v>24</v>
      </c>
      <c r="G28" s="17">
        <f t="shared" si="5"/>
        <v>27.333333333333332</v>
      </c>
      <c r="H28" s="17">
        <f t="shared" si="5"/>
        <v>34.333333333333336</v>
      </c>
      <c r="I28" s="17">
        <f t="shared" si="5"/>
        <v>41.333333333333336</v>
      </c>
      <c r="J28" s="17">
        <f t="shared" si="5"/>
        <v>47</v>
      </c>
      <c r="K28" s="17">
        <f t="shared" si="5"/>
        <v>56</v>
      </c>
      <c r="L28" s="17">
        <f t="shared" si="5"/>
        <v>67.333333333333329</v>
      </c>
      <c r="M28" s="17">
        <f t="shared" si="5"/>
        <v>75.333333333333329</v>
      </c>
      <c r="N28" s="17">
        <f t="shared" si="5"/>
        <v>89.333333333333329</v>
      </c>
      <c r="O28" s="17">
        <f t="shared" si="5"/>
        <v>102.33333333333333</v>
      </c>
    </row>
    <row r="29" spans="1:15" ht="14.25" customHeight="1" x14ac:dyDescent="0.35">
      <c r="B29" s="8" t="s">
        <v>59</v>
      </c>
      <c r="C29" s="18">
        <f t="shared" ref="C29:O29" si="6">C28-$C28</f>
        <v>0</v>
      </c>
      <c r="D29" s="18">
        <f t="shared" si="6"/>
        <v>4.6666666666666679</v>
      </c>
      <c r="E29" s="18">
        <f t="shared" si="6"/>
        <v>6.3333333333333321</v>
      </c>
      <c r="F29" s="18">
        <f t="shared" si="6"/>
        <v>9</v>
      </c>
      <c r="G29" s="18">
        <f t="shared" si="6"/>
        <v>12.333333333333332</v>
      </c>
      <c r="H29" s="18">
        <f t="shared" si="6"/>
        <v>19.333333333333336</v>
      </c>
      <c r="I29" s="18">
        <f t="shared" si="6"/>
        <v>26.333333333333336</v>
      </c>
      <c r="J29" s="18">
        <f t="shared" si="6"/>
        <v>32</v>
      </c>
      <c r="K29" s="18">
        <f t="shared" si="6"/>
        <v>41</v>
      </c>
      <c r="L29" s="18">
        <f t="shared" si="6"/>
        <v>52.333333333333329</v>
      </c>
      <c r="M29" s="18">
        <f t="shared" si="6"/>
        <v>60.333333333333329</v>
      </c>
      <c r="N29" s="18">
        <f t="shared" si="6"/>
        <v>74.333333333333329</v>
      </c>
      <c r="O29" s="18">
        <f t="shared" si="6"/>
        <v>87.333333333333329</v>
      </c>
    </row>
    <row r="30" spans="1:15" ht="14.25" customHeight="1" x14ac:dyDescent="0.35">
      <c r="B30" s="8" t="s">
        <v>60</v>
      </c>
      <c r="C30" s="19">
        <f t="shared" ref="C30:O30" si="7">C29/($C$12)+($C$5*$C$12/100)^1.2/10</f>
        <v>4.6185384803612584</v>
      </c>
      <c r="D30" s="19">
        <f t="shared" si="7"/>
        <v>4.744664606487385</v>
      </c>
      <c r="E30" s="19">
        <f t="shared" si="7"/>
        <v>4.7897096515324291</v>
      </c>
      <c r="F30" s="19">
        <f t="shared" si="7"/>
        <v>4.8617817236045013</v>
      </c>
      <c r="G30" s="19">
        <f t="shared" si="7"/>
        <v>4.9518718136945914</v>
      </c>
      <c r="H30" s="19">
        <f t="shared" si="7"/>
        <v>5.1410610028837809</v>
      </c>
      <c r="I30" s="19">
        <f t="shared" si="7"/>
        <v>5.3302501920729703</v>
      </c>
      <c r="J30" s="19">
        <f t="shared" si="7"/>
        <v>5.4834033452261233</v>
      </c>
      <c r="K30" s="19">
        <f t="shared" si="7"/>
        <v>5.7266465884693663</v>
      </c>
      <c r="L30" s="19">
        <f t="shared" si="7"/>
        <v>6.0329528947756721</v>
      </c>
      <c r="M30" s="19">
        <f t="shared" si="7"/>
        <v>6.2491691109918888</v>
      </c>
      <c r="N30" s="19">
        <f t="shared" si="7"/>
        <v>6.6275474893702668</v>
      </c>
      <c r="O30" s="19">
        <f t="shared" si="7"/>
        <v>6.9788988407216186</v>
      </c>
    </row>
    <row r="31" spans="1:15" ht="14.5" x14ac:dyDescent="0.35">
      <c r="B31" s="8" t="s">
        <v>61</v>
      </c>
      <c r="D31" s="20">
        <f t="shared" ref="D31:O31" si="8">D29/D23</f>
        <v>6.2222222222222241</v>
      </c>
      <c r="E31" s="20">
        <f t="shared" si="8"/>
        <v>4.2222222222222214</v>
      </c>
      <c r="F31" s="20">
        <f t="shared" si="8"/>
        <v>3.6</v>
      </c>
      <c r="G31" s="20">
        <f t="shared" si="8"/>
        <v>3.627450980392156</v>
      </c>
      <c r="H31" s="20">
        <f t="shared" si="8"/>
        <v>3.6825396825396828</v>
      </c>
      <c r="I31" s="20">
        <f t="shared" si="8"/>
        <v>4.2133333333333338</v>
      </c>
      <c r="J31" s="20">
        <f t="shared" si="8"/>
        <v>4.129032258064516</v>
      </c>
      <c r="K31" s="20">
        <f t="shared" si="8"/>
        <v>4.9696969696969697</v>
      </c>
      <c r="L31" s="20">
        <f t="shared" si="8"/>
        <v>5.6576576576576567</v>
      </c>
      <c r="M31" s="20">
        <f t="shared" si="8"/>
        <v>5.6124031007751931</v>
      </c>
      <c r="N31" s="20">
        <f t="shared" si="8"/>
        <v>6.1944444444444438</v>
      </c>
      <c r="O31" s="20">
        <f t="shared" si="8"/>
        <v>6.5911949685534585</v>
      </c>
    </row>
    <row r="32" spans="1:15" ht="14.25" customHeight="1" x14ac:dyDescent="0.35">
      <c r="B32" s="12" t="s">
        <v>96</v>
      </c>
      <c r="G32" s="6" t="s">
        <v>97</v>
      </c>
    </row>
    <row r="33" spans="1:12" ht="14.25" customHeight="1" x14ac:dyDescent="0.35">
      <c r="A33" s="6" t="s">
        <v>63</v>
      </c>
      <c r="B33" s="7">
        <f t="array" ref="B33:C37">LINEST(C29:O29,C23:O23,FALSE,TRUE)</f>
        <v>5.58595766649458</v>
      </c>
      <c r="C33" s="7">
        <v>0</v>
      </c>
    </row>
    <row r="34" spans="1:12" ht="14.25" customHeight="1" x14ac:dyDescent="0.35">
      <c r="B34" s="7">
        <v>0.26737443995551102</v>
      </c>
      <c r="C34" s="7" t="e">
        <v>#N/A</v>
      </c>
    </row>
    <row r="35" spans="1:12" ht="14.25" customHeight="1" x14ac:dyDescent="0.35">
      <c r="A35" s="6" t="s">
        <v>64</v>
      </c>
      <c r="B35" s="7">
        <v>0.97324242364932112</v>
      </c>
      <c r="C35" s="7">
        <v>7.253982383879185</v>
      </c>
    </row>
    <row r="36" spans="1:12" ht="14.25" customHeight="1" x14ac:dyDescent="0.35">
      <c r="B36" s="7">
        <v>436.47111123708078</v>
      </c>
      <c r="C36" s="7">
        <v>12</v>
      </c>
    </row>
    <row r="37" spans="1:12" ht="14.25" customHeight="1" x14ac:dyDescent="0.35">
      <c r="B37" s="7">
        <v>22967.223541559109</v>
      </c>
      <c r="C37" s="7">
        <v>631.44312510755447</v>
      </c>
    </row>
    <row r="38" spans="1:12" ht="14.25" customHeight="1" x14ac:dyDescent="0.35"/>
    <row r="39" spans="1:12" ht="14.25" customHeight="1" x14ac:dyDescent="0.35"/>
    <row r="40" spans="1:12" ht="14.25" customHeight="1" x14ac:dyDescent="0.35">
      <c r="B40" s="12" t="s">
        <v>65</v>
      </c>
      <c r="G40" s="12" t="s">
        <v>66</v>
      </c>
    </row>
    <row r="41" spans="1:12" ht="14.25" customHeight="1" x14ac:dyDescent="0.35">
      <c r="A41" s="6" t="s">
        <v>63</v>
      </c>
      <c r="B41" s="7">
        <f t="array" ref="B41:D45">LINEST(C29:O29,C23:O23^{1;2},FALSE,TRUE)</f>
        <v>0.33075074977252239</v>
      </c>
      <c r="C41" s="7">
        <v>2.1877155806126427</v>
      </c>
      <c r="D41" s="7">
        <v>0</v>
      </c>
      <c r="G41" s="7">
        <f t="array" ref="G41:I45">LINEST(C30:O30,C23:O23^{1;2},FALSE,TRUE)</f>
        <v>-7.4949223631475603E-2</v>
      </c>
      <c r="H41" s="7">
        <v>1.4286461649776132</v>
      </c>
      <c r="I41" s="7">
        <v>0</v>
      </c>
    </row>
    <row r="42" spans="1:12" ht="14.25" customHeight="1" x14ac:dyDescent="0.35">
      <c r="B42" s="7">
        <v>3.1856074539558139E-2</v>
      </c>
      <c r="C42" s="7">
        <v>0.3381512997174832</v>
      </c>
      <c r="D42" s="7" t="e">
        <v>#N/A</v>
      </c>
      <c r="G42" s="7">
        <v>3.0054250550546981E-2</v>
      </c>
      <c r="H42" s="7">
        <v>0.31902499076219548</v>
      </c>
      <c r="I42" s="7" t="e">
        <v>#N/A</v>
      </c>
    </row>
    <row r="43" spans="1:12" ht="14.25" customHeight="1" x14ac:dyDescent="0.35">
      <c r="A43" s="6" t="s">
        <v>64</v>
      </c>
      <c r="B43" s="7">
        <v>0.99752243833145549</v>
      </c>
      <c r="C43" s="7">
        <v>2.3054708050455743</v>
      </c>
      <c r="D43" s="7" t="e">
        <v>#N/A</v>
      </c>
      <c r="G43" s="7">
        <v>0.87013458379413644</v>
      </c>
      <c r="H43" s="7">
        <v>2.1750701620744017</v>
      </c>
      <c r="I43" s="7" t="e">
        <v>#N/A</v>
      </c>
    </row>
    <row r="44" spans="1:12" ht="14.25" customHeight="1" x14ac:dyDescent="0.35">
      <c r="B44" s="7">
        <v>2214.4245612445552</v>
      </c>
      <c r="C44" s="7">
        <v>11</v>
      </c>
      <c r="D44" s="7" t="e">
        <v>#N/A</v>
      </c>
      <c r="G44" s="7">
        <v>36.851537158140374</v>
      </c>
      <c r="H44" s="7">
        <v>11</v>
      </c>
      <c r="I44" s="7" t="e">
        <v>#N/A</v>
      </c>
    </row>
    <row r="45" spans="1:12" ht="14.25" customHeight="1" x14ac:dyDescent="0.35">
      <c r="B45" s="7">
        <v>23540.199514704571</v>
      </c>
      <c r="C45" s="7">
        <v>58.467151962092373</v>
      </c>
      <c r="D45" s="7" t="e">
        <v>#N/A</v>
      </c>
      <c r="G45" s="7">
        <v>348.68410084881458</v>
      </c>
      <c r="H45" s="7">
        <v>52.040232309410001</v>
      </c>
      <c r="I45" s="7" t="e">
        <v>#N/A</v>
      </c>
    </row>
    <row r="46" spans="1:12" ht="14.25" customHeight="1" x14ac:dyDescent="0.35"/>
    <row r="47" spans="1:12" ht="14.25" customHeight="1" x14ac:dyDescent="0.35"/>
    <row r="48" spans="1:12" ht="14.25" customHeight="1" x14ac:dyDescent="0.35">
      <c r="B48" s="12"/>
      <c r="C48" s="7">
        <v>2</v>
      </c>
      <c r="D48" s="7">
        <f>C48+1</f>
        <v>3</v>
      </c>
      <c r="E48" s="7">
        <f t="shared" ref="E48:L48" si="9">D48+1</f>
        <v>4</v>
      </c>
      <c r="F48" s="7">
        <f t="shared" si="9"/>
        <v>5</v>
      </c>
      <c r="G48" s="7">
        <f t="shared" si="9"/>
        <v>6</v>
      </c>
      <c r="H48" s="7">
        <f t="shared" si="9"/>
        <v>7</v>
      </c>
      <c r="I48" s="7">
        <f t="shared" si="9"/>
        <v>8</v>
      </c>
      <c r="J48" s="7">
        <f t="shared" si="9"/>
        <v>9</v>
      </c>
      <c r="K48" s="7">
        <f t="shared" si="9"/>
        <v>10</v>
      </c>
      <c r="L48" s="7">
        <f t="shared" si="9"/>
        <v>11</v>
      </c>
    </row>
    <row r="49" spans="1:12" ht="14.25" customHeight="1" x14ac:dyDescent="0.35">
      <c r="B49" s="6">
        <v>13</v>
      </c>
      <c r="C49" s="7">
        <f>$B$49-C48</f>
        <v>11</v>
      </c>
      <c r="D49" s="7">
        <f t="shared" ref="D49:L49" si="10">$B$49-D48</f>
        <v>10</v>
      </c>
      <c r="E49" s="7">
        <f t="shared" si="10"/>
        <v>9</v>
      </c>
      <c r="F49" s="7">
        <f t="shared" si="10"/>
        <v>8</v>
      </c>
      <c r="G49" s="7">
        <f t="shared" si="10"/>
        <v>7</v>
      </c>
      <c r="H49" s="7">
        <f t="shared" si="10"/>
        <v>6</v>
      </c>
      <c r="I49" s="7">
        <f t="shared" si="10"/>
        <v>5</v>
      </c>
      <c r="J49" s="7">
        <f t="shared" si="10"/>
        <v>4</v>
      </c>
      <c r="K49" s="7">
        <f t="shared" si="10"/>
        <v>3</v>
      </c>
      <c r="L49" s="7">
        <f t="shared" si="10"/>
        <v>2</v>
      </c>
    </row>
    <row r="50" spans="1:12" ht="14.25" customHeight="1" x14ac:dyDescent="0.35">
      <c r="A50" s="6"/>
      <c r="C50" s="7" t="str">
        <f>C48&amp;"-"&amp;C49</f>
        <v>2-11</v>
      </c>
      <c r="D50" s="7" t="str">
        <f t="shared" ref="D50:L50" si="11">D48&amp;"-"&amp;D49</f>
        <v>3-10</v>
      </c>
      <c r="E50" s="7" t="str">
        <f t="shared" si="11"/>
        <v>4-9</v>
      </c>
      <c r="F50" s="7" t="str">
        <f t="shared" si="11"/>
        <v>5-8</v>
      </c>
      <c r="G50" s="7" t="str">
        <f t="shared" si="11"/>
        <v>6-7</v>
      </c>
      <c r="H50" s="7" t="str">
        <f t="shared" si="11"/>
        <v>7-6</v>
      </c>
      <c r="I50" s="7" t="str">
        <f t="shared" si="11"/>
        <v>8-5</v>
      </c>
      <c r="J50" s="7" t="str">
        <f t="shared" si="11"/>
        <v>9-4</v>
      </c>
      <c r="K50" s="7" t="str">
        <f t="shared" si="11"/>
        <v>10-3</v>
      </c>
      <c r="L50" s="7" t="str">
        <f t="shared" si="11"/>
        <v>11-2</v>
      </c>
    </row>
    <row r="51" spans="1:12" ht="14.25" customHeight="1" x14ac:dyDescent="0.35">
      <c r="A51" s="6"/>
      <c r="B51" s="7" t="s">
        <v>68</v>
      </c>
      <c r="C51" s="21">
        <f>RSQ(C30:D30,C23:D23)</f>
        <v>1.0000000000000004</v>
      </c>
      <c r="D51" s="21">
        <f>RSQ(C30:E30,C23:E23)</f>
        <v>0.93041237113401787</v>
      </c>
      <c r="E51" s="21">
        <f>RSQ(C30:F30,C23:F23)</f>
        <v>0.94073390588402173</v>
      </c>
      <c r="F51" s="21">
        <f>RSQ(C30:G30,C23:G23)</f>
        <v>0.97011046467114326</v>
      </c>
      <c r="G51" s="21">
        <f>RSQ(C30:H30,C23:H23)</f>
        <v>0.98786460481989646</v>
      </c>
      <c r="H51" s="21">
        <f>RSQ(C30:I30,C23:I23)</f>
        <v>0.98063186802240754</v>
      </c>
      <c r="I51" s="21">
        <f>RSQ(C30:J30,C23:J23)</f>
        <v>0.98739471970221604</v>
      </c>
      <c r="J51" s="21">
        <f>RSQ(C30:K30,C23:K23)</f>
        <v>0.96695273796680969</v>
      </c>
      <c r="K51" s="21">
        <f>RSQ(C30:L30,C23:L23)</f>
        <v>0.94539005190472725</v>
      </c>
      <c r="L51" s="21">
        <f>RSQ(C30:M30,C23:M23)</f>
        <v>0.95310466837733809</v>
      </c>
    </row>
    <row r="52" spans="1:12" ht="14.25" customHeight="1" x14ac:dyDescent="0.35">
      <c r="B52" s="7" t="s">
        <v>69</v>
      </c>
      <c r="C52" s="7">
        <f>RSQ(E30:O30,E23:O23)</f>
        <v>0.95870846093676987</v>
      </c>
      <c r="D52" s="7">
        <f>RSQ(F30:O30,F23:O23)</f>
        <v>0.96578555131789012</v>
      </c>
      <c r="E52" s="7">
        <f>RSQ(G30:O30,G23:O23)</f>
        <v>0.97205022371109739</v>
      </c>
      <c r="F52" s="7">
        <f>RSQ(H30:O30,H23:O23)</f>
        <v>0.98402898876920175</v>
      </c>
      <c r="G52" s="7">
        <f>RSQ(I30:O30,I23:O23)</f>
        <v>0.98380705933086288</v>
      </c>
      <c r="H52" s="7">
        <f>RSQ(J30:O30,J23:O23)</f>
        <v>0.98600167913702663</v>
      </c>
      <c r="I52" s="7">
        <f>RSQ(K30:O30,K23:O23)</f>
        <v>0.98687695510746198</v>
      </c>
      <c r="J52" s="7">
        <f>RSQ(L30:O30,L23:O23)</f>
        <v>0.9757787675149513</v>
      </c>
      <c r="K52" s="7">
        <f>RSQ(M30:O30,M23:O23)</f>
        <v>0.99954296160877532</v>
      </c>
      <c r="L52" s="7">
        <f>RSQ(N30:O30,N23:O23)</f>
        <v>1</v>
      </c>
    </row>
    <row r="53" spans="1:12" ht="14.25" customHeight="1" x14ac:dyDescent="0.35">
      <c r="B53" s="7" t="s">
        <v>70</v>
      </c>
      <c r="C53" s="21">
        <f>AVERAGE(C51:C52)</f>
        <v>0.9793542304683851</v>
      </c>
      <c r="D53" s="21">
        <f t="shared" ref="D53:L53" si="12">AVERAGE(D51:D52)</f>
        <v>0.94809896122595405</v>
      </c>
      <c r="E53" s="21">
        <f t="shared" si="12"/>
        <v>0.95639206479755956</v>
      </c>
      <c r="F53" s="21">
        <f t="shared" si="12"/>
        <v>0.97706972672017245</v>
      </c>
      <c r="G53" s="21">
        <f t="shared" si="12"/>
        <v>0.98583583207537973</v>
      </c>
      <c r="H53" s="21">
        <f t="shared" si="12"/>
        <v>0.98331677357971703</v>
      </c>
      <c r="I53" s="21">
        <f t="shared" si="12"/>
        <v>0.98713583740483901</v>
      </c>
      <c r="J53" s="21">
        <f t="shared" si="12"/>
        <v>0.97136575274088055</v>
      </c>
      <c r="K53" s="21">
        <f t="shared" si="12"/>
        <v>0.97246650675675128</v>
      </c>
      <c r="L53" s="21">
        <f t="shared" si="12"/>
        <v>0.97655233418866905</v>
      </c>
    </row>
    <row r="54" spans="1:12" ht="14.25" customHeight="1" x14ac:dyDescent="0.35"/>
    <row r="55" spans="1:12" ht="14.25" customHeight="1" x14ac:dyDescent="0.35">
      <c r="B55" s="12" t="s">
        <v>71</v>
      </c>
    </row>
    <row r="56" spans="1:12" ht="14.25" customHeight="1" x14ac:dyDescent="0.35">
      <c r="A56" s="6"/>
      <c r="B56" s="7">
        <f t="array" ref="B56:E60">LINEST(C30:E30,C23:E23,FALSE,TRUE)</f>
        <v>3.8197557092139309</v>
      </c>
      <c r="C56" s="7">
        <v>0</v>
      </c>
      <c r="D56" s="7" t="e">
        <v>#N/A</v>
      </c>
      <c r="E56" s="7" t="e">
        <v>#N/A</v>
      </c>
    </row>
    <row r="57" spans="1:12" ht="14.25" customHeight="1" x14ac:dyDescent="0.35">
      <c r="B57" s="7">
        <v>2.1394986951375521</v>
      </c>
      <c r="C57" s="7" t="e">
        <v>#N/A</v>
      </c>
      <c r="D57" s="7" t="e">
        <v>#N/A</v>
      </c>
      <c r="E57" s="7" t="e">
        <v>#N/A</v>
      </c>
    </row>
    <row r="58" spans="1:12" ht="14.25" customHeight="1" x14ac:dyDescent="0.35">
      <c r="A58" s="6"/>
      <c r="B58" s="7">
        <v>0.61445615780993001</v>
      </c>
      <c r="C58" s="7">
        <v>3.5880483900747486</v>
      </c>
      <c r="D58" s="7" t="e">
        <v>#N/A</v>
      </c>
      <c r="E58" s="7" t="e">
        <v>#N/A</v>
      </c>
    </row>
    <row r="59" spans="1:12" ht="14.25" customHeight="1" x14ac:dyDescent="0.35">
      <c r="B59" s="7">
        <v>3.1874774828176764</v>
      </c>
      <c r="C59" s="7">
        <v>2</v>
      </c>
      <c r="D59" s="7" t="e">
        <v>#N/A</v>
      </c>
      <c r="E59" s="7" t="e">
        <v>#N/A</v>
      </c>
    </row>
    <row r="60" spans="1:12" ht="14.25" customHeight="1" x14ac:dyDescent="0.35">
      <c r="B60" s="7">
        <v>41.035875969578697</v>
      </c>
      <c r="C60" s="7">
        <v>25.748182499035991</v>
      </c>
      <c r="D60" s="7" t="e">
        <v>#N/A</v>
      </c>
      <c r="E60" s="7" t="e">
        <v>#N/A</v>
      </c>
    </row>
    <row r="61" spans="1:12" ht="14.25" customHeight="1" x14ac:dyDescent="0.35"/>
    <row r="62" spans="1:12" ht="14.25" customHeight="1" x14ac:dyDescent="0.35">
      <c r="B62" s="14" t="s">
        <v>72</v>
      </c>
    </row>
    <row r="63" spans="1:12" ht="14.25" customHeight="1" x14ac:dyDescent="0.35">
      <c r="B63" s="7">
        <f t="array" ref="B63:E67">LINEST(F30:O30,F23:O23,TRUE,TRUE)</f>
        <v>0.19796009814781845</v>
      </c>
      <c r="C63" s="7">
        <v>4.1814021282484859</v>
      </c>
      <c r="D63" s="7" t="e">
        <v>#N/A</v>
      </c>
      <c r="E63" s="7" t="e">
        <v>#N/A</v>
      </c>
    </row>
    <row r="64" spans="1:12" ht="14.25" customHeight="1" x14ac:dyDescent="0.35">
      <c r="B64" s="7">
        <v>1.317337601230228E-2</v>
      </c>
      <c r="C64" s="7">
        <v>0.11280345033769212</v>
      </c>
      <c r="D64" s="7" t="e">
        <v>#N/A</v>
      </c>
      <c r="E64" s="7" t="e">
        <v>#N/A</v>
      </c>
    </row>
    <row r="65" spans="2:5" ht="14.25" customHeight="1" x14ac:dyDescent="0.35">
      <c r="B65" s="7">
        <v>0.96578555131789001</v>
      </c>
      <c r="C65" s="7">
        <v>0.14106296218043352</v>
      </c>
      <c r="D65" s="7" t="e">
        <v>#N/A</v>
      </c>
      <c r="E65" s="7" t="e">
        <v>#N/A</v>
      </c>
    </row>
    <row r="66" spans="2:5" ht="14.25" customHeight="1" x14ac:dyDescent="0.35">
      <c r="B66" s="7">
        <v>225.81934557323541</v>
      </c>
      <c r="C66" s="7">
        <v>8</v>
      </c>
      <c r="D66" s="7" t="e">
        <v>#N/A</v>
      </c>
      <c r="E66" s="7" t="e">
        <v>#N/A</v>
      </c>
    </row>
    <row r="67" spans="2:5" ht="14.25" customHeight="1" x14ac:dyDescent="0.35">
      <c r="B67" s="7">
        <v>4.4935248026462524</v>
      </c>
      <c r="C67" s="7">
        <v>0.1591900743929473</v>
      </c>
      <c r="D67" s="7" t="e">
        <v>#N/A</v>
      </c>
      <c r="E67" s="7" t="e">
        <v>#N/A</v>
      </c>
    </row>
    <row r="68" spans="2:5" ht="14.25" customHeight="1" x14ac:dyDescent="0.35"/>
    <row r="69" spans="2:5" ht="14.25" customHeight="1" x14ac:dyDescent="0.35">
      <c r="B69" s="14" t="s">
        <v>73</v>
      </c>
    </row>
    <row r="70" spans="2:5" ht="14.25" customHeight="1" x14ac:dyDescent="0.35">
      <c r="B70" s="7">
        <f t="array" ref="B70:E74">LINEST(C23:O23,C18:O18,FALSE,TRUE)</f>
        <v>0.2124923076923077</v>
      </c>
      <c r="C70" s="7">
        <v>0</v>
      </c>
      <c r="D70" s="7" t="e">
        <v>#N/A</v>
      </c>
      <c r="E70" s="7" t="e">
        <v>#N/A</v>
      </c>
    </row>
    <row r="71" spans="2:5" ht="14.25" customHeight="1" x14ac:dyDescent="0.35">
      <c r="B71" s="7">
        <v>3.4522839251432901E-3</v>
      </c>
      <c r="C71" s="7" t="e">
        <v>#N/A</v>
      </c>
      <c r="D71" s="7" t="e">
        <v>#N/A</v>
      </c>
      <c r="E71" s="7" t="e">
        <v>#N/A</v>
      </c>
    </row>
    <row r="72" spans="2:5" ht="14.25" customHeight="1" x14ac:dyDescent="0.35">
      <c r="B72" s="7">
        <v>0.99684256509189251</v>
      </c>
      <c r="C72" s="7">
        <v>0.44008157751920823</v>
      </c>
      <c r="D72" s="7" t="e">
        <v>#N/A</v>
      </c>
      <c r="E72" s="7" t="e">
        <v>#N/A</v>
      </c>
    </row>
    <row r="73" spans="2:5" ht="14.25" customHeight="1" x14ac:dyDescent="0.35">
      <c r="B73" s="7">
        <v>3788.5534078271457</v>
      </c>
      <c r="C73" s="7">
        <v>12</v>
      </c>
      <c r="D73" s="7" t="e">
        <v>#N/A</v>
      </c>
      <c r="E73" s="7" t="e">
        <v>#N/A</v>
      </c>
    </row>
    <row r="74" spans="2:5" ht="14.25" customHeight="1" x14ac:dyDescent="0.35">
      <c r="B74" s="7">
        <v>733.73593846153835</v>
      </c>
      <c r="C74" s="7">
        <v>2.3240615384615384</v>
      </c>
      <c r="D74" s="7" t="e">
        <v>#N/A</v>
      </c>
      <c r="E74" s="7" t="e">
        <v>#N/A</v>
      </c>
    </row>
    <row r="75" spans="2:5" ht="14.25" customHeight="1" x14ac:dyDescent="0.35"/>
    <row r="76" spans="2:5" ht="14.25" customHeight="1" x14ac:dyDescent="0.35">
      <c r="B76" s="14" t="s">
        <v>74</v>
      </c>
    </row>
    <row r="77" spans="2:5" ht="14.25" customHeight="1" x14ac:dyDescent="0.35">
      <c r="C77" s="7" t="s">
        <v>75</v>
      </c>
    </row>
    <row r="78" spans="2:5" ht="14.25" customHeight="1" x14ac:dyDescent="0.35">
      <c r="C78" s="7" t="s">
        <v>76</v>
      </c>
      <c r="D78" s="7" t="s">
        <v>77</v>
      </c>
    </row>
    <row r="79" spans="2:5" ht="14.25" customHeight="1" x14ac:dyDescent="0.35">
      <c r="B79" s="7" t="s">
        <v>78</v>
      </c>
      <c r="C79" s="7">
        <f>[1]Analysis!$P$146</f>
        <v>0.34203744840647843</v>
      </c>
      <c r="D79" s="7">
        <f>[1]Analysis!$Q$146</f>
        <v>3.2585633843548916</v>
      </c>
    </row>
    <row r="80" spans="2:5" ht="14.25" customHeight="1" x14ac:dyDescent="0.35">
      <c r="B80" s="7" t="s">
        <v>79</v>
      </c>
      <c r="C80" s="7">
        <f>[1]Analysis!$D$140</f>
        <v>0.23143507692307691</v>
      </c>
      <c r="D80" s="7">
        <f>[1]Analysis!$E$140</f>
        <v>0</v>
      </c>
    </row>
    <row r="81" spans="2:12" ht="14.25" customHeight="1" x14ac:dyDescent="0.35"/>
    <row r="82" spans="2:12" ht="14.25" customHeight="1" x14ac:dyDescent="0.35">
      <c r="C82" s="7" t="s">
        <v>76</v>
      </c>
      <c r="D82" s="7" t="s">
        <v>77</v>
      </c>
    </row>
    <row r="83" spans="2:12" ht="14.25" customHeight="1" x14ac:dyDescent="0.35">
      <c r="B83" s="7" t="s">
        <v>80</v>
      </c>
      <c r="C83" s="7">
        <f>$C$79*$C$12</f>
        <v>12.655385591039702</v>
      </c>
      <c r="D83" s="7">
        <f>$C$12*($D$79-($C$5*$C$12/100)^1.2/10)</f>
        <v>-50.319078552235574</v>
      </c>
    </row>
    <row r="84" spans="2:12" ht="14.25" customHeight="1" x14ac:dyDescent="0.35">
      <c r="B84" s="7" t="s">
        <v>81</v>
      </c>
      <c r="C84" s="7">
        <f>$C$79*$C$12*$C$80</f>
        <v>2.9289001377534722</v>
      </c>
      <c r="D84" s="7">
        <f>$C$12*($D$79-($C$5*$C$12/100)^1.2/10)</f>
        <v>-50.319078552235574</v>
      </c>
    </row>
    <row r="85" spans="2:12" ht="14.25" customHeight="1" x14ac:dyDescent="0.35"/>
    <row r="86" spans="2:12" ht="14.25" customHeight="1" x14ac:dyDescent="0.35"/>
    <row r="87" spans="2:12" ht="14.25" customHeight="1" x14ac:dyDescent="0.35">
      <c r="B87" s="7" t="s">
        <v>82</v>
      </c>
      <c r="C87" s="10">
        <v>15</v>
      </c>
      <c r="D87" s="10">
        <f t="shared" ref="D87:K87" si="13">C87+5</f>
        <v>20</v>
      </c>
      <c r="E87" s="10">
        <f t="shared" si="13"/>
        <v>25</v>
      </c>
      <c r="F87" s="10">
        <f t="shared" si="13"/>
        <v>30</v>
      </c>
      <c r="G87" s="10">
        <f t="shared" si="13"/>
        <v>35</v>
      </c>
      <c r="H87" s="10">
        <f t="shared" si="13"/>
        <v>40</v>
      </c>
      <c r="I87" s="10">
        <f>H87+5</f>
        <v>45</v>
      </c>
      <c r="J87" s="10">
        <f t="shared" si="13"/>
        <v>50</v>
      </c>
      <c r="K87" s="10">
        <f t="shared" si="13"/>
        <v>55</v>
      </c>
      <c r="L87" s="10">
        <f>K87+5</f>
        <v>60</v>
      </c>
    </row>
    <row r="88" spans="2:12" ht="14.25" customHeight="1" x14ac:dyDescent="0.35">
      <c r="B88" s="7" t="s">
        <v>83</v>
      </c>
      <c r="C88" s="22">
        <f t="shared" ref="C88:L88" si="14">$C$80*C87</f>
        <v>3.4715261538461535</v>
      </c>
      <c r="D88" s="22">
        <f t="shared" si="14"/>
        <v>4.628701538461538</v>
      </c>
      <c r="E88" s="22">
        <f t="shared" si="14"/>
        <v>5.7858769230769225</v>
      </c>
      <c r="F88" s="22">
        <f t="shared" si="14"/>
        <v>6.943052307692307</v>
      </c>
      <c r="G88" s="22">
        <f t="shared" si="14"/>
        <v>8.1002276923076924</v>
      </c>
      <c r="H88" s="22">
        <f t="shared" si="14"/>
        <v>9.257403076923076</v>
      </c>
      <c r="I88" s="22">
        <f t="shared" si="14"/>
        <v>10.414578461538461</v>
      </c>
      <c r="J88" s="22">
        <f t="shared" si="14"/>
        <v>11.571753846153845</v>
      </c>
      <c r="K88" s="22">
        <f t="shared" si="14"/>
        <v>12.72892923076923</v>
      </c>
      <c r="L88" s="23">
        <f t="shared" si="14"/>
        <v>13.886104615384614</v>
      </c>
    </row>
    <row r="89" spans="2:12" ht="14.25" customHeight="1" x14ac:dyDescent="0.35">
      <c r="B89" s="7" t="s">
        <v>84</v>
      </c>
      <c r="C89" s="24">
        <f t="shared" ref="C89:L89" si="15">F23</f>
        <v>2.5</v>
      </c>
      <c r="D89" s="24">
        <f t="shared" si="15"/>
        <v>3.4000000000000004</v>
      </c>
      <c r="E89" s="24">
        <f t="shared" si="15"/>
        <v>5.25</v>
      </c>
      <c r="F89" s="24">
        <f t="shared" si="15"/>
        <v>6.25</v>
      </c>
      <c r="G89" s="24">
        <f t="shared" si="15"/>
        <v>7.75</v>
      </c>
      <c r="H89" s="24">
        <f t="shared" si="15"/>
        <v>8.25</v>
      </c>
      <c r="I89" s="24">
        <f t="shared" si="15"/>
        <v>9.25</v>
      </c>
      <c r="J89" s="24">
        <f t="shared" si="15"/>
        <v>10.75</v>
      </c>
      <c r="K89" s="24">
        <f t="shared" si="15"/>
        <v>12</v>
      </c>
      <c r="L89" s="25">
        <f t="shared" si="15"/>
        <v>13.25</v>
      </c>
    </row>
    <row r="90" spans="2:12" ht="14.25" customHeight="1" x14ac:dyDescent="0.35">
      <c r="B90" s="7" t="s">
        <v>85</v>
      </c>
      <c r="C90" s="26">
        <f t="shared" ref="C90:K90" si="16">C88-C89</f>
        <v>0.97152615384615348</v>
      </c>
      <c r="D90" s="26">
        <f t="shared" si="16"/>
        <v>1.2287015384615376</v>
      </c>
      <c r="E90" s="26">
        <f t="shared" si="16"/>
        <v>0.53587692307692247</v>
      </c>
      <c r="F90" s="26">
        <f t="shared" si="16"/>
        <v>0.69305230769230697</v>
      </c>
      <c r="G90" s="26">
        <f t="shared" si="16"/>
        <v>0.35022769230769235</v>
      </c>
      <c r="H90" s="26">
        <f t="shared" si="16"/>
        <v>1.007403076923076</v>
      </c>
      <c r="I90" s="26">
        <f t="shared" si="16"/>
        <v>1.1645784615384613</v>
      </c>
      <c r="J90" s="26">
        <f t="shared" si="16"/>
        <v>0.82175384615384495</v>
      </c>
      <c r="K90" s="26">
        <f t="shared" si="16"/>
        <v>0.72892923076923033</v>
      </c>
      <c r="L90" s="27">
        <f>L88-L89</f>
        <v>0.63610461538461394</v>
      </c>
    </row>
    <row r="91" spans="2:12" ht="14.25" customHeight="1" x14ac:dyDescent="0.35">
      <c r="B91" s="7" t="s">
        <v>86</v>
      </c>
      <c r="C91" s="28">
        <f t="shared" ref="C91:L91" si="17">C90/C89</f>
        <v>0.3886104615384614</v>
      </c>
      <c r="D91" s="28">
        <f t="shared" si="17"/>
        <v>0.36138280542986395</v>
      </c>
      <c r="E91" s="28">
        <f t="shared" si="17"/>
        <v>0.10207179487179475</v>
      </c>
      <c r="F91" s="28">
        <f t="shared" si="17"/>
        <v>0.11088836923076911</v>
      </c>
      <c r="G91" s="28">
        <f t="shared" si="17"/>
        <v>4.5190669975186108E-2</v>
      </c>
      <c r="H91" s="28">
        <f t="shared" si="17"/>
        <v>0.12210946386946375</v>
      </c>
      <c r="I91" s="28">
        <f t="shared" si="17"/>
        <v>0.1259003742203742</v>
      </c>
      <c r="J91" s="28">
        <f t="shared" si="17"/>
        <v>7.6442218246869295E-2</v>
      </c>
      <c r="K91" s="28">
        <f t="shared" si="17"/>
        <v>6.074410256410253E-2</v>
      </c>
      <c r="L91" s="29">
        <f t="shared" si="17"/>
        <v>4.8007895500725581E-2</v>
      </c>
    </row>
    <row r="92" spans="2:12" ht="14.25" customHeight="1" x14ac:dyDescent="0.35">
      <c r="B92" s="7" t="s">
        <v>87</v>
      </c>
      <c r="C92" s="30">
        <f t="shared" ref="C92:L92" si="18">F29</f>
        <v>9</v>
      </c>
      <c r="D92" s="30">
        <f t="shared" si="18"/>
        <v>12.333333333333332</v>
      </c>
      <c r="E92" s="30">
        <f t="shared" si="18"/>
        <v>19.333333333333336</v>
      </c>
      <c r="F92" s="30">
        <f t="shared" si="18"/>
        <v>26.333333333333336</v>
      </c>
      <c r="G92" s="30">
        <f t="shared" si="18"/>
        <v>32</v>
      </c>
      <c r="H92" s="30">
        <f t="shared" si="18"/>
        <v>41</v>
      </c>
      <c r="I92" s="30">
        <f t="shared" si="18"/>
        <v>52.333333333333329</v>
      </c>
      <c r="J92" s="30">
        <f t="shared" si="18"/>
        <v>60.333333333333329</v>
      </c>
      <c r="K92" s="30">
        <f t="shared" si="18"/>
        <v>74.333333333333329</v>
      </c>
      <c r="L92" s="31">
        <f t="shared" si="18"/>
        <v>87.333333333333329</v>
      </c>
    </row>
    <row r="93" spans="2:12" ht="14.25" customHeight="1" x14ac:dyDescent="0.35">
      <c r="B93" s="7" t="s">
        <v>88</v>
      </c>
      <c r="C93" s="32">
        <f>$C$83*C89+$D$83</f>
        <v>-18.680614574636319</v>
      </c>
      <c r="D93" s="32">
        <f t="shared" ref="D93:L93" si="19">$C$83*D89+$D$83</f>
        <v>-7.2907675427005856</v>
      </c>
      <c r="E93" s="32">
        <f t="shared" si="19"/>
        <v>16.121695800722854</v>
      </c>
      <c r="F93" s="32">
        <f t="shared" si="19"/>
        <v>28.777081391762557</v>
      </c>
      <c r="G93" s="32">
        <f t="shared" si="19"/>
        <v>47.760159778322112</v>
      </c>
      <c r="H93" s="32">
        <f t="shared" si="19"/>
        <v>54.087852573841964</v>
      </c>
      <c r="I93" s="32">
        <f t="shared" si="19"/>
        <v>66.74323816488166</v>
      </c>
      <c r="J93" s="32">
        <f t="shared" si="19"/>
        <v>85.726316551441215</v>
      </c>
      <c r="K93" s="32">
        <f t="shared" si="19"/>
        <v>101.54554854024084</v>
      </c>
      <c r="L93" s="32">
        <f t="shared" si="19"/>
        <v>117.36478052904047</v>
      </c>
    </row>
    <row r="94" spans="2:12" ht="14.25" customHeight="1" x14ac:dyDescent="0.35">
      <c r="B94" s="7" t="s">
        <v>85</v>
      </c>
      <c r="C94" s="33">
        <f t="shared" ref="C94:L94" si="20">C93-C92</f>
        <v>-27.680614574636319</v>
      </c>
      <c r="D94" s="33">
        <f t="shared" si="20"/>
        <v>-19.624100876033918</v>
      </c>
      <c r="E94" s="33">
        <f t="shared" si="20"/>
        <v>-3.2116375326104816</v>
      </c>
      <c r="F94" s="33">
        <f t="shared" si="20"/>
        <v>2.4437480584292217</v>
      </c>
      <c r="G94" s="33">
        <f t="shared" si="20"/>
        <v>15.760159778322112</v>
      </c>
      <c r="H94" s="33">
        <f t="shared" si="20"/>
        <v>13.087852573841964</v>
      </c>
      <c r="I94" s="33">
        <f t="shared" si="20"/>
        <v>14.409904831548332</v>
      </c>
      <c r="J94" s="33">
        <f t="shared" si="20"/>
        <v>25.392983218107887</v>
      </c>
      <c r="K94" s="33">
        <f t="shared" si="20"/>
        <v>27.212215206907516</v>
      </c>
      <c r="L94" s="34">
        <f t="shared" si="20"/>
        <v>30.031447195707145</v>
      </c>
    </row>
    <row r="95" spans="2:12" ht="14.25" customHeight="1" x14ac:dyDescent="0.35">
      <c r="B95" s="7" t="s">
        <v>86</v>
      </c>
      <c r="C95" s="28">
        <f t="shared" ref="C95:L95" si="21">C94/C92</f>
        <v>-3.0756238416262578</v>
      </c>
      <c r="D95" s="28">
        <f t="shared" si="21"/>
        <v>-1.5911433142730205</v>
      </c>
      <c r="E95" s="28">
        <f t="shared" si="21"/>
        <v>-0.16611918272123177</v>
      </c>
      <c r="F95" s="28">
        <f t="shared" si="21"/>
        <v>9.2800559180856515E-2</v>
      </c>
      <c r="G95" s="28">
        <f t="shared" si="21"/>
        <v>0.49250499307256601</v>
      </c>
      <c r="H95" s="28">
        <f t="shared" si="21"/>
        <v>0.31921591643516983</v>
      </c>
      <c r="I95" s="28">
        <f t="shared" si="21"/>
        <v>0.27534849996589172</v>
      </c>
      <c r="J95" s="28">
        <f t="shared" si="21"/>
        <v>0.42087817488576612</v>
      </c>
      <c r="K95" s="28">
        <f t="shared" si="21"/>
        <v>0.36608361264898004</v>
      </c>
      <c r="L95" s="29">
        <f t="shared" si="21"/>
        <v>0.34387153277527266</v>
      </c>
    </row>
    <row r="96" spans="2:12" ht="14.25" customHeight="1" x14ac:dyDescent="0.35">
      <c r="B96" s="7" t="s">
        <v>89</v>
      </c>
      <c r="C96" s="30">
        <f t="shared" ref="C96:L96" si="22">$C$84*C87+$D$84</f>
        <v>-6.3855764859334911</v>
      </c>
      <c r="D96" s="30">
        <f t="shared" si="22"/>
        <v>8.2589242028338745</v>
      </c>
      <c r="E96" s="30">
        <f t="shared" si="22"/>
        <v>22.903424891601226</v>
      </c>
      <c r="F96" s="30">
        <f t="shared" si="22"/>
        <v>37.547925580368592</v>
      </c>
      <c r="G96" s="30">
        <f t="shared" si="22"/>
        <v>52.192426269135957</v>
      </c>
      <c r="H96" s="30">
        <f t="shared" si="22"/>
        <v>66.83692695790333</v>
      </c>
      <c r="I96" s="30">
        <f t="shared" si="22"/>
        <v>81.481427646670681</v>
      </c>
      <c r="J96" s="30">
        <f t="shared" si="22"/>
        <v>96.125928335438033</v>
      </c>
      <c r="K96" s="30">
        <f t="shared" si="22"/>
        <v>110.77042902420541</v>
      </c>
      <c r="L96" s="31">
        <f t="shared" si="22"/>
        <v>125.41492971297276</v>
      </c>
    </row>
    <row r="97" spans="2:12" ht="14.25" customHeight="1" x14ac:dyDescent="0.35">
      <c r="B97" s="7" t="s">
        <v>85</v>
      </c>
      <c r="C97" s="33">
        <f t="shared" ref="C97:L97" si="23">C96-C92</f>
        <v>-15.385576485933491</v>
      </c>
      <c r="D97" s="33">
        <f t="shared" si="23"/>
        <v>-4.0744091304994576</v>
      </c>
      <c r="E97" s="33">
        <f t="shared" si="23"/>
        <v>3.5700915582678903</v>
      </c>
      <c r="F97" s="33">
        <f t="shared" si="23"/>
        <v>11.214592247035256</v>
      </c>
      <c r="G97" s="33">
        <f t="shared" si="23"/>
        <v>20.192426269135957</v>
      </c>
      <c r="H97" s="33">
        <f t="shared" si="23"/>
        <v>25.83692695790333</v>
      </c>
      <c r="I97" s="33">
        <f t="shared" si="23"/>
        <v>29.148094313337353</v>
      </c>
      <c r="J97" s="33">
        <f t="shared" si="23"/>
        <v>35.792595002104704</v>
      </c>
      <c r="K97" s="33">
        <f t="shared" si="23"/>
        <v>36.437095690872084</v>
      </c>
      <c r="L97" s="34">
        <f t="shared" si="23"/>
        <v>38.081596379639436</v>
      </c>
    </row>
    <row r="98" spans="2:12" ht="14.25" customHeight="1" x14ac:dyDescent="0.35">
      <c r="B98" s="7" t="s">
        <v>86</v>
      </c>
      <c r="C98" s="28">
        <f t="shared" ref="C98:L98" si="24">C97/C92</f>
        <v>-1.7095084984370545</v>
      </c>
      <c r="D98" s="28">
        <f t="shared" si="24"/>
        <v>-0.3303574970675236</v>
      </c>
      <c r="E98" s="28">
        <f t="shared" si="24"/>
        <v>0.18465990818627015</v>
      </c>
      <c r="F98" s="28">
        <f t="shared" si="24"/>
        <v>0.42587059165956664</v>
      </c>
      <c r="G98" s="28">
        <f t="shared" si="24"/>
        <v>0.63101332091049867</v>
      </c>
      <c r="H98" s="28">
        <f t="shared" si="24"/>
        <v>0.6301689501927642</v>
      </c>
      <c r="I98" s="28">
        <f t="shared" si="24"/>
        <v>0.55696995503192404</v>
      </c>
      <c r="J98" s="28">
        <f t="shared" si="24"/>
        <v>0.59324743097411115</v>
      </c>
      <c r="K98" s="28">
        <f t="shared" si="24"/>
        <v>0.49018514382339129</v>
      </c>
      <c r="L98" s="29">
        <f t="shared" si="24"/>
        <v>0.43604881350732183</v>
      </c>
    </row>
    <row r="99" spans="2:12" ht="14.25" customHeight="1" x14ac:dyDescent="0.35"/>
    <row r="100" spans="2:12" ht="14.25" customHeight="1" x14ac:dyDescent="0.35"/>
    <row r="101" spans="2:12" ht="14.25" customHeight="1" x14ac:dyDescent="0.35"/>
    <row r="102" spans="2:12" ht="14.25" customHeight="1" x14ac:dyDescent="0.35"/>
    <row r="103" spans="2:12" ht="14.25" customHeight="1" x14ac:dyDescent="0.35"/>
    <row r="104" spans="2:12" ht="14.25" customHeight="1" x14ac:dyDescent="0.35"/>
    <row r="105" spans="2:12" ht="14.25" customHeight="1" x14ac:dyDescent="0.3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/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1:15" ht="14.25" customHeigh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4.25" customHeight="1" x14ac:dyDescent="0.35">
      <c r="A2" s="6"/>
      <c r="B2" s="8" t="s">
        <v>109</v>
      </c>
      <c r="C2" s="6" t="s">
        <v>110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4.25" customHeight="1" x14ac:dyDescent="0.35">
      <c r="A3" s="6"/>
      <c r="B3" s="8" t="s">
        <v>0</v>
      </c>
      <c r="C3" s="37">
        <v>25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4.25" customHeight="1" x14ac:dyDescent="0.35">
      <c r="A4" s="6"/>
      <c r="B4" s="8" t="s">
        <v>1</v>
      </c>
      <c r="C4" s="37">
        <v>175</v>
      </c>
      <c r="D4" s="8" t="s">
        <v>35</v>
      </c>
      <c r="E4" s="6">
        <f>C4*8/29</f>
        <v>48.275862068965516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4.25" customHeight="1" x14ac:dyDescent="0.35">
      <c r="A5" s="6"/>
      <c r="B5" s="8" t="s">
        <v>2</v>
      </c>
      <c r="C5" s="37">
        <v>92.8</v>
      </c>
      <c r="D5" s="8" t="s">
        <v>36</v>
      </c>
      <c r="E5" s="6">
        <v>12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customHeight="1" x14ac:dyDescent="0.35">
      <c r="A6" s="6"/>
      <c r="B6" s="8" t="s">
        <v>3</v>
      </c>
      <c r="C6" s="37">
        <v>27.5</v>
      </c>
      <c r="D6" s="8" t="s">
        <v>37</v>
      </c>
      <c r="E6" s="6">
        <f>(E4^2+E5^2)^0.5</f>
        <v>49.744938018875686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4.25" customHeight="1" x14ac:dyDescent="0.35">
      <c r="A7" s="6"/>
      <c r="B7" s="8" t="s">
        <v>4</v>
      </c>
      <c r="C7" s="37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4.25" customHeight="1" x14ac:dyDescent="0.35">
      <c r="A8" s="6"/>
      <c r="B8" s="8" t="s">
        <v>5</v>
      </c>
      <c r="C8" s="37">
        <v>30.3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25" customHeight="1" x14ac:dyDescent="0.35">
      <c r="A9" s="6"/>
      <c r="B9" s="8" t="s">
        <v>38</v>
      </c>
      <c r="C9" s="36">
        <f>(C4)+(C5*(C11/100+C12/100))^2</f>
        <v>2432.5421849599998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25" customHeight="1" x14ac:dyDescent="0.35">
      <c r="A10" s="6"/>
      <c r="B10" s="8"/>
      <c r="C10" s="6" t="s">
        <v>39</v>
      </c>
      <c r="D10" s="6" t="s">
        <v>40</v>
      </c>
      <c r="E10" s="6" t="s">
        <v>41</v>
      </c>
      <c r="F10" s="6" t="s">
        <v>42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ht="14.25" customHeight="1" x14ac:dyDescent="0.35">
      <c r="A11" s="6"/>
      <c r="B11" s="8" t="s">
        <v>43</v>
      </c>
      <c r="C11" s="37">
        <v>19.8</v>
      </c>
      <c r="D11" s="37">
        <v>18.3</v>
      </c>
      <c r="E11" s="37">
        <v>26.3</v>
      </c>
      <c r="F11" s="37">
        <v>26.5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ht="14.25" customHeight="1" x14ac:dyDescent="0.35">
      <c r="A12" s="6"/>
      <c r="B12" s="8" t="s">
        <v>44</v>
      </c>
      <c r="C12" s="37">
        <v>31.4</v>
      </c>
      <c r="D12" s="37">
        <v>23.4</v>
      </c>
      <c r="E12" s="37">
        <v>36</v>
      </c>
      <c r="F12" s="37">
        <v>48.7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ht="14.25" customHeight="1" x14ac:dyDescent="0.35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4.25" customHeight="1" x14ac:dyDescent="0.35">
      <c r="A14" s="6"/>
      <c r="B14" s="12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4.25" customHeight="1" x14ac:dyDescent="0.35">
      <c r="A15" s="6"/>
      <c r="B15" s="6"/>
      <c r="C15" s="6" t="s">
        <v>46</v>
      </c>
      <c r="D15" s="6" t="s">
        <v>18</v>
      </c>
      <c r="E15" s="6" t="s">
        <v>19</v>
      </c>
      <c r="F15" s="6" t="s">
        <v>47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ht="14.25" customHeight="1" x14ac:dyDescent="0.35">
      <c r="A16" s="6"/>
      <c r="B16" s="6" t="s">
        <v>48</v>
      </c>
      <c r="C16" s="37">
        <v>50</v>
      </c>
      <c r="D16" s="37">
        <v>26</v>
      </c>
      <c r="E16" s="38" t="s">
        <v>49</v>
      </c>
      <c r="F16" s="37">
        <v>30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ht="14.25" customHeight="1" x14ac:dyDescent="0.35">
      <c r="A17" s="6"/>
      <c r="B17" s="6" t="s">
        <v>50</v>
      </c>
      <c r="C17" s="37">
        <v>52</v>
      </c>
      <c r="D17" s="38" t="s">
        <v>49</v>
      </c>
      <c r="E17" s="37">
        <v>32</v>
      </c>
      <c r="F17" s="37">
        <v>32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ht="14.25" customHeight="1" x14ac:dyDescent="0.35">
      <c r="A18" s="6"/>
      <c r="B18" s="6"/>
      <c r="C18" s="20">
        <f t="shared" ref="C18:O18" si="0">$A$20-C20</f>
        <v>0</v>
      </c>
      <c r="D18" s="20">
        <f t="shared" si="0"/>
        <v>5</v>
      </c>
      <c r="E18" s="20">
        <f t="shared" si="0"/>
        <v>10</v>
      </c>
      <c r="F18" s="20">
        <f t="shared" si="0"/>
        <v>15</v>
      </c>
      <c r="G18" s="20">
        <f t="shared" si="0"/>
        <v>20</v>
      </c>
      <c r="H18" s="20">
        <f t="shared" si="0"/>
        <v>25</v>
      </c>
      <c r="I18" s="20">
        <f t="shared" si="0"/>
        <v>30</v>
      </c>
      <c r="J18" s="20">
        <f t="shared" si="0"/>
        <v>35</v>
      </c>
      <c r="K18" s="20">
        <f t="shared" si="0"/>
        <v>40</v>
      </c>
      <c r="L18" s="20">
        <f t="shared" si="0"/>
        <v>45</v>
      </c>
      <c r="M18" s="20">
        <f t="shared" si="0"/>
        <v>50</v>
      </c>
      <c r="N18" s="20">
        <f t="shared" si="0"/>
        <v>55</v>
      </c>
      <c r="O18" s="20">
        <f t="shared" si="0"/>
        <v>60</v>
      </c>
    </row>
    <row r="19" spans="1:15" ht="14.25" customHeight="1" x14ac:dyDescent="0.35">
      <c r="A19" s="6"/>
      <c r="B19" s="12" t="s">
        <v>111</v>
      </c>
      <c r="C19" s="20">
        <f t="shared" ref="C19:O19" si="1">($E$4^2+$E$5^2-2*$E$4*$E$5*COS((90+$A$20-C20)*PI()/180))^0.5-$E$6</f>
        <v>0</v>
      </c>
      <c r="D19" s="20">
        <f t="shared" si="1"/>
        <v>1.0048334611170517</v>
      </c>
      <c r="E19" s="20">
        <f t="shared" si="1"/>
        <v>1.9827260485032525</v>
      </c>
      <c r="F19" s="20">
        <f t="shared" si="1"/>
        <v>2.9279388632005308</v>
      </c>
      <c r="G19" s="20">
        <f t="shared" si="1"/>
        <v>3.8351933064367856</v>
      </c>
      <c r="H19" s="20">
        <f t="shared" si="1"/>
        <v>4.69964959440928</v>
      </c>
      <c r="I19" s="20">
        <f t="shared" si="1"/>
        <v>5.5168860853770596</v>
      </c>
      <c r="J19" s="20">
        <f t="shared" si="1"/>
        <v>6.2828799357509979</v>
      </c>
      <c r="K19" s="20">
        <f t="shared" si="1"/>
        <v>6.9939893779177922</v>
      </c>
      <c r="L19" s="20">
        <f t="shared" si="1"/>
        <v>7.6469377561849328</v>
      </c>
      <c r="M19" s="20">
        <f t="shared" si="1"/>
        <v>8.2387993520010383</v>
      </c>
      <c r="N19" s="20">
        <f t="shared" si="1"/>
        <v>8.7669869621770147</v>
      </c>
      <c r="O19" s="20">
        <f t="shared" si="1"/>
        <v>9.2292411538216612</v>
      </c>
    </row>
    <row r="20" spans="1:15" ht="14.25" customHeight="1" x14ac:dyDescent="0.35">
      <c r="A20" s="6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A21" s="6"/>
      <c r="B21" s="8" t="s">
        <v>53</v>
      </c>
      <c r="C21" s="37">
        <v>6.25</v>
      </c>
      <c r="D21" s="37">
        <v>7.5</v>
      </c>
      <c r="E21" s="37">
        <v>8.75</v>
      </c>
      <c r="F21" s="37">
        <v>10</v>
      </c>
      <c r="G21" s="37">
        <v>10.75</v>
      </c>
      <c r="H21" s="37">
        <v>12</v>
      </c>
      <c r="I21" s="37">
        <v>13.75</v>
      </c>
      <c r="J21" s="37">
        <v>15</v>
      </c>
      <c r="K21" s="37">
        <v>16.75</v>
      </c>
      <c r="L21" s="37">
        <v>19</v>
      </c>
      <c r="M21" s="37">
        <v>20.5</v>
      </c>
      <c r="N21" s="37">
        <v>21.25</v>
      </c>
      <c r="O21" s="37">
        <v>22.25</v>
      </c>
    </row>
    <row r="22" spans="1:15" ht="14.25" customHeight="1" x14ac:dyDescent="0.35">
      <c r="A22" s="6"/>
      <c r="B22" s="12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35">
      <c r="A23" s="6"/>
      <c r="B23" s="8" t="s">
        <v>55</v>
      </c>
      <c r="C23" s="15">
        <f t="shared" ref="C23:O23" si="3">(C21-$C$21)</f>
        <v>0</v>
      </c>
      <c r="D23" s="15">
        <f t="shared" si="3"/>
        <v>1.25</v>
      </c>
      <c r="E23" s="15">
        <f t="shared" si="3"/>
        <v>2.5</v>
      </c>
      <c r="F23" s="15">
        <f t="shared" si="3"/>
        <v>3.75</v>
      </c>
      <c r="G23" s="15">
        <f t="shared" si="3"/>
        <v>4.5</v>
      </c>
      <c r="H23" s="15">
        <f t="shared" si="3"/>
        <v>5.75</v>
      </c>
      <c r="I23" s="15">
        <f t="shared" si="3"/>
        <v>7.5</v>
      </c>
      <c r="J23" s="15">
        <f t="shared" si="3"/>
        <v>8.75</v>
      </c>
      <c r="K23" s="15">
        <f t="shared" si="3"/>
        <v>10.5</v>
      </c>
      <c r="L23" s="15">
        <f t="shared" si="3"/>
        <v>12.75</v>
      </c>
      <c r="M23" s="15">
        <f t="shared" si="3"/>
        <v>14.25</v>
      </c>
      <c r="N23" s="15">
        <f t="shared" si="3"/>
        <v>15</v>
      </c>
      <c r="O23" s="15">
        <f t="shared" si="3"/>
        <v>16</v>
      </c>
    </row>
    <row r="24" spans="1:15" ht="14.25" customHeight="1" x14ac:dyDescent="0.35">
      <c r="A24" s="6"/>
      <c r="B24" s="8" t="s">
        <v>56</v>
      </c>
      <c r="C24" s="16">
        <f t="shared" ref="C24:O24" si="4">C23/$C$8^0.5</f>
        <v>0</v>
      </c>
      <c r="D24" s="16">
        <f t="shared" si="4"/>
        <v>0.22708513109773734</v>
      </c>
      <c r="E24" s="16">
        <f t="shared" si="4"/>
        <v>0.45417026219547468</v>
      </c>
      <c r="F24" s="16">
        <f t="shared" si="4"/>
        <v>0.68125539329321205</v>
      </c>
      <c r="G24" s="16">
        <f t="shared" si="4"/>
        <v>0.81750647195185444</v>
      </c>
      <c r="H24" s="16">
        <f t="shared" si="4"/>
        <v>1.0445916030495919</v>
      </c>
      <c r="I24" s="16">
        <f t="shared" si="4"/>
        <v>1.3625107865864241</v>
      </c>
      <c r="J24" s="16">
        <f t="shared" si="4"/>
        <v>1.5895959176841614</v>
      </c>
      <c r="K24" s="16">
        <f t="shared" si="4"/>
        <v>1.9075151012209937</v>
      </c>
      <c r="L24" s="16">
        <f t="shared" si="4"/>
        <v>2.316268337196921</v>
      </c>
      <c r="M24" s="16">
        <f t="shared" si="4"/>
        <v>2.5887704945142058</v>
      </c>
      <c r="N24" s="16">
        <f t="shared" si="4"/>
        <v>2.7250215731728482</v>
      </c>
      <c r="O24" s="16">
        <f t="shared" si="4"/>
        <v>2.9066896780510381</v>
      </c>
    </row>
    <row r="25" spans="1:15" ht="14.25" customHeight="1" x14ac:dyDescent="0.35">
      <c r="A25" s="6"/>
      <c r="B25" s="8" t="s">
        <v>57</v>
      </c>
      <c r="C25" s="37">
        <v>9</v>
      </c>
      <c r="D25" s="37">
        <v>15</v>
      </c>
      <c r="E25" s="37">
        <v>22</v>
      </c>
      <c r="F25" s="37">
        <v>37</v>
      </c>
      <c r="G25" s="37">
        <v>39</v>
      </c>
      <c r="H25" s="37">
        <v>56</v>
      </c>
      <c r="I25" s="37">
        <v>84</v>
      </c>
      <c r="J25" s="37">
        <v>89</v>
      </c>
      <c r="K25" s="37">
        <v>133</v>
      </c>
      <c r="L25" s="37">
        <v>135</v>
      </c>
      <c r="M25" s="37">
        <v>161</v>
      </c>
      <c r="N25" s="37">
        <v>162</v>
      </c>
      <c r="O25" s="37">
        <v>173</v>
      </c>
    </row>
    <row r="26" spans="1:15" ht="14.25" customHeight="1" x14ac:dyDescent="0.35">
      <c r="A26" s="6"/>
      <c r="B26" s="8"/>
      <c r="C26" s="37">
        <v>7</v>
      </c>
      <c r="D26" s="37">
        <v>18</v>
      </c>
      <c r="E26" s="37">
        <v>25</v>
      </c>
      <c r="F26" s="37">
        <v>27</v>
      </c>
      <c r="G26" s="37">
        <v>30</v>
      </c>
      <c r="H26" s="37">
        <v>41</v>
      </c>
      <c r="I26" s="37">
        <v>53</v>
      </c>
      <c r="J26" s="37">
        <v>56</v>
      </c>
      <c r="K26" s="37">
        <v>83</v>
      </c>
      <c r="L26" s="37">
        <v>92</v>
      </c>
      <c r="M26" s="37">
        <v>102</v>
      </c>
      <c r="N26" s="37">
        <v>110</v>
      </c>
      <c r="O26" s="37">
        <v>165</v>
      </c>
    </row>
    <row r="27" spans="1:15" ht="14.25" customHeight="1" x14ac:dyDescent="0.35">
      <c r="A27" s="6"/>
      <c r="B27" s="8"/>
      <c r="C27" s="37">
        <v>8</v>
      </c>
      <c r="D27" s="37">
        <v>16</v>
      </c>
      <c r="E27" s="37">
        <v>18</v>
      </c>
      <c r="F27" s="37">
        <v>26</v>
      </c>
      <c r="G27" s="37">
        <v>29</v>
      </c>
      <c r="H27" s="37">
        <v>34</v>
      </c>
      <c r="I27" s="37">
        <v>51</v>
      </c>
      <c r="J27" s="37">
        <v>48</v>
      </c>
      <c r="K27" s="37">
        <v>72</v>
      </c>
      <c r="L27" s="37">
        <v>76</v>
      </c>
      <c r="M27" s="37">
        <v>106</v>
      </c>
      <c r="N27" s="37">
        <v>165</v>
      </c>
      <c r="O27" s="37">
        <v>175</v>
      </c>
    </row>
    <row r="28" spans="1:15" ht="14.25" customHeight="1" x14ac:dyDescent="0.35">
      <c r="A28" s="6"/>
      <c r="B28" s="8" t="s">
        <v>58</v>
      </c>
      <c r="C28" s="17">
        <f t="shared" ref="C28:O28" si="5">AVERAGE(C25:C27)</f>
        <v>8</v>
      </c>
      <c r="D28" s="17">
        <f t="shared" si="5"/>
        <v>16.333333333333332</v>
      </c>
      <c r="E28" s="17">
        <f t="shared" si="5"/>
        <v>21.666666666666668</v>
      </c>
      <c r="F28" s="17">
        <f t="shared" si="5"/>
        <v>30</v>
      </c>
      <c r="G28" s="17">
        <f t="shared" si="5"/>
        <v>32.666666666666664</v>
      </c>
      <c r="H28" s="17">
        <f t="shared" si="5"/>
        <v>43.666666666666664</v>
      </c>
      <c r="I28" s="17">
        <f t="shared" si="5"/>
        <v>62.666666666666664</v>
      </c>
      <c r="J28" s="17">
        <f t="shared" si="5"/>
        <v>64.333333333333329</v>
      </c>
      <c r="K28" s="17">
        <f t="shared" si="5"/>
        <v>96</v>
      </c>
      <c r="L28" s="17">
        <f t="shared" si="5"/>
        <v>101</v>
      </c>
      <c r="M28" s="17">
        <f t="shared" si="5"/>
        <v>123</v>
      </c>
      <c r="N28" s="17">
        <f t="shared" si="5"/>
        <v>145.66666666666666</v>
      </c>
      <c r="O28" s="17">
        <f t="shared" si="5"/>
        <v>171</v>
      </c>
    </row>
    <row r="29" spans="1:15" ht="14.25" customHeight="1" x14ac:dyDescent="0.35">
      <c r="A29" s="6"/>
      <c r="B29" s="8" t="s">
        <v>59</v>
      </c>
      <c r="C29" s="18">
        <f t="shared" ref="C29:O29" si="6">C28-$C28</f>
        <v>0</v>
      </c>
      <c r="D29" s="18">
        <f t="shared" si="6"/>
        <v>8.3333333333333321</v>
      </c>
      <c r="E29" s="18">
        <f t="shared" si="6"/>
        <v>13.666666666666668</v>
      </c>
      <c r="F29" s="18">
        <f t="shared" si="6"/>
        <v>22</v>
      </c>
      <c r="G29" s="18">
        <f t="shared" si="6"/>
        <v>24.666666666666664</v>
      </c>
      <c r="H29" s="18">
        <f t="shared" si="6"/>
        <v>35.666666666666664</v>
      </c>
      <c r="I29" s="18">
        <f t="shared" si="6"/>
        <v>54.666666666666664</v>
      </c>
      <c r="J29" s="18">
        <f t="shared" si="6"/>
        <v>56.333333333333329</v>
      </c>
      <c r="K29" s="18">
        <f t="shared" si="6"/>
        <v>88</v>
      </c>
      <c r="L29" s="18">
        <f t="shared" si="6"/>
        <v>93</v>
      </c>
      <c r="M29" s="18">
        <f t="shared" si="6"/>
        <v>115</v>
      </c>
      <c r="N29" s="18">
        <f t="shared" si="6"/>
        <v>137.66666666666666</v>
      </c>
      <c r="O29" s="18">
        <f t="shared" si="6"/>
        <v>163</v>
      </c>
    </row>
    <row r="30" spans="1:15" ht="14.25" customHeight="1" x14ac:dyDescent="0.35">
      <c r="A30" s="6"/>
      <c r="B30" s="8" t="s">
        <v>60</v>
      </c>
      <c r="C30" s="19">
        <f t="shared" ref="C30:O30" si="7">C29/($C$12)+($C$5*$C$12/100)^1.2/10</f>
        <v>5.719698665045291</v>
      </c>
      <c r="D30" s="19">
        <f t="shared" si="7"/>
        <v>5.9850914463616389</v>
      </c>
      <c r="E30" s="19">
        <f t="shared" si="7"/>
        <v>6.1549428264041017</v>
      </c>
      <c r="F30" s="19">
        <f t="shared" si="7"/>
        <v>6.4203356077204505</v>
      </c>
      <c r="G30" s="19">
        <f t="shared" si="7"/>
        <v>6.5052612977416819</v>
      </c>
      <c r="H30" s="19">
        <f t="shared" si="7"/>
        <v>6.8555797690792613</v>
      </c>
      <c r="I30" s="19">
        <f t="shared" si="7"/>
        <v>7.4606753104805357</v>
      </c>
      <c r="J30" s="19">
        <f t="shared" si="7"/>
        <v>7.5137538667438051</v>
      </c>
      <c r="K30" s="19">
        <f t="shared" si="7"/>
        <v>8.5222464357459273</v>
      </c>
      <c r="L30" s="19">
        <f t="shared" si="7"/>
        <v>8.6814821045357373</v>
      </c>
      <c r="M30" s="19">
        <f t="shared" si="7"/>
        <v>9.382119047210896</v>
      </c>
      <c r="N30" s="19">
        <f t="shared" si="7"/>
        <v>10.103987412391362</v>
      </c>
      <c r="O30" s="19">
        <f t="shared" si="7"/>
        <v>10.910781467593061</v>
      </c>
    </row>
    <row r="31" spans="1:15" ht="14.25" customHeight="1" x14ac:dyDescent="0.35">
      <c r="A31" s="6"/>
      <c r="B31" s="8" t="s">
        <v>61</v>
      </c>
      <c r="C31" s="6"/>
      <c r="D31" s="20">
        <f t="shared" ref="D31:O31" si="8">D29/D23</f>
        <v>6.6666666666666661</v>
      </c>
      <c r="E31" s="20">
        <f t="shared" si="8"/>
        <v>5.4666666666666668</v>
      </c>
      <c r="F31" s="20">
        <f t="shared" si="8"/>
        <v>5.8666666666666663</v>
      </c>
      <c r="G31" s="20">
        <f t="shared" si="8"/>
        <v>5.481481481481481</v>
      </c>
      <c r="H31" s="20">
        <f t="shared" si="8"/>
        <v>6.2028985507246377</v>
      </c>
      <c r="I31" s="20">
        <f t="shared" si="8"/>
        <v>7.2888888888888888</v>
      </c>
      <c r="J31" s="20">
        <f t="shared" si="8"/>
        <v>6.4380952380952374</v>
      </c>
      <c r="K31" s="20">
        <f t="shared" si="8"/>
        <v>8.3809523809523814</v>
      </c>
      <c r="L31" s="20">
        <f t="shared" si="8"/>
        <v>7.2941176470588234</v>
      </c>
      <c r="M31" s="20">
        <f t="shared" si="8"/>
        <v>8.0701754385964914</v>
      </c>
      <c r="N31" s="20">
        <f t="shared" si="8"/>
        <v>9.1777777777777771</v>
      </c>
      <c r="O31" s="20">
        <f t="shared" si="8"/>
        <v>10.1875</v>
      </c>
    </row>
    <row r="32" spans="1:15" ht="14.25" customHeight="1" x14ac:dyDescent="0.35">
      <c r="A32" s="6"/>
      <c r="B32" s="12" t="s">
        <v>96</v>
      </c>
      <c r="C32" s="6"/>
      <c r="D32" s="6"/>
      <c r="E32" s="6"/>
      <c r="F32" s="6"/>
      <c r="G32" s="6" t="s">
        <v>97</v>
      </c>
      <c r="H32" s="6"/>
      <c r="I32" s="6"/>
      <c r="J32" s="6"/>
      <c r="K32" s="6"/>
      <c r="L32" s="6"/>
      <c r="M32" s="6"/>
      <c r="N32" s="6"/>
      <c r="O32" s="6"/>
    </row>
    <row r="33" spans="1:15" ht="14.25" customHeight="1" x14ac:dyDescent="0.35">
      <c r="A33" s="6" t="s">
        <v>63</v>
      </c>
      <c r="B33" s="6">
        <f t="array" ref="B33">LINEST(C29:O29,C23:O23,FALSE,TRUE)</f>
        <v>8.3850913903494639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4.2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4.25" customHeight="1" x14ac:dyDescent="0.35">
      <c r="A35" s="6" t="s">
        <v>64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4.2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4.2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4.2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4.2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4.25" customHeight="1" x14ac:dyDescent="0.35">
      <c r="A40" s="6"/>
      <c r="B40" s="12" t="s">
        <v>65</v>
      </c>
      <c r="C40" s="6"/>
      <c r="D40" s="6"/>
      <c r="E40" s="6"/>
      <c r="F40" s="6"/>
      <c r="G40" s="12" t="s">
        <v>66</v>
      </c>
      <c r="H40" s="6"/>
      <c r="I40" s="6"/>
      <c r="J40" s="6"/>
      <c r="K40" s="6"/>
      <c r="L40" s="6"/>
      <c r="M40" s="6"/>
      <c r="N40" s="6"/>
      <c r="O40" s="6"/>
    </row>
    <row r="41" spans="1:15" ht="14.25" customHeight="1" x14ac:dyDescent="0.35">
      <c r="A41" s="6" t="s">
        <v>63</v>
      </c>
      <c r="B41" s="6">
        <f t="array" ref="B41">LINEST(C29:O29,C23:O23^{1;2},FALSE,TRUE)</f>
        <v>0.33739758585703294</v>
      </c>
      <c r="C41" s="6"/>
      <c r="D41" s="6"/>
      <c r="E41" s="6"/>
      <c r="F41" s="6"/>
      <c r="G41" s="6">
        <f t="array" ref="G41">LINEST(C30:O30,C23:O23^{1;2},FALSE,TRUE)</f>
        <v>-6.1124257369264155E-2</v>
      </c>
      <c r="H41" s="6"/>
      <c r="I41" s="6"/>
      <c r="J41" s="6"/>
      <c r="K41" s="6"/>
      <c r="L41" s="6"/>
      <c r="M41" s="6"/>
      <c r="N41" s="6"/>
      <c r="O41" s="6"/>
    </row>
    <row r="42" spans="1:15" ht="14.2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4.25" customHeight="1" x14ac:dyDescent="0.35">
      <c r="A43" s="6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4.2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4.2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4.2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4.2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4.25" customHeight="1" x14ac:dyDescent="0.35">
      <c r="A48" s="6"/>
      <c r="B48" s="12"/>
      <c r="C48" s="6">
        <v>2</v>
      </c>
      <c r="D48" s="6">
        <f t="shared" ref="D48:L48" si="9">C48+1</f>
        <v>3</v>
      </c>
      <c r="E48" s="6">
        <f t="shared" si="9"/>
        <v>4</v>
      </c>
      <c r="F48" s="6">
        <f t="shared" si="9"/>
        <v>5</v>
      </c>
      <c r="G48" s="6">
        <f t="shared" si="9"/>
        <v>6</v>
      </c>
      <c r="H48" s="6">
        <f t="shared" si="9"/>
        <v>7</v>
      </c>
      <c r="I48" s="6">
        <f t="shared" si="9"/>
        <v>8</v>
      </c>
      <c r="J48" s="6">
        <f t="shared" si="9"/>
        <v>9</v>
      </c>
      <c r="K48" s="6">
        <f t="shared" si="9"/>
        <v>10</v>
      </c>
      <c r="L48" s="6">
        <f t="shared" si="9"/>
        <v>11</v>
      </c>
      <c r="M48" s="6"/>
      <c r="N48" s="6"/>
      <c r="O48" s="6"/>
    </row>
    <row r="49" spans="1:15" ht="14.25" customHeight="1" x14ac:dyDescent="0.35">
      <c r="A49" s="6"/>
      <c r="B49" s="6">
        <v>13</v>
      </c>
      <c r="C49" s="6">
        <f t="shared" ref="C49:L49" si="10">$B$49-C48</f>
        <v>11</v>
      </c>
      <c r="D49" s="6">
        <f t="shared" si="10"/>
        <v>10</v>
      </c>
      <c r="E49" s="6">
        <f t="shared" si="10"/>
        <v>9</v>
      </c>
      <c r="F49" s="6">
        <f t="shared" si="10"/>
        <v>8</v>
      </c>
      <c r="G49" s="6">
        <f t="shared" si="10"/>
        <v>7</v>
      </c>
      <c r="H49" s="6">
        <f t="shared" si="10"/>
        <v>6</v>
      </c>
      <c r="I49" s="6">
        <f t="shared" si="10"/>
        <v>5</v>
      </c>
      <c r="J49" s="6">
        <f t="shared" si="10"/>
        <v>4</v>
      </c>
      <c r="K49" s="6">
        <f t="shared" si="10"/>
        <v>3</v>
      </c>
      <c r="L49" s="6">
        <f t="shared" si="10"/>
        <v>2</v>
      </c>
      <c r="M49" s="6"/>
      <c r="N49" s="6"/>
      <c r="O49" s="6"/>
    </row>
    <row r="50" spans="1:15" ht="14.25" customHeight="1" x14ac:dyDescent="0.35">
      <c r="A50" s="6"/>
      <c r="B50" s="6"/>
      <c r="C50" s="6" t="str">
        <f t="shared" ref="C50:L50" si="11">C48&amp;"-"&amp;C49</f>
        <v>2-11</v>
      </c>
      <c r="D50" s="6" t="str">
        <f t="shared" si="11"/>
        <v>3-10</v>
      </c>
      <c r="E50" s="6" t="str">
        <f t="shared" si="11"/>
        <v>4-9</v>
      </c>
      <c r="F50" s="6" t="str">
        <f t="shared" si="11"/>
        <v>5-8</v>
      </c>
      <c r="G50" s="6" t="str">
        <f t="shared" si="11"/>
        <v>6-7</v>
      </c>
      <c r="H50" s="6" t="str">
        <f t="shared" si="11"/>
        <v>7-6</v>
      </c>
      <c r="I50" s="6" t="str">
        <f t="shared" si="11"/>
        <v>8-5</v>
      </c>
      <c r="J50" s="6" t="str">
        <f t="shared" si="11"/>
        <v>9-4</v>
      </c>
      <c r="K50" s="6" t="str">
        <f t="shared" si="11"/>
        <v>10-3</v>
      </c>
      <c r="L50" s="6" t="str">
        <f t="shared" si="11"/>
        <v>11-2</v>
      </c>
      <c r="M50" s="6"/>
      <c r="N50" s="6"/>
      <c r="O50" s="6"/>
    </row>
    <row r="51" spans="1:15" ht="14.25" customHeight="1" x14ac:dyDescent="0.35">
      <c r="A51" s="6"/>
      <c r="B51" s="6" t="s">
        <v>68</v>
      </c>
      <c r="C51" s="39">
        <f>RSQ(C30:D30,C23:D23)</f>
        <v>1</v>
      </c>
      <c r="D51" s="39">
        <f>RSQ(C30:E30,C23:E23)</f>
        <v>0.98419203747072603</v>
      </c>
      <c r="E51" s="39">
        <f>RSQ(C30:F30,C23:F23)</f>
        <v>0.99297484822202953</v>
      </c>
      <c r="F51" s="39">
        <f>RSQ(C30:G30,C23:G23)</f>
        <v>0.99356819374550209</v>
      </c>
      <c r="G51" s="39">
        <f>RSQ(C30:H30,C23:H23)</f>
        <v>0.98928801060247074</v>
      </c>
      <c r="H51" s="39">
        <f>RSQ(C30:I30,C23:I23)</f>
        <v>0.9699079059431801</v>
      </c>
      <c r="I51" s="39">
        <f>RSQ(C30:J30,C23:J23)</f>
        <v>0.9791160769564603</v>
      </c>
      <c r="J51" s="39">
        <f>RSQ(C30:K30,C23:K23)</f>
        <v>0.95832490108124613</v>
      </c>
      <c r="K51" s="39">
        <f>RSQ(C30:L30,C23:L23)</f>
        <v>0.9720304143596169</v>
      </c>
      <c r="L51" s="39">
        <f>RSQ(C30:M30,C23:M23)</f>
        <v>0.97817828661773809</v>
      </c>
      <c r="M51" s="6"/>
      <c r="N51" s="6"/>
      <c r="O51" s="6"/>
    </row>
    <row r="52" spans="1:15" ht="14.25" customHeight="1" x14ac:dyDescent="0.35">
      <c r="A52" s="6"/>
      <c r="B52" s="6" t="s">
        <v>69</v>
      </c>
      <c r="C52" s="6">
        <f>RSQ(E30:O30,E23:O23)</f>
        <v>0.95757743547052243</v>
      </c>
      <c r="D52" s="6">
        <f>RSQ(F30:O30,F23:O23)</f>
        <v>0.95515465795967514</v>
      </c>
      <c r="E52" s="6">
        <f>RSQ(G30:O30,G23:O23)</f>
        <v>0.95083281475107362</v>
      </c>
      <c r="F52" s="6">
        <f>RSQ(H30:O30,H23:O23)</f>
        <v>0.93942380318406249</v>
      </c>
      <c r="G52" s="6">
        <f>RSQ(I30:O30,I23:O23)</f>
        <v>0.92215514302224888</v>
      </c>
      <c r="H52" s="6">
        <f>RSQ(J30:O30,J23:O23)</f>
        <v>0.91361746409653521</v>
      </c>
      <c r="I52" s="6">
        <f>RSQ(K30:O30,K23:O23)</f>
        <v>0.84220758213489333</v>
      </c>
      <c r="J52" s="6">
        <f>RSQ(L30:O30,L23:O23)</f>
        <v>0.97385401147241479</v>
      </c>
      <c r="K52" s="6">
        <f>RSQ(M30:O30,M23:O23)</f>
        <v>0.99747923668786997</v>
      </c>
      <c r="L52" s="6">
        <f>RSQ(N30:O30,N23:O23)</f>
        <v>0.99999999999999978</v>
      </c>
      <c r="M52" s="6"/>
      <c r="N52" s="6"/>
      <c r="O52" s="6"/>
    </row>
    <row r="53" spans="1:15" ht="14.25" customHeight="1" x14ac:dyDescent="0.35">
      <c r="A53" s="6"/>
      <c r="B53" s="6" t="s">
        <v>70</v>
      </c>
      <c r="C53" s="39">
        <f t="shared" ref="C53:L53" si="12">AVERAGE(C51:C52)</f>
        <v>0.97878871773526122</v>
      </c>
      <c r="D53" s="39">
        <f t="shared" si="12"/>
        <v>0.96967334771520064</v>
      </c>
      <c r="E53" s="39">
        <f t="shared" si="12"/>
        <v>0.97190383148655157</v>
      </c>
      <c r="F53" s="39">
        <f t="shared" si="12"/>
        <v>0.96649599846478229</v>
      </c>
      <c r="G53" s="39">
        <f t="shared" si="12"/>
        <v>0.95572157681235981</v>
      </c>
      <c r="H53" s="39">
        <f t="shared" si="12"/>
        <v>0.94176268501985771</v>
      </c>
      <c r="I53" s="39">
        <f t="shared" si="12"/>
        <v>0.91066182954567676</v>
      </c>
      <c r="J53" s="39">
        <f t="shared" si="12"/>
        <v>0.96608945627683052</v>
      </c>
      <c r="K53" s="39">
        <f t="shared" si="12"/>
        <v>0.98475482552374349</v>
      </c>
      <c r="L53" s="39">
        <f t="shared" si="12"/>
        <v>0.98908914330886888</v>
      </c>
      <c r="M53" s="6"/>
      <c r="N53" s="6"/>
      <c r="O53" s="6"/>
    </row>
    <row r="54" spans="1:15" ht="14.2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4.25" customHeight="1" x14ac:dyDescent="0.35">
      <c r="A55" s="6"/>
      <c r="B55" s="12" t="s">
        <v>71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4.25" customHeight="1" x14ac:dyDescent="0.35">
      <c r="A56" s="6"/>
      <c r="B56" s="6">
        <f t="array" ref="B56">LINEST(C30:E30,C23:E23,FALSE,TRUE)</f>
        <v>2.9271963358671749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4.2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4.2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4.2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4.2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4.2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4.25" customHeight="1" x14ac:dyDescent="0.35">
      <c r="A62" s="6"/>
      <c r="B62" s="12" t="s">
        <v>72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4.25" customHeight="1" x14ac:dyDescent="0.35">
      <c r="A63" s="6"/>
      <c r="B63" s="6">
        <f t="array" ref="B63">LINEST(F30:O30,F23:O23,TRUE,TRUE)</f>
        <v>0.33644929351994801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4.2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4.2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4.2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4.2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4.2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4.25" customHeight="1" x14ac:dyDescent="0.35">
      <c r="A69" s="6"/>
      <c r="B69" s="12" t="s">
        <v>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4.25" customHeight="1" x14ac:dyDescent="0.35">
      <c r="A70" s="6"/>
      <c r="B70" s="6">
        <f t="array" ref="B70:C74">LINEST(C23:O23,C18:O18,FALSE,TRUE)</f>
        <v>0.2673076923076923</v>
      </c>
      <c r="C70" s="6">
        <v>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4.25" customHeight="1" x14ac:dyDescent="0.35">
      <c r="A71" s="6"/>
      <c r="B71" s="6">
        <v>4.3895046963512785E-3</v>
      </c>
      <c r="C71" s="6" t="e">
        <v>#N/A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4.25" customHeight="1" x14ac:dyDescent="0.35">
      <c r="A72" s="6"/>
      <c r="B72" s="6">
        <v>0.99677457964291327</v>
      </c>
      <c r="C72" s="6">
        <v>0.55955425254255853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4.25" customHeight="1" x14ac:dyDescent="0.35">
      <c r="A73" s="6"/>
      <c r="B73" s="6">
        <v>3708.4452975048007</v>
      </c>
      <c r="C73" s="6">
        <v>12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4.25" customHeight="1" x14ac:dyDescent="0.35">
      <c r="A74" s="6"/>
      <c r="B74" s="6">
        <v>1161.1177884615386</v>
      </c>
      <c r="C74" s="6">
        <v>3.757211538461537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4.2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4.25" customHeight="1" x14ac:dyDescent="0.35">
      <c r="A76" s="6"/>
      <c r="B76" s="12" t="s">
        <v>74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4.25" customHeight="1" x14ac:dyDescent="0.35">
      <c r="A77" s="6"/>
      <c r="B77" s="6"/>
      <c r="C77" s="6" t="s">
        <v>75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4.25" customHeight="1" x14ac:dyDescent="0.35">
      <c r="A78" s="6"/>
      <c r="B78" s="6"/>
      <c r="C78" s="6" t="s">
        <v>76</v>
      </c>
      <c r="D78" s="6" t="s">
        <v>77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4.25" customHeight="1" x14ac:dyDescent="0.35">
      <c r="A79" s="6"/>
      <c r="B79" s="6" t="s">
        <v>78</v>
      </c>
      <c r="C79" s="6">
        <f>[1]Analysis!$P$146</f>
        <v>0.34203744840647843</v>
      </c>
      <c r="D79" s="6">
        <f>[1]Analysis!$Q$146</f>
        <v>3.2585633843548916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4.25" customHeight="1" x14ac:dyDescent="0.35">
      <c r="A80" s="6"/>
      <c r="B80" s="6" t="s">
        <v>79</v>
      </c>
      <c r="C80" s="6">
        <f>[1]Analysis!$D$140</f>
        <v>0.23143507692307691</v>
      </c>
      <c r="D80" s="6">
        <f>[1]Analysis!$E$140</f>
        <v>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4.2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4.25" customHeight="1" x14ac:dyDescent="0.35">
      <c r="A82" s="6"/>
      <c r="B82" s="6"/>
      <c r="C82" s="6" t="s">
        <v>76</v>
      </c>
      <c r="D82" s="6" t="s">
        <v>77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4.25" customHeight="1" x14ac:dyDescent="0.35">
      <c r="A83" s="6"/>
      <c r="B83" s="6" t="s">
        <v>80</v>
      </c>
      <c r="C83" s="6">
        <f>$C$79*$C$12</f>
        <v>10.739975879963422</v>
      </c>
      <c r="D83" s="6">
        <f t="shared" ref="D83:D84" si="13">$C$12*($D$79-($C$5*$C$12/100)^1.2/10)</f>
        <v>-77.279647813678537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4.25" customHeight="1" x14ac:dyDescent="0.35">
      <c r="A84" s="6"/>
      <c r="B84" s="6" t="s">
        <v>81</v>
      </c>
      <c r="C84" s="6">
        <f>$C$79*$C$12*$C$80</f>
        <v>2.4856071439313254</v>
      </c>
      <c r="D84" s="6">
        <f t="shared" si="13"/>
        <v>-77.279647813678537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4.2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4.2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4.25" customHeight="1" x14ac:dyDescent="0.35">
      <c r="A87" s="6"/>
      <c r="B87" s="6" t="s">
        <v>82</v>
      </c>
      <c r="C87" s="8">
        <v>15</v>
      </c>
      <c r="D87" s="8">
        <f t="shared" ref="D87:L87" si="14">C87+5</f>
        <v>20</v>
      </c>
      <c r="E87" s="8">
        <f t="shared" si="14"/>
        <v>25</v>
      </c>
      <c r="F87" s="8">
        <f t="shared" si="14"/>
        <v>30</v>
      </c>
      <c r="G87" s="8">
        <f t="shared" si="14"/>
        <v>35</v>
      </c>
      <c r="H87" s="8">
        <f t="shared" si="14"/>
        <v>40</v>
      </c>
      <c r="I87" s="8">
        <f t="shared" si="14"/>
        <v>45</v>
      </c>
      <c r="J87" s="8">
        <f t="shared" si="14"/>
        <v>50</v>
      </c>
      <c r="K87" s="8">
        <f t="shared" si="14"/>
        <v>55</v>
      </c>
      <c r="L87" s="8">
        <f t="shared" si="14"/>
        <v>60</v>
      </c>
      <c r="M87" s="6"/>
      <c r="N87" s="6"/>
      <c r="O87" s="6"/>
    </row>
    <row r="88" spans="1:15" ht="14.25" customHeight="1" x14ac:dyDescent="0.35">
      <c r="A88" s="6"/>
      <c r="B88" s="6" t="s">
        <v>83</v>
      </c>
      <c r="C88" s="40">
        <f t="shared" ref="C88:L88" si="15">$C$80*C87</f>
        <v>3.4715261538461535</v>
      </c>
      <c r="D88" s="40">
        <f t="shared" si="15"/>
        <v>4.628701538461538</v>
      </c>
      <c r="E88" s="40">
        <f t="shared" si="15"/>
        <v>5.7858769230769225</v>
      </c>
      <c r="F88" s="40">
        <f t="shared" si="15"/>
        <v>6.943052307692307</v>
      </c>
      <c r="G88" s="40">
        <f t="shared" si="15"/>
        <v>8.1002276923076924</v>
      </c>
      <c r="H88" s="40">
        <f t="shared" si="15"/>
        <v>9.257403076923076</v>
      </c>
      <c r="I88" s="40">
        <f t="shared" si="15"/>
        <v>10.414578461538461</v>
      </c>
      <c r="J88" s="40">
        <f t="shared" si="15"/>
        <v>11.571753846153845</v>
      </c>
      <c r="K88" s="40">
        <f t="shared" si="15"/>
        <v>12.72892923076923</v>
      </c>
      <c r="L88" s="41">
        <f t="shared" si="15"/>
        <v>13.886104615384614</v>
      </c>
      <c r="M88" s="6"/>
      <c r="N88" s="6"/>
      <c r="O88" s="6"/>
    </row>
    <row r="89" spans="1:15" ht="14.25" customHeight="1" x14ac:dyDescent="0.35">
      <c r="A89" s="6"/>
      <c r="B89" s="6" t="s">
        <v>84</v>
      </c>
      <c r="C89" s="6">
        <f t="shared" ref="C89:L89" si="16">F23</f>
        <v>3.75</v>
      </c>
      <c r="D89" s="6">
        <f t="shared" si="16"/>
        <v>4.5</v>
      </c>
      <c r="E89" s="6">
        <f t="shared" si="16"/>
        <v>5.75</v>
      </c>
      <c r="F89" s="6">
        <f t="shared" si="16"/>
        <v>7.5</v>
      </c>
      <c r="G89" s="6">
        <f t="shared" si="16"/>
        <v>8.75</v>
      </c>
      <c r="H89" s="6">
        <f t="shared" si="16"/>
        <v>10.5</v>
      </c>
      <c r="I89" s="6">
        <f t="shared" si="16"/>
        <v>12.75</v>
      </c>
      <c r="J89" s="6">
        <f t="shared" si="16"/>
        <v>14.25</v>
      </c>
      <c r="K89" s="6">
        <f t="shared" si="16"/>
        <v>15</v>
      </c>
      <c r="L89" s="42">
        <f t="shared" si="16"/>
        <v>16</v>
      </c>
      <c r="M89" s="6"/>
      <c r="N89" s="6"/>
      <c r="O89" s="6"/>
    </row>
    <row r="90" spans="1:15" ht="14.25" customHeight="1" x14ac:dyDescent="0.35">
      <c r="A90" s="6"/>
      <c r="B90" s="6" t="s">
        <v>85</v>
      </c>
      <c r="C90" s="43">
        <f t="shared" ref="C90:L90" si="17">C88-C89</f>
        <v>-0.27847384615384652</v>
      </c>
      <c r="D90" s="43">
        <f t="shared" si="17"/>
        <v>0.12870153846153798</v>
      </c>
      <c r="E90" s="43">
        <f t="shared" si="17"/>
        <v>3.5876923076922473E-2</v>
      </c>
      <c r="F90" s="43">
        <f t="shared" si="17"/>
        <v>-0.55694769230769303</v>
      </c>
      <c r="G90" s="43">
        <f t="shared" si="17"/>
        <v>-0.64977230769230765</v>
      </c>
      <c r="H90" s="43">
        <f t="shared" si="17"/>
        <v>-1.242596923076924</v>
      </c>
      <c r="I90" s="43">
        <f t="shared" si="17"/>
        <v>-2.3354215384615387</v>
      </c>
      <c r="J90" s="43">
        <f t="shared" si="17"/>
        <v>-2.6782461538461551</v>
      </c>
      <c r="K90" s="43">
        <f t="shared" si="17"/>
        <v>-2.2710707692307697</v>
      </c>
      <c r="L90" s="44">
        <f t="shared" si="17"/>
        <v>-2.1138953846153861</v>
      </c>
      <c r="M90" s="6"/>
      <c r="N90" s="6"/>
      <c r="O90" s="6"/>
    </row>
    <row r="91" spans="1:15" ht="14.25" customHeight="1" x14ac:dyDescent="0.35">
      <c r="A91" s="6"/>
      <c r="B91" s="6" t="s">
        <v>86</v>
      </c>
      <c r="C91" s="45">
        <f t="shared" ref="C91:L91" si="18">C90/C89</f>
        <v>-7.4259692307692401E-2</v>
      </c>
      <c r="D91" s="45">
        <f t="shared" si="18"/>
        <v>2.8600341880341773E-2</v>
      </c>
      <c r="E91" s="45">
        <f t="shared" si="18"/>
        <v>6.2394648829430391E-3</v>
      </c>
      <c r="F91" s="45">
        <f t="shared" si="18"/>
        <v>-7.4259692307692401E-2</v>
      </c>
      <c r="G91" s="45">
        <f t="shared" si="18"/>
        <v>-7.4259692307692304E-2</v>
      </c>
      <c r="H91" s="45">
        <f t="shared" si="18"/>
        <v>-0.11834256410256419</v>
      </c>
      <c r="I91" s="45">
        <f t="shared" si="18"/>
        <v>-0.18317031674208145</v>
      </c>
      <c r="J91" s="45">
        <f t="shared" si="18"/>
        <v>-0.18794709851551966</v>
      </c>
      <c r="K91" s="45">
        <f t="shared" si="18"/>
        <v>-0.15140471794871799</v>
      </c>
      <c r="L91" s="46">
        <f t="shared" si="18"/>
        <v>-0.13211846153846163</v>
      </c>
      <c r="M91" s="6"/>
      <c r="N91" s="6"/>
      <c r="O91" s="6"/>
    </row>
    <row r="92" spans="1:15" ht="14.25" customHeight="1" x14ac:dyDescent="0.35">
      <c r="A92" s="6"/>
      <c r="B92" s="6" t="s">
        <v>87</v>
      </c>
      <c r="C92" s="47">
        <f t="shared" ref="C92:L92" si="19">F29</f>
        <v>22</v>
      </c>
      <c r="D92" s="47">
        <f t="shared" si="19"/>
        <v>24.666666666666664</v>
      </c>
      <c r="E92" s="47">
        <f t="shared" si="19"/>
        <v>35.666666666666664</v>
      </c>
      <c r="F92" s="47">
        <f t="shared" si="19"/>
        <v>54.666666666666664</v>
      </c>
      <c r="G92" s="47">
        <f t="shared" si="19"/>
        <v>56.333333333333329</v>
      </c>
      <c r="H92" s="47">
        <f t="shared" si="19"/>
        <v>88</v>
      </c>
      <c r="I92" s="47">
        <f t="shared" si="19"/>
        <v>93</v>
      </c>
      <c r="J92" s="47">
        <f t="shared" si="19"/>
        <v>115</v>
      </c>
      <c r="K92" s="47">
        <f t="shared" si="19"/>
        <v>137.66666666666666</v>
      </c>
      <c r="L92" s="48">
        <f t="shared" si="19"/>
        <v>163</v>
      </c>
      <c r="M92" s="6"/>
      <c r="N92" s="6"/>
      <c r="O92" s="6"/>
    </row>
    <row r="93" spans="1:15" ht="14.25" customHeight="1" x14ac:dyDescent="0.35">
      <c r="A93" s="6"/>
      <c r="B93" s="6" t="s">
        <v>88</v>
      </c>
      <c r="C93" s="17">
        <f t="shared" ref="C93:L93" si="20">$C$83*C89+$D$83</f>
        <v>-37.004738263815703</v>
      </c>
      <c r="D93" s="17">
        <f t="shared" si="20"/>
        <v>-28.949756353843135</v>
      </c>
      <c r="E93" s="17">
        <f t="shared" si="20"/>
        <v>-15.524786503888855</v>
      </c>
      <c r="F93" s="17">
        <f t="shared" si="20"/>
        <v>3.2701712860471304</v>
      </c>
      <c r="G93" s="17">
        <f t="shared" si="20"/>
        <v>16.695141136001411</v>
      </c>
      <c r="H93" s="17">
        <f t="shared" si="20"/>
        <v>35.490098925937403</v>
      </c>
      <c r="I93" s="17">
        <f t="shared" si="20"/>
        <v>59.655044655855107</v>
      </c>
      <c r="J93" s="17">
        <f t="shared" si="20"/>
        <v>75.765008475800244</v>
      </c>
      <c r="K93" s="17">
        <f t="shared" si="20"/>
        <v>83.819990385772797</v>
      </c>
      <c r="L93" s="17">
        <f t="shared" si="20"/>
        <v>94.559966265736222</v>
      </c>
      <c r="M93" s="6"/>
      <c r="N93" s="6"/>
      <c r="O93" s="6"/>
    </row>
    <row r="94" spans="1:15" ht="14.25" customHeight="1" x14ac:dyDescent="0.35">
      <c r="A94" s="6"/>
      <c r="B94" s="6" t="s">
        <v>85</v>
      </c>
      <c r="C94" s="49">
        <f t="shared" ref="C94:L94" si="21">C93-C92</f>
        <v>-59.004738263815703</v>
      </c>
      <c r="D94" s="49">
        <f t="shared" si="21"/>
        <v>-53.616423020509799</v>
      </c>
      <c r="E94" s="49">
        <f t="shared" si="21"/>
        <v>-51.191453170555519</v>
      </c>
      <c r="F94" s="49">
        <f t="shared" si="21"/>
        <v>-51.396495380619534</v>
      </c>
      <c r="G94" s="49">
        <f t="shared" si="21"/>
        <v>-39.638192197331918</v>
      </c>
      <c r="H94" s="49">
        <f t="shared" si="21"/>
        <v>-52.509901074062597</v>
      </c>
      <c r="I94" s="49">
        <f t="shared" si="21"/>
        <v>-33.344955344144893</v>
      </c>
      <c r="J94" s="49">
        <f t="shared" si="21"/>
        <v>-39.234991524199756</v>
      </c>
      <c r="K94" s="49">
        <f t="shared" si="21"/>
        <v>-53.84667628089386</v>
      </c>
      <c r="L94" s="50">
        <f t="shared" si="21"/>
        <v>-68.440033734263778</v>
      </c>
      <c r="M94" s="6"/>
      <c r="N94" s="6"/>
      <c r="O94" s="6"/>
    </row>
    <row r="95" spans="1:15" ht="14.25" customHeight="1" x14ac:dyDescent="0.35">
      <c r="A95" s="6"/>
      <c r="B95" s="6" t="s">
        <v>86</v>
      </c>
      <c r="C95" s="45">
        <f t="shared" ref="C95:L95" si="22">C94/C92</f>
        <v>-2.6820335574461684</v>
      </c>
      <c r="D95" s="45">
        <f t="shared" si="22"/>
        <v>-2.1736387711017486</v>
      </c>
      <c r="E95" s="45">
        <f t="shared" si="22"/>
        <v>-1.4352743879595007</v>
      </c>
      <c r="F95" s="45">
        <f t="shared" si="22"/>
        <v>-0.94017979354791836</v>
      </c>
      <c r="G95" s="45">
        <f t="shared" si="22"/>
        <v>-0.70363654788163177</v>
      </c>
      <c r="H95" s="45">
        <f t="shared" si="22"/>
        <v>-0.59670342129616583</v>
      </c>
      <c r="I95" s="45">
        <f t="shared" si="22"/>
        <v>-0.35854790692628918</v>
      </c>
      <c r="J95" s="45">
        <f t="shared" si="22"/>
        <v>-0.34117383934086742</v>
      </c>
      <c r="K95" s="45">
        <f t="shared" si="22"/>
        <v>-0.39113808436484648</v>
      </c>
      <c r="L95" s="46">
        <f t="shared" si="22"/>
        <v>-0.41987750757217041</v>
      </c>
      <c r="M95" s="6"/>
      <c r="N95" s="6"/>
      <c r="O95" s="6"/>
    </row>
    <row r="96" spans="1:15" ht="14.25" customHeight="1" x14ac:dyDescent="0.35">
      <c r="A96" s="6"/>
      <c r="B96" s="6" t="s">
        <v>89</v>
      </c>
      <c r="C96" s="47">
        <f t="shared" ref="C96:L96" si="23">$C$84*C87+$D$84</f>
        <v>-39.995540654708655</v>
      </c>
      <c r="D96" s="47">
        <f t="shared" si="23"/>
        <v>-27.567504935052028</v>
      </c>
      <c r="E96" s="47">
        <f t="shared" si="23"/>
        <v>-15.139469215395401</v>
      </c>
      <c r="F96" s="47">
        <f t="shared" si="23"/>
        <v>-2.711433495738774</v>
      </c>
      <c r="G96" s="47">
        <f t="shared" si="23"/>
        <v>9.716602223917846</v>
      </c>
      <c r="H96" s="47">
        <f t="shared" si="23"/>
        <v>22.14463794357448</v>
      </c>
      <c r="I96" s="47">
        <f t="shared" si="23"/>
        <v>34.572673663231114</v>
      </c>
      <c r="J96" s="47">
        <f t="shared" si="23"/>
        <v>47.000709382887734</v>
      </c>
      <c r="K96" s="47">
        <f t="shared" si="23"/>
        <v>59.428745102544354</v>
      </c>
      <c r="L96" s="48">
        <f t="shared" si="23"/>
        <v>71.856780822200989</v>
      </c>
      <c r="M96" s="6"/>
      <c r="N96" s="6"/>
      <c r="O96" s="6"/>
    </row>
    <row r="97" spans="1:15" ht="14.25" customHeight="1" x14ac:dyDescent="0.35">
      <c r="A97" s="6"/>
      <c r="B97" s="6" t="s">
        <v>85</v>
      </c>
      <c r="C97" s="49">
        <f t="shared" ref="C97:L97" si="24">C96-C92</f>
        <v>-61.995540654708655</v>
      </c>
      <c r="D97" s="49">
        <f t="shared" si="24"/>
        <v>-52.234171601718693</v>
      </c>
      <c r="E97" s="49">
        <f t="shared" si="24"/>
        <v>-50.806135882062065</v>
      </c>
      <c r="F97" s="49">
        <f t="shared" si="24"/>
        <v>-57.378100162405438</v>
      </c>
      <c r="G97" s="49">
        <f t="shared" si="24"/>
        <v>-46.616731109415483</v>
      </c>
      <c r="H97" s="49">
        <f t="shared" si="24"/>
        <v>-65.85536205642552</v>
      </c>
      <c r="I97" s="49">
        <f t="shared" si="24"/>
        <v>-58.427326336768886</v>
      </c>
      <c r="J97" s="49">
        <f t="shared" si="24"/>
        <v>-67.999290617112266</v>
      </c>
      <c r="K97" s="49">
        <f t="shared" si="24"/>
        <v>-78.237921564122303</v>
      </c>
      <c r="L97" s="50">
        <f t="shared" si="24"/>
        <v>-91.143219177799011</v>
      </c>
      <c r="M97" s="6"/>
      <c r="N97" s="6"/>
      <c r="O97" s="6"/>
    </row>
    <row r="98" spans="1:15" ht="14.25" customHeight="1" x14ac:dyDescent="0.35">
      <c r="A98" s="6"/>
      <c r="B98" s="6" t="s">
        <v>86</v>
      </c>
      <c r="C98" s="45">
        <f t="shared" ref="C98:L98" si="25">C97/C92</f>
        <v>-2.8179791206685754</v>
      </c>
      <c r="D98" s="45">
        <f t="shared" si="25"/>
        <v>-2.1176015514210285</v>
      </c>
      <c r="E98" s="45">
        <f t="shared" si="25"/>
        <v>-1.4244710994970673</v>
      </c>
      <c r="F98" s="45">
        <f t="shared" si="25"/>
        <v>-1.0495993932147336</v>
      </c>
      <c r="G98" s="45">
        <f t="shared" si="25"/>
        <v>-0.82751593685352931</v>
      </c>
      <c r="H98" s="45">
        <f t="shared" si="25"/>
        <v>-0.74835638700483542</v>
      </c>
      <c r="I98" s="45">
        <f t="shared" si="25"/>
        <v>-0.6282508208254719</v>
      </c>
      <c r="J98" s="45">
        <f t="shared" si="25"/>
        <v>-0.59129817927923711</v>
      </c>
      <c r="K98" s="45">
        <f t="shared" si="25"/>
        <v>-0.56831420022364876</v>
      </c>
      <c r="L98" s="46">
        <f t="shared" si="25"/>
        <v>-0.55916085385152769</v>
      </c>
      <c r="M98" s="6"/>
      <c r="N98" s="6"/>
      <c r="O98" s="6"/>
    </row>
    <row r="99" spans="1:15" ht="14.2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4.2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4.2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4.2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4.2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4.2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4.2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/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1:15" ht="14.25" customHeigh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4.25" customHeight="1" x14ac:dyDescent="0.35">
      <c r="A2" s="6"/>
      <c r="B2" s="8" t="s">
        <v>109</v>
      </c>
      <c r="C2" s="6" t="s">
        <v>112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4.25" customHeight="1" x14ac:dyDescent="0.35">
      <c r="A3" s="6"/>
      <c r="B3" s="8" t="s">
        <v>0</v>
      </c>
      <c r="C3" s="37">
        <v>25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4.25" customHeight="1" x14ac:dyDescent="0.35">
      <c r="A4" s="6"/>
      <c r="B4" s="8" t="s">
        <v>1</v>
      </c>
      <c r="C4" s="37">
        <v>172.5</v>
      </c>
      <c r="D4" s="8" t="s">
        <v>35</v>
      </c>
      <c r="E4" s="6">
        <f>C4*8/29</f>
        <v>47.586206896551722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4.25" customHeight="1" x14ac:dyDescent="0.35">
      <c r="A5" s="6"/>
      <c r="B5" s="8" t="s">
        <v>2</v>
      </c>
      <c r="C5" s="37">
        <v>63.7</v>
      </c>
      <c r="D5" s="8" t="s">
        <v>36</v>
      </c>
      <c r="E5" s="6">
        <v>12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customHeight="1" x14ac:dyDescent="0.35">
      <c r="A6" s="6"/>
      <c r="B6" s="8" t="s">
        <v>3</v>
      </c>
      <c r="C6" s="37">
        <v>17.100000000000001</v>
      </c>
      <c r="D6" s="8" t="s">
        <v>37</v>
      </c>
      <c r="E6" s="6">
        <f>(E4^2+E5^2)^0.5</f>
        <v>49.075931848528633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4.25" customHeight="1" x14ac:dyDescent="0.35">
      <c r="A7" s="6"/>
      <c r="B7" s="8" t="s">
        <v>4</v>
      </c>
      <c r="C7" s="37">
        <v>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4.25" customHeight="1" x14ac:dyDescent="0.35">
      <c r="A8" s="6"/>
      <c r="B8" s="8" t="s">
        <v>5</v>
      </c>
      <c r="C8" s="37">
        <v>21.4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25" customHeight="1" x14ac:dyDescent="0.35">
      <c r="A9" s="6"/>
      <c r="B9" s="8" t="s">
        <v>38</v>
      </c>
      <c r="C9" s="36">
        <f>(C4)+(C5*(C11/100+C12/100))^2</f>
        <v>1076.48840896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25" customHeight="1" x14ac:dyDescent="0.35">
      <c r="A10" s="6"/>
      <c r="B10" s="8"/>
      <c r="C10" s="6" t="s">
        <v>39</v>
      </c>
      <c r="D10" s="6" t="s">
        <v>40</v>
      </c>
      <c r="E10" s="6" t="s">
        <v>41</v>
      </c>
      <c r="F10" s="6" t="s">
        <v>42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ht="14.25" customHeight="1" x14ac:dyDescent="0.35">
      <c r="A11" s="6"/>
      <c r="B11" s="8" t="s">
        <v>43</v>
      </c>
      <c r="C11" s="37">
        <v>11.9</v>
      </c>
      <c r="D11" s="37">
        <v>10.3</v>
      </c>
      <c r="E11" s="37">
        <v>18</v>
      </c>
      <c r="F11" s="37">
        <v>17.2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ht="14.25" customHeight="1" x14ac:dyDescent="0.35">
      <c r="A12" s="6"/>
      <c r="B12" s="8" t="s">
        <v>44</v>
      </c>
      <c r="C12" s="37">
        <v>35.299999999999997</v>
      </c>
      <c r="D12" s="37">
        <v>29.4</v>
      </c>
      <c r="E12" s="37">
        <v>40.6</v>
      </c>
      <c r="F12" s="37">
        <v>52.5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ht="14.25" customHeight="1" x14ac:dyDescent="0.35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4.25" customHeight="1" x14ac:dyDescent="0.35">
      <c r="A14" s="6"/>
      <c r="B14" s="12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4.25" customHeight="1" x14ac:dyDescent="0.35">
      <c r="A15" s="6"/>
      <c r="B15" s="6"/>
      <c r="C15" s="6" t="s">
        <v>46</v>
      </c>
      <c r="D15" s="6" t="s">
        <v>18</v>
      </c>
      <c r="E15" s="6" t="s">
        <v>19</v>
      </c>
      <c r="F15" s="6" t="s">
        <v>47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ht="14.25" customHeight="1" x14ac:dyDescent="0.35">
      <c r="A16" s="6"/>
      <c r="B16" s="6" t="s">
        <v>48</v>
      </c>
      <c r="C16" s="37">
        <v>50</v>
      </c>
      <c r="D16" s="37">
        <v>20</v>
      </c>
      <c r="E16" s="38" t="s">
        <v>49</v>
      </c>
      <c r="F16" s="37">
        <v>30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ht="14.25" customHeight="1" x14ac:dyDescent="0.35">
      <c r="A17" s="6"/>
      <c r="B17" s="6" t="s">
        <v>50</v>
      </c>
      <c r="C17" s="37">
        <v>52</v>
      </c>
      <c r="D17" s="38" t="s">
        <v>49</v>
      </c>
      <c r="E17" s="37">
        <v>44</v>
      </c>
      <c r="F17" s="37">
        <v>30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ht="14.25" customHeight="1" x14ac:dyDescent="0.35">
      <c r="A18" s="6"/>
      <c r="B18" s="6"/>
      <c r="C18" s="20">
        <f t="shared" ref="C18:O18" si="0">$A$20-C20</f>
        <v>0</v>
      </c>
      <c r="D18" s="20">
        <f t="shared" si="0"/>
        <v>5</v>
      </c>
      <c r="E18" s="20">
        <f t="shared" si="0"/>
        <v>10</v>
      </c>
      <c r="F18" s="20">
        <f t="shared" si="0"/>
        <v>15</v>
      </c>
      <c r="G18" s="20">
        <f t="shared" si="0"/>
        <v>20</v>
      </c>
      <c r="H18" s="20">
        <f t="shared" si="0"/>
        <v>25</v>
      </c>
      <c r="I18" s="20">
        <f t="shared" si="0"/>
        <v>30</v>
      </c>
      <c r="J18" s="20">
        <f t="shared" si="0"/>
        <v>35</v>
      </c>
      <c r="K18" s="20">
        <f t="shared" si="0"/>
        <v>40</v>
      </c>
      <c r="L18" s="20">
        <f t="shared" si="0"/>
        <v>45</v>
      </c>
      <c r="M18" s="20">
        <f t="shared" si="0"/>
        <v>50</v>
      </c>
      <c r="N18" s="20">
        <f t="shared" si="0"/>
        <v>55</v>
      </c>
      <c r="O18" s="20">
        <f t="shared" si="0"/>
        <v>60</v>
      </c>
    </row>
    <row r="19" spans="1:15" ht="14.25" customHeight="1" x14ac:dyDescent="0.35">
      <c r="A19" s="6"/>
      <c r="B19" s="12" t="s">
        <v>113</v>
      </c>
      <c r="C19" s="20">
        <f t="shared" ref="C19:O19" si="1">($E$4^2+$E$5^2-2*$E$4*$E$5*COS((90+$A$20-C20)*PI()/180))^0.5-$E$6</f>
        <v>0</v>
      </c>
      <c r="D19" s="20">
        <f t="shared" si="1"/>
        <v>1.0038540511747698</v>
      </c>
      <c r="E19" s="20">
        <f t="shared" si="1"/>
        <v>1.9805592317782086</v>
      </c>
      <c r="F19" s="20">
        <f t="shared" si="1"/>
        <v>2.9244170531645466</v>
      </c>
      <c r="G19" s="20">
        <f t="shared" si="1"/>
        <v>3.8301895182416956</v>
      </c>
      <c r="H19" s="20">
        <f t="shared" si="1"/>
        <v>4.6930767697853426</v>
      </c>
      <c r="I19" s="20">
        <f t="shared" si="1"/>
        <v>5.5086957453282963</v>
      </c>
      <c r="J19" s="20">
        <f t="shared" si="1"/>
        <v>6.2730603203440651</v>
      </c>
      <c r="K19" s="20">
        <f t="shared" si="1"/>
        <v>6.9825632012266112</v>
      </c>
      <c r="L19" s="20">
        <f t="shared" si="1"/>
        <v>7.633959677565592</v>
      </c>
      <c r="M19" s="20">
        <f t="shared" si="1"/>
        <v>8.2243532423376209</v>
      </c>
      <c r="N19" s="20">
        <f t="shared" si="1"/>
        <v>8.7511830252387526</v>
      </c>
      <c r="O19" s="20">
        <f t="shared" si="1"/>
        <v>9.2122129479320947</v>
      </c>
    </row>
    <row r="20" spans="1:15" ht="14.25" customHeight="1" x14ac:dyDescent="0.35">
      <c r="A20" s="6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A21" s="6"/>
      <c r="B21" s="8" t="s">
        <v>53</v>
      </c>
      <c r="C21" s="37">
        <v>8.75</v>
      </c>
      <c r="D21" s="37">
        <v>10</v>
      </c>
      <c r="E21" s="37">
        <v>11.25</v>
      </c>
      <c r="F21" s="37">
        <v>12</v>
      </c>
      <c r="G21" s="37">
        <v>13</v>
      </c>
      <c r="H21" s="37">
        <v>14</v>
      </c>
      <c r="I21" s="37">
        <v>15</v>
      </c>
      <c r="J21" s="37">
        <v>16.25</v>
      </c>
      <c r="K21" s="37">
        <v>17.75</v>
      </c>
      <c r="L21" s="37">
        <v>18</v>
      </c>
      <c r="M21" s="37">
        <v>18.5</v>
      </c>
      <c r="N21" s="37">
        <v>19.75</v>
      </c>
      <c r="O21" s="37">
        <v>20.25</v>
      </c>
    </row>
    <row r="22" spans="1:15" ht="14.25" customHeight="1" x14ac:dyDescent="0.35">
      <c r="A22" s="6"/>
      <c r="B22" s="12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35">
      <c r="A23" s="6"/>
      <c r="B23" s="8" t="s">
        <v>55</v>
      </c>
      <c r="C23" s="15">
        <f t="shared" ref="C23:O23" si="3">(C21-$C$21)</f>
        <v>0</v>
      </c>
      <c r="D23" s="15">
        <f t="shared" si="3"/>
        <v>1.25</v>
      </c>
      <c r="E23" s="15">
        <f t="shared" si="3"/>
        <v>2.5</v>
      </c>
      <c r="F23" s="15">
        <f t="shared" si="3"/>
        <v>3.25</v>
      </c>
      <c r="G23" s="15">
        <f t="shared" si="3"/>
        <v>4.25</v>
      </c>
      <c r="H23" s="15">
        <f t="shared" si="3"/>
        <v>5.25</v>
      </c>
      <c r="I23" s="15">
        <f t="shared" si="3"/>
        <v>6.25</v>
      </c>
      <c r="J23" s="15">
        <f t="shared" si="3"/>
        <v>7.5</v>
      </c>
      <c r="K23" s="15">
        <f t="shared" si="3"/>
        <v>9</v>
      </c>
      <c r="L23" s="15">
        <f t="shared" si="3"/>
        <v>9.25</v>
      </c>
      <c r="M23" s="15">
        <f t="shared" si="3"/>
        <v>9.75</v>
      </c>
      <c r="N23" s="15">
        <f t="shared" si="3"/>
        <v>11</v>
      </c>
      <c r="O23" s="15">
        <f t="shared" si="3"/>
        <v>11.5</v>
      </c>
    </row>
    <row r="24" spans="1:15" ht="14.25" customHeight="1" x14ac:dyDescent="0.35">
      <c r="A24" s="6"/>
      <c r="B24" s="8" t="s">
        <v>56</v>
      </c>
      <c r="C24" s="16">
        <f t="shared" ref="C24:O24" si="4">C23/$C$8^0.5</f>
        <v>0</v>
      </c>
      <c r="D24" s="16">
        <f t="shared" si="4"/>
        <v>0.2702110632294481</v>
      </c>
      <c r="E24" s="16">
        <f t="shared" si="4"/>
        <v>0.5404221264588962</v>
      </c>
      <c r="F24" s="16">
        <f t="shared" si="4"/>
        <v>0.702548764396565</v>
      </c>
      <c r="G24" s="16">
        <f t="shared" si="4"/>
        <v>0.9187176149801235</v>
      </c>
      <c r="H24" s="16">
        <f t="shared" si="4"/>
        <v>1.1348864655636819</v>
      </c>
      <c r="I24" s="16">
        <f t="shared" si="4"/>
        <v>1.3510553161472405</v>
      </c>
      <c r="J24" s="16">
        <f t="shared" si="4"/>
        <v>1.6212663793766886</v>
      </c>
      <c r="K24" s="16">
        <f t="shared" si="4"/>
        <v>1.9455196552520262</v>
      </c>
      <c r="L24" s="16">
        <f t="shared" si="4"/>
        <v>1.9995618678979159</v>
      </c>
      <c r="M24" s="16">
        <f t="shared" si="4"/>
        <v>2.1076462931896951</v>
      </c>
      <c r="N24" s="16">
        <f t="shared" si="4"/>
        <v>2.3778573564191432</v>
      </c>
      <c r="O24" s="16">
        <f t="shared" si="4"/>
        <v>2.4859417817109226</v>
      </c>
    </row>
    <row r="25" spans="1:15" ht="14.25" customHeight="1" x14ac:dyDescent="0.35">
      <c r="A25" s="6"/>
      <c r="B25" s="8" t="s">
        <v>57</v>
      </c>
      <c r="C25" s="37">
        <v>10</v>
      </c>
      <c r="D25" s="37">
        <v>18</v>
      </c>
      <c r="E25" s="37">
        <v>30</v>
      </c>
      <c r="F25" s="37">
        <v>36</v>
      </c>
      <c r="G25" s="37">
        <v>41</v>
      </c>
      <c r="H25" s="37">
        <v>49</v>
      </c>
      <c r="I25" s="37">
        <v>44</v>
      </c>
      <c r="J25" s="37">
        <v>47</v>
      </c>
      <c r="K25" s="37">
        <v>84</v>
      </c>
      <c r="L25" s="37">
        <v>120</v>
      </c>
      <c r="M25" s="37">
        <v>135</v>
      </c>
      <c r="N25" s="37">
        <v>177</v>
      </c>
      <c r="O25" s="37">
        <v>182</v>
      </c>
    </row>
    <row r="26" spans="1:15" ht="14.25" customHeight="1" x14ac:dyDescent="0.35">
      <c r="A26" s="6"/>
      <c r="B26" s="8"/>
      <c r="C26" s="37">
        <v>8</v>
      </c>
      <c r="D26" s="37">
        <v>13</v>
      </c>
      <c r="E26" s="37">
        <v>20</v>
      </c>
      <c r="F26" s="37">
        <v>27</v>
      </c>
      <c r="G26" s="37">
        <v>28</v>
      </c>
      <c r="H26" s="37">
        <v>39</v>
      </c>
      <c r="I26" s="37">
        <v>51</v>
      </c>
      <c r="J26" s="37">
        <v>58</v>
      </c>
      <c r="K26" s="37">
        <v>85</v>
      </c>
      <c r="L26" s="37">
        <v>86</v>
      </c>
      <c r="M26" s="37">
        <v>112</v>
      </c>
      <c r="N26" s="37">
        <v>110</v>
      </c>
      <c r="O26" s="37">
        <v>175</v>
      </c>
    </row>
    <row r="27" spans="1:15" ht="14.25" customHeight="1" x14ac:dyDescent="0.35">
      <c r="A27" s="6"/>
      <c r="B27" s="8"/>
      <c r="C27" s="37">
        <v>5</v>
      </c>
      <c r="D27" s="37">
        <v>15</v>
      </c>
      <c r="E27" s="37">
        <v>24</v>
      </c>
      <c r="F27" s="37">
        <v>27</v>
      </c>
      <c r="G27" s="37">
        <v>40</v>
      </c>
      <c r="H27" s="37">
        <v>58</v>
      </c>
      <c r="I27" s="37">
        <v>61</v>
      </c>
      <c r="J27" s="37">
        <v>78</v>
      </c>
      <c r="K27" s="37">
        <v>82</v>
      </c>
      <c r="L27" s="37">
        <v>105</v>
      </c>
      <c r="M27" s="37">
        <v>101</v>
      </c>
      <c r="N27" s="37">
        <v>121</v>
      </c>
      <c r="O27" s="37">
        <v>163</v>
      </c>
    </row>
    <row r="28" spans="1:15" ht="14.25" customHeight="1" x14ac:dyDescent="0.35">
      <c r="A28" s="6"/>
      <c r="B28" s="8" t="s">
        <v>58</v>
      </c>
      <c r="C28" s="17">
        <f t="shared" ref="C28:O28" si="5">AVERAGE(C25:C27)</f>
        <v>7.666666666666667</v>
      </c>
      <c r="D28" s="17">
        <f t="shared" si="5"/>
        <v>15.333333333333334</v>
      </c>
      <c r="E28" s="17">
        <f t="shared" si="5"/>
        <v>24.666666666666668</v>
      </c>
      <c r="F28" s="17">
        <f t="shared" si="5"/>
        <v>30</v>
      </c>
      <c r="G28" s="17">
        <f t="shared" si="5"/>
        <v>36.333333333333336</v>
      </c>
      <c r="H28" s="17">
        <f t="shared" si="5"/>
        <v>48.666666666666664</v>
      </c>
      <c r="I28" s="17">
        <f t="shared" si="5"/>
        <v>52</v>
      </c>
      <c r="J28" s="17">
        <f t="shared" si="5"/>
        <v>61</v>
      </c>
      <c r="K28" s="17">
        <f t="shared" si="5"/>
        <v>83.666666666666671</v>
      </c>
      <c r="L28" s="17">
        <f t="shared" si="5"/>
        <v>103.66666666666667</v>
      </c>
      <c r="M28" s="17">
        <f t="shared" si="5"/>
        <v>116</v>
      </c>
      <c r="N28" s="17">
        <f t="shared" si="5"/>
        <v>136</v>
      </c>
      <c r="O28" s="17">
        <f t="shared" si="5"/>
        <v>173.33333333333334</v>
      </c>
    </row>
    <row r="29" spans="1:15" ht="14.25" customHeight="1" x14ac:dyDescent="0.35">
      <c r="A29" s="6"/>
      <c r="B29" s="8" t="s">
        <v>59</v>
      </c>
      <c r="C29" s="18">
        <f t="shared" ref="C29:O29" si="6">C28-$C28</f>
        <v>0</v>
      </c>
      <c r="D29" s="18">
        <f t="shared" si="6"/>
        <v>7.666666666666667</v>
      </c>
      <c r="E29" s="18">
        <f t="shared" si="6"/>
        <v>17</v>
      </c>
      <c r="F29" s="18">
        <f t="shared" si="6"/>
        <v>22.333333333333332</v>
      </c>
      <c r="G29" s="18">
        <f t="shared" si="6"/>
        <v>28.666666666666668</v>
      </c>
      <c r="H29" s="18">
        <f t="shared" si="6"/>
        <v>41</v>
      </c>
      <c r="I29" s="18">
        <f t="shared" si="6"/>
        <v>44.333333333333336</v>
      </c>
      <c r="J29" s="18">
        <f t="shared" si="6"/>
        <v>53.333333333333336</v>
      </c>
      <c r="K29" s="18">
        <f t="shared" si="6"/>
        <v>76</v>
      </c>
      <c r="L29" s="18">
        <f t="shared" si="6"/>
        <v>96</v>
      </c>
      <c r="M29" s="18">
        <f t="shared" si="6"/>
        <v>108.33333333333333</v>
      </c>
      <c r="N29" s="18">
        <f t="shared" si="6"/>
        <v>128.33333333333334</v>
      </c>
      <c r="O29" s="18">
        <f t="shared" si="6"/>
        <v>165.66666666666669</v>
      </c>
    </row>
    <row r="30" spans="1:15" ht="14.25" customHeight="1" x14ac:dyDescent="0.35">
      <c r="A30" s="6"/>
      <c r="B30" s="8" t="s">
        <v>60</v>
      </c>
      <c r="C30" s="19">
        <f t="shared" ref="C30:O30" si="7">C29/($C$12)+($C$5*$C$12/100)^1.2/10</f>
        <v>4.1908002897704213</v>
      </c>
      <c r="D30" s="19">
        <f t="shared" si="7"/>
        <v>4.4079863143218851</v>
      </c>
      <c r="E30" s="19">
        <f t="shared" si="7"/>
        <v>4.6723866920367101</v>
      </c>
      <c r="F30" s="19">
        <f t="shared" si="7"/>
        <v>4.8234726221594677</v>
      </c>
      <c r="G30" s="19">
        <f t="shared" si="7"/>
        <v>5.0028871641802422</v>
      </c>
      <c r="H30" s="19">
        <f t="shared" si="7"/>
        <v>5.3522733775891185</v>
      </c>
      <c r="I30" s="19">
        <f t="shared" si="7"/>
        <v>5.4467020839158415</v>
      </c>
      <c r="J30" s="19">
        <f t="shared" si="7"/>
        <v>5.7016595909979948</v>
      </c>
      <c r="K30" s="19">
        <f t="shared" si="7"/>
        <v>6.3437747940197138</v>
      </c>
      <c r="L30" s="19">
        <f t="shared" si="7"/>
        <v>6.9103470319800531</v>
      </c>
      <c r="M30" s="19">
        <f t="shared" si="7"/>
        <v>7.2597332453889294</v>
      </c>
      <c r="N30" s="19">
        <f t="shared" si="7"/>
        <v>7.8263054833492696</v>
      </c>
      <c r="O30" s="19">
        <f t="shared" si="7"/>
        <v>8.8839069942085711</v>
      </c>
    </row>
    <row r="31" spans="1:15" ht="14.25" customHeight="1" x14ac:dyDescent="0.35">
      <c r="A31" s="6"/>
      <c r="B31" s="8" t="s">
        <v>61</v>
      </c>
      <c r="C31" s="6"/>
      <c r="D31" s="20">
        <f t="shared" ref="D31:O31" si="8">D29/D23</f>
        <v>6.1333333333333337</v>
      </c>
      <c r="E31" s="20">
        <f t="shared" si="8"/>
        <v>6.8</v>
      </c>
      <c r="F31" s="20">
        <f t="shared" si="8"/>
        <v>6.8717948717948714</v>
      </c>
      <c r="G31" s="20">
        <f t="shared" si="8"/>
        <v>6.7450980392156863</v>
      </c>
      <c r="H31" s="20">
        <f t="shared" si="8"/>
        <v>7.8095238095238093</v>
      </c>
      <c r="I31" s="20">
        <f t="shared" si="8"/>
        <v>7.0933333333333337</v>
      </c>
      <c r="J31" s="20">
        <f t="shared" si="8"/>
        <v>7.1111111111111116</v>
      </c>
      <c r="K31" s="20">
        <f t="shared" si="8"/>
        <v>8.4444444444444446</v>
      </c>
      <c r="L31" s="20">
        <f t="shared" si="8"/>
        <v>10.378378378378379</v>
      </c>
      <c r="M31" s="20">
        <f t="shared" si="8"/>
        <v>11.111111111111111</v>
      </c>
      <c r="N31" s="20">
        <f t="shared" si="8"/>
        <v>11.666666666666668</v>
      </c>
      <c r="O31" s="20">
        <f t="shared" si="8"/>
        <v>14.405797101449277</v>
      </c>
    </row>
    <row r="32" spans="1:15" ht="14.25" customHeight="1" x14ac:dyDescent="0.35">
      <c r="A32" s="6"/>
      <c r="B32" s="12" t="s">
        <v>96</v>
      </c>
      <c r="C32" s="6"/>
      <c r="D32" s="6"/>
      <c r="E32" s="6"/>
      <c r="F32" s="6"/>
      <c r="G32" s="6" t="s">
        <v>97</v>
      </c>
      <c r="H32" s="6"/>
      <c r="I32" s="6"/>
      <c r="J32" s="6"/>
      <c r="K32" s="6"/>
      <c r="L32" s="6"/>
      <c r="M32" s="6"/>
      <c r="N32" s="6"/>
      <c r="O32" s="6"/>
    </row>
    <row r="33" spans="1:15" ht="14.25" customHeight="1" x14ac:dyDescent="0.35">
      <c r="A33" s="6" t="s">
        <v>63</v>
      </c>
      <c r="B33" s="6">
        <f t="array" ref="B33">LINEST(C29:O29,C23:O23,FALSE,TRUE)</f>
        <v>10.507339080992553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4.2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4.25" customHeight="1" x14ac:dyDescent="0.35">
      <c r="A35" s="6" t="s">
        <v>64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4.2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4.2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4.2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4.2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4.25" customHeight="1" x14ac:dyDescent="0.35">
      <c r="A40" s="6"/>
      <c r="B40" s="12" t="s">
        <v>65</v>
      </c>
      <c r="C40" s="6"/>
      <c r="D40" s="6"/>
      <c r="E40" s="6"/>
      <c r="F40" s="6"/>
      <c r="G40" s="12" t="s">
        <v>66</v>
      </c>
      <c r="H40" s="6"/>
      <c r="I40" s="6"/>
      <c r="J40" s="6"/>
      <c r="K40" s="6"/>
      <c r="L40" s="6"/>
      <c r="M40" s="6"/>
      <c r="N40" s="6"/>
      <c r="O40" s="6"/>
    </row>
    <row r="41" spans="1:15" ht="14.25" customHeight="1" x14ac:dyDescent="0.35">
      <c r="A41" s="6" t="s">
        <v>63</v>
      </c>
      <c r="B41" s="6">
        <f t="array" ref="B41">LINEST(C29:O29,C23:O23^{1;2},FALSE,TRUE)</f>
        <v>1.0119303920461336</v>
      </c>
      <c r="C41" s="6"/>
      <c r="D41" s="6"/>
      <c r="E41" s="6"/>
      <c r="F41" s="6"/>
      <c r="G41" s="6">
        <f t="array" ref="G41">LINEST(C30:O30,C23:O23^{1;2},FALSE,TRUE)</f>
        <v>-6.5496033057212244E-2</v>
      </c>
      <c r="H41" s="6"/>
      <c r="I41" s="6"/>
      <c r="J41" s="6"/>
      <c r="K41" s="6"/>
      <c r="L41" s="6"/>
      <c r="M41" s="6"/>
      <c r="N41" s="6"/>
      <c r="O41" s="6"/>
    </row>
    <row r="42" spans="1:15" ht="14.2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4.25" customHeight="1" x14ac:dyDescent="0.35">
      <c r="A43" s="6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4.2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4.2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4.2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4.2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4.25" customHeight="1" x14ac:dyDescent="0.35">
      <c r="A48" s="6"/>
      <c r="B48" s="12"/>
      <c r="C48" s="6">
        <v>2</v>
      </c>
      <c r="D48" s="6">
        <f t="shared" ref="D48:L48" si="9">C48+1</f>
        <v>3</v>
      </c>
      <c r="E48" s="6">
        <f t="shared" si="9"/>
        <v>4</v>
      </c>
      <c r="F48" s="6">
        <f t="shared" si="9"/>
        <v>5</v>
      </c>
      <c r="G48" s="6">
        <f t="shared" si="9"/>
        <v>6</v>
      </c>
      <c r="H48" s="6">
        <f t="shared" si="9"/>
        <v>7</v>
      </c>
      <c r="I48" s="6">
        <f t="shared" si="9"/>
        <v>8</v>
      </c>
      <c r="J48" s="6">
        <f t="shared" si="9"/>
        <v>9</v>
      </c>
      <c r="K48" s="6">
        <f t="shared" si="9"/>
        <v>10</v>
      </c>
      <c r="L48" s="6">
        <f t="shared" si="9"/>
        <v>11</v>
      </c>
      <c r="M48" s="6"/>
      <c r="N48" s="6"/>
      <c r="O48" s="6"/>
    </row>
    <row r="49" spans="1:15" ht="14.25" customHeight="1" x14ac:dyDescent="0.35">
      <c r="A49" s="6"/>
      <c r="B49" s="6">
        <v>13</v>
      </c>
      <c r="C49" s="6">
        <f t="shared" ref="C49:L49" si="10">$B$49-C48</f>
        <v>11</v>
      </c>
      <c r="D49" s="6">
        <f t="shared" si="10"/>
        <v>10</v>
      </c>
      <c r="E49" s="6">
        <f t="shared" si="10"/>
        <v>9</v>
      </c>
      <c r="F49" s="6">
        <f t="shared" si="10"/>
        <v>8</v>
      </c>
      <c r="G49" s="6">
        <f t="shared" si="10"/>
        <v>7</v>
      </c>
      <c r="H49" s="6">
        <f t="shared" si="10"/>
        <v>6</v>
      </c>
      <c r="I49" s="6">
        <f t="shared" si="10"/>
        <v>5</v>
      </c>
      <c r="J49" s="6">
        <f t="shared" si="10"/>
        <v>4</v>
      </c>
      <c r="K49" s="6">
        <f t="shared" si="10"/>
        <v>3</v>
      </c>
      <c r="L49" s="6">
        <f t="shared" si="10"/>
        <v>2</v>
      </c>
      <c r="M49" s="6"/>
      <c r="N49" s="6"/>
      <c r="O49" s="6"/>
    </row>
    <row r="50" spans="1:15" ht="14.25" customHeight="1" x14ac:dyDescent="0.35">
      <c r="A50" s="6"/>
      <c r="B50" s="6"/>
      <c r="C50" s="6" t="str">
        <f t="shared" ref="C50:L50" si="11">C48&amp;"-"&amp;C49</f>
        <v>2-11</v>
      </c>
      <c r="D50" s="6" t="str">
        <f t="shared" si="11"/>
        <v>3-10</v>
      </c>
      <c r="E50" s="6" t="str">
        <f t="shared" si="11"/>
        <v>4-9</v>
      </c>
      <c r="F50" s="6" t="str">
        <f t="shared" si="11"/>
        <v>5-8</v>
      </c>
      <c r="G50" s="6" t="str">
        <f t="shared" si="11"/>
        <v>6-7</v>
      </c>
      <c r="H50" s="6" t="str">
        <f t="shared" si="11"/>
        <v>7-6</v>
      </c>
      <c r="I50" s="6" t="str">
        <f t="shared" si="11"/>
        <v>8-5</v>
      </c>
      <c r="J50" s="6" t="str">
        <f t="shared" si="11"/>
        <v>9-4</v>
      </c>
      <c r="K50" s="6" t="str">
        <f t="shared" si="11"/>
        <v>10-3</v>
      </c>
      <c r="L50" s="6" t="str">
        <f t="shared" si="11"/>
        <v>11-2</v>
      </c>
      <c r="M50" s="6"/>
      <c r="N50" s="6"/>
      <c r="O50" s="6"/>
    </row>
    <row r="51" spans="1:15" ht="14.25" customHeight="1" x14ac:dyDescent="0.35">
      <c r="A51" s="6"/>
      <c r="B51" s="6" t="s">
        <v>68</v>
      </c>
      <c r="C51" s="39">
        <f>RSQ(C30:D30,C23:D23)</f>
        <v>0.99999999999999956</v>
      </c>
      <c r="D51" s="39">
        <f>RSQ(C30:E30,C23:E23)</f>
        <v>0.9968063362289219</v>
      </c>
      <c r="E51" s="39">
        <f>RSQ(C30:F30,C23:F23)</f>
        <v>0.99808727643959883</v>
      </c>
      <c r="F51" s="39">
        <f>RSQ(C30:G30,C23:G23)</f>
        <v>0.99879198928800117</v>
      </c>
      <c r="G51" s="39">
        <f>RSQ(C30:H30,C23:H23)</f>
        <v>0.98645471443047283</v>
      </c>
      <c r="H51" s="39">
        <f>RSQ(C30:I30,C23:I23)</f>
        <v>0.99005487739570885</v>
      </c>
      <c r="I51" s="39">
        <f>RSQ(C30:J30,C23:J23)</f>
        <v>0.9930706281588827</v>
      </c>
      <c r="J51" s="39">
        <f>RSQ(C30:K30,C23:K23)</f>
        <v>0.98085642650982663</v>
      </c>
      <c r="K51" s="39">
        <f>RSQ(C30:L30,C23:L23)</f>
        <v>0.93977073453852389</v>
      </c>
      <c r="L51" s="39">
        <f>RSQ(C30:M30,C23:M23)</f>
        <v>0.92616478721265028</v>
      </c>
      <c r="M51" s="6"/>
      <c r="N51" s="6"/>
      <c r="O51" s="6"/>
    </row>
    <row r="52" spans="1:15" ht="14.25" customHeight="1" x14ac:dyDescent="0.35">
      <c r="A52" s="6"/>
      <c r="B52" s="6" t="s">
        <v>69</v>
      </c>
      <c r="C52" s="6">
        <f>RSQ(E30:O30,E23:O23)</f>
        <v>0.89511321675890676</v>
      </c>
      <c r="D52" s="6">
        <f>RSQ(F30:O30,F23:O23)</f>
        <v>0.8946582851789574</v>
      </c>
      <c r="E52" s="6">
        <f>RSQ(G30:O30,G23:O23)</f>
        <v>0.89704006283346049</v>
      </c>
      <c r="F52" s="6">
        <f>RSQ(H30:O30,H23:O23)</f>
        <v>0.89640423647925838</v>
      </c>
      <c r="G52" s="6">
        <f>RSQ(I30:O30,I23:O23)</f>
        <v>0.92125808928562181</v>
      </c>
      <c r="H52" s="6">
        <f>RSQ(J30:O30,J23:O23)</f>
        <v>0.94173447820942435</v>
      </c>
      <c r="I52" s="6">
        <f>RSQ(K30:O30,K23:O23)</f>
        <v>0.92406616031577005</v>
      </c>
      <c r="J52" s="6">
        <f>RSQ(L30:O30,L23:O23)</f>
        <v>0.89582687920757986</v>
      </c>
      <c r="K52" s="6">
        <f>RSQ(M30:O30,M23:O23)</f>
        <v>0.83716423534478135</v>
      </c>
      <c r="L52" s="6">
        <f>RSQ(N30:O30,N23:O23)</f>
        <v>0.99999999999999956</v>
      </c>
      <c r="M52" s="6"/>
      <c r="N52" s="6"/>
      <c r="O52" s="6"/>
    </row>
    <row r="53" spans="1:15" ht="14.25" customHeight="1" x14ac:dyDescent="0.35">
      <c r="A53" s="6"/>
      <c r="B53" s="6" t="s">
        <v>70</v>
      </c>
      <c r="C53" s="39">
        <f t="shared" ref="C53:L53" si="12">AVERAGE(C51:C52)</f>
        <v>0.9475566083794531</v>
      </c>
      <c r="D53" s="39">
        <f t="shared" si="12"/>
        <v>0.9457323107039397</v>
      </c>
      <c r="E53" s="39">
        <f t="shared" si="12"/>
        <v>0.94756366963652972</v>
      </c>
      <c r="F53" s="39">
        <f t="shared" si="12"/>
        <v>0.94759811288362972</v>
      </c>
      <c r="G53" s="39">
        <f t="shared" si="12"/>
        <v>0.95385640185804732</v>
      </c>
      <c r="H53" s="39">
        <f t="shared" si="12"/>
        <v>0.96589467780256655</v>
      </c>
      <c r="I53" s="39">
        <f t="shared" si="12"/>
        <v>0.95856839423732643</v>
      </c>
      <c r="J53" s="39">
        <f t="shared" si="12"/>
        <v>0.93834165285870319</v>
      </c>
      <c r="K53" s="39">
        <f t="shared" si="12"/>
        <v>0.88846748494165262</v>
      </c>
      <c r="L53" s="39">
        <f t="shared" si="12"/>
        <v>0.96308239360632486</v>
      </c>
      <c r="M53" s="6"/>
      <c r="N53" s="6"/>
      <c r="O53" s="6"/>
    </row>
    <row r="54" spans="1:15" ht="14.2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4.25" customHeight="1" x14ac:dyDescent="0.35">
      <c r="A55" s="6"/>
      <c r="B55" s="12" t="s">
        <v>71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4.25" customHeight="1" x14ac:dyDescent="0.35">
      <c r="A56" s="6"/>
      <c r="B56" s="6">
        <f t="array" ref="B56">LINEST(C30:E30,C23:E23,FALSE,TRUE)</f>
        <v>2.2004415517432485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4.2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4.2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4.2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4.2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4.2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4.25" customHeight="1" x14ac:dyDescent="0.35">
      <c r="A62" s="6"/>
      <c r="B62" s="12" t="s">
        <v>72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4.25" customHeight="1" x14ac:dyDescent="0.35">
      <c r="A63" s="6"/>
      <c r="B63" s="6">
        <f t="array" ref="B63">LINEST(F30:O30,F23:O23,TRUE,TRUE)</f>
        <v>0.4430148942890072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4.2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4.2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4.2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4.2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4.2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4.25" customHeight="1" x14ac:dyDescent="0.35">
      <c r="A69" s="6"/>
      <c r="B69" s="12" t="s">
        <v>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4.25" customHeight="1" x14ac:dyDescent="0.35">
      <c r="A70" s="6"/>
      <c r="B70" s="6">
        <f t="array" ref="B70:C74">LINEST(C23:O23,C18:O18,FALSE,TRUE)</f>
        <v>0.20338461538461539</v>
      </c>
      <c r="C70" s="6">
        <v>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4.25" customHeight="1" x14ac:dyDescent="0.35">
      <c r="A71" s="6"/>
      <c r="B71" s="6">
        <v>3.2036406804551976E-3</v>
      </c>
      <c r="C71" s="6" t="e">
        <v>#N/A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4.25" customHeight="1" x14ac:dyDescent="0.35">
      <c r="A72" s="6"/>
      <c r="B72" s="6">
        <v>0.99703146950388999</v>
      </c>
      <c r="C72" s="6">
        <v>0.40838565860451803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4.25" customHeight="1" x14ac:dyDescent="0.35">
      <c r="A73" s="6"/>
      <c r="B73" s="6">
        <v>4030.4041510521815</v>
      </c>
      <c r="C73" s="6">
        <v>12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4.25" customHeight="1" x14ac:dyDescent="0.35">
      <c r="A74" s="6"/>
      <c r="B74" s="6">
        <v>672.18615384615384</v>
      </c>
      <c r="C74" s="6">
        <v>2.0013461538461512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4.2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4.25" customHeight="1" x14ac:dyDescent="0.35">
      <c r="A76" s="6"/>
      <c r="B76" s="12" t="s">
        <v>74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4.25" customHeight="1" x14ac:dyDescent="0.35">
      <c r="A77" s="6"/>
      <c r="B77" s="6"/>
      <c r="C77" s="6" t="s">
        <v>75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4.25" customHeight="1" x14ac:dyDescent="0.35">
      <c r="A78" s="6"/>
      <c r="B78" s="6"/>
      <c r="C78" s="6" t="s">
        <v>76</v>
      </c>
      <c r="D78" s="6" t="s">
        <v>77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4.25" customHeight="1" x14ac:dyDescent="0.35">
      <c r="A79" s="6"/>
      <c r="B79" s="6" t="s">
        <v>78</v>
      </c>
      <c r="C79" s="6">
        <f>[1]Analysis!$P$146</f>
        <v>0.34203744840647843</v>
      </c>
      <c r="D79" s="6">
        <f>[1]Analysis!$Q$146</f>
        <v>3.2585633843548916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4.25" customHeight="1" x14ac:dyDescent="0.35">
      <c r="A80" s="6"/>
      <c r="B80" s="6" t="s">
        <v>79</v>
      </c>
      <c r="C80" s="6">
        <f>[1]Analysis!$D$140</f>
        <v>0.23143507692307691</v>
      </c>
      <c r="D80" s="6">
        <f>[1]Analysis!$E$140</f>
        <v>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4.2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4.25" customHeight="1" x14ac:dyDescent="0.35">
      <c r="A82" s="6"/>
      <c r="B82" s="6"/>
      <c r="C82" s="6" t="s">
        <v>76</v>
      </c>
      <c r="D82" s="6" t="s">
        <v>77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4.25" customHeight="1" x14ac:dyDescent="0.35">
      <c r="A83" s="6"/>
      <c r="B83" s="6" t="s">
        <v>80</v>
      </c>
      <c r="C83" s="6">
        <f>$C$79*$C$12</f>
        <v>12.073921928748687</v>
      </c>
      <c r="D83" s="6">
        <f t="shared" ref="D83:D84" si="13">$C$12*($D$79-($C$5*$C$12/100)^1.2/10)</f>
        <v>-32.9079627611682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4.25" customHeight="1" x14ac:dyDescent="0.35">
      <c r="A84" s="6"/>
      <c r="B84" s="6" t="s">
        <v>81</v>
      </c>
      <c r="C84" s="6">
        <f>$C$79*$C$12*$C$80</f>
        <v>2.7943290503431775</v>
      </c>
      <c r="D84" s="6">
        <f t="shared" si="13"/>
        <v>-32.9079627611682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4.2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4.2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4.25" customHeight="1" x14ac:dyDescent="0.35">
      <c r="A87" s="6"/>
      <c r="B87" s="6" t="s">
        <v>82</v>
      </c>
      <c r="C87" s="8">
        <v>15</v>
      </c>
      <c r="D87" s="8">
        <f t="shared" ref="D87:L87" si="14">C87+5</f>
        <v>20</v>
      </c>
      <c r="E87" s="8">
        <f t="shared" si="14"/>
        <v>25</v>
      </c>
      <c r="F87" s="8">
        <f t="shared" si="14"/>
        <v>30</v>
      </c>
      <c r="G87" s="8">
        <f t="shared" si="14"/>
        <v>35</v>
      </c>
      <c r="H87" s="8">
        <f t="shared" si="14"/>
        <v>40</v>
      </c>
      <c r="I87" s="8">
        <f t="shared" si="14"/>
        <v>45</v>
      </c>
      <c r="J87" s="8">
        <f t="shared" si="14"/>
        <v>50</v>
      </c>
      <c r="K87" s="8">
        <f t="shared" si="14"/>
        <v>55</v>
      </c>
      <c r="L87" s="8">
        <f t="shared" si="14"/>
        <v>60</v>
      </c>
      <c r="M87" s="6"/>
      <c r="N87" s="6"/>
      <c r="O87" s="6"/>
    </row>
    <row r="88" spans="1:15" ht="14.25" customHeight="1" x14ac:dyDescent="0.35">
      <c r="A88" s="6"/>
      <c r="B88" s="6" t="s">
        <v>83</v>
      </c>
      <c r="C88" s="40">
        <f t="shared" ref="C88:L88" si="15">$C$80*C87</f>
        <v>3.4715261538461535</v>
      </c>
      <c r="D88" s="40">
        <f t="shared" si="15"/>
        <v>4.628701538461538</v>
      </c>
      <c r="E88" s="40">
        <f t="shared" si="15"/>
        <v>5.7858769230769225</v>
      </c>
      <c r="F88" s="40">
        <f t="shared" si="15"/>
        <v>6.943052307692307</v>
      </c>
      <c r="G88" s="40">
        <f t="shared" si="15"/>
        <v>8.1002276923076924</v>
      </c>
      <c r="H88" s="40">
        <f t="shared" si="15"/>
        <v>9.257403076923076</v>
      </c>
      <c r="I88" s="40">
        <f t="shared" si="15"/>
        <v>10.414578461538461</v>
      </c>
      <c r="J88" s="40">
        <f t="shared" si="15"/>
        <v>11.571753846153845</v>
      </c>
      <c r="K88" s="40">
        <f t="shared" si="15"/>
        <v>12.72892923076923</v>
      </c>
      <c r="L88" s="41">
        <f t="shared" si="15"/>
        <v>13.886104615384614</v>
      </c>
      <c r="M88" s="6"/>
      <c r="N88" s="6"/>
      <c r="O88" s="6"/>
    </row>
    <row r="89" spans="1:15" ht="14.25" customHeight="1" x14ac:dyDescent="0.35">
      <c r="A89" s="6"/>
      <c r="B89" s="6" t="s">
        <v>84</v>
      </c>
      <c r="C89" s="6">
        <f t="shared" ref="C89:L89" si="16">F23</f>
        <v>3.25</v>
      </c>
      <c r="D89" s="6">
        <f t="shared" si="16"/>
        <v>4.25</v>
      </c>
      <c r="E89" s="6">
        <f t="shared" si="16"/>
        <v>5.25</v>
      </c>
      <c r="F89" s="6">
        <f t="shared" si="16"/>
        <v>6.25</v>
      </c>
      <c r="G89" s="6">
        <f t="shared" si="16"/>
        <v>7.5</v>
      </c>
      <c r="H89" s="6">
        <f t="shared" si="16"/>
        <v>9</v>
      </c>
      <c r="I89" s="6">
        <f t="shared" si="16"/>
        <v>9.25</v>
      </c>
      <c r="J89" s="6">
        <f t="shared" si="16"/>
        <v>9.75</v>
      </c>
      <c r="K89" s="6">
        <f t="shared" si="16"/>
        <v>11</v>
      </c>
      <c r="L89" s="42">
        <f t="shared" si="16"/>
        <v>11.5</v>
      </c>
      <c r="M89" s="6"/>
      <c r="N89" s="6"/>
      <c r="O89" s="6"/>
    </row>
    <row r="90" spans="1:15" ht="14.25" customHeight="1" x14ac:dyDescent="0.35">
      <c r="A90" s="6"/>
      <c r="B90" s="6" t="s">
        <v>85</v>
      </c>
      <c r="C90" s="43">
        <f t="shared" ref="C90:L90" si="17">C88-C89</f>
        <v>0.22152615384615348</v>
      </c>
      <c r="D90" s="43">
        <f t="shared" si="17"/>
        <v>0.37870153846153798</v>
      </c>
      <c r="E90" s="43">
        <f t="shared" si="17"/>
        <v>0.53587692307692247</v>
      </c>
      <c r="F90" s="43">
        <f t="shared" si="17"/>
        <v>0.69305230769230697</v>
      </c>
      <c r="G90" s="43">
        <f t="shared" si="17"/>
        <v>0.60022769230769235</v>
      </c>
      <c r="H90" s="43">
        <f t="shared" si="17"/>
        <v>0.25740307692307596</v>
      </c>
      <c r="I90" s="43">
        <f t="shared" si="17"/>
        <v>1.1645784615384613</v>
      </c>
      <c r="J90" s="43">
        <f t="shared" si="17"/>
        <v>1.8217538461538449</v>
      </c>
      <c r="K90" s="43">
        <f t="shared" si="17"/>
        <v>1.7289292307692303</v>
      </c>
      <c r="L90" s="44">
        <f t="shared" si="17"/>
        <v>2.3861046153846139</v>
      </c>
      <c r="M90" s="6"/>
      <c r="N90" s="6"/>
      <c r="O90" s="6"/>
    </row>
    <row r="91" spans="1:15" ht="14.25" customHeight="1" x14ac:dyDescent="0.35">
      <c r="A91" s="6"/>
      <c r="B91" s="6" t="s">
        <v>86</v>
      </c>
      <c r="C91" s="45">
        <f t="shared" ref="C91:L91" si="18">C90/C89</f>
        <v>6.8161893491124143E-2</v>
      </c>
      <c r="D91" s="45">
        <f t="shared" si="18"/>
        <v>8.9106244343891292E-2</v>
      </c>
      <c r="E91" s="45">
        <f t="shared" si="18"/>
        <v>0.10207179487179475</v>
      </c>
      <c r="F91" s="45">
        <f t="shared" si="18"/>
        <v>0.11088836923076911</v>
      </c>
      <c r="G91" s="45">
        <f t="shared" si="18"/>
        <v>8.0030358974358978E-2</v>
      </c>
      <c r="H91" s="45">
        <f t="shared" si="18"/>
        <v>2.8600341880341773E-2</v>
      </c>
      <c r="I91" s="45">
        <f t="shared" si="18"/>
        <v>0.1259003742203742</v>
      </c>
      <c r="J91" s="45">
        <f t="shared" si="18"/>
        <v>0.18684654832347128</v>
      </c>
      <c r="K91" s="45">
        <f t="shared" si="18"/>
        <v>0.15717538461538458</v>
      </c>
      <c r="L91" s="46">
        <f t="shared" si="18"/>
        <v>0.20748735785953165</v>
      </c>
      <c r="M91" s="6"/>
      <c r="N91" s="6"/>
      <c r="O91" s="6"/>
    </row>
    <row r="92" spans="1:15" ht="14.25" customHeight="1" x14ac:dyDescent="0.35">
      <c r="A92" s="6"/>
      <c r="B92" s="6" t="s">
        <v>87</v>
      </c>
      <c r="C92" s="47">
        <f t="shared" ref="C92:L92" si="19">F29</f>
        <v>22.333333333333332</v>
      </c>
      <c r="D92" s="47">
        <f t="shared" si="19"/>
        <v>28.666666666666668</v>
      </c>
      <c r="E92" s="47">
        <f t="shared" si="19"/>
        <v>41</v>
      </c>
      <c r="F92" s="47">
        <f t="shared" si="19"/>
        <v>44.333333333333336</v>
      </c>
      <c r="G92" s="47">
        <f t="shared" si="19"/>
        <v>53.333333333333336</v>
      </c>
      <c r="H92" s="47">
        <f t="shared" si="19"/>
        <v>76</v>
      </c>
      <c r="I92" s="47">
        <f t="shared" si="19"/>
        <v>96</v>
      </c>
      <c r="J92" s="47">
        <f t="shared" si="19"/>
        <v>108.33333333333333</v>
      </c>
      <c r="K92" s="47">
        <f t="shared" si="19"/>
        <v>128.33333333333334</v>
      </c>
      <c r="L92" s="48">
        <f t="shared" si="19"/>
        <v>165.66666666666669</v>
      </c>
      <c r="M92" s="6"/>
      <c r="N92" s="6"/>
      <c r="O92" s="6"/>
    </row>
    <row r="93" spans="1:15" ht="14.25" customHeight="1" x14ac:dyDescent="0.35">
      <c r="A93" s="6"/>
      <c r="B93" s="6" t="s">
        <v>88</v>
      </c>
      <c r="C93" s="17">
        <f t="shared" ref="C93:L93" si="20">$C$83*C89+$D$83</f>
        <v>6.3322835072650321</v>
      </c>
      <c r="D93" s="17">
        <f t="shared" si="20"/>
        <v>18.406205436013721</v>
      </c>
      <c r="E93" s="17">
        <f t="shared" si="20"/>
        <v>30.48012736476241</v>
      </c>
      <c r="F93" s="17">
        <f t="shared" si="20"/>
        <v>42.554049293511092</v>
      </c>
      <c r="G93" s="17">
        <f t="shared" si="20"/>
        <v>57.646451704446953</v>
      </c>
      <c r="H93" s="17">
        <f t="shared" si="20"/>
        <v>75.757334597569979</v>
      </c>
      <c r="I93" s="17">
        <f t="shared" si="20"/>
        <v>78.775815079757166</v>
      </c>
      <c r="J93" s="17">
        <f t="shared" si="20"/>
        <v>84.81277604413151</v>
      </c>
      <c r="K93" s="17">
        <f t="shared" si="20"/>
        <v>99.905178455067357</v>
      </c>
      <c r="L93" s="17">
        <f t="shared" si="20"/>
        <v>105.9421394194417</v>
      </c>
      <c r="M93" s="6"/>
      <c r="N93" s="6"/>
      <c r="O93" s="6"/>
    </row>
    <row r="94" spans="1:15" ht="14.25" customHeight="1" x14ac:dyDescent="0.35">
      <c r="A94" s="6"/>
      <c r="B94" s="6" t="s">
        <v>85</v>
      </c>
      <c r="C94" s="49">
        <f t="shared" ref="C94:L94" si="21">C93-C92</f>
        <v>-16.0010498260683</v>
      </c>
      <c r="D94" s="49">
        <f t="shared" si="21"/>
        <v>-10.260461230652947</v>
      </c>
      <c r="E94" s="49">
        <f t="shared" si="21"/>
        <v>-10.51987263523759</v>
      </c>
      <c r="F94" s="49">
        <f t="shared" si="21"/>
        <v>-1.7792840398222438</v>
      </c>
      <c r="G94" s="49">
        <f t="shared" si="21"/>
        <v>4.3131183711136174</v>
      </c>
      <c r="H94" s="49">
        <f t="shared" si="21"/>
        <v>-0.24266540243002055</v>
      </c>
      <c r="I94" s="49">
        <f t="shared" si="21"/>
        <v>-17.224184920242834</v>
      </c>
      <c r="J94" s="49">
        <f t="shared" si="21"/>
        <v>-23.520557289201818</v>
      </c>
      <c r="K94" s="49">
        <f t="shared" si="21"/>
        <v>-28.428154878265985</v>
      </c>
      <c r="L94" s="50">
        <f t="shared" si="21"/>
        <v>-59.724527247224984</v>
      </c>
      <c r="M94" s="6"/>
      <c r="N94" s="6"/>
      <c r="O94" s="6"/>
    </row>
    <row r="95" spans="1:15" ht="14.25" customHeight="1" x14ac:dyDescent="0.35">
      <c r="A95" s="6"/>
      <c r="B95" s="6" t="s">
        <v>86</v>
      </c>
      <c r="C95" s="45">
        <f t="shared" ref="C95:L95" si="22">C94/C92</f>
        <v>-0.71646491758514785</v>
      </c>
      <c r="D95" s="45">
        <f t="shared" si="22"/>
        <v>-0.35792306618556791</v>
      </c>
      <c r="E95" s="45">
        <f t="shared" si="22"/>
        <v>-0.25658225939603879</v>
      </c>
      <c r="F95" s="45">
        <f t="shared" si="22"/>
        <v>-4.0134226462155871E-2</v>
      </c>
      <c r="G95" s="45">
        <f t="shared" si="22"/>
        <v>8.0870969458380321E-2</v>
      </c>
      <c r="H95" s="45">
        <f t="shared" si="22"/>
        <v>-3.1929658214476389E-3</v>
      </c>
      <c r="I95" s="45">
        <f t="shared" si="22"/>
        <v>-0.17941859291919618</v>
      </c>
      <c r="J95" s="45">
        <f t="shared" si="22"/>
        <v>-0.21711283651570909</v>
      </c>
      <c r="K95" s="45">
        <f t="shared" si="22"/>
        <v>-0.22151808996051417</v>
      </c>
      <c r="L95" s="46">
        <f t="shared" si="22"/>
        <v>-0.36051022483234391</v>
      </c>
      <c r="M95" s="6"/>
      <c r="N95" s="6"/>
      <c r="O95" s="6"/>
    </row>
    <row r="96" spans="1:15" ht="14.25" customHeight="1" x14ac:dyDescent="0.35">
      <c r="A96" s="6"/>
      <c r="B96" s="6" t="s">
        <v>89</v>
      </c>
      <c r="C96" s="47">
        <f t="shared" ref="C96:L96" si="23">$C$84*C87+$D$84</f>
        <v>9.0069729939794598</v>
      </c>
      <c r="D96" s="47">
        <f t="shared" si="23"/>
        <v>22.978618245695351</v>
      </c>
      <c r="E96" s="47">
        <f t="shared" si="23"/>
        <v>36.950263497411235</v>
      </c>
      <c r="F96" s="47">
        <f t="shared" si="23"/>
        <v>50.92190874912712</v>
      </c>
      <c r="G96" s="47">
        <f t="shared" si="23"/>
        <v>64.893554000843011</v>
      </c>
      <c r="H96" s="47">
        <f t="shared" si="23"/>
        <v>78.865199252558909</v>
      </c>
      <c r="I96" s="47">
        <f t="shared" si="23"/>
        <v>92.836844504274779</v>
      </c>
      <c r="J96" s="47">
        <f t="shared" si="23"/>
        <v>106.80848975599068</v>
      </c>
      <c r="K96" s="47">
        <f t="shared" si="23"/>
        <v>120.78013500770658</v>
      </c>
      <c r="L96" s="48">
        <f t="shared" si="23"/>
        <v>134.75178025942245</v>
      </c>
      <c r="M96" s="6"/>
      <c r="N96" s="6"/>
      <c r="O96" s="6"/>
    </row>
    <row r="97" spans="1:15" ht="14.25" customHeight="1" x14ac:dyDescent="0.35">
      <c r="A97" s="6"/>
      <c r="B97" s="6" t="s">
        <v>85</v>
      </c>
      <c r="C97" s="49">
        <f t="shared" ref="C97:L97" si="24">C96-C92</f>
        <v>-13.326360339353872</v>
      </c>
      <c r="D97" s="49">
        <f t="shared" si="24"/>
        <v>-5.6880484209713167</v>
      </c>
      <c r="E97" s="49">
        <f t="shared" si="24"/>
        <v>-4.0497365025887646</v>
      </c>
      <c r="F97" s="49">
        <f t="shared" si="24"/>
        <v>6.5885754157937839</v>
      </c>
      <c r="G97" s="49">
        <f t="shared" si="24"/>
        <v>11.560220667509675</v>
      </c>
      <c r="H97" s="49">
        <f t="shared" si="24"/>
        <v>2.8651992525589094</v>
      </c>
      <c r="I97" s="49">
        <f t="shared" si="24"/>
        <v>-3.1631554957252206</v>
      </c>
      <c r="J97" s="49">
        <f t="shared" si="24"/>
        <v>-1.5248435773426507</v>
      </c>
      <c r="K97" s="49">
        <f t="shared" si="24"/>
        <v>-7.5531983256267665</v>
      </c>
      <c r="L97" s="50">
        <f t="shared" si="24"/>
        <v>-30.914886407244239</v>
      </c>
      <c r="M97" s="6"/>
      <c r="N97" s="6"/>
      <c r="O97" s="6"/>
    </row>
    <row r="98" spans="1:15" ht="14.25" customHeight="1" x14ac:dyDescent="0.35">
      <c r="A98" s="6"/>
      <c r="B98" s="6" t="s">
        <v>86</v>
      </c>
      <c r="C98" s="45">
        <f t="shared" ref="C98:L98" si="25">C97/C92</f>
        <v>-0.59670270176211371</v>
      </c>
      <c r="D98" s="45">
        <f t="shared" si="25"/>
        <v>-0.19842029375481338</v>
      </c>
      <c r="E98" s="45">
        <f t="shared" si="25"/>
        <v>-9.877406103875036E-2</v>
      </c>
      <c r="F98" s="45">
        <f t="shared" si="25"/>
        <v>0.14861448306301767</v>
      </c>
      <c r="G98" s="45">
        <f t="shared" si="25"/>
        <v>0.21675413751580641</v>
      </c>
      <c r="H98" s="45">
        <f t="shared" si="25"/>
        <v>3.769999016524881E-2</v>
      </c>
      <c r="I98" s="45">
        <f t="shared" si="25"/>
        <v>-3.2949536413804381E-2</v>
      </c>
      <c r="J98" s="45">
        <f t="shared" si="25"/>
        <v>-1.4075479175470623E-2</v>
      </c>
      <c r="K98" s="45">
        <f t="shared" si="25"/>
        <v>-5.8856090849039734E-2</v>
      </c>
      <c r="L98" s="46">
        <f t="shared" si="25"/>
        <v>-0.18660897227712819</v>
      </c>
      <c r="M98" s="6"/>
      <c r="N98" s="6"/>
      <c r="O98" s="6"/>
    </row>
    <row r="99" spans="1:15" ht="14.2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4.2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4.2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4.2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4.2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4.2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4.2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/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1:15" ht="14.25" customHeigh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4.25" customHeight="1" x14ac:dyDescent="0.35">
      <c r="A2" s="6"/>
      <c r="B2" s="8" t="s">
        <v>109</v>
      </c>
      <c r="C2" s="6" t="s">
        <v>114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4.25" customHeight="1" x14ac:dyDescent="0.35">
      <c r="A3" s="6"/>
      <c r="B3" s="8" t="s">
        <v>0</v>
      </c>
      <c r="C3" s="37">
        <v>25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4.25" customHeight="1" x14ac:dyDescent="0.35">
      <c r="A4" s="6"/>
      <c r="B4" s="8" t="s">
        <v>1</v>
      </c>
      <c r="C4" s="37">
        <v>181</v>
      </c>
      <c r="D4" s="8" t="s">
        <v>35</v>
      </c>
      <c r="E4" s="6">
        <f>C4*8/29</f>
        <v>49.931034482758619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4.25" customHeight="1" x14ac:dyDescent="0.35">
      <c r="A5" s="6"/>
      <c r="B5" s="8" t="s">
        <v>2</v>
      </c>
      <c r="C5" s="37">
        <v>77.3</v>
      </c>
      <c r="D5" s="8" t="s">
        <v>36</v>
      </c>
      <c r="E5" s="6">
        <v>12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customHeight="1" x14ac:dyDescent="0.35">
      <c r="A6" s="6"/>
      <c r="B6" s="8" t="s">
        <v>3</v>
      </c>
      <c r="C6" s="37">
        <v>24.6</v>
      </c>
      <c r="D6" s="8" t="s">
        <v>37</v>
      </c>
      <c r="E6" s="6">
        <f>(E4^2+E5^2)^0.5</f>
        <v>51.352781857640686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4.25" customHeight="1" x14ac:dyDescent="0.35">
      <c r="A7" s="6"/>
      <c r="B7" s="8" t="s">
        <v>4</v>
      </c>
      <c r="C7" s="37">
        <v>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4.25" customHeight="1" x14ac:dyDescent="0.35">
      <c r="A8" s="6"/>
      <c r="B8" s="8" t="s">
        <v>5</v>
      </c>
      <c r="C8" s="37">
        <v>23.6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25" customHeight="1" x14ac:dyDescent="0.35">
      <c r="A9" s="6"/>
      <c r="B9" s="8" t="s">
        <v>38</v>
      </c>
      <c r="C9" s="36">
        <f>(C4)+(C5*(C11/100+C12/100))^2</f>
        <v>1674.8225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25" customHeight="1" x14ac:dyDescent="0.35">
      <c r="A10" s="6"/>
      <c r="B10" s="8"/>
      <c r="C10" s="6" t="s">
        <v>39</v>
      </c>
      <c r="D10" s="6" t="s">
        <v>40</v>
      </c>
      <c r="E10" s="6" t="s">
        <v>41</v>
      </c>
      <c r="F10" s="6" t="s">
        <v>42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ht="14.25" customHeight="1" x14ac:dyDescent="0.35">
      <c r="A11" s="6"/>
      <c r="B11" s="8" t="s">
        <v>43</v>
      </c>
      <c r="C11" s="37">
        <v>16.899999999999999</v>
      </c>
      <c r="D11" s="37">
        <v>15</v>
      </c>
      <c r="E11" s="37">
        <v>24.9</v>
      </c>
      <c r="F11" s="37">
        <v>24.7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ht="14.25" customHeight="1" x14ac:dyDescent="0.35">
      <c r="A12" s="6"/>
      <c r="B12" s="8" t="s">
        <v>44</v>
      </c>
      <c r="C12" s="37">
        <v>33.1</v>
      </c>
      <c r="D12" s="37">
        <v>25.5</v>
      </c>
      <c r="E12" s="37">
        <v>38.799999999999997</v>
      </c>
      <c r="F12" s="37">
        <v>50.3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ht="14.25" customHeight="1" x14ac:dyDescent="0.35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4.25" customHeight="1" x14ac:dyDescent="0.35">
      <c r="A14" s="6"/>
      <c r="B14" s="12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4.25" customHeight="1" x14ac:dyDescent="0.35">
      <c r="A15" s="6"/>
      <c r="B15" s="6"/>
      <c r="C15" s="6" t="s">
        <v>46</v>
      </c>
      <c r="D15" s="6" t="s">
        <v>18</v>
      </c>
      <c r="E15" s="6" t="s">
        <v>19</v>
      </c>
      <c r="F15" s="6" t="s">
        <v>47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ht="14.25" customHeight="1" x14ac:dyDescent="0.35">
      <c r="A16" s="6"/>
      <c r="B16" s="6" t="s">
        <v>48</v>
      </c>
      <c r="C16" s="37">
        <v>50</v>
      </c>
      <c r="D16" s="37">
        <v>20</v>
      </c>
      <c r="E16" s="38" t="s">
        <v>49</v>
      </c>
      <c r="F16" s="37">
        <v>28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ht="14.25" customHeight="1" x14ac:dyDescent="0.35">
      <c r="A17" s="6"/>
      <c r="B17" s="6" t="s">
        <v>50</v>
      </c>
      <c r="C17" s="37">
        <v>50</v>
      </c>
      <c r="D17" s="38" t="s">
        <v>49</v>
      </c>
      <c r="E17" s="37">
        <v>52</v>
      </c>
      <c r="F17" s="37">
        <v>24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ht="14.25" customHeight="1" x14ac:dyDescent="0.35">
      <c r="A18" s="6"/>
      <c r="B18" s="6"/>
      <c r="C18" s="20">
        <f t="shared" ref="C18:O18" si="0">$A$20-C20</f>
        <v>0</v>
      </c>
      <c r="D18" s="20">
        <f t="shared" si="0"/>
        <v>5</v>
      </c>
      <c r="E18" s="20">
        <f t="shared" si="0"/>
        <v>10</v>
      </c>
      <c r="F18" s="20">
        <f t="shared" si="0"/>
        <v>15</v>
      </c>
      <c r="G18" s="20">
        <f t="shared" si="0"/>
        <v>20</v>
      </c>
      <c r="H18" s="20">
        <f t="shared" si="0"/>
        <v>25</v>
      </c>
      <c r="I18" s="20">
        <f t="shared" si="0"/>
        <v>30</v>
      </c>
      <c r="J18" s="20">
        <f t="shared" si="0"/>
        <v>35</v>
      </c>
      <c r="K18" s="20">
        <f t="shared" si="0"/>
        <v>40</v>
      </c>
      <c r="L18" s="20">
        <f t="shared" si="0"/>
        <v>45</v>
      </c>
      <c r="M18" s="20">
        <f t="shared" si="0"/>
        <v>50</v>
      </c>
      <c r="N18" s="20">
        <f t="shared" si="0"/>
        <v>55</v>
      </c>
      <c r="O18" s="20">
        <f t="shared" si="0"/>
        <v>60</v>
      </c>
    </row>
    <row r="19" spans="1:15" ht="14.25" customHeight="1" x14ac:dyDescent="0.35">
      <c r="A19" s="6"/>
      <c r="B19" s="12" t="s">
        <v>115</v>
      </c>
      <c r="C19" s="20">
        <f t="shared" ref="C19:O19" si="1">($E$4^2+$E$5^2-2*$E$4*$E$5*COS((90+$A$20-C20)*PI()/180))^0.5-$E$6</f>
        <v>0</v>
      </c>
      <c r="D19" s="20">
        <f t="shared" si="1"/>
        <v>1.007038978898855</v>
      </c>
      <c r="E19" s="20">
        <f t="shared" si="1"/>
        <v>1.9876212158773043</v>
      </c>
      <c r="F19" s="20">
        <f t="shared" si="1"/>
        <v>2.9359155709939131</v>
      </c>
      <c r="G19" s="20">
        <f t="shared" si="1"/>
        <v>3.8465503321878316</v>
      </c>
      <c r="H19" s="20">
        <f t="shared" si="1"/>
        <v>4.7145937945054683</v>
      </c>
      <c r="I19" s="20">
        <f t="shared" si="1"/>
        <v>5.5355352058085856</v>
      </c>
      <c r="J19" s="20">
        <f t="shared" si="1"/>
        <v>6.3052666719881643</v>
      </c>
      <c r="K19" s="20">
        <f t="shared" si="1"/>
        <v>7.0200663838388166</v>
      </c>
      <c r="L19" s="20">
        <f t="shared" si="1"/>
        <v>7.6765833625991604</v>
      </c>
      <c r="M19" s="20">
        <f t="shared" si="1"/>
        <v>8.2718238067258838</v>
      </c>
      <c r="N19" s="20">
        <f t="shared" si="1"/>
        <v>8.8031390462804069</v>
      </c>
      <c r="O19" s="20">
        <f t="shared" si="1"/>
        <v>9.2682150634077942</v>
      </c>
    </row>
    <row r="20" spans="1:15" ht="14.25" customHeight="1" x14ac:dyDescent="0.35">
      <c r="A20" s="6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A21" s="6"/>
      <c r="B21" s="8" t="s">
        <v>53</v>
      </c>
      <c r="C21" s="37">
        <v>10</v>
      </c>
      <c r="D21" s="37">
        <v>12.75</v>
      </c>
      <c r="E21" s="37">
        <v>14</v>
      </c>
      <c r="F21" s="37">
        <v>15.25</v>
      </c>
      <c r="G21" s="37">
        <v>16.25</v>
      </c>
      <c r="H21" s="37">
        <v>17.25</v>
      </c>
      <c r="I21" s="37">
        <v>19</v>
      </c>
      <c r="J21" s="37">
        <v>19.75</v>
      </c>
      <c r="K21" s="37">
        <v>20.25</v>
      </c>
      <c r="L21" s="37">
        <v>21.25</v>
      </c>
      <c r="M21" s="37">
        <v>22.25</v>
      </c>
      <c r="N21" s="37">
        <v>23.25</v>
      </c>
      <c r="O21" s="37">
        <v>24.25</v>
      </c>
    </row>
    <row r="22" spans="1:15" ht="14.25" customHeight="1" x14ac:dyDescent="0.35">
      <c r="A22" s="6"/>
      <c r="B22" s="12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35">
      <c r="A23" s="6"/>
      <c r="B23" s="8" t="s">
        <v>55</v>
      </c>
      <c r="C23" s="15">
        <f t="shared" ref="C23:O23" si="3">(C21-$C$21)</f>
        <v>0</v>
      </c>
      <c r="D23" s="15">
        <f t="shared" si="3"/>
        <v>2.75</v>
      </c>
      <c r="E23" s="15">
        <f t="shared" si="3"/>
        <v>4</v>
      </c>
      <c r="F23" s="15">
        <f t="shared" si="3"/>
        <v>5.25</v>
      </c>
      <c r="G23" s="15">
        <f t="shared" si="3"/>
        <v>6.25</v>
      </c>
      <c r="H23" s="15">
        <f t="shared" si="3"/>
        <v>7.25</v>
      </c>
      <c r="I23" s="15">
        <f t="shared" si="3"/>
        <v>9</v>
      </c>
      <c r="J23" s="15">
        <f t="shared" si="3"/>
        <v>9.75</v>
      </c>
      <c r="K23" s="15">
        <f t="shared" si="3"/>
        <v>10.25</v>
      </c>
      <c r="L23" s="15">
        <f t="shared" si="3"/>
        <v>11.25</v>
      </c>
      <c r="M23" s="15">
        <f t="shared" si="3"/>
        <v>12.25</v>
      </c>
      <c r="N23" s="15">
        <f t="shared" si="3"/>
        <v>13.25</v>
      </c>
      <c r="O23" s="15">
        <f t="shared" si="3"/>
        <v>14.25</v>
      </c>
    </row>
    <row r="24" spans="1:15" ht="14.25" customHeight="1" x14ac:dyDescent="0.35">
      <c r="A24" s="6"/>
      <c r="B24" s="8" t="s">
        <v>56</v>
      </c>
      <c r="C24" s="16">
        <f t="shared" ref="C24:O24" si="4">C23/$C$8^0.5</f>
        <v>0</v>
      </c>
      <c r="D24" s="16">
        <f t="shared" si="4"/>
        <v>0.5660785415949251</v>
      </c>
      <c r="E24" s="16">
        <f t="shared" si="4"/>
        <v>0.82338696959261826</v>
      </c>
      <c r="F24" s="16">
        <f t="shared" si="4"/>
        <v>1.0806953975903115</v>
      </c>
      <c r="G24" s="16">
        <f t="shared" si="4"/>
        <v>1.286542139988466</v>
      </c>
      <c r="H24" s="16">
        <f t="shared" si="4"/>
        <v>1.4923888823866207</v>
      </c>
      <c r="I24" s="16">
        <f t="shared" si="4"/>
        <v>1.8526206815833912</v>
      </c>
      <c r="J24" s="16">
        <f t="shared" si="4"/>
        <v>2.007005738382007</v>
      </c>
      <c r="K24" s="16">
        <f t="shared" si="4"/>
        <v>2.1099291095810844</v>
      </c>
      <c r="L24" s="16">
        <f t="shared" si="4"/>
        <v>2.3157758519792391</v>
      </c>
      <c r="M24" s="16">
        <f t="shared" si="4"/>
        <v>2.5216225943773933</v>
      </c>
      <c r="N24" s="16">
        <f t="shared" si="4"/>
        <v>2.727469336775548</v>
      </c>
      <c r="O24" s="16">
        <f t="shared" si="4"/>
        <v>2.9333160791737027</v>
      </c>
    </row>
    <row r="25" spans="1:15" ht="14.25" customHeight="1" x14ac:dyDescent="0.35">
      <c r="A25" s="6"/>
      <c r="B25" s="8" t="s">
        <v>57</v>
      </c>
      <c r="C25" s="37">
        <v>12</v>
      </c>
      <c r="D25" s="37">
        <v>19</v>
      </c>
      <c r="E25" s="37">
        <v>26</v>
      </c>
      <c r="F25" s="37">
        <v>28</v>
      </c>
      <c r="G25" s="37">
        <v>40</v>
      </c>
      <c r="H25" s="37">
        <v>52</v>
      </c>
      <c r="I25" s="37">
        <v>61</v>
      </c>
      <c r="J25" s="37">
        <v>75</v>
      </c>
      <c r="K25" s="37">
        <v>82</v>
      </c>
      <c r="L25" s="37">
        <v>98</v>
      </c>
      <c r="M25" s="37">
        <v>105</v>
      </c>
      <c r="N25" s="37">
        <v>115</v>
      </c>
      <c r="O25" s="37">
        <v>121</v>
      </c>
    </row>
    <row r="26" spans="1:15" ht="14.25" customHeight="1" x14ac:dyDescent="0.35">
      <c r="A26" s="6"/>
      <c r="B26" s="8"/>
      <c r="C26" s="37">
        <v>11</v>
      </c>
      <c r="D26" s="37">
        <v>18</v>
      </c>
      <c r="E26" s="37">
        <v>25</v>
      </c>
      <c r="F26" s="37">
        <v>34</v>
      </c>
      <c r="G26" s="37">
        <v>41</v>
      </c>
      <c r="H26" s="37">
        <v>48</v>
      </c>
      <c r="I26" s="37">
        <v>55</v>
      </c>
      <c r="J26" s="37">
        <v>64</v>
      </c>
      <c r="K26" s="37">
        <v>78</v>
      </c>
      <c r="L26" s="37">
        <v>102</v>
      </c>
      <c r="M26" s="37">
        <v>114</v>
      </c>
      <c r="N26" s="37">
        <v>117</v>
      </c>
      <c r="O26" s="37">
        <v>138</v>
      </c>
    </row>
    <row r="27" spans="1:15" ht="14.25" customHeight="1" x14ac:dyDescent="0.35">
      <c r="A27" s="6"/>
      <c r="B27" s="8"/>
      <c r="C27" s="37">
        <v>13</v>
      </c>
      <c r="D27" s="37">
        <v>16</v>
      </c>
      <c r="E27" s="37">
        <v>18</v>
      </c>
      <c r="F27" s="37">
        <v>27</v>
      </c>
      <c r="G27" s="37">
        <v>41</v>
      </c>
      <c r="H27" s="37">
        <v>46</v>
      </c>
      <c r="I27" s="37">
        <v>66</v>
      </c>
      <c r="J27" s="37">
        <v>71</v>
      </c>
      <c r="K27" s="37">
        <v>84</v>
      </c>
      <c r="L27" s="37">
        <v>93</v>
      </c>
      <c r="M27" s="37">
        <v>112</v>
      </c>
      <c r="N27" s="37">
        <v>126</v>
      </c>
      <c r="O27" s="37">
        <v>138</v>
      </c>
    </row>
    <row r="28" spans="1:15" ht="14.25" customHeight="1" x14ac:dyDescent="0.35">
      <c r="A28" s="6"/>
      <c r="B28" s="8" t="s">
        <v>58</v>
      </c>
      <c r="C28" s="17">
        <f t="shared" ref="C28:O28" si="5">AVERAGE(C25:C27)</f>
        <v>12</v>
      </c>
      <c r="D28" s="17">
        <f t="shared" si="5"/>
        <v>17.666666666666668</v>
      </c>
      <c r="E28" s="17">
        <f t="shared" si="5"/>
        <v>23</v>
      </c>
      <c r="F28" s="17">
        <f t="shared" si="5"/>
        <v>29.666666666666668</v>
      </c>
      <c r="G28" s="17">
        <f t="shared" si="5"/>
        <v>40.666666666666664</v>
      </c>
      <c r="H28" s="17">
        <f t="shared" si="5"/>
        <v>48.666666666666664</v>
      </c>
      <c r="I28" s="17">
        <f t="shared" si="5"/>
        <v>60.666666666666664</v>
      </c>
      <c r="J28" s="17">
        <f t="shared" si="5"/>
        <v>70</v>
      </c>
      <c r="K28" s="17">
        <f t="shared" si="5"/>
        <v>81.333333333333329</v>
      </c>
      <c r="L28" s="17">
        <f t="shared" si="5"/>
        <v>97.666666666666671</v>
      </c>
      <c r="M28" s="17">
        <f t="shared" si="5"/>
        <v>110.33333333333333</v>
      </c>
      <c r="N28" s="17">
        <f t="shared" si="5"/>
        <v>119.33333333333333</v>
      </c>
      <c r="O28" s="17">
        <f t="shared" si="5"/>
        <v>132.33333333333334</v>
      </c>
    </row>
    <row r="29" spans="1:15" ht="14.25" customHeight="1" x14ac:dyDescent="0.35">
      <c r="A29" s="6"/>
      <c r="B29" s="8" t="s">
        <v>59</v>
      </c>
      <c r="C29" s="18">
        <f t="shared" ref="C29:O29" si="6">C28-$C28</f>
        <v>0</v>
      </c>
      <c r="D29" s="18">
        <f t="shared" si="6"/>
        <v>5.6666666666666679</v>
      </c>
      <c r="E29" s="18">
        <f t="shared" si="6"/>
        <v>11</v>
      </c>
      <c r="F29" s="18">
        <f t="shared" si="6"/>
        <v>17.666666666666668</v>
      </c>
      <c r="G29" s="18">
        <f t="shared" si="6"/>
        <v>28.666666666666664</v>
      </c>
      <c r="H29" s="18">
        <f t="shared" si="6"/>
        <v>36.666666666666664</v>
      </c>
      <c r="I29" s="18">
        <f t="shared" si="6"/>
        <v>48.666666666666664</v>
      </c>
      <c r="J29" s="18">
        <f t="shared" si="6"/>
        <v>58</v>
      </c>
      <c r="K29" s="18">
        <f t="shared" si="6"/>
        <v>69.333333333333329</v>
      </c>
      <c r="L29" s="18">
        <f t="shared" si="6"/>
        <v>85.666666666666671</v>
      </c>
      <c r="M29" s="18">
        <f t="shared" si="6"/>
        <v>98.333333333333329</v>
      </c>
      <c r="N29" s="18">
        <f t="shared" si="6"/>
        <v>107.33333333333333</v>
      </c>
      <c r="O29" s="18">
        <f t="shared" si="6"/>
        <v>120.33333333333334</v>
      </c>
    </row>
    <row r="30" spans="1:15" ht="14.25" customHeight="1" x14ac:dyDescent="0.35">
      <c r="A30" s="6"/>
      <c r="B30" s="8" t="s">
        <v>60</v>
      </c>
      <c r="C30" s="19">
        <f t="shared" ref="C30:O30" si="7">C29/($C$12)+($C$5*$C$12/100)^1.2/10</f>
        <v>4.8933804802088874</v>
      </c>
      <c r="D30" s="19">
        <f t="shared" si="7"/>
        <v>5.0645788689299351</v>
      </c>
      <c r="E30" s="19">
        <f t="shared" si="7"/>
        <v>5.2257067641968025</v>
      </c>
      <c r="F30" s="19">
        <f t="shared" si="7"/>
        <v>5.427116633280388</v>
      </c>
      <c r="G30" s="19">
        <f t="shared" si="7"/>
        <v>5.759442917268303</v>
      </c>
      <c r="H30" s="19">
        <f t="shared" si="7"/>
        <v>6.0011347601686058</v>
      </c>
      <c r="I30" s="19">
        <f t="shared" si="7"/>
        <v>6.3636725245190586</v>
      </c>
      <c r="J30" s="19">
        <f t="shared" si="7"/>
        <v>6.6456463412360778</v>
      </c>
      <c r="K30" s="19">
        <f t="shared" si="7"/>
        <v>6.9880431186781724</v>
      </c>
      <c r="L30" s="19">
        <f t="shared" si="7"/>
        <v>7.4814972979329557</v>
      </c>
      <c r="M30" s="19">
        <f t="shared" si="7"/>
        <v>7.8641760491917676</v>
      </c>
      <c r="N30" s="19">
        <f t="shared" si="7"/>
        <v>8.1360793724546063</v>
      </c>
      <c r="O30" s="19">
        <f t="shared" si="7"/>
        <v>8.5288286171675978</v>
      </c>
    </row>
    <row r="31" spans="1:15" ht="14.25" customHeight="1" x14ac:dyDescent="0.35">
      <c r="A31" s="6"/>
      <c r="B31" s="8" t="s">
        <v>61</v>
      </c>
      <c r="C31" s="6"/>
      <c r="D31" s="20">
        <f t="shared" ref="D31:O31" si="8">D29/D23</f>
        <v>2.060606060606061</v>
      </c>
      <c r="E31" s="20">
        <f t="shared" si="8"/>
        <v>2.75</v>
      </c>
      <c r="F31" s="20">
        <f t="shared" si="8"/>
        <v>3.3650793650793651</v>
      </c>
      <c r="G31" s="20">
        <f t="shared" si="8"/>
        <v>4.586666666666666</v>
      </c>
      <c r="H31" s="20">
        <f t="shared" si="8"/>
        <v>5.0574712643678161</v>
      </c>
      <c r="I31" s="20">
        <f t="shared" si="8"/>
        <v>5.4074074074074074</v>
      </c>
      <c r="J31" s="20">
        <f t="shared" si="8"/>
        <v>5.9487179487179489</v>
      </c>
      <c r="K31" s="20">
        <f t="shared" si="8"/>
        <v>6.7642276422764223</v>
      </c>
      <c r="L31" s="20">
        <f t="shared" si="8"/>
        <v>7.6148148148148156</v>
      </c>
      <c r="M31" s="20">
        <f t="shared" si="8"/>
        <v>8.0272108843537406</v>
      </c>
      <c r="N31" s="20">
        <f t="shared" si="8"/>
        <v>8.10062893081761</v>
      </c>
      <c r="O31" s="20">
        <f t="shared" si="8"/>
        <v>8.4444444444444446</v>
      </c>
    </row>
    <row r="32" spans="1:15" ht="14.25" customHeight="1" x14ac:dyDescent="0.35">
      <c r="A32" s="6"/>
      <c r="B32" s="12" t="s">
        <v>96</v>
      </c>
      <c r="C32" s="6"/>
      <c r="D32" s="6"/>
      <c r="E32" s="6"/>
      <c r="F32" s="6"/>
      <c r="G32" s="6" t="s">
        <v>97</v>
      </c>
      <c r="H32" s="6"/>
      <c r="I32" s="6"/>
      <c r="J32" s="6"/>
      <c r="K32" s="6"/>
      <c r="L32" s="6"/>
      <c r="M32" s="6"/>
      <c r="N32" s="6"/>
      <c r="O32" s="6"/>
    </row>
    <row r="33" spans="1:15" ht="14.25" customHeight="1" x14ac:dyDescent="0.35">
      <c r="A33" s="6" t="s">
        <v>63</v>
      </c>
      <c r="B33" s="6">
        <f t="array" ref="B33">LINEST(C29:O29,C23:O23,FALSE,TRUE)</f>
        <v>7.0582647978686435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4.2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4.25" customHeight="1" x14ac:dyDescent="0.35">
      <c r="A35" s="6" t="s">
        <v>64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4.2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4.2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4.2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4.2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4.25" customHeight="1" x14ac:dyDescent="0.35">
      <c r="A40" s="6"/>
      <c r="B40" s="12" t="s">
        <v>65</v>
      </c>
      <c r="C40" s="6"/>
      <c r="D40" s="6"/>
      <c r="E40" s="6"/>
      <c r="F40" s="6"/>
      <c r="G40" s="12" t="s">
        <v>66</v>
      </c>
      <c r="H40" s="6"/>
      <c r="I40" s="6"/>
      <c r="J40" s="6"/>
      <c r="K40" s="6"/>
      <c r="L40" s="6"/>
      <c r="M40" s="6"/>
      <c r="N40" s="6"/>
      <c r="O40" s="6"/>
    </row>
    <row r="41" spans="1:15" ht="14.25" customHeight="1" x14ac:dyDescent="0.35">
      <c r="A41" s="6" t="s">
        <v>63</v>
      </c>
      <c r="B41" s="6">
        <f t="array" ref="B41">LINEST(C29:O29,C23:O23^{1;2},FALSE,TRUE)</f>
        <v>0.55002589871752761</v>
      </c>
      <c r="C41" s="6"/>
      <c r="D41" s="6"/>
      <c r="E41" s="6"/>
      <c r="F41" s="6"/>
      <c r="G41" s="6">
        <f t="array" ref="G41">LINEST(C30:O30,C23:O23^{1;2},FALSE,TRUE)</f>
        <v>-4.8293509073508135E-2</v>
      </c>
      <c r="H41" s="6"/>
      <c r="I41" s="6"/>
      <c r="J41" s="6"/>
      <c r="K41" s="6"/>
      <c r="L41" s="6"/>
      <c r="M41" s="6"/>
      <c r="N41" s="6"/>
      <c r="O41" s="6"/>
    </row>
    <row r="42" spans="1:15" ht="14.2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4.25" customHeight="1" x14ac:dyDescent="0.35">
      <c r="A43" s="6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4.2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4.2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4.2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4.2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4.25" customHeight="1" x14ac:dyDescent="0.35">
      <c r="A48" s="6"/>
      <c r="B48" s="12"/>
      <c r="C48" s="6">
        <v>2</v>
      </c>
      <c r="D48" s="6">
        <f t="shared" ref="D48:L48" si="9">C48+1</f>
        <v>3</v>
      </c>
      <c r="E48" s="6">
        <f t="shared" si="9"/>
        <v>4</v>
      </c>
      <c r="F48" s="6">
        <f t="shared" si="9"/>
        <v>5</v>
      </c>
      <c r="G48" s="6">
        <f t="shared" si="9"/>
        <v>6</v>
      </c>
      <c r="H48" s="6">
        <f t="shared" si="9"/>
        <v>7</v>
      </c>
      <c r="I48" s="6">
        <f t="shared" si="9"/>
        <v>8</v>
      </c>
      <c r="J48" s="6">
        <f t="shared" si="9"/>
        <v>9</v>
      </c>
      <c r="K48" s="6">
        <f t="shared" si="9"/>
        <v>10</v>
      </c>
      <c r="L48" s="6">
        <f t="shared" si="9"/>
        <v>11</v>
      </c>
      <c r="M48" s="6"/>
      <c r="N48" s="6"/>
      <c r="O48" s="6"/>
    </row>
    <row r="49" spans="1:15" ht="14.25" customHeight="1" x14ac:dyDescent="0.35">
      <c r="A49" s="6"/>
      <c r="B49" s="6">
        <v>13</v>
      </c>
      <c r="C49" s="6">
        <f t="shared" ref="C49:L49" si="10">$B$49-C48</f>
        <v>11</v>
      </c>
      <c r="D49" s="6">
        <f t="shared" si="10"/>
        <v>10</v>
      </c>
      <c r="E49" s="6">
        <f t="shared" si="10"/>
        <v>9</v>
      </c>
      <c r="F49" s="6">
        <f t="shared" si="10"/>
        <v>8</v>
      </c>
      <c r="G49" s="6">
        <f t="shared" si="10"/>
        <v>7</v>
      </c>
      <c r="H49" s="6">
        <f t="shared" si="10"/>
        <v>6</v>
      </c>
      <c r="I49" s="6">
        <f t="shared" si="10"/>
        <v>5</v>
      </c>
      <c r="J49" s="6">
        <f t="shared" si="10"/>
        <v>4</v>
      </c>
      <c r="K49" s="6">
        <f t="shared" si="10"/>
        <v>3</v>
      </c>
      <c r="L49" s="6">
        <f t="shared" si="10"/>
        <v>2</v>
      </c>
      <c r="M49" s="6"/>
      <c r="N49" s="6"/>
      <c r="O49" s="6"/>
    </row>
    <row r="50" spans="1:15" ht="14.25" customHeight="1" x14ac:dyDescent="0.35">
      <c r="A50" s="6"/>
      <c r="B50" s="6"/>
      <c r="C50" s="6" t="str">
        <f t="shared" ref="C50:L50" si="11">C48&amp;"-"&amp;C49</f>
        <v>2-11</v>
      </c>
      <c r="D50" s="6" t="str">
        <f t="shared" si="11"/>
        <v>3-10</v>
      </c>
      <c r="E50" s="6" t="str">
        <f t="shared" si="11"/>
        <v>4-9</v>
      </c>
      <c r="F50" s="6" t="str">
        <f t="shared" si="11"/>
        <v>5-8</v>
      </c>
      <c r="G50" s="6" t="str">
        <f t="shared" si="11"/>
        <v>6-7</v>
      </c>
      <c r="H50" s="6" t="str">
        <f t="shared" si="11"/>
        <v>7-6</v>
      </c>
      <c r="I50" s="6" t="str">
        <f t="shared" si="11"/>
        <v>8-5</v>
      </c>
      <c r="J50" s="6" t="str">
        <f t="shared" si="11"/>
        <v>9-4</v>
      </c>
      <c r="K50" s="6" t="str">
        <f t="shared" si="11"/>
        <v>10-3</v>
      </c>
      <c r="L50" s="6" t="str">
        <f t="shared" si="11"/>
        <v>11-2</v>
      </c>
      <c r="M50" s="6"/>
      <c r="N50" s="6"/>
      <c r="O50" s="6"/>
    </row>
    <row r="51" spans="1:15" ht="14.25" customHeight="1" x14ac:dyDescent="0.35">
      <c r="A51" s="6"/>
      <c r="B51" s="6" t="s">
        <v>68</v>
      </c>
      <c r="C51" s="39">
        <f>RSQ(C30:D30,C23:D23)</f>
        <v>1.0000000000000004</v>
      </c>
      <c r="D51" s="39">
        <f>RSQ(C30:E30,C23:E23)</f>
        <v>0.96217961599590851</v>
      </c>
      <c r="E51" s="39">
        <f>RSQ(C30:F30,C23:F23)</f>
        <v>0.94360537358360508</v>
      </c>
      <c r="F51" s="39">
        <f>RSQ(C30:G30,C23:G23)</f>
        <v>0.88692130256751656</v>
      </c>
      <c r="G51" s="39">
        <f>RSQ(C30:H30,C23:H23)</f>
        <v>0.89994255322452377</v>
      </c>
      <c r="H51" s="39">
        <f>RSQ(C30:I30,C23:I23)</f>
        <v>0.92827967155410385</v>
      </c>
      <c r="I51" s="39">
        <f>RSQ(C30:J30,C23:J23)</f>
        <v>0.93740652739102093</v>
      </c>
      <c r="J51" s="39">
        <f>RSQ(C30:K30,C23:K23)</f>
        <v>0.92955232764555007</v>
      </c>
      <c r="K51" s="39">
        <f>RSQ(C30:L30,C23:L23)</f>
        <v>0.91887272256910324</v>
      </c>
      <c r="L51" s="39">
        <f>RSQ(C30:M30,C23:M23)</f>
        <v>0.92093634729041651</v>
      </c>
      <c r="M51" s="6"/>
      <c r="N51" s="6"/>
      <c r="O51" s="6"/>
    </row>
    <row r="52" spans="1:15" ht="14.25" customHeight="1" x14ac:dyDescent="0.35">
      <c r="A52" s="6"/>
      <c r="B52" s="6" t="s">
        <v>69</v>
      </c>
      <c r="C52" s="6">
        <f>RSQ(E30:O30,E23:O23)</f>
        <v>0.97932082144043953</v>
      </c>
      <c r="D52" s="6">
        <f>RSQ(F30:O30,F23:O23)</f>
        <v>0.98278420301790592</v>
      </c>
      <c r="E52" s="6">
        <f>RSQ(G30:O30,G23:O23)</f>
        <v>0.980753687108737</v>
      </c>
      <c r="F52" s="6">
        <f>RSQ(H30:O30,H23:O23)</f>
        <v>0.98340952198886866</v>
      </c>
      <c r="G52" s="6">
        <f>RSQ(I30:O30,I23:O23)</f>
        <v>0.9881676967898928</v>
      </c>
      <c r="H52" s="6">
        <f>RSQ(J30:O30,J23:O23)</f>
        <v>0.98426969824406552</v>
      </c>
      <c r="I52" s="6">
        <f>RSQ(K30:O30,K23:O23)</f>
        <v>0.99070768433478218</v>
      </c>
      <c r="J52" s="6">
        <f>RSQ(L30:O30,L23:O23)</f>
        <v>0.99537482135897115</v>
      </c>
      <c r="K52" s="6">
        <f>RSQ(M30:O30,M23:O23)</f>
        <v>0.98910081743869194</v>
      </c>
      <c r="L52" s="6">
        <f>RSQ(N30:O30,N23:O23)</f>
        <v>1</v>
      </c>
      <c r="M52" s="6"/>
      <c r="N52" s="6"/>
      <c r="O52" s="6"/>
    </row>
    <row r="53" spans="1:15" ht="14.25" customHeight="1" x14ac:dyDescent="0.35">
      <c r="A53" s="6"/>
      <c r="B53" s="6" t="s">
        <v>70</v>
      </c>
      <c r="C53" s="39">
        <f t="shared" ref="C53:L53" si="12">AVERAGE(C51:C52)</f>
        <v>0.98966041072022004</v>
      </c>
      <c r="D53" s="39">
        <f t="shared" si="12"/>
        <v>0.97248190950690727</v>
      </c>
      <c r="E53" s="39">
        <f t="shared" si="12"/>
        <v>0.9621795303461711</v>
      </c>
      <c r="F53" s="39">
        <f t="shared" si="12"/>
        <v>0.93516541227819261</v>
      </c>
      <c r="G53" s="39">
        <f t="shared" si="12"/>
        <v>0.94405512500720823</v>
      </c>
      <c r="H53" s="39">
        <f t="shared" si="12"/>
        <v>0.95627468489908463</v>
      </c>
      <c r="I53" s="39">
        <f t="shared" si="12"/>
        <v>0.9640571058629015</v>
      </c>
      <c r="J53" s="39">
        <f t="shared" si="12"/>
        <v>0.96246357450226061</v>
      </c>
      <c r="K53" s="39">
        <f t="shared" si="12"/>
        <v>0.95398677000389753</v>
      </c>
      <c r="L53" s="39">
        <f t="shared" si="12"/>
        <v>0.96046817364520831</v>
      </c>
      <c r="M53" s="6"/>
      <c r="N53" s="6"/>
      <c r="O53" s="6"/>
    </row>
    <row r="54" spans="1:15" ht="14.2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4.25" customHeight="1" x14ac:dyDescent="0.35">
      <c r="A55" s="6"/>
      <c r="B55" s="12" t="s">
        <v>71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4.25" customHeight="1" x14ac:dyDescent="0.35">
      <c r="A56" s="6"/>
      <c r="B56" s="6">
        <f t="array" ref="B56">LINEST(C30:E30,C23:E23,FALSE,TRUE)</f>
        <v>1.4782140666883621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4.2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4.2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4.2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4.2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4.2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4.25" customHeight="1" x14ac:dyDescent="0.35">
      <c r="A62" s="6"/>
      <c r="B62" s="12" t="s">
        <v>72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4.25" customHeight="1" x14ac:dyDescent="0.35">
      <c r="A63" s="6"/>
      <c r="B63" s="6">
        <f t="array" ref="B63">LINEST(F30:O30,F23:O23,TRUE,TRUE)</f>
        <v>0.35106217678432278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4.2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4.2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4.2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4.2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4.2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4.25" customHeight="1" x14ac:dyDescent="0.35">
      <c r="A69" s="6"/>
      <c r="B69" s="12" t="s">
        <v>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4.25" customHeight="1" x14ac:dyDescent="0.35">
      <c r="A70" s="6"/>
      <c r="B70" s="6">
        <f t="array" ref="B70:C74">LINEST(C23:O23,C18:O18,FALSE,TRUE)</f>
        <v>0.25615384615384618</v>
      </c>
      <c r="C70" s="6">
        <v>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4.25" customHeight="1" x14ac:dyDescent="0.35">
      <c r="A71" s="6"/>
      <c r="B71" s="6">
        <v>8.1286499918704399E-3</v>
      </c>
      <c r="C71" s="6" t="e">
        <v>#N/A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4.25" customHeight="1" x14ac:dyDescent="0.35">
      <c r="A72" s="6"/>
      <c r="B72" s="6">
        <v>0.98806012706163282</v>
      </c>
      <c r="C72" s="6">
        <v>1.0362036231928302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4.25" customHeight="1" x14ac:dyDescent="0.35">
      <c r="A73" s="6"/>
      <c r="B73" s="6">
        <v>993.03582089552231</v>
      </c>
      <c r="C73" s="6">
        <v>12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4.25" customHeight="1" x14ac:dyDescent="0.35">
      <c r="A74" s="6"/>
      <c r="B74" s="6">
        <v>1066.2403846153845</v>
      </c>
      <c r="C74" s="6">
        <v>12.884615384615383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4.2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4.25" customHeight="1" x14ac:dyDescent="0.35">
      <c r="A76" s="6"/>
      <c r="B76" s="12" t="s">
        <v>74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4.25" customHeight="1" x14ac:dyDescent="0.35">
      <c r="A77" s="6"/>
      <c r="B77" s="6"/>
      <c r="C77" s="6" t="s">
        <v>75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4.25" customHeight="1" x14ac:dyDescent="0.35">
      <c r="A78" s="6"/>
      <c r="B78" s="6"/>
      <c r="C78" s="6" t="s">
        <v>76</v>
      </c>
      <c r="D78" s="6" t="s">
        <v>77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4.25" customHeight="1" x14ac:dyDescent="0.35">
      <c r="A79" s="6"/>
      <c r="B79" s="6" t="s">
        <v>78</v>
      </c>
      <c r="C79" s="6">
        <f>[1]Analysis!$P$146</f>
        <v>0.34203744840647843</v>
      </c>
      <c r="D79" s="6">
        <f>[1]Analysis!$Q$146</f>
        <v>3.2585633843548916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4.25" customHeight="1" x14ac:dyDescent="0.35">
      <c r="A80" s="6"/>
      <c r="B80" s="6" t="s">
        <v>79</v>
      </c>
      <c r="C80" s="6">
        <f>[1]Analysis!$D$140</f>
        <v>0.23143507692307691</v>
      </c>
      <c r="D80" s="6">
        <f>[1]Analysis!$E$140</f>
        <v>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4.2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4.25" customHeight="1" x14ac:dyDescent="0.35">
      <c r="A82" s="6"/>
      <c r="B82" s="6"/>
      <c r="C82" s="6" t="s">
        <v>76</v>
      </c>
      <c r="D82" s="6" t="s">
        <v>77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4.25" customHeight="1" x14ac:dyDescent="0.35">
      <c r="A83" s="6"/>
      <c r="B83" s="6" t="s">
        <v>80</v>
      </c>
      <c r="C83" s="6">
        <f>$C$79*$C$12</f>
        <v>11.321439542254437</v>
      </c>
      <c r="D83" s="6">
        <f t="shared" ref="D83:D84" si="13">$C$12*($D$79-($C$5*$C$12/100)^1.2/10)</f>
        <v>-54.11244587276726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4.25" customHeight="1" x14ac:dyDescent="0.35">
      <c r="A84" s="6"/>
      <c r="B84" s="6" t="s">
        <v>81</v>
      </c>
      <c r="C84" s="6">
        <f>$C$79*$C$12*$C$80</f>
        <v>2.6201782313416202</v>
      </c>
      <c r="D84" s="6">
        <f t="shared" si="13"/>
        <v>-54.11244587276726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4.2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4.2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4.25" customHeight="1" x14ac:dyDescent="0.35">
      <c r="A87" s="6"/>
      <c r="B87" s="6" t="s">
        <v>82</v>
      </c>
      <c r="C87" s="8">
        <v>15</v>
      </c>
      <c r="D87" s="8">
        <f t="shared" ref="D87:L87" si="14">C87+5</f>
        <v>20</v>
      </c>
      <c r="E87" s="8">
        <f t="shared" si="14"/>
        <v>25</v>
      </c>
      <c r="F87" s="8">
        <f t="shared" si="14"/>
        <v>30</v>
      </c>
      <c r="G87" s="8">
        <f t="shared" si="14"/>
        <v>35</v>
      </c>
      <c r="H87" s="8">
        <f t="shared" si="14"/>
        <v>40</v>
      </c>
      <c r="I87" s="8">
        <f t="shared" si="14"/>
        <v>45</v>
      </c>
      <c r="J87" s="8">
        <f t="shared" si="14"/>
        <v>50</v>
      </c>
      <c r="K87" s="8">
        <f t="shared" si="14"/>
        <v>55</v>
      </c>
      <c r="L87" s="8">
        <f t="shared" si="14"/>
        <v>60</v>
      </c>
      <c r="M87" s="6"/>
      <c r="N87" s="6"/>
      <c r="O87" s="6"/>
    </row>
    <row r="88" spans="1:15" ht="14.25" customHeight="1" x14ac:dyDescent="0.35">
      <c r="A88" s="6"/>
      <c r="B88" s="6" t="s">
        <v>83</v>
      </c>
      <c r="C88" s="40">
        <f t="shared" ref="C88:L88" si="15">$C$80*C87</f>
        <v>3.4715261538461535</v>
      </c>
      <c r="D88" s="40">
        <f t="shared" si="15"/>
        <v>4.628701538461538</v>
      </c>
      <c r="E88" s="40">
        <f t="shared" si="15"/>
        <v>5.7858769230769225</v>
      </c>
      <c r="F88" s="40">
        <f t="shared" si="15"/>
        <v>6.943052307692307</v>
      </c>
      <c r="G88" s="40">
        <f t="shared" si="15"/>
        <v>8.1002276923076924</v>
      </c>
      <c r="H88" s="40">
        <f t="shared" si="15"/>
        <v>9.257403076923076</v>
      </c>
      <c r="I88" s="40">
        <f t="shared" si="15"/>
        <v>10.414578461538461</v>
      </c>
      <c r="J88" s="40">
        <f t="shared" si="15"/>
        <v>11.571753846153845</v>
      </c>
      <c r="K88" s="40">
        <f t="shared" si="15"/>
        <v>12.72892923076923</v>
      </c>
      <c r="L88" s="41">
        <f t="shared" si="15"/>
        <v>13.886104615384614</v>
      </c>
      <c r="M88" s="6"/>
      <c r="N88" s="6"/>
      <c r="O88" s="6"/>
    </row>
    <row r="89" spans="1:15" ht="14.25" customHeight="1" x14ac:dyDescent="0.35">
      <c r="A89" s="6"/>
      <c r="B89" s="6" t="s">
        <v>84</v>
      </c>
      <c r="C89" s="6">
        <f t="shared" ref="C89:L89" si="16">F23</f>
        <v>5.25</v>
      </c>
      <c r="D89" s="6">
        <f t="shared" si="16"/>
        <v>6.25</v>
      </c>
      <c r="E89" s="6">
        <f t="shared" si="16"/>
        <v>7.25</v>
      </c>
      <c r="F89" s="6">
        <f t="shared" si="16"/>
        <v>9</v>
      </c>
      <c r="G89" s="6">
        <f t="shared" si="16"/>
        <v>9.75</v>
      </c>
      <c r="H89" s="6">
        <f t="shared" si="16"/>
        <v>10.25</v>
      </c>
      <c r="I89" s="6">
        <f t="shared" si="16"/>
        <v>11.25</v>
      </c>
      <c r="J89" s="6">
        <f t="shared" si="16"/>
        <v>12.25</v>
      </c>
      <c r="K89" s="6">
        <f t="shared" si="16"/>
        <v>13.25</v>
      </c>
      <c r="L89" s="42">
        <f t="shared" si="16"/>
        <v>14.25</v>
      </c>
      <c r="M89" s="6"/>
      <c r="N89" s="6"/>
      <c r="O89" s="6"/>
    </row>
    <row r="90" spans="1:15" ht="14.25" customHeight="1" x14ac:dyDescent="0.35">
      <c r="A90" s="6"/>
      <c r="B90" s="6" t="s">
        <v>85</v>
      </c>
      <c r="C90" s="43">
        <f t="shared" ref="C90:L90" si="17">C88-C89</f>
        <v>-1.7784738461538465</v>
      </c>
      <c r="D90" s="43">
        <f t="shared" si="17"/>
        <v>-1.621298461538462</v>
      </c>
      <c r="E90" s="43">
        <f t="shared" si="17"/>
        <v>-1.4641230769230775</v>
      </c>
      <c r="F90" s="43">
        <f t="shared" si="17"/>
        <v>-2.056947692307693</v>
      </c>
      <c r="G90" s="43">
        <f t="shared" si="17"/>
        <v>-1.6497723076923076</v>
      </c>
      <c r="H90" s="43">
        <f t="shared" si="17"/>
        <v>-0.99259692307692404</v>
      </c>
      <c r="I90" s="43">
        <f t="shared" si="17"/>
        <v>-0.83542153846153866</v>
      </c>
      <c r="J90" s="43">
        <f t="shared" si="17"/>
        <v>-0.67824615384615505</v>
      </c>
      <c r="K90" s="43">
        <f t="shared" si="17"/>
        <v>-0.52107076923076967</v>
      </c>
      <c r="L90" s="44">
        <f t="shared" si="17"/>
        <v>-0.36389538461538606</v>
      </c>
      <c r="M90" s="6"/>
      <c r="N90" s="6"/>
      <c r="O90" s="6"/>
    </row>
    <row r="91" spans="1:15" ht="14.25" customHeight="1" x14ac:dyDescent="0.35">
      <c r="A91" s="6"/>
      <c r="B91" s="6" t="s">
        <v>86</v>
      </c>
      <c r="C91" s="45">
        <f t="shared" ref="C91:L91" si="18">C90/C89</f>
        <v>-0.33875692307692312</v>
      </c>
      <c r="D91" s="45">
        <f t="shared" si="18"/>
        <v>-0.25940775384615394</v>
      </c>
      <c r="E91" s="45">
        <f t="shared" si="18"/>
        <v>-0.20194801061007966</v>
      </c>
      <c r="F91" s="45">
        <f t="shared" si="18"/>
        <v>-0.22854974358974367</v>
      </c>
      <c r="G91" s="45">
        <f t="shared" si="18"/>
        <v>-0.16920741617357002</v>
      </c>
      <c r="H91" s="45">
        <f t="shared" si="18"/>
        <v>-9.6838724202626736E-2</v>
      </c>
      <c r="I91" s="45">
        <f t="shared" si="18"/>
        <v>-7.4259692307692332E-2</v>
      </c>
      <c r="J91" s="45">
        <f t="shared" si="18"/>
        <v>-5.5367032967033068E-2</v>
      </c>
      <c r="K91" s="45">
        <f t="shared" si="18"/>
        <v>-3.9326095791001485E-2</v>
      </c>
      <c r="L91" s="46">
        <f t="shared" si="18"/>
        <v>-2.5536518218623582E-2</v>
      </c>
      <c r="M91" s="6"/>
      <c r="N91" s="6"/>
      <c r="O91" s="6"/>
    </row>
    <row r="92" spans="1:15" ht="14.25" customHeight="1" x14ac:dyDescent="0.35">
      <c r="A92" s="6"/>
      <c r="B92" s="6" t="s">
        <v>87</v>
      </c>
      <c r="C92" s="47">
        <f t="shared" ref="C92:L92" si="19">F29</f>
        <v>17.666666666666668</v>
      </c>
      <c r="D92" s="47">
        <f t="shared" si="19"/>
        <v>28.666666666666664</v>
      </c>
      <c r="E92" s="47">
        <f t="shared" si="19"/>
        <v>36.666666666666664</v>
      </c>
      <c r="F92" s="47">
        <f t="shared" si="19"/>
        <v>48.666666666666664</v>
      </c>
      <c r="G92" s="47">
        <f t="shared" si="19"/>
        <v>58</v>
      </c>
      <c r="H92" s="47">
        <f t="shared" si="19"/>
        <v>69.333333333333329</v>
      </c>
      <c r="I92" s="47">
        <f t="shared" si="19"/>
        <v>85.666666666666671</v>
      </c>
      <c r="J92" s="47">
        <f t="shared" si="19"/>
        <v>98.333333333333329</v>
      </c>
      <c r="K92" s="47">
        <f t="shared" si="19"/>
        <v>107.33333333333333</v>
      </c>
      <c r="L92" s="48">
        <f t="shared" si="19"/>
        <v>120.33333333333334</v>
      </c>
      <c r="M92" s="6"/>
      <c r="N92" s="6"/>
      <c r="O92" s="6"/>
    </row>
    <row r="93" spans="1:15" ht="14.25" customHeight="1" x14ac:dyDescent="0.35">
      <c r="A93" s="6"/>
      <c r="B93" s="6" t="s">
        <v>88</v>
      </c>
      <c r="C93" s="17">
        <f t="shared" ref="C93:L93" si="20">$C$83*C89+$D$83</f>
        <v>5.3251117240685346</v>
      </c>
      <c r="D93" s="17">
        <f t="shared" si="20"/>
        <v>16.646551266322966</v>
      </c>
      <c r="E93" s="17">
        <f t="shared" si="20"/>
        <v>27.967990808577404</v>
      </c>
      <c r="F93" s="17">
        <f t="shared" si="20"/>
        <v>47.780510007522672</v>
      </c>
      <c r="G93" s="17">
        <f t="shared" si="20"/>
        <v>56.271589664213501</v>
      </c>
      <c r="H93" s="17">
        <f t="shared" si="20"/>
        <v>61.93230943534072</v>
      </c>
      <c r="I93" s="17">
        <f t="shared" si="20"/>
        <v>73.253748977595166</v>
      </c>
      <c r="J93" s="17">
        <f t="shared" si="20"/>
        <v>84.575188519849576</v>
      </c>
      <c r="K93" s="17">
        <f t="shared" si="20"/>
        <v>95.896628062104014</v>
      </c>
      <c r="L93" s="17">
        <f t="shared" si="20"/>
        <v>107.21806760435845</v>
      </c>
      <c r="M93" s="6"/>
      <c r="N93" s="6"/>
      <c r="O93" s="6"/>
    </row>
    <row r="94" spans="1:15" ht="14.25" customHeight="1" x14ac:dyDescent="0.35">
      <c r="A94" s="6"/>
      <c r="B94" s="6" t="s">
        <v>85</v>
      </c>
      <c r="C94" s="49">
        <f t="shared" ref="C94:L94" si="21">C93-C92</f>
        <v>-12.341554942598133</v>
      </c>
      <c r="D94" s="49">
        <f t="shared" si="21"/>
        <v>-12.020115400343698</v>
      </c>
      <c r="E94" s="49">
        <f t="shared" si="21"/>
        <v>-8.6986758580892598</v>
      </c>
      <c r="F94" s="49">
        <f t="shared" si="21"/>
        <v>-0.88615665914399244</v>
      </c>
      <c r="G94" s="49">
        <f t="shared" si="21"/>
        <v>-1.7284103357864993</v>
      </c>
      <c r="H94" s="49">
        <f t="shared" si="21"/>
        <v>-7.4010238979926086</v>
      </c>
      <c r="I94" s="49">
        <f t="shared" si="21"/>
        <v>-12.412917689071506</v>
      </c>
      <c r="J94" s="49">
        <f t="shared" si="21"/>
        <v>-13.758144813483753</v>
      </c>
      <c r="K94" s="49">
        <f t="shared" si="21"/>
        <v>-11.436705271229314</v>
      </c>
      <c r="L94" s="50">
        <f t="shared" si="21"/>
        <v>-13.11526572897489</v>
      </c>
      <c r="M94" s="6"/>
      <c r="N94" s="6"/>
      <c r="O94" s="6"/>
    </row>
    <row r="95" spans="1:15" ht="14.25" customHeight="1" x14ac:dyDescent="0.35">
      <c r="A95" s="6"/>
      <c r="B95" s="6" t="s">
        <v>86</v>
      </c>
      <c r="C95" s="45">
        <f t="shared" ref="C95:L95" si="22">C94/C92</f>
        <v>-0.69857858165649811</v>
      </c>
      <c r="D95" s="45">
        <f t="shared" si="22"/>
        <v>-0.41930635117478021</v>
      </c>
      <c r="E95" s="45">
        <f t="shared" si="22"/>
        <v>-0.23723661431152529</v>
      </c>
      <c r="F95" s="45">
        <f t="shared" si="22"/>
        <v>-1.8208698475561488E-2</v>
      </c>
      <c r="G95" s="45">
        <f t="shared" si="22"/>
        <v>-2.9800178203215504E-2</v>
      </c>
      <c r="H95" s="45">
        <f t="shared" si="22"/>
        <v>-0.10674553699027801</v>
      </c>
      <c r="I95" s="45">
        <f t="shared" si="22"/>
        <v>-0.14489787185686581</v>
      </c>
      <c r="J95" s="45">
        <f t="shared" si="22"/>
        <v>-0.13991333708627546</v>
      </c>
      <c r="K95" s="45">
        <f t="shared" si="22"/>
        <v>-0.10655315470089424</v>
      </c>
      <c r="L95" s="46">
        <f t="shared" si="22"/>
        <v>-0.10899112794161958</v>
      </c>
      <c r="M95" s="6"/>
      <c r="N95" s="6"/>
      <c r="O95" s="6"/>
    </row>
    <row r="96" spans="1:15" ht="14.25" customHeight="1" x14ac:dyDescent="0.35">
      <c r="A96" s="6"/>
      <c r="B96" s="6" t="s">
        <v>89</v>
      </c>
      <c r="C96" s="47">
        <f t="shared" ref="C96:L96" si="23">$C$84*C87+$D$84</f>
        <v>-14.809772402642956</v>
      </c>
      <c r="D96" s="47">
        <f t="shared" si="23"/>
        <v>-1.7088812459348546</v>
      </c>
      <c r="E96" s="47">
        <f t="shared" si="23"/>
        <v>11.392009910773247</v>
      </c>
      <c r="F96" s="47">
        <f t="shared" si="23"/>
        <v>24.492901067481348</v>
      </c>
      <c r="G96" s="47">
        <f t="shared" si="23"/>
        <v>37.59379222418945</v>
      </c>
      <c r="H96" s="47">
        <f t="shared" si="23"/>
        <v>50.694683380897551</v>
      </c>
      <c r="I96" s="47">
        <f t="shared" si="23"/>
        <v>63.795574537605653</v>
      </c>
      <c r="J96" s="47">
        <f t="shared" si="23"/>
        <v>76.896465694313747</v>
      </c>
      <c r="K96" s="47">
        <f t="shared" si="23"/>
        <v>89.997356851021834</v>
      </c>
      <c r="L96" s="48">
        <f t="shared" si="23"/>
        <v>103.09824800772995</v>
      </c>
      <c r="M96" s="6"/>
      <c r="N96" s="6"/>
      <c r="O96" s="6"/>
    </row>
    <row r="97" spans="1:15" ht="14.25" customHeight="1" x14ac:dyDescent="0.35">
      <c r="A97" s="6"/>
      <c r="B97" s="6" t="s">
        <v>85</v>
      </c>
      <c r="C97" s="49">
        <f t="shared" ref="C97:L97" si="24">C96-C92</f>
        <v>-32.47643906930962</v>
      </c>
      <c r="D97" s="49">
        <f t="shared" si="24"/>
        <v>-30.375547912601519</v>
      </c>
      <c r="E97" s="49">
        <f t="shared" si="24"/>
        <v>-25.274656755893417</v>
      </c>
      <c r="F97" s="49">
        <f t="shared" si="24"/>
        <v>-24.173765599185316</v>
      </c>
      <c r="G97" s="49">
        <f t="shared" si="24"/>
        <v>-20.40620777581055</v>
      </c>
      <c r="H97" s="49">
        <f t="shared" si="24"/>
        <v>-18.638649952435777</v>
      </c>
      <c r="I97" s="49">
        <f t="shared" si="24"/>
        <v>-21.871092129061019</v>
      </c>
      <c r="J97" s="49">
        <f t="shared" si="24"/>
        <v>-21.436867639019582</v>
      </c>
      <c r="K97" s="49">
        <f t="shared" si="24"/>
        <v>-17.335976482311494</v>
      </c>
      <c r="L97" s="50">
        <f t="shared" si="24"/>
        <v>-17.235085325603393</v>
      </c>
      <c r="M97" s="6"/>
      <c r="N97" s="6"/>
      <c r="O97" s="6"/>
    </row>
    <row r="98" spans="1:15" ht="14.25" customHeight="1" x14ac:dyDescent="0.35">
      <c r="A98" s="6"/>
      <c r="B98" s="6" t="s">
        <v>86</v>
      </c>
      <c r="C98" s="45">
        <f t="shared" ref="C98:L98" si="25">C97/C92</f>
        <v>-1.8382890039231858</v>
      </c>
      <c r="D98" s="45">
        <f t="shared" si="25"/>
        <v>-1.0596121364860995</v>
      </c>
      <c r="E98" s="45">
        <f t="shared" si="25"/>
        <v>-0.6893088206152751</v>
      </c>
      <c r="F98" s="45">
        <f t="shared" si="25"/>
        <v>-0.49672121094216404</v>
      </c>
      <c r="G98" s="45">
        <f t="shared" si="25"/>
        <v>-0.35183116854845775</v>
      </c>
      <c r="H98" s="45">
        <f t="shared" si="25"/>
        <v>-0.26882668200628529</v>
      </c>
      <c r="I98" s="45">
        <f t="shared" si="25"/>
        <v>-0.25530457738203521</v>
      </c>
      <c r="J98" s="45">
        <f t="shared" si="25"/>
        <v>-0.21800204378663982</v>
      </c>
      <c r="K98" s="45">
        <f t="shared" si="25"/>
        <v>-0.16151530884141144</v>
      </c>
      <c r="L98" s="46">
        <f t="shared" si="25"/>
        <v>-0.14322785589144094</v>
      </c>
      <c r="M98" s="6"/>
      <c r="N98" s="6"/>
      <c r="O98" s="6"/>
    </row>
    <row r="99" spans="1:15" ht="14.2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4.2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4.2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4.2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4.2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4.2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4.2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/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1:15" ht="14.25" customHeigh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4.25" customHeight="1" x14ac:dyDescent="0.35">
      <c r="A2" s="6"/>
      <c r="B2" s="8" t="s">
        <v>109</v>
      </c>
      <c r="C2" s="6" t="s">
        <v>116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4.25" customHeight="1" x14ac:dyDescent="0.35">
      <c r="A3" s="6"/>
      <c r="B3" s="8" t="s">
        <v>0</v>
      </c>
      <c r="C3" s="37">
        <v>25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4.25" customHeight="1" x14ac:dyDescent="0.35">
      <c r="A4" s="6"/>
      <c r="B4" s="8" t="s">
        <v>1</v>
      </c>
      <c r="C4" s="37">
        <v>164</v>
      </c>
      <c r="D4" s="8" t="s">
        <v>35</v>
      </c>
      <c r="E4" s="6">
        <f>C4*8/29</f>
        <v>45.241379310344826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4.25" customHeight="1" x14ac:dyDescent="0.35">
      <c r="A5" s="6"/>
      <c r="B5" s="8" t="s">
        <v>2</v>
      </c>
      <c r="C5" s="37">
        <v>49.9</v>
      </c>
      <c r="D5" s="8" t="s">
        <v>36</v>
      </c>
      <c r="E5" s="6">
        <v>12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customHeight="1" x14ac:dyDescent="0.35">
      <c r="A6" s="6"/>
      <c r="B6" s="8" t="s">
        <v>3</v>
      </c>
      <c r="C6" s="37">
        <v>13</v>
      </c>
      <c r="D6" s="8" t="s">
        <v>37</v>
      </c>
      <c r="E6" s="6">
        <f>(E4^2+E5^2)^0.5</f>
        <v>46.805794533396146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4.25" customHeight="1" x14ac:dyDescent="0.35">
      <c r="A7" s="6"/>
      <c r="B7" s="8" t="s">
        <v>4</v>
      </c>
      <c r="C7" s="37">
        <v>2.5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4.25" customHeight="1" x14ac:dyDescent="0.35">
      <c r="A8" s="6"/>
      <c r="B8" s="8" t="s">
        <v>5</v>
      </c>
      <c r="C8" s="37">
        <v>18.600000000000001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25" customHeight="1" x14ac:dyDescent="0.35">
      <c r="A9" s="6"/>
      <c r="B9" s="8" t="s">
        <v>38</v>
      </c>
      <c r="C9" s="36">
        <f>(C4)+(C5*(C11/100+C12/100))^2</f>
        <v>670.47052401000019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25" customHeight="1" x14ac:dyDescent="0.35">
      <c r="A10" s="6"/>
      <c r="B10" s="8"/>
      <c r="C10" s="6" t="s">
        <v>39</v>
      </c>
      <c r="D10" s="6" t="s">
        <v>40</v>
      </c>
      <c r="E10" s="6" t="s">
        <v>41</v>
      </c>
      <c r="F10" s="6" t="s">
        <v>42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ht="14.25" customHeight="1" x14ac:dyDescent="0.35">
      <c r="A11" s="6"/>
      <c r="B11" s="8" t="s">
        <v>43</v>
      </c>
      <c r="C11" s="37">
        <v>8.9</v>
      </c>
      <c r="D11" s="37">
        <v>7.3</v>
      </c>
      <c r="E11" s="37">
        <v>14.9</v>
      </c>
      <c r="F11" s="37">
        <v>13.7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ht="14.25" customHeight="1" x14ac:dyDescent="0.35">
      <c r="A12" s="6"/>
      <c r="B12" s="8" t="s">
        <v>44</v>
      </c>
      <c r="C12" s="37">
        <v>36.200000000000003</v>
      </c>
      <c r="D12" s="37">
        <v>31.2</v>
      </c>
      <c r="E12" s="37">
        <v>42</v>
      </c>
      <c r="F12" s="37">
        <v>53.3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ht="14.25" customHeight="1" x14ac:dyDescent="0.35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4.25" customHeight="1" x14ac:dyDescent="0.35">
      <c r="A14" s="6"/>
      <c r="B14" s="12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4.25" customHeight="1" x14ac:dyDescent="0.35">
      <c r="A15" s="6"/>
      <c r="B15" s="6"/>
      <c r="C15" s="6" t="s">
        <v>46</v>
      </c>
      <c r="D15" s="6" t="s">
        <v>18</v>
      </c>
      <c r="E15" s="6" t="s">
        <v>19</v>
      </c>
      <c r="F15" s="6" t="s">
        <v>47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ht="14.25" customHeight="1" x14ac:dyDescent="0.35">
      <c r="A16" s="6"/>
      <c r="B16" s="6" t="s">
        <v>48</v>
      </c>
      <c r="C16" s="37">
        <v>52</v>
      </c>
      <c r="D16" s="37">
        <v>20</v>
      </c>
      <c r="E16" s="38" t="s">
        <v>49</v>
      </c>
      <c r="F16" s="37">
        <v>30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ht="14.25" customHeight="1" x14ac:dyDescent="0.35">
      <c r="A17" s="6"/>
      <c r="B17" s="6" t="s">
        <v>50</v>
      </c>
      <c r="C17" s="37">
        <v>50</v>
      </c>
      <c r="D17" s="38" t="s">
        <v>49</v>
      </c>
      <c r="E17" s="37">
        <v>38</v>
      </c>
      <c r="F17" s="37">
        <v>34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ht="14.25" customHeight="1" x14ac:dyDescent="0.35">
      <c r="A18" s="6"/>
      <c r="B18" s="6"/>
      <c r="C18" s="20">
        <f t="shared" ref="C18:O18" si="0">$A$20-C20</f>
        <v>0</v>
      </c>
      <c r="D18" s="20">
        <f t="shared" si="0"/>
        <v>5</v>
      </c>
      <c r="E18" s="20">
        <f t="shared" si="0"/>
        <v>10</v>
      </c>
      <c r="F18" s="20">
        <f t="shared" si="0"/>
        <v>15</v>
      </c>
      <c r="G18" s="20">
        <f t="shared" si="0"/>
        <v>20</v>
      </c>
      <c r="H18" s="20">
        <f t="shared" si="0"/>
        <v>25</v>
      </c>
      <c r="I18" s="20">
        <f t="shared" si="0"/>
        <v>30</v>
      </c>
      <c r="J18" s="20">
        <f t="shared" si="0"/>
        <v>35</v>
      </c>
      <c r="K18" s="20">
        <f t="shared" si="0"/>
        <v>40</v>
      </c>
      <c r="L18" s="20">
        <f t="shared" si="0"/>
        <v>45</v>
      </c>
      <c r="M18" s="20">
        <f t="shared" si="0"/>
        <v>50</v>
      </c>
      <c r="N18" s="20">
        <f t="shared" si="0"/>
        <v>55</v>
      </c>
      <c r="O18" s="20">
        <f t="shared" si="0"/>
        <v>60</v>
      </c>
    </row>
    <row r="19" spans="1:15" ht="14.25" customHeight="1" x14ac:dyDescent="0.35">
      <c r="A19" s="6"/>
      <c r="B19" s="12" t="s">
        <v>117</v>
      </c>
      <c r="C19" s="20">
        <f t="shared" ref="C19:O19" si="1">($E$4^2+$E$5^2-2*$E$4*$E$5*COS((90+$A$20-C20)*PI()/180))^0.5-$E$6</f>
        <v>0</v>
      </c>
      <c r="D19" s="20">
        <f t="shared" si="1"/>
        <v>1.0002250279918954</v>
      </c>
      <c r="E19" s="20">
        <f t="shared" si="1"/>
        <v>1.9725653779375918</v>
      </c>
      <c r="F19" s="20">
        <f t="shared" si="1"/>
        <v>2.911469431104976</v>
      </c>
      <c r="G19" s="20">
        <f t="shared" si="1"/>
        <v>3.8118458182233539</v>
      </c>
      <c r="H19" s="20">
        <f t="shared" si="1"/>
        <v>4.6690381121972351</v>
      </c>
      <c r="I19" s="20">
        <f t="shared" si="1"/>
        <v>5.478801225074001</v>
      </c>
      <c r="J19" s="20">
        <f t="shared" si="1"/>
        <v>6.2372798570735384</v>
      </c>
      <c r="K19" s="20">
        <f t="shared" si="1"/>
        <v>6.9409891423006087</v>
      </c>
      <c r="L19" s="20">
        <f t="shared" si="1"/>
        <v>7.5867975018834315</v>
      </c>
      <c r="M19" s="20">
        <f t="shared" si="1"/>
        <v>8.1719116317027911</v>
      </c>
      <c r="N19" s="20">
        <f t="shared" si="1"/>
        <v>8.693863503992155</v>
      </c>
      <c r="O19" s="20">
        <f t="shared" si="1"/>
        <v>9.1504992389995436</v>
      </c>
    </row>
    <row r="20" spans="1:15" ht="14.25" customHeight="1" x14ac:dyDescent="0.35">
      <c r="A20" s="6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A21" s="6"/>
      <c r="B21" s="8" t="s">
        <v>53</v>
      </c>
      <c r="C21" s="37">
        <v>5.5</v>
      </c>
      <c r="D21" s="37">
        <v>6</v>
      </c>
      <c r="E21" s="37">
        <v>7</v>
      </c>
      <c r="F21" s="37">
        <v>8</v>
      </c>
      <c r="G21" s="37">
        <v>9.25</v>
      </c>
      <c r="H21" s="37">
        <v>10.5</v>
      </c>
      <c r="I21" s="37">
        <v>11.5</v>
      </c>
      <c r="J21" s="37">
        <v>13</v>
      </c>
      <c r="K21" s="37">
        <v>14</v>
      </c>
      <c r="L21" s="37">
        <v>14.5</v>
      </c>
      <c r="M21" s="37">
        <v>15.25</v>
      </c>
      <c r="N21" s="37">
        <v>16.25</v>
      </c>
      <c r="O21" s="37">
        <v>17</v>
      </c>
    </row>
    <row r="22" spans="1:15" ht="14.25" customHeight="1" x14ac:dyDescent="0.35">
      <c r="A22" s="6"/>
      <c r="B22" s="12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35">
      <c r="A23" s="6"/>
      <c r="B23" s="8" t="s">
        <v>55</v>
      </c>
      <c r="C23" s="15">
        <f t="shared" ref="C23:O23" si="3">(C21-$C$21)</f>
        <v>0</v>
      </c>
      <c r="D23" s="15">
        <f t="shared" si="3"/>
        <v>0.5</v>
      </c>
      <c r="E23" s="15">
        <f t="shared" si="3"/>
        <v>1.5</v>
      </c>
      <c r="F23" s="15">
        <f t="shared" si="3"/>
        <v>2.5</v>
      </c>
      <c r="G23" s="15">
        <f t="shared" si="3"/>
        <v>3.75</v>
      </c>
      <c r="H23" s="15">
        <f t="shared" si="3"/>
        <v>5</v>
      </c>
      <c r="I23" s="15">
        <f t="shared" si="3"/>
        <v>6</v>
      </c>
      <c r="J23" s="15">
        <f t="shared" si="3"/>
        <v>7.5</v>
      </c>
      <c r="K23" s="15">
        <f t="shared" si="3"/>
        <v>8.5</v>
      </c>
      <c r="L23" s="15">
        <f t="shared" si="3"/>
        <v>9</v>
      </c>
      <c r="M23" s="15">
        <f t="shared" si="3"/>
        <v>9.75</v>
      </c>
      <c r="N23" s="15">
        <f t="shared" si="3"/>
        <v>10.75</v>
      </c>
      <c r="O23" s="15">
        <f t="shared" si="3"/>
        <v>11.5</v>
      </c>
    </row>
    <row r="24" spans="1:15" ht="14.25" customHeight="1" x14ac:dyDescent="0.35">
      <c r="A24" s="6"/>
      <c r="B24" s="8" t="s">
        <v>56</v>
      </c>
      <c r="C24" s="16">
        <f t="shared" ref="C24:O24" si="4">C23/$C$8^0.5</f>
        <v>0</v>
      </c>
      <c r="D24" s="16">
        <f t="shared" si="4"/>
        <v>0.11593472394004206</v>
      </c>
      <c r="E24" s="16">
        <f t="shared" si="4"/>
        <v>0.34780417182012618</v>
      </c>
      <c r="F24" s="16">
        <f t="shared" si="4"/>
        <v>0.57967361970021025</v>
      </c>
      <c r="G24" s="16">
        <f t="shared" si="4"/>
        <v>0.86951042955031543</v>
      </c>
      <c r="H24" s="16">
        <f t="shared" si="4"/>
        <v>1.1593472394004205</v>
      </c>
      <c r="I24" s="16">
        <f t="shared" si="4"/>
        <v>1.3912166872805047</v>
      </c>
      <c r="J24" s="16">
        <f t="shared" si="4"/>
        <v>1.7390208591006309</v>
      </c>
      <c r="K24" s="16">
        <f t="shared" si="4"/>
        <v>1.9708903069807149</v>
      </c>
      <c r="L24" s="16">
        <f t="shared" si="4"/>
        <v>2.0868250309207568</v>
      </c>
      <c r="M24" s="16">
        <f t="shared" si="4"/>
        <v>2.2607271168308203</v>
      </c>
      <c r="N24" s="16">
        <f t="shared" si="4"/>
        <v>2.4925965647109041</v>
      </c>
      <c r="O24" s="16">
        <f t="shared" si="4"/>
        <v>2.6664986506209671</v>
      </c>
    </row>
    <row r="25" spans="1:15" ht="14.25" customHeight="1" x14ac:dyDescent="0.35">
      <c r="A25" s="6"/>
      <c r="B25" s="8" t="s">
        <v>57</v>
      </c>
      <c r="C25" s="37">
        <v>2</v>
      </c>
      <c r="D25" s="37">
        <v>2</v>
      </c>
      <c r="E25" s="37">
        <v>6</v>
      </c>
      <c r="F25" s="37">
        <v>12</v>
      </c>
      <c r="G25" s="37">
        <v>23</v>
      </c>
      <c r="H25" s="37">
        <v>28</v>
      </c>
      <c r="I25" s="37">
        <v>36</v>
      </c>
      <c r="J25" s="37">
        <v>42</v>
      </c>
      <c r="K25" s="37">
        <v>67</v>
      </c>
      <c r="L25" s="37">
        <v>72</v>
      </c>
      <c r="M25" s="37">
        <v>85</v>
      </c>
      <c r="N25" s="37">
        <v>94</v>
      </c>
      <c r="O25" s="37">
        <v>101</v>
      </c>
    </row>
    <row r="26" spans="1:15" ht="14.25" customHeight="1" x14ac:dyDescent="0.35">
      <c r="A26" s="6"/>
      <c r="B26" s="8"/>
      <c r="C26" s="37">
        <v>3</v>
      </c>
      <c r="D26" s="37">
        <v>6</v>
      </c>
      <c r="E26" s="37">
        <v>13</v>
      </c>
      <c r="F26" s="37">
        <v>17</v>
      </c>
      <c r="G26" s="37">
        <v>27</v>
      </c>
      <c r="H26" s="37">
        <v>28</v>
      </c>
      <c r="I26" s="37">
        <v>39</v>
      </c>
      <c r="J26" s="37">
        <v>56</v>
      </c>
      <c r="K26" s="37">
        <v>63</v>
      </c>
      <c r="L26" s="37">
        <v>75</v>
      </c>
      <c r="M26" s="37">
        <v>84</v>
      </c>
      <c r="N26" s="37">
        <v>92</v>
      </c>
      <c r="O26" s="37">
        <v>102</v>
      </c>
    </row>
    <row r="27" spans="1:15" ht="14.25" customHeight="1" x14ac:dyDescent="0.35">
      <c r="A27" s="6"/>
      <c r="B27" s="8"/>
      <c r="C27" s="37">
        <v>5</v>
      </c>
      <c r="D27" s="37">
        <v>4</v>
      </c>
      <c r="E27" s="37">
        <v>10</v>
      </c>
      <c r="F27" s="37">
        <v>16</v>
      </c>
      <c r="G27" s="37">
        <v>20</v>
      </c>
      <c r="H27" s="37">
        <v>29</v>
      </c>
      <c r="I27" s="37">
        <v>40</v>
      </c>
      <c r="J27" s="37">
        <v>48</v>
      </c>
      <c r="K27" s="37">
        <v>63</v>
      </c>
      <c r="L27" s="37">
        <v>75</v>
      </c>
      <c r="M27" s="37">
        <v>82</v>
      </c>
      <c r="N27" s="37">
        <v>91</v>
      </c>
      <c r="O27" s="37">
        <v>92</v>
      </c>
    </row>
    <row r="28" spans="1:15" ht="14.25" customHeight="1" x14ac:dyDescent="0.35">
      <c r="A28" s="6"/>
      <c r="B28" s="8" t="s">
        <v>58</v>
      </c>
      <c r="C28" s="17">
        <f t="shared" ref="C28:O28" si="5">AVERAGE(C25:C27)</f>
        <v>3.3333333333333335</v>
      </c>
      <c r="D28" s="17">
        <f t="shared" si="5"/>
        <v>4</v>
      </c>
      <c r="E28" s="17">
        <f t="shared" si="5"/>
        <v>9.6666666666666661</v>
      </c>
      <c r="F28" s="17">
        <f t="shared" si="5"/>
        <v>15</v>
      </c>
      <c r="G28" s="17">
        <f t="shared" si="5"/>
        <v>23.333333333333332</v>
      </c>
      <c r="H28" s="17">
        <f t="shared" si="5"/>
        <v>28.333333333333332</v>
      </c>
      <c r="I28" s="17">
        <f t="shared" si="5"/>
        <v>38.333333333333336</v>
      </c>
      <c r="J28" s="17">
        <f t="shared" si="5"/>
        <v>48.666666666666664</v>
      </c>
      <c r="K28" s="17">
        <f t="shared" si="5"/>
        <v>64.333333333333329</v>
      </c>
      <c r="L28" s="17">
        <f t="shared" si="5"/>
        <v>74</v>
      </c>
      <c r="M28" s="17">
        <f t="shared" si="5"/>
        <v>83.666666666666671</v>
      </c>
      <c r="N28" s="17">
        <f t="shared" si="5"/>
        <v>92.333333333333329</v>
      </c>
      <c r="O28" s="17">
        <f t="shared" si="5"/>
        <v>98.333333333333329</v>
      </c>
    </row>
    <row r="29" spans="1:15" ht="14.25" customHeight="1" x14ac:dyDescent="0.35">
      <c r="A29" s="6"/>
      <c r="B29" s="8" t="s">
        <v>59</v>
      </c>
      <c r="C29" s="18">
        <f t="shared" ref="C29:O29" si="6">C28-$C28</f>
        <v>0</v>
      </c>
      <c r="D29" s="18">
        <f t="shared" si="6"/>
        <v>0.66666666666666652</v>
      </c>
      <c r="E29" s="18">
        <f t="shared" si="6"/>
        <v>6.3333333333333321</v>
      </c>
      <c r="F29" s="18">
        <f t="shared" si="6"/>
        <v>11.666666666666666</v>
      </c>
      <c r="G29" s="18">
        <f t="shared" si="6"/>
        <v>20</v>
      </c>
      <c r="H29" s="18">
        <f t="shared" si="6"/>
        <v>25</v>
      </c>
      <c r="I29" s="18">
        <f t="shared" si="6"/>
        <v>35</v>
      </c>
      <c r="J29" s="18">
        <f t="shared" si="6"/>
        <v>45.333333333333329</v>
      </c>
      <c r="K29" s="18">
        <f t="shared" si="6"/>
        <v>60.999999999999993</v>
      </c>
      <c r="L29" s="18">
        <f t="shared" si="6"/>
        <v>70.666666666666671</v>
      </c>
      <c r="M29" s="18">
        <f t="shared" si="6"/>
        <v>80.333333333333343</v>
      </c>
      <c r="N29" s="18">
        <f t="shared" si="6"/>
        <v>89</v>
      </c>
      <c r="O29" s="18">
        <f t="shared" si="6"/>
        <v>95</v>
      </c>
    </row>
    <row r="30" spans="1:15" ht="14.25" customHeight="1" x14ac:dyDescent="0.35">
      <c r="A30" s="6"/>
      <c r="B30" s="8" t="s">
        <v>60</v>
      </c>
      <c r="C30" s="19">
        <f t="shared" ref="C30:O30" si="7">C29/($C$12)+($C$5*$C$12/100)^1.2/10</f>
        <v>3.2223368615096772</v>
      </c>
      <c r="D30" s="19">
        <f t="shared" si="7"/>
        <v>3.2407530677711875</v>
      </c>
      <c r="E30" s="19">
        <f t="shared" si="7"/>
        <v>3.3972908209940234</v>
      </c>
      <c r="F30" s="19">
        <f t="shared" si="7"/>
        <v>3.5446204710861045</v>
      </c>
      <c r="G30" s="19">
        <f t="shared" si="7"/>
        <v>3.774823049354981</v>
      </c>
      <c r="H30" s="19">
        <f t="shared" si="7"/>
        <v>3.912944596316307</v>
      </c>
      <c r="I30" s="19">
        <f t="shared" si="7"/>
        <v>4.1891876902389589</v>
      </c>
      <c r="J30" s="19">
        <f t="shared" si="7"/>
        <v>4.4746388872923655</v>
      </c>
      <c r="K30" s="19">
        <f t="shared" si="7"/>
        <v>4.9074197344378536</v>
      </c>
      <c r="L30" s="19">
        <f t="shared" si="7"/>
        <v>5.1744547252297508</v>
      </c>
      <c r="M30" s="19">
        <f t="shared" si="7"/>
        <v>5.441489716021648</v>
      </c>
      <c r="N30" s="19">
        <f t="shared" si="7"/>
        <v>5.6809003974212793</v>
      </c>
      <c r="O30" s="19">
        <f t="shared" si="7"/>
        <v>5.8466462537748702</v>
      </c>
    </row>
    <row r="31" spans="1:15" ht="14.25" customHeight="1" x14ac:dyDescent="0.35">
      <c r="A31" s="6"/>
      <c r="B31" s="8" t="s">
        <v>61</v>
      </c>
      <c r="C31" s="6"/>
      <c r="D31" s="20">
        <f t="shared" ref="D31:O31" si="8">D29/D23</f>
        <v>1.333333333333333</v>
      </c>
      <c r="E31" s="20">
        <f t="shared" si="8"/>
        <v>4.2222222222222214</v>
      </c>
      <c r="F31" s="20">
        <f t="shared" si="8"/>
        <v>4.6666666666666661</v>
      </c>
      <c r="G31" s="20">
        <f t="shared" si="8"/>
        <v>5.333333333333333</v>
      </c>
      <c r="H31" s="20">
        <f t="shared" si="8"/>
        <v>5</v>
      </c>
      <c r="I31" s="20">
        <f t="shared" si="8"/>
        <v>5.833333333333333</v>
      </c>
      <c r="J31" s="20">
        <f t="shared" si="8"/>
        <v>6.0444444444444434</v>
      </c>
      <c r="K31" s="20">
        <f t="shared" si="8"/>
        <v>7.1764705882352935</v>
      </c>
      <c r="L31" s="20">
        <f t="shared" si="8"/>
        <v>7.8518518518518521</v>
      </c>
      <c r="M31" s="20">
        <f t="shared" si="8"/>
        <v>8.2393162393162402</v>
      </c>
      <c r="N31" s="20">
        <f t="shared" si="8"/>
        <v>8.279069767441861</v>
      </c>
      <c r="O31" s="20">
        <f t="shared" si="8"/>
        <v>8.2608695652173907</v>
      </c>
    </row>
    <row r="32" spans="1:15" ht="14.25" customHeight="1" x14ac:dyDescent="0.35">
      <c r="A32" s="6"/>
      <c r="B32" s="12" t="s">
        <v>96</v>
      </c>
      <c r="C32" s="6"/>
      <c r="D32" s="6"/>
      <c r="E32" s="6"/>
      <c r="F32" s="6"/>
      <c r="G32" s="6" t="s">
        <v>97</v>
      </c>
      <c r="H32" s="6"/>
      <c r="I32" s="6"/>
      <c r="J32" s="6"/>
      <c r="K32" s="6"/>
      <c r="L32" s="6"/>
      <c r="M32" s="6"/>
      <c r="N32" s="6"/>
      <c r="O32" s="6"/>
    </row>
    <row r="33" spans="1:15" ht="14.25" customHeight="1" x14ac:dyDescent="0.35">
      <c r="A33" s="6" t="s">
        <v>63</v>
      </c>
      <c r="B33" s="6">
        <f t="array" ref="B33">LINEST(C29:O29,C23:O23,FALSE,TRUE)</f>
        <v>7.5072207486000595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4.2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4.25" customHeight="1" x14ac:dyDescent="0.35">
      <c r="A35" s="6" t="s">
        <v>64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4.2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4.2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4.2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4.2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4.25" customHeight="1" x14ac:dyDescent="0.35">
      <c r="A40" s="6"/>
      <c r="B40" s="12" t="s">
        <v>65</v>
      </c>
      <c r="C40" s="6"/>
      <c r="D40" s="6"/>
      <c r="E40" s="6"/>
      <c r="F40" s="6"/>
      <c r="G40" s="12" t="s">
        <v>66</v>
      </c>
      <c r="H40" s="6"/>
      <c r="I40" s="6"/>
      <c r="J40" s="6"/>
      <c r="K40" s="6"/>
      <c r="L40" s="6"/>
      <c r="M40" s="6"/>
      <c r="N40" s="6"/>
      <c r="O40" s="6"/>
    </row>
    <row r="41" spans="1:15" ht="14.25" customHeight="1" x14ac:dyDescent="0.35">
      <c r="A41" s="6" t="s">
        <v>63</v>
      </c>
      <c r="B41" s="6">
        <f t="array" ref="B41">LINEST(C29:O29,C23:O23^{1;2},FALSE,TRUE)</f>
        <v>0.477415354718634</v>
      </c>
      <c r="C41" s="6"/>
      <c r="D41" s="6"/>
      <c r="E41" s="6"/>
      <c r="F41" s="6"/>
      <c r="G41" s="6">
        <f t="array" ref="G41">LINEST(C30:O30,C23:O23^{1;2},FALSE,TRUE)</f>
        <v>-6.22332597563224E-2</v>
      </c>
      <c r="H41" s="6"/>
      <c r="I41" s="6"/>
      <c r="J41" s="6"/>
      <c r="K41" s="6"/>
      <c r="L41" s="6"/>
      <c r="M41" s="6"/>
      <c r="N41" s="6"/>
      <c r="O41" s="6"/>
    </row>
    <row r="42" spans="1:15" ht="14.2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4.25" customHeight="1" x14ac:dyDescent="0.35">
      <c r="A43" s="6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4.2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4.2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4.2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4.2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4.25" customHeight="1" x14ac:dyDescent="0.35">
      <c r="A48" s="6"/>
      <c r="B48" s="12"/>
      <c r="C48" s="6">
        <v>2</v>
      </c>
      <c r="D48" s="6">
        <f t="shared" ref="D48:L48" si="9">C48+1</f>
        <v>3</v>
      </c>
      <c r="E48" s="6">
        <f t="shared" si="9"/>
        <v>4</v>
      </c>
      <c r="F48" s="6">
        <f t="shared" si="9"/>
        <v>5</v>
      </c>
      <c r="G48" s="6">
        <f t="shared" si="9"/>
        <v>6</v>
      </c>
      <c r="H48" s="6">
        <f t="shared" si="9"/>
        <v>7</v>
      </c>
      <c r="I48" s="6">
        <f t="shared" si="9"/>
        <v>8</v>
      </c>
      <c r="J48" s="6">
        <f t="shared" si="9"/>
        <v>9</v>
      </c>
      <c r="K48" s="6">
        <f t="shared" si="9"/>
        <v>10</v>
      </c>
      <c r="L48" s="6">
        <f t="shared" si="9"/>
        <v>11</v>
      </c>
      <c r="M48" s="6"/>
      <c r="N48" s="6"/>
      <c r="O48" s="6"/>
    </row>
    <row r="49" spans="1:15" ht="14.25" customHeight="1" x14ac:dyDescent="0.35">
      <c r="A49" s="6"/>
      <c r="B49" s="6">
        <v>13</v>
      </c>
      <c r="C49" s="6">
        <f t="shared" ref="C49:L49" si="10">$B$49-C48</f>
        <v>11</v>
      </c>
      <c r="D49" s="6">
        <f t="shared" si="10"/>
        <v>10</v>
      </c>
      <c r="E49" s="6">
        <f t="shared" si="10"/>
        <v>9</v>
      </c>
      <c r="F49" s="6">
        <f t="shared" si="10"/>
        <v>8</v>
      </c>
      <c r="G49" s="6">
        <f t="shared" si="10"/>
        <v>7</v>
      </c>
      <c r="H49" s="6">
        <f t="shared" si="10"/>
        <v>6</v>
      </c>
      <c r="I49" s="6">
        <f t="shared" si="10"/>
        <v>5</v>
      </c>
      <c r="J49" s="6">
        <f t="shared" si="10"/>
        <v>4</v>
      </c>
      <c r="K49" s="6">
        <f t="shared" si="10"/>
        <v>3</v>
      </c>
      <c r="L49" s="6">
        <f t="shared" si="10"/>
        <v>2</v>
      </c>
      <c r="M49" s="6"/>
      <c r="N49" s="6"/>
      <c r="O49" s="6"/>
    </row>
    <row r="50" spans="1:15" ht="14.25" customHeight="1" x14ac:dyDescent="0.35">
      <c r="A50" s="6"/>
      <c r="B50" s="6"/>
      <c r="C50" s="6" t="str">
        <f t="shared" ref="C50:L50" si="11">C48&amp;"-"&amp;C49</f>
        <v>2-11</v>
      </c>
      <c r="D50" s="6" t="str">
        <f t="shared" si="11"/>
        <v>3-10</v>
      </c>
      <c r="E50" s="6" t="str">
        <f t="shared" si="11"/>
        <v>4-9</v>
      </c>
      <c r="F50" s="6" t="str">
        <f t="shared" si="11"/>
        <v>5-8</v>
      </c>
      <c r="G50" s="6" t="str">
        <f t="shared" si="11"/>
        <v>6-7</v>
      </c>
      <c r="H50" s="6" t="str">
        <f t="shared" si="11"/>
        <v>7-6</v>
      </c>
      <c r="I50" s="6" t="str">
        <f t="shared" si="11"/>
        <v>8-5</v>
      </c>
      <c r="J50" s="6" t="str">
        <f t="shared" si="11"/>
        <v>9-4</v>
      </c>
      <c r="K50" s="6" t="str">
        <f t="shared" si="11"/>
        <v>10-3</v>
      </c>
      <c r="L50" s="6" t="str">
        <f t="shared" si="11"/>
        <v>11-2</v>
      </c>
      <c r="M50" s="6"/>
      <c r="N50" s="6"/>
      <c r="O50" s="6"/>
    </row>
    <row r="51" spans="1:15" ht="14.25" customHeight="1" x14ac:dyDescent="0.35">
      <c r="A51" s="6"/>
      <c r="B51" s="6" t="s">
        <v>68</v>
      </c>
      <c r="C51" s="39">
        <f>RSQ(C30:D30,C23:D23)</f>
        <v>1</v>
      </c>
      <c r="D51" s="39">
        <f>RSQ(C30:E30,C23:E23)</f>
        <v>0.94462647444298831</v>
      </c>
      <c r="E51" s="39">
        <f>RSQ(C30:F30,C23:F23)</f>
        <v>0.98111620473566907</v>
      </c>
      <c r="F51" s="39">
        <f>RSQ(C30:G30,C23:G23)</f>
        <v>0.98657616525497505</v>
      </c>
      <c r="G51" s="39">
        <f>RSQ(C30:H30,C23:H23)</f>
        <v>0.9921100360659838</v>
      </c>
      <c r="H51" s="39">
        <f>RSQ(C30:I30,C23:I23)</f>
        <v>0.98689694326524835</v>
      </c>
      <c r="I51" s="39">
        <f>RSQ(C30:J30,C23:J23)</f>
        <v>0.98851096755608248</v>
      </c>
      <c r="J51" s="39">
        <f>RSQ(C30:K30,C23:K23)</f>
        <v>0.97047585392711178</v>
      </c>
      <c r="K51" s="39">
        <f>RSQ(C30:L30,C23:L23)</f>
        <v>0.95956114154455496</v>
      </c>
      <c r="L51" s="39">
        <f>RSQ(C30:M30,C23:M23)</f>
        <v>0.95663512427718234</v>
      </c>
      <c r="M51" s="6"/>
      <c r="N51" s="6"/>
      <c r="O51" s="6"/>
    </row>
    <row r="52" spans="1:15" ht="14.25" customHeight="1" x14ac:dyDescent="0.35">
      <c r="A52" s="6"/>
      <c r="B52" s="6" t="s">
        <v>69</v>
      </c>
      <c r="C52" s="6">
        <f>RSQ(E30:O30,E23:O23)</f>
        <v>0.97132326768431132</v>
      </c>
      <c r="D52" s="6">
        <f>RSQ(F30:O30,F23:O23)</f>
        <v>0.97433975306741327</v>
      </c>
      <c r="E52" s="6">
        <f>RSQ(G30:O30,G23:O23)</f>
        <v>0.97834641210033579</v>
      </c>
      <c r="F52" s="6">
        <f>RSQ(H30:O30,H23:O23)</f>
        <v>0.98601023371783236</v>
      </c>
      <c r="G52" s="6">
        <f>RSQ(I30:O30,I23:O23)</f>
        <v>0.9808762756295959</v>
      </c>
      <c r="H52" s="6">
        <f>RSQ(J30:O30,J23:O23)</f>
        <v>0.97219170989108361</v>
      </c>
      <c r="I52" s="6">
        <f>RSQ(K30:O30,K23:O23)</f>
        <v>0.97218605752160026</v>
      </c>
      <c r="J52" s="6">
        <f>RSQ(L30:O30,L23:O23)</f>
        <v>0.98857017785724244</v>
      </c>
      <c r="K52" s="6">
        <f>RSQ(M30:O30,M23:O23)</f>
        <v>0.99950290890345395</v>
      </c>
      <c r="L52" s="6">
        <f>RSQ(N30:O30,N23:O23)</f>
        <v>1.0000000000000004</v>
      </c>
      <c r="M52" s="6"/>
      <c r="N52" s="6"/>
      <c r="O52" s="6"/>
    </row>
    <row r="53" spans="1:15" ht="14.25" customHeight="1" x14ac:dyDescent="0.35">
      <c r="A53" s="6"/>
      <c r="B53" s="6" t="s">
        <v>70</v>
      </c>
      <c r="C53" s="39">
        <f t="shared" ref="C53:L53" si="12">AVERAGE(C51:C52)</f>
        <v>0.98566163384215566</v>
      </c>
      <c r="D53" s="39">
        <f t="shared" si="12"/>
        <v>0.95948311375520079</v>
      </c>
      <c r="E53" s="39">
        <f t="shared" si="12"/>
        <v>0.97973130841800238</v>
      </c>
      <c r="F53" s="39">
        <f t="shared" si="12"/>
        <v>0.9862931994864037</v>
      </c>
      <c r="G53" s="39">
        <f t="shared" si="12"/>
        <v>0.98649315584778985</v>
      </c>
      <c r="H53" s="39">
        <f t="shared" si="12"/>
        <v>0.97954432657816604</v>
      </c>
      <c r="I53" s="39">
        <f t="shared" si="12"/>
        <v>0.98034851253884137</v>
      </c>
      <c r="J53" s="39">
        <f t="shared" si="12"/>
        <v>0.97952301589217705</v>
      </c>
      <c r="K53" s="39">
        <f t="shared" si="12"/>
        <v>0.97953202522400451</v>
      </c>
      <c r="L53" s="39">
        <f t="shared" si="12"/>
        <v>0.97831756213859133</v>
      </c>
      <c r="M53" s="6"/>
      <c r="N53" s="6"/>
      <c r="O53" s="6"/>
    </row>
    <row r="54" spans="1:15" ht="14.2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4.25" customHeight="1" x14ac:dyDescent="0.35">
      <c r="A55" s="6"/>
      <c r="B55" s="12" t="s">
        <v>71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4.25" customHeight="1" x14ac:dyDescent="0.35">
      <c r="A56" s="6"/>
      <c r="B56" s="6">
        <f t="array" ref="B56">LINEST(C30:E30,C23:E23,FALSE,TRUE)</f>
        <v>2.686525106150651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4.2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4.2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4.2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4.2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4.2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4.25" customHeight="1" x14ac:dyDescent="0.35">
      <c r="A62" s="6"/>
      <c r="B62" s="12" t="s">
        <v>72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4.25" customHeight="1" x14ac:dyDescent="0.35">
      <c r="A63" s="6"/>
      <c r="B63" s="6">
        <f t="array" ref="B63">LINEST(F30:O30,F23:O23,TRUE,TRUE)</f>
        <v>0.27115596798394026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4.2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4.2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4.2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4.2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4.2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4.25" customHeight="1" x14ac:dyDescent="0.35">
      <c r="A69" s="6"/>
      <c r="B69" s="12" t="s">
        <v>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4.25" customHeight="1" x14ac:dyDescent="0.35">
      <c r="A70" s="6"/>
      <c r="B70" s="6">
        <f t="array" ref="B70:C74">LINEST(C23:O23,C18:O18,FALSE,TRUE)</f>
        <v>0.19761538461538461</v>
      </c>
      <c r="C70" s="6">
        <v>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4.25" customHeight="1" x14ac:dyDescent="0.35">
      <c r="A71" s="6"/>
      <c r="B71" s="6">
        <v>2.8600664810689478E-3</v>
      </c>
      <c r="C71" s="6" t="e">
        <v>#N/A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4.25" customHeight="1" x14ac:dyDescent="0.35">
      <c r="A72" s="6"/>
      <c r="B72" s="6">
        <v>0.99749272635214281</v>
      </c>
      <c r="C72" s="6">
        <v>0.36458836992858035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4.25" customHeight="1" x14ac:dyDescent="0.35">
      <c r="A73" s="6"/>
      <c r="B73" s="6">
        <v>4774.0751100126636</v>
      </c>
      <c r="C73" s="6">
        <v>12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4.25" customHeight="1" x14ac:dyDescent="0.35">
      <c r="A74" s="6"/>
      <c r="B74" s="6">
        <v>634.59240384615384</v>
      </c>
      <c r="C74" s="6">
        <v>1.5950961538461523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4.2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4.25" customHeight="1" x14ac:dyDescent="0.35">
      <c r="A76" s="6"/>
      <c r="B76" s="12" t="s">
        <v>74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4.25" customHeight="1" x14ac:dyDescent="0.35">
      <c r="A77" s="6"/>
      <c r="B77" s="6"/>
      <c r="C77" s="6" t="s">
        <v>75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4.25" customHeight="1" x14ac:dyDescent="0.35">
      <c r="A78" s="6"/>
      <c r="B78" s="6"/>
      <c r="C78" s="6" t="s">
        <v>76</v>
      </c>
      <c r="D78" s="6" t="s">
        <v>77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4.25" customHeight="1" x14ac:dyDescent="0.35">
      <c r="A79" s="6"/>
      <c r="B79" s="6" t="s">
        <v>78</v>
      </c>
      <c r="C79" s="6">
        <f>[1]Analysis!$P$146</f>
        <v>0.34203744840647843</v>
      </c>
      <c r="D79" s="6">
        <f>[1]Analysis!$Q$146</f>
        <v>3.2585633843548916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4.25" customHeight="1" x14ac:dyDescent="0.35">
      <c r="A80" s="6"/>
      <c r="B80" s="6" t="s">
        <v>79</v>
      </c>
      <c r="C80" s="6">
        <f>[1]Analysis!$D$140</f>
        <v>0.23143507692307691</v>
      </c>
      <c r="D80" s="6">
        <f>[1]Analysis!$E$140</f>
        <v>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4.2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4.25" customHeight="1" x14ac:dyDescent="0.35">
      <c r="A82" s="6"/>
      <c r="B82" s="6"/>
      <c r="C82" s="6" t="s">
        <v>76</v>
      </c>
      <c r="D82" s="6" t="s">
        <v>77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4.25" customHeight="1" x14ac:dyDescent="0.35">
      <c r="A83" s="6"/>
      <c r="B83" s="6" t="s">
        <v>80</v>
      </c>
      <c r="C83" s="6">
        <f>$C$79*$C$12</f>
        <v>12.381755632314521</v>
      </c>
      <c r="D83" s="6">
        <f t="shared" ref="D83:D84" si="13">$C$12*($D$79-($C$5*$C$12/100)^1.2/10)</f>
        <v>1.3114001269967588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4.25" customHeight="1" x14ac:dyDescent="0.35">
      <c r="A84" s="6"/>
      <c r="B84" s="6" t="s">
        <v>81</v>
      </c>
      <c r="C84" s="6">
        <f>$C$79*$C$12*$C$80</f>
        <v>2.8655725672074519</v>
      </c>
      <c r="D84" s="6">
        <f t="shared" si="13"/>
        <v>1.3114001269967588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4.2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4.2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4.25" customHeight="1" x14ac:dyDescent="0.35">
      <c r="A87" s="6"/>
      <c r="B87" s="6" t="s">
        <v>82</v>
      </c>
      <c r="C87" s="8">
        <v>15</v>
      </c>
      <c r="D87" s="8">
        <f t="shared" ref="D87:L87" si="14">C87+5</f>
        <v>20</v>
      </c>
      <c r="E87" s="8">
        <f t="shared" si="14"/>
        <v>25</v>
      </c>
      <c r="F87" s="8">
        <f t="shared" si="14"/>
        <v>30</v>
      </c>
      <c r="G87" s="8">
        <f t="shared" si="14"/>
        <v>35</v>
      </c>
      <c r="H87" s="8">
        <f t="shared" si="14"/>
        <v>40</v>
      </c>
      <c r="I87" s="8">
        <f t="shared" si="14"/>
        <v>45</v>
      </c>
      <c r="J87" s="8">
        <f t="shared" si="14"/>
        <v>50</v>
      </c>
      <c r="K87" s="8">
        <f t="shared" si="14"/>
        <v>55</v>
      </c>
      <c r="L87" s="8">
        <f t="shared" si="14"/>
        <v>60</v>
      </c>
      <c r="M87" s="6"/>
      <c r="N87" s="6"/>
      <c r="O87" s="6"/>
    </row>
    <row r="88" spans="1:15" ht="14.25" customHeight="1" x14ac:dyDescent="0.35">
      <c r="A88" s="6"/>
      <c r="B88" s="6" t="s">
        <v>83</v>
      </c>
      <c r="C88" s="40">
        <f t="shared" ref="C88:L88" si="15">$C$80*C87</f>
        <v>3.4715261538461535</v>
      </c>
      <c r="D88" s="40">
        <f t="shared" si="15"/>
        <v>4.628701538461538</v>
      </c>
      <c r="E88" s="40">
        <f t="shared" si="15"/>
        <v>5.7858769230769225</v>
      </c>
      <c r="F88" s="40">
        <f t="shared" si="15"/>
        <v>6.943052307692307</v>
      </c>
      <c r="G88" s="40">
        <f t="shared" si="15"/>
        <v>8.1002276923076924</v>
      </c>
      <c r="H88" s="40">
        <f t="shared" si="15"/>
        <v>9.257403076923076</v>
      </c>
      <c r="I88" s="40">
        <f t="shared" si="15"/>
        <v>10.414578461538461</v>
      </c>
      <c r="J88" s="40">
        <f t="shared" si="15"/>
        <v>11.571753846153845</v>
      </c>
      <c r="K88" s="40">
        <f t="shared" si="15"/>
        <v>12.72892923076923</v>
      </c>
      <c r="L88" s="41">
        <f t="shared" si="15"/>
        <v>13.886104615384614</v>
      </c>
      <c r="M88" s="6"/>
      <c r="N88" s="6"/>
      <c r="O88" s="6"/>
    </row>
    <row r="89" spans="1:15" ht="14.25" customHeight="1" x14ac:dyDescent="0.35">
      <c r="A89" s="6"/>
      <c r="B89" s="6" t="s">
        <v>84</v>
      </c>
      <c r="C89" s="6">
        <f t="shared" ref="C89:L89" si="16">F23</f>
        <v>2.5</v>
      </c>
      <c r="D89" s="6">
        <f t="shared" si="16"/>
        <v>3.75</v>
      </c>
      <c r="E89" s="6">
        <f t="shared" si="16"/>
        <v>5</v>
      </c>
      <c r="F89" s="6">
        <f t="shared" si="16"/>
        <v>6</v>
      </c>
      <c r="G89" s="6">
        <f t="shared" si="16"/>
        <v>7.5</v>
      </c>
      <c r="H89" s="6">
        <f t="shared" si="16"/>
        <v>8.5</v>
      </c>
      <c r="I89" s="6">
        <f t="shared" si="16"/>
        <v>9</v>
      </c>
      <c r="J89" s="6">
        <f t="shared" si="16"/>
        <v>9.75</v>
      </c>
      <c r="K89" s="6">
        <f t="shared" si="16"/>
        <v>10.75</v>
      </c>
      <c r="L89" s="42">
        <f t="shared" si="16"/>
        <v>11.5</v>
      </c>
      <c r="M89" s="6"/>
      <c r="N89" s="6"/>
      <c r="O89" s="6"/>
    </row>
    <row r="90" spans="1:15" ht="14.25" customHeight="1" x14ac:dyDescent="0.35">
      <c r="A90" s="6"/>
      <c r="B90" s="6" t="s">
        <v>85</v>
      </c>
      <c r="C90" s="43">
        <f t="shared" ref="C90:L90" si="17">C88-C89</f>
        <v>0.97152615384615348</v>
      </c>
      <c r="D90" s="43">
        <f t="shared" si="17"/>
        <v>0.87870153846153798</v>
      </c>
      <c r="E90" s="43">
        <f t="shared" si="17"/>
        <v>0.78587692307692247</v>
      </c>
      <c r="F90" s="43">
        <f t="shared" si="17"/>
        <v>0.94305230769230697</v>
      </c>
      <c r="G90" s="43">
        <f t="shared" si="17"/>
        <v>0.60022769230769235</v>
      </c>
      <c r="H90" s="43">
        <f t="shared" si="17"/>
        <v>0.75740307692307596</v>
      </c>
      <c r="I90" s="43">
        <f t="shared" si="17"/>
        <v>1.4145784615384613</v>
      </c>
      <c r="J90" s="43">
        <f t="shared" si="17"/>
        <v>1.8217538461538449</v>
      </c>
      <c r="K90" s="43">
        <f t="shared" si="17"/>
        <v>1.9789292307692303</v>
      </c>
      <c r="L90" s="44">
        <f t="shared" si="17"/>
        <v>2.3861046153846139</v>
      </c>
      <c r="M90" s="6"/>
      <c r="N90" s="6"/>
      <c r="O90" s="6"/>
    </row>
    <row r="91" spans="1:15" ht="14.25" customHeight="1" x14ac:dyDescent="0.35">
      <c r="A91" s="6"/>
      <c r="B91" s="6" t="s">
        <v>86</v>
      </c>
      <c r="C91" s="45">
        <f t="shared" ref="C91:L91" si="18">C90/C89</f>
        <v>0.3886104615384614</v>
      </c>
      <c r="D91" s="45">
        <f t="shared" si="18"/>
        <v>0.23432041025641012</v>
      </c>
      <c r="E91" s="45">
        <f t="shared" si="18"/>
        <v>0.15717538461538449</v>
      </c>
      <c r="F91" s="45">
        <f t="shared" si="18"/>
        <v>0.15717538461538449</v>
      </c>
      <c r="G91" s="45">
        <f t="shared" si="18"/>
        <v>8.0030358974358978E-2</v>
      </c>
      <c r="H91" s="45">
        <f t="shared" si="18"/>
        <v>8.9106244343891292E-2</v>
      </c>
      <c r="I91" s="45">
        <f t="shared" si="18"/>
        <v>0.15717538461538461</v>
      </c>
      <c r="J91" s="45">
        <f t="shared" si="18"/>
        <v>0.18684654832347128</v>
      </c>
      <c r="K91" s="45">
        <f t="shared" si="18"/>
        <v>0.18408644007155631</v>
      </c>
      <c r="L91" s="46">
        <f t="shared" si="18"/>
        <v>0.20748735785953165</v>
      </c>
      <c r="M91" s="6"/>
      <c r="N91" s="6"/>
      <c r="O91" s="6"/>
    </row>
    <row r="92" spans="1:15" ht="14.25" customHeight="1" x14ac:dyDescent="0.35">
      <c r="A92" s="6"/>
      <c r="B92" s="6" t="s">
        <v>87</v>
      </c>
      <c r="C92" s="47">
        <f t="shared" ref="C92:L92" si="19">F29</f>
        <v>11.666666666666666</v>
      </c>
      <c r="D92" s="47">
        <f t="shared" si="19"/>
        <v>20</v>
      </c>
      <c r="E92" s="47">
        <f t="shared" si="19"/>
        <v>25</v>
      </c>
      <c r="F92" s="47">
        <f t="shared" si="19"/>
        <v>35</v>
      </c>
      <c r="G92" s="47">
        <f t="shared" si="19"/>
        <v>45.333333333333329</v>
      </c>
      <c r="H92" s="47">
        <f t="shared" si="19"/>
        <v>60.999999999999993</v>
      </c>
      <c r="I92" s="47">
        <f t="shared" si="19"/>
        <v>70.666666666666671</v>
      </c>
      <c r="J92" s="47">
        <f t="shared" si="19"/>
        <v>80.333333333333343</v>
      </c>
      <c r="K92" s="47">
        <f t="shared" si="19"/>
        <v>89</v>
      </c>
      <c r="L92" s="48">
        <f t="shared" si="19"/>
        <v>95</v>
      </c>
      <c r="M92" s="6"/>
      <c r="N92" s="6"/>
      <c r="O92" s="6"/>
    </row>
    <row r="93" spans="1:15" ht="14.25" customHeight="1" x14ac:dyDescent="0.35">
      <c r="A93" s="6"/>
      <c r="B93" s="6" t="s">
        <v>88</v>
      </c>
      <c r="C93" s="17">
        <f t="shared" ref="C93:L93" si="20">$C$83*C89+$D$83</f>
        <v>32.265789207783058</v>
      </c>
      <c r="D93" s="17">
        <f t="shared" si="20"/>
        <v>47.742983748176215</v>
      </c>
      <c r="E93" s="17">
        <f t="shared" si="20"/>
        <v>63.220178288569365</v>
      </c>
      <c r="F93" s="17">
        <f t="shared" si="20"/>
        <v>75.60193392088388</v>
      </c>
      <c r="G93" s="17">
        <f t="shared" si="20"/>
        <v>94.174567369355671</v>
      </c>
      <c r="H93" s="17">
        <f t="shared" si="20"/>
        <v>106.55632300167018</v>
      </c>
      <c r="I93" s="17">
        <f t="shared" si="20"/>
        <v>112.74720081782745</v>
      </c>
      <c r="J93" s="17">
        <f t="shared" si="20"/>
        <v>122.03351754206334</v>
      </c>
      <c r="K93" s="17">
        <f t="shared" si="20"/>
        <v>134.41527317437783</v>
      </c>
      <c r="L93" s="17">
        <f t="shared" si="20"/>
        <v>143.70158989861375</v>
      </c>
      <c r="M93" s="6"/>
      <c r="N93" s="6"/>
      <c r="O93" s="6"/>
    </row>
    <row r="94" spans="1:15" ht="14.25" customHeight="1" x14ac:dyDescent="0.35">
      <c r="A94" s="6"/>
      <c r="B94" s="6" t="s">
        <v>85</v>
      </c>
      <c r="C94" s="49">
        <f t="shared" ref="C94:L94" si="21">C93-C92</f>
        <v>20.599122541116394</v>
      </c>
      <c r="D94" s="49">
        <f t="shared" si="21"/>
        <v>27.742983748176215</v>
      </c>
      <c r="E94" s="49">
        <f t="shared" si="21"/>
        <v>38.220178288569365</v>
      </c>
      <c r="F94" s="49">
        <f t="shared" si="21"/>
        <v>40.60193392088388</v>
      </c>
      <c r="G94" s="49">
        <f t="shared" si="21"/>
        <v>48.841234036022342</v>
      </c>
      <c r="H94" s="49">
        <f t="shared" si="21"/>
        <v>45.556323001670187</v>
      </c>
      <c r="I94" s="49">
        <f t="shared" si="21"/>
        <v>42.080534151160776</v>
      </c>
      <c r="J94" s="49">
        <f t="shared" si="21"/>
        <v>41.700184208729993</v>
      </c>
      <c r="K94" s="49">
        <f t="shared" si="21"/>
        <v>45.41527317437783</v>
      </c>
      <c r="L94" s="50">
        <f t="shared" si="21"/>
        <v>48.701589898613747</v>
      </c>
      <c r="M94" s="6"/>
      <c r="N94" s="6"/>
      <c r="O94" s="6"/>
    </row>
    <row r="95" spans="1:15" ht="14.25" customHeight="1" x14ac:dyDescent="0.35">
      <c r="A95" s="6"/>
      <c r="B95" s="6" t="s">
        <v>86</v>
      </c>
      <c r="C95" s="45">
        <f t="shared" ref="C95:L95" si="22">C94/C92</f>
        <v>1.7656390749528339</v>
      </c>
      <c r="D95" s="45">
        <f t="shared" si="22"/>
        <v>1.3871491874088107</v>
      </c>
      <c r="E95" s="45">
        <f t="shared" si="22"/>
        <v>1.5288071315427745</v>
      </c>
      <c r="F95" s="45">
        <f t="shared" si="22"/>
        <v>1.1600552548823966</v>
      </c>
      <c r="G95" s="45">
        <f t="shared" si="22"/>
        <v>1.0773801625593165</v>
      </c>
      <c r="H95" s="45">
        <f t="shared" si="22"/>
        <v>0.74682496724049496</v>
      </c>
      <c r="I95" s="45">
        <f t="shared" si="22"/>
        <v>0.59547925685604863</v>
      </c>
      <c r="J95" s="45">
        <f t="shared" si="22"/>
        <v>0.51908942998419072</v>
      </c>
      <c r="K95" s="45">
        <f t="shared" si="22"/>
        <v>0.51028396825143629</v>
      </c>
      <c r="L95" s="46">
        <f t="shared" si="22"/>
        <v>0.51264831472224992</v>
      </c>
      <c r="M95" s="6"/>
      <c r="N95" s="6"/>
      <c r="O95" s="6"/>
    </row>
    <row r="96" spans="1:15" ht="14.25" customHeight="1" x14ac:dyDescent="0.35">
      <c r="A96" s="6"/>
      <c r="B96" s="6" t="s">
        <v>89</v>
      </c>
      <c r="C96" s="47">
        <f t="shared" ref="C96:L96" si="23">$C$84*C87+$D$84</f>
        <v>44.294988635108538</v>
      </c>
      <c r="D96" s="47">
        <f t="shared" si="23"/>
        <v>58.622851471145793</v>
      </c>
      <c r="E96" s="47">
        <f t="shared" si="23"/>
        <v>72.950714307183063</v>
      </c>
      <c r="F96" s="47">
        <f t="shared" si="23"/>
        <v>87.278577143220318</v>
      </c>
      <c r="G96" s="47">
        <f t="shared" si="23"/>
        <v>101.60643997925757</v>
      </c>
      <c r="H96" s="47">
        <f t="shared" si="23"/>
        <v>115.93430281529483</v>
      </c>
      <c r="I96" s="47">
        <f t="shared" si="23"/>
        <v>130.26216565133211</v>
      </c>
      <c r="J96" s="47">
        <f t="shared" si="23"/>
        <v>144.59002848736935</v>
      </c>
      <c r="K96" s="47">
        <f t="shared" si="23"/>
        <v>158.91789132340659</v>
      </c>
      <c r="L96" s="48">
        <f t="shared" si="23"/>
        <v>173.24575415944389</v>
      </c>
      <c r="M96" s="6"/>
      <c r="N96" s="6"/>
      <c r="O96" s="6"/>
    </row>
    <row r="97" spans="1:15" ht="14.25" customHeight="1" x14ac:dyDescent="0.35">
      <c r="A97" s="6"/>
      <c r="B97" s="6" t="s">
        <v>85</v>
      </c>
      <c r="C97" s="49">
        <f t="shared" ref="C97:L97" si="24">C96-C92</f>
        <v>32.628321968441874</v>
      </c>
      <c r="D97" s="49">
        <f t="shared" si="24"/>
        <v>38.622851471145793</v>
      </c>
      <c r="E97" s="49">
        <f t="shared" si="24"/>
        <v>47.950714307183063</v>
      </c>
      <c r="F97" s="49">
        <f t="shared" si="24"/>
        <v>52.278577143220318</v>
      </c>
      <c r="G97" s="49">
        <f t="shared" si="24"/>
        <v>56.273106645924244</v>
      </c>
      <c r="H97" s="49">
        <f t="shared" si="24"/>
        <v>54.934302815294835</v>
      </c>
      <c r="I97" s="49">
        <f t="shared" si="24"/>
        <v>59.59549898466544</v>
      </c>
      <c r="J97" s="49">
        <f t="shared" si="24"/>
        <v>64.256695154036009</v>
      </c>
      <c r="K97" s="49">
        <f t="shared" si="24"/>
        <v>69.917891323406593</v>
      </c>
      <c r="L97" s="50">
        <f t="shared" si="24"/>
        <v>78.245754159443891</v>
      </c>
      <c r="M97" s="6"/>
      <c r="N97" s="6"/>
      <c r="O97" s="6"/>
    </row>
    <row r="98" spans="1:15" ht="14.25" customHeight="1" x14ac:dyDescent="0.35">
      <c r="A98" s="6"/>
      <c r="B98" s="6" t="s">
        <v>86</v>
      </c>
      <c r="C98" s="45">
        <f t="shared" ref="C98:L98" si="25">C97/C92</f>
        <v>2.7967133115807323</v>
      </c>
      <c r="D98" s="45">
        <f t="shared" si="25"/>
        <v>1.9311425735572896</v>
      </c>
      <c r="E98" s="45">
        <f t="shared" si="25"/>
        <v>1.9180285722873225</v>
      </c>
      <c r="F98" s="45">
        <f t="shared" si="25"/>
        <v>1.4936736326634377</v>
      </c>
      <c r="G98" s="45">
        <f t="shared" si="25"/>
        <v>1.2413185289542115</v>
      </c>
      <c r="H98" s="45">
        <f t="shared" si="25"/>
        <v>0.90056234123434165</v>
      </c>
      <c r="I98" s="45">
        <f t="shared" si="25"/>
        <v>0.84333253280186937</v>
      </c>
      <c r="J98" s="45">
        <f t="shared" si="25"/>
        <v>0.79987587328675525</v>
      </c>
      <c r="K98" s="45">
        <f t="shared" si="25"/>
        <v>0.78559428453265834</v>
      </c>
      <c r="L98" s="46">
        <f t="shared" si="25"/>
        <v>0.82363951746783048</v>
      </c>
      <c r="M98" s="6"/>
      <c r="N98" s="6"/>
      <c r="O98" s="6"/>
    </row>
    <row r="99" spans="1:15" ht="14.2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4.2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4.2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4.2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4.2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4.2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4.2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/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1:15" ht="14.25" customHeigh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4.25" customHeight="1" x14ac:dyDescent="0.35">
      <c r="A2" s="6"/>
      <c r="B2" s="8" t="s">
        <v>109</v>
      </c>
      <c r="C2" s="6" t="s">
        <v>118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4.25" customHeight="1" x14ac:dyDescent="0.35">
      <c r="A3" s="6"/>
      <c r="B3" s="8" t="s">
        <v>0</v>
      </c>
      <c r="C3" s="37">
        <v>25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4.25" customHeight="1" x14ac:dyDescent="0.35">
      <c r="A4" s="6"/>
      <c r="B4" s="8" t="s">
        <v>1</v>
      </c>
      <c r="C4" s="37">
        <v>177</v>
      </c>
      <c r="D4" s="8" t="s">
        <v>35</v>
      </c>
      <c r="E4" s="6">
        <f>C4*8/29</f>
        <v>48.827586206896555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4.25" customHeight="1" x14ac:dyDescent="0.35">
      <c r="A5" s="6"/>
      <c r="B5" s="8" t="s">
        <v>2</v>
      </c>
      <c r="C5" s="37">
        <v>70.400000000000006</v>
      </c>
      <c r="D5" s="8" t="s">
        <v>36</v>
      </c>
      <c r="E5" s="6">
        <v>12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customHeight="1" x14ac:dyDescent="0.35">
      <c r="A6" s="6"/>
      <c r="B6" s="8" t="s">
        <v>3</v>
      </c>
      <c r="C6" s="37">
        <v>18.600000000000001</v>
      </c>
      <c r="D6" s="8" t="s">
        <v>37</v>
      </c>
      <c r="E6" s="6">
        <f>(E4^2+E5^2)^0.5</f>
        <v>50.280544694662119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4.25" customHeight="1" x14ac:dyDescent="0.35">
      <c r="A7" s="6"/>
      <c r="B7" s="8" t="s">
        <v>4</v>
      </c>
      <c r="C7" s="37"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4.25" customHeight="1" x14ac:dyDescent="0.35">
      <c r="A8" s="6"/>
      <c r="B8" s="8" t="s">
        <v>5</v>
      </c>
      <c r="C8" s="37">
        <v>22.5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25" customHeight="1" x14ac:dyDescent="0.35">
      <c r="A9" s="6"/>
      <c r="B9" s="8" t="s">
        <v>38</v>
      </c>
      <c r="C9" s="36">
        <f>(C4)+(C5*(C11/100+C12/100))^2</f>
        <v>1323.6621337600006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25" customHeight="1" x14ac:dyDescent="0.35">
      <c r="A10" s="6"/>
      <c r="B10" s="8"/>
      <c r="C10" s="6" t="s">
        <v>39</v>
      </c>
      <c r="D10" s="6" t="s">
        <v>40</v>
      </c>
      <c r="E10" s="6" t="s">
        <v>41</v>
      </c>
      <c r="F10" s="6" t="s">
        <v>42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ht="14.25" customHeight="1" x14ac:dyDescent="0.35">
      <c r="A11" s="6"/>
      <c r="B11" s="8" t="s">
        <v>43</v>
      </c>
      <c r="C11" s="37">
        <v>13</v>
      </c>
      <c r="D11" s="37">
        <v>11.4</v>
      </c>
      <c r="E11" s="37">
        <v>19.100000000000001</v>
      </c>
      <c r="F11" s="37">
        <v>18.5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ht="14.25" customHeight="1" x14ac:dyDescent="0.35">
      <c r="A12" s="6"/>
      <c r="B12" s="8" t="s">
        <v>44</v>
      </c>
      <c r="C12" s="37">
        <v>35.1</v>
      </c>
      <c r="D12" s="37">
        <v>28.8</v>
      </c>
      <c r="E12" s="37">
        <v>40.200000000000003</v>
      </c>
      <c r="F12" s="37">
        <v>52.3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ht="14.25" customHeight="1" x14ac:dyDescent="0.35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4.25" customHeight="1" x14ac:dyDescent="0.35">
      <c r="A14" s="6"/>
      <c r="B14" s="12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4.25" customHeight="1" x14ac:dyDescent="0.35">
      <c r="A15" s="6"/>
      <c r="B15" s="6"/>
      <c r="C15" s="6" t="s">
        <v>46</v>
      </c>
      <c r="D15" s="6" t="s">
        <v>18</v>
      </c>
      <c r="E15" s="6" t="s">
        <v>19</v>
      </c>
      <c r="F15" s="6" t="s">
        <v>47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ht="14.25" customHeight="1" x14ac:dyDescent="0.35">
      <c r="A16" s="6"/>
      <c r="B16" s="6" t="s">
        <v>48</v>
      </c>
      <c r="C16" s="37">
        <v>48</v>
      </c>
      <c r="D16" s="37">
        <v>18</v>
      </c>
      <c r="E16" s="38" t="s">
        <v>49</v>
      </c>
      <c r="F16" s="37">
        <v>30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ht="14.25" customHeight="1" x14ac:dyDescent="0.35">
      <c r="A17" s="6"/>
      <c r="B17" s="6" t="s">
        <v>50</v>
      </c>
      <c r="C17" s="37">
        <v>48</v>
      </c>
      <c r="D17" s="38" t="s">
        <v>49</v>
      </c>
      <c r="E17" s="37">
        <v>44</v>
      </c>
      <c r="F17" s="37">
        <v>25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ht="14.25" customHeight="1" x14ac:dyDescent="0.35">
      <c r="A18" s="6"/>
      <c r="B18" s="6"/>
      <c r="C18" s="20">
        <f t="shared" ref="C18:O18" si="0">$A$20-C20</f>
        <v>0</v>
      </c>
      <c r="D18" s="20">
        <f t="shared" si="0"/>
        <v>5</v>
      </c>
      <c r="E18" s="20">
        <f t="shared" si="0"/>
        <v>10</v>
      </c>
      <c r="F18" s="20">
        <f t="shared" si="0"/>
        <v>15</v>
      </c>
      <c r="G18" s="20">
        <f t="shared" si="0"/>
        <v>20</v>
      </c>
      <c r="H18" s="20">
        <f t="shared" si="0"/>
        <v>25</v>
      </c>
      <c r="I18" s="20">
        <f t="shared" si="0"/>
        <v>30</v>
      </c>
      <c r="J18" s="20">
        <f t="shared" si="0"/>
        <v>35</v>
      </c>
      <c r="K18" s="20">
        <f t="shared" si="0"/>
        <v>40</v>
      </c>
      <c r="L18" s="20">
        <f t="shared" si="0"/>
        <v>45</v>
      </c>
      <c r="M18" s="20">
        <f t="shared" si="0"/>
        <v>50</v>
      </c>
      <c r="N18" s="20">
        <f t="shared" si="0"/>
        <v>55</v>
      </c>
      <c r="O18" s="20">
        <f t="shared" si="0"/>
        <v>60</v>
      </c>
    </row>
    <row r="19" spans="1:15" ht="14.25" customHeight="1" x14ac:dyDescent="0.35">
      <c r="A19" s="6"/>
      <c r="B19" s="12" t="s">
        <v>115</v>
      </c>
      <c r="C19" s="20">
        <f t="shared" ref="C19:O19" si="1">($E$4^2+$E$5^2-2*$E$4*$E$5*COS((90+$A$20-C20)*PI()/180))^0.5-$E$6</f>
        <v>0</v>
      </c>
      <c r="D19" s="20">
        <f t="shared" si="1"/>
        <v>1.0055907008852074</v>
      </c>
      <c r="E19" s="20">
        <f t="shared" si="1"/>
        <v>1.9844042438451837</v>
      </c>
      <c r="F19" s="20">
        <f t="shared" si="1"/>
        <v>2.9306702555101225</v>
      </c>
      <c r="G19" s="20">
        <f t="shared" si="1"/>
        <v>3.8390784338983366</v>
      </c>
      <c r="H19" s="20">
        <f t="shared" si="1"/>
        <v>4.7047577540648646</v>
      </c>
      <c r="I19" s="20">
        <f t="shared" si="1"/>
        <v>5.5232563342523306</v>
      </c>
      <c r="J19" s="20">
        <f t="shared" si="1"/>
        <v>6.2905225058434766</v>
      </c>
      <c r="K19" s="20">
        <f t="shared" si="1"/>
        <v>7.0028874038476729</v>
      </c>
      <c r="L19" s="20">
        <f t="shared" si="1"/>
        <v>7.6570492351234876</v>
      </c>
      <c r="M19" s="20">
        <f t="shared" si="1"/>
        <v>8.2500592730474338</v>
      </c>
      <c r="N19" s="20">
        <f t="shared" si="1"/>
        <v>8.7793095568490784</v>
      </c>
      <c r="O19" s="20">
        <f t="shared" si="1"/>
        <v>9.2425222310889836</v>
      </c>
    </row>
    <row r="20" spans="1:15" ht="14.25" customHeight="1" x14ac:dyDescent="0.35">
      <c r="A20" s="6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A21" s="6"/>
      <c r="B21" s="8" t="s">
        <v>53</v>
      </c>
      <c r="C21" s="37">
        <v>8.5</v>
      </c>
      <c r="D21" s="37">
        <v>10.5</v>
      </c>
      <c r="E21" s="37">
        <v>11.5</v>
      </c>
      <c r="F21" s="37">
        <v>13.25</v>
      </c>
      <c r="G21" s="37">
        <v>14.75</v>
      </c>
      <c r="H21" s="37">
        <v>15.75</v>
      </c>
      <c r="I21" s="37">
        <v>17</v>
      </c>
      <c r="J21" s="37">
        <v>18</v>
      </c>
      <c r="K21" s="37">
        <v>19</v>
      </c>
      <c r="L21" s="37">
        <v>19.5</v>
      </c>
      <c r="M21" s="37">
        <v>19.75</v>
      </c>
      <c r="N21" s="37">
        <v>20.5</v>
      </c>
      <c r="O21" s="37">
        <v>21</v>
      </c>
    </row>
    <row r="22" spans="1:15" ht="14.25" customHeight="1" x14ac:dyDescent="0.35">
      <c r="A22" s="6"/>
      <c r="B22" s="12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35">
      <c r="A23" s="6"/>
      <c r="B23" s="8" t="s">
        <v>55</v>
      </c>
      <c r="C23" s="15">
        <f t="shared" ref="C23:O23" si="3">(C21-$C$21)</f>
        <v>0</v>
      </c>
      <c r="D23" s="15">
        <f t="shared" si="3"/>
        <v>2</v>
      </c>
      <c r="E23" s="15">
        <f t="shared" si="3"/>
        <v>3</v>
      </c>
      <c r="F23" s="15">
        <f t="shared" si="3"/>
        <v>4.75</v>
      </c>
      <c r="G23" s="15">
        <f t="shared" si="3"/>
        <v>6.25</v>
      </c>
      <c r="H23" s="15">
        <f t="shared" si="3"/>
        <v>7.25</v>
      </c>
      <c r="I23" s="15">
        <f t="shared" si="3"/>
        <v>8.5</v>
      </c>
      <c r="J23" s="15">
        <f t="shared" si="3"/>
        <v>9.5</v>
      </c>
      <c r="K23" s="15">
        <f t="shared" si="3"/>
        <v>10.5</v>
      </c>
      <c r="L23" s="15">
        <f t="shared" si="3"/>
        <v>11</v>
      </c>
      <c r="M23" s="15">
        <f t="shared" si="3"/>
        <v>11.25</v>
      </c>
      <c r="N23" s="15">
        <f t="shared" si="3"/>
        <v>12</v>
      </c>
      <c r="O23" s="15">
        <f t="shared" si="3"/>
        <v>12.5</v>
      </c>
    </row>
    <row r="24" spans="1:15" ht="14.25" customHeight="1" x14ac:dyDescent="0.35">
      <c r="A24" s="6"/>
      <c r="B24" s="8" t="s">
        <v>56</v>
      </c>
      <c r="C24" s="16">
        <f t="shared" ref="C24:O24" si="4">C23/$C$8^0.5</f>
        <v>0</v>
      </c>
      <c r="D24" s="16">
        <f t="shared" si="4"/>
        <v>0.4216370213557839</v>
      </c>
      <c r="E24" s="16">
        <f t="shared" si="4"/>
        <v>0.63245553203367588</v>
      </c>
      <c r="F24" s="16">
        <f t="shared" si="4"/>
        <v>1.0013879257199867</v>
      </c>
      <c r="G24" s="16">
        <f t="shared" si="4"/>
        <v>1.3176156917368247</v>
      </c>
      <c r="H24" s="16">
        <f t="shared" si="4"/>
        <v>1.5284342024147166</v>
      </c>
      <c r="I24" s="16">
        <f t="shared" si="4"/>
        <v>1.7919573407620817</v>
      </c>
      <c r="J24" s="16">
        <f t="shared" si="4"/>
        <v>2.0027758514399734</v>
      </c>
      <c r="K24" s="16">
        <f t="shared" si="4"/>
        <v>2.2135943621178655</v>
      </c>
      <c r="L24" s="16">
        <f t="shared" si="4"/>
        <v>2.3190036174568114</v>
      </c>
      <c r="M24" s="16">
        <f t="shared" si="4"/>
        <v>2.3717082451262845</v>
      </c>
      <c r="N24" s="16">
        <f t="shared" si="4"/>
        <v>2.5298221281347035</v>
      </c>
      <c r="O24" s="16">
        <f t="shared" si="4"/>
        <v>2.6352313834736494</v>
      </c>
    </row>
    <row r="25" spans="1:15" ht="14.25" customHeight="1" x14ac:dyDescent="0.35">
      <c r="A25" s="6"/>
      <c r="B25" s="8" t="s">
        <v>57</v>
      </c>
      <c r="C25" s="37">
        <v>14</v>
      </c>
      <c r="D25" s="37">
        <v>18</v>
      </c>
      <c r="E25" s="37">
        <v>25</v>
      </c>
      <c r="F25" s="37">
        <v>32</v>
      </c>
      <c r="G25" s="37">
        <v>40</v>
      </c>
      <c r="H25" s="37">
        <v>45</v>
      </c>
      <c r="I25" s="37">
        <v>55</v>
      </c>
      <c r="J25" s="37">
        <v>67</v>
      </c>
      <c r="K25" s="37">
        <v>62</v>
      </c>
      <c r="L25" s="37">
        <v>67</v>
      </c>
      <c r="M25" s="37">
        <v>77</v>
      </c>
      <c r="N25" s="37">
        <v>76</v>
      </c>
      <c r="O25" s="37">
        <v>88</v>
      </c>
    </row>
    <row r="26" spans="1:15" ht="14.25" customHeight="1" x14ac:dyDescent="0.35">
      <c r="A26" s="6"/>
      <c r="B26" s="8"/>
      <c r="C26" s="37">
        <v>12</v>
      </c>
      <c r="D26" s="37">
        <v>21</v>
      </c>
      <c r="E26" s="37">
        <v>27</v>
      </c>
      <c r="F26" s="37">
        <v>29</v>
      </c>
      <c r="G26" s="37">
        <v>40</v>
      </c>
      <c r="H26" s="37">
        <v>50</v>
      </c>
      <c r="I26" s="37">
        <v>55</v>
      </c>
      <c r="J26" s="37">
        <v>64</v>
      </c>
      <c r="K26" s="37">
        <v>65</v>
      </c>
      <c r="L26" s="37">
        <v>75</v>
      </c>
      <c r="M26" s="37">
        <v>78</v>
      </c>
      <c r="N26" s="37">
        <v>83</v>
      </c>
      <c r="O26" s="37">
        <v>78</v>
      </c>
    </row>
    <row r="27" spans="1:15" ht="14.25" customHeight="1" x14ac:dyDescent="0.35">
      <c r="A27" s="6"/>
      <c r="B27" s="8"/>
      <c r="C27" s="37">
        <v>16</v>
      </c>
      <c r="D27" s="37">
        <v>17</v>
      </c>
      <c r="E27" s="37">
        <v>24</v>
      </c>
      <c r="F27" s="37">
        <v>26</v>
      </c>
      <c r="G27" s="37">
        <v>34</v>
      </c>
      <c r="H27" s="37">
        <v>45</v>
      </c>
      <c r="I27" s="37">
        <v>57</v>
      </c>
      <c r="J27" s="37">
        <v>66</v>
      </c>
      <c r="K27" s="37">
        <v>66</v>
      </c>
      <c r="L27" s="37">
        <v>65</v>
      </c>
      <c r="M27" s="37">
        <v>66</v>
      </c>
      <c r="N27" s="37">
        <v>68</v>
      </c>
      <c r="O27" s="37">
        <v>66</v>
      </c>
    </row>
    <row r="28" spans="1:15" ht="14.25" customHeight="1" x14ac:dyDescent="0.35">
      <c r="A28" s="6"/>
      <c r="B28" s="8" t="s">
        <v>58</v>
      </c>
      <c r="C28" s="17">
        <f t="shared" ref="C28:O28" si="5">AVERAGE(C25:C27)</f>
        <v>14</v>
      </c>
      <c r="D28" s="17">
        <f t="shared" si="5"/>
        <v>18.666666666666668</v>
      </c>
      <c r="E28" s="17">
        <f t="shared" si="5"/>
        <v>25.333333333333332</v>
      </c>
      <c r="F28" s="17">
        <f t="shared" si="5"/>
        <v>29</v>
      </c>
      <c r="G28" s="17">
        <f t="shared" si="5"/>
        <v>38</v>
      </c>
      <c r="H28" s="17">
        <f t="shared" si="5"/>
        <v>46.666666666666664</v>
      </c>
      <c r="I28" s="17">
        <f t="shared" si="5"/>
        <v>55.666666666666664</v>
      </c>
      <c r="J28" s="17">
        <f t="shared" si="5"/>
        <v>65.666666666666671</v>
      </c>
      <c r="K28" s="17">
        <f t="shared" si="5"/>
        <v>64.333333333333329</v>
      </c>
      <c r="L28" s="17">
        <f t="shared" si="5"/>
        <v>69</v>
      </c>
      <c r="M28" s="17">
        <f t="shared" si="5"/>
        <v>73.666666666666671</v>
      </c>
      <c r="N28" s="17">
        <f t="shared" si="5"/>
        <v>75.666666666666671</v>
      </c>
      <c r="O28" s="17">
        <f t="shared" si="5"/>
        <v>77.333333333333329</v>
      </c>
    </row>
    <row r="29" spans="1:15" ht="14.25" customHeight="1" x14ac:dyDescent="0.35">
      <c r="A29" s="6"/>
      <c r="B29" s="8" t="s">
        <v>59</v>
      </c>
      <c r="C29" s="18">
        <f t="shared" ref="C29:O29" si="6">C28-$C28</f>
        <v>0</v>
      </c>
      <c r="D29" s="18">
        <f t="shared" si="6"/>
        <v>4.6666666666666679</v>
      </c>
      <c r="E29" s="18">
        <f t="shared" si="6"/>
        <v>11.333333333333332</v>
      </c>
      <c r="F29" s="18">
        <f t="shared" si="6"/>
        <v>15</v>
      </c>
      <c r="G29" s="18">
        <f t="shared" si="6"/>
        <v>24</v>
      </c>
      <c r="H29" s="18">
        <f t="shared" si="6"/>
        <v>32.666666666666664</v>
      </c>
      <c r="I29" s="18">
        <f t="shared" si="6"/>
        <v>41.666666666666664</v>
      </c>
      <c r="J29" s="18">
        <f t="shared" si="6"/>
        <v>51.666666666666671</v>
      </c>
      <c r="K29" s="18">
        <f t="shared" si="6"/>
        <v>50.333333333333329</v>
      </c>
      <c r="L29" s="18">
        <f t="shared" si="6"/>
        <v>55</v>
      </c>
      <c r="M29" s="18">
        <f t="shared" si="6"/>
        <v>59.666666666666671</v>
      </c>
      <c r="N29" s="18">
        <f t="shared" si="6"/>
        <v>61.666666666666671</v>
      </c>
      <c r="O29" s="18">
        <f t="shared" si="6"/>
        <v>63.333333333333329</v>
      </c>
    </row>
    <row r="30" spans="1:15" ht="14.25" customHeight="1" x14ac:dyDescent="0.35">
      <c r="A30" s="6"/>
      <c r="B30" s="8" t="s">
        <v>60</v>
      </c>
      <c r="C30" s="19">
        <f t="shared" ref="C30:O30" si="7">C29/($C$12)+($C$5*$C$12/100)^1.2/10</f>
        <v>4.6930559379412147</v>
      </c>
      <c r="D30" s="19">
        <f t="shared" si="7"/>
        <v>4.8260094042280146</v>
      </c>
      <c r="E30" s="19">
        <f t="shared" si="7"/>
        <v>5.015942927494871</v>
      </c>
      <c r="F30" s="19">
        <f t="shared" si="7"/>
        <v>5.1204063652916423</v>
      </c>
      <c r="G30" s="19">
        <f t="shared" si="7"/>
        <v>5.3768166217018987</v>
      </c>
      <c r="H30" s="19">
        <f t="shared" si="7"/>
        <v>5.6237302019488116</v>
      </c>
      <c r="I30" s="19">
        <f t="shared" si="7"/>
        <v>5.8801404583590688</v>
      </c>
      <c r="J30" s="19">
        <f t="shared" si="7"/>
        <v>6.1650407432593539</v>
      </c>
      <c r="K30" s="19">
        <f t="shared" si="7"/>
        <v>6.1270540386059817</v>
      </c>
      <c r="L30" s="19">
        <f t="shared" si="7"/>
        <v>6.2600075048927817</v>
      </c>
      <c r="M30" s="19">
        <f t="shared" si="7"/>
        <v>6.3929609711795816</v>
      </c>
      <c r="N30" s="19">
        <f t="shared" si="7"/>
        <v>6.4499410281596381</v>
      </c>
      <c r="O30" s="19">
        <f t="shared" si="7"/>
        <v>6.497424408976352</v>
      </c>
    </row>
    <row r="31" spans="1:15" ht="14.25" customHeight="1" x14ac:dyDescent="0.35">
      <c r="A31" s="6"/>
      <c r="B31" s="8" t="s">
        <v>61</v>
      </c>
      <c r="C31" s="6"/>
      <c r="D31" s="20">
        <f t="shared" ref="D31:O31" si="8">D29/D23</f>
        <v>2.3333333333333339</v>
      </c>
      <c r="E31" s="20">
        <f t="shared" si="8"/>
        <v>3.7777777777777772</v>
      </c>
      <c r="F31" s="20">
        <f t="shared" si="8"/>
        <v>3.1578947368421053</v>
      </c>
      <c r="G31" s="20">
        <f t="shared" si="8"/>
        <v>3.84</v>
      </c>
      <c r="H31" s="20">
        <f t="shared" si="8"/>
        <v>4.5057471264367814</v>
      </c>
      <c r="I31" s="20">
        <f t="shared" si="8"/>
        <v>4.901960784313725</v>
      </c>
      <c r="J31" s="20">
        <f t="shared" si="8"/>
        <v>5.4385964912280711</v>
      </c>
      <c r="K31" s="20">
        <f t="shared" si="8"/>
        <v>4.7936507936507935</v>
      </c>
      <c r="L31" s="20">
        <f t="shared" si="8"/>
        <v>5</v>
      </c>
      <c r="M31" s="20">
        <f t="shared" si="8"/>
        <v>5.3037037037037038</v>
      </c>
      <c r="N31" s="20">
        <f t="shared" si="8"/>
        <v>5.1388888888888893</v>
      </c>
      <c r="O31" s="20">
        <f t="shared" si="8"/>
        <v>5.0666666666666664</v>
      </c>
    </row>
    <row r="32" spans="1:15" ht="14.25" customHeight="1" x14ac:dyDescent="0.35">
      <c r="A32" s="6"/>
      <c r="B32" s="12" t="s">
        <v>96</v>
      </c>
      <c r="C32" s="6"/>
      <c r="D32" s="6"/>
      <c r="E32" s="6"/>
      <c r="F32" s="6"/>
      <c r="G32" s="6" t="s">
        <v>97</v>
      </c>
      <c r="H32" s="6"/>
      <c r="I32" s="6"/>
      <c r="J32" s="6"/>
      <c r="K32" s="6"/>
      <c r="L32" s="6"/>
      <c r="M32" s="6"/>
      <c r="N32" s="6"/>
      <c r="O32" s="6"/>
    </row>
    <row r="33" spans="1:15" ht="14.25" customHeight="1" x14ac:dyDescent="0.35">
      <c r="A33" s="6" t="s">
        <v>63</v>
      </c>
      <c r="B33" s="6">
        <f t="array" ref="B33">LINEST(C29:O29,C23:O23,FALSE,TRUE)</f>
        <v>4.9410006154928334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4.2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4.25" customHeight="1" x14ac:dyDescent="0.35">
      <c r="A35" s="6" t="s">
        <v>64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4.2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4.2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4.2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4.2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4.25" customHeight="1" x14ac:dyDescent="0.35">
      <c r="A40" s="6"/>
      <c r="B40" s="12" t="s">
        <v>65</v>
      </c>
      <c r="C40" s="6"/>
      <c r="D40" s="6"/>
      <c r="E40" s="6"/>
      <c r="F40" s="6"/>
      <c r="G40" s="12" t="s">
        <v>66</v>
      </c>
      <c r="H40" s="6"/>
      <c r="I40" s="6"/>
      <c r="J40" s="6"/>
      <c r="K40" s="6"/>
      <c r="L40" s="6"/>
      <c r="M40" s="6"/>
      <c r="N40" s="6"/>
      <c r="O40" s="6"/>
    </row>
    <row r="41" spans="1:15" ht="14.25" customHeight="1" x14ac:dyDescent="0.35">
      <c r="A41" s="6" t="s">
        <v>63</v>
      </c>
      <c r="B41" s="6">
        <f t="array" ref="B41">LINEST(C29:O29,C23:O23^{1;2},FALSE,TRUE)</f>
        <v>0.174634542607152</v>
      </c>
      <c r="C41" s="6"/>
      <c r="D41" s="6"/>
      <c r="E41" s="6"/>
      <c r="F41" s="6"/>
      <c r="G41" s="6">
        <f t="array" ref="G41">LINEST(C30:O30,C23:O23^{1;2},FALSE,TRUE)</f>
        <v>-7.7541379658537538E-2</v>
      </c>
      <c r="H41" s="6"/>
      <c r="I41" s="6"/>
      <c r="J41" s="6"/>
      <c r="K41" s="6"/>
      <c r="L41" s="6"/>
      <c r="M41" s="6"/>
      <c r="N41" s="6"/>
      <c r="O41" s="6"/>
    </row>
    <row r="42" spans="1:15" ht="14.2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4.25" customHeight="1" x14ac:dyDescent="0.35">
      <c r="A43" s="6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4.2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4.2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4.2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4.2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4.25" customHeight="1" x14ac:dyDescent="0.35">
      <c r="A48" s="6"/>
      <c r="B48" s="12"/>
      <c r="C48" s="6">
        <v>2</v>
      </c>
      <c r="D48" s="6">
        <f t="shared" ref="D48:L48" si="9">C48+1</f>
        <v>3</v>
      </c>
      <c r="E48" s="6">
        <f t="shared" si="9"/>
        <v>4</v>
      </c>
      <c r="F48" s="6">
        <f t="shared" si="9"/>
        <v>5</v>
      </c>
      <c r="G48" s="6">
        <f t="shared" si="9"/>
        <v>6</v>
      </c>
      <c r="H48" s="6">
        <f t="shared" si="9"/>
        <v>7</v>
      </c>
      <c r="I48" s="6">
        <f t="shared" si="9"/>
        <v>8</v>
      </c>
      <c r="J48" s="6">
        <f t="shared" si="9"/>
        <v>9</v>
      </c>
      <c r="K48" s="6">
        <f t="shared" si="9"/>
        <v>10</v>
      </c>
      <c r="L48" s="6">
        <f t="shared" si="9"/>
        <v>11</v>
      </c>
      <c r="M48" s="6"/>
      <c r="N48" s="6"/>
      <c r="O48" s="6"/>
    </row>
    <row r="49" spans="1:15" ht="14.25" customHeight="1" x14ac:dyDescent="0.35">
      <c r="A49" s="6"/>
      <c r="B49" s="6">
        <v>13</v>
      </c>
      <c r="C49" s="6">
        <f t="shared" ref="C49:L49" si="10">$B$49-C48</f>
        <v>11</v>
      </c>
      <c r="D49" s="6">
        <f t="shared" si="10"/>
        <v>10</v>
      </c>
      <c r="E49" s="6">
        <f t="shared" si="10"/>
        <v>9</v>
      </c>
      <c r="F49" s="6">
        <f t="shared" si="10"/>
        <v>8</v>
      </c>
      <c r="G49" s="6">
        <f t="shared" si="10"/>
        <v>7</v>
      </c>
      <c r="H49" s="6">
        <f t="shared" si="10"/>
        <v>6</v>
      </c>
      <c r="I49" s="6">
        <f t="shared" si="10"/>
        <v>5</v>
      </c>
      <c r="J49" s="6">
        <f t="shared" si="10"/>
        <v>4</v>
      </c>
      <c r="K49" s="6">
        <f t="shared" si="10"/>
        <v>3</v>
      </c>
      <c r="L49" s="6">
        <f t="shared" si="10"/>
        <v>2</v>
      </c>
      <c r="M49" s="6"/>
      <c r="N49" s="6"/>
      <c r="O49" s="6"/>
    </row>
    <row r="50" spans="1:15" ht="14.25" customHeight="1" x14ac:dyDescent="0.35">
      <c r="A50" s="6"/>
      <c r="B50" s="6"/>
      <c r="C50" s="6" t="str">
        <f t="shared" ref="C50:L50" si="11">C48&amp;"-"&amp;C49</f>
        <v>2-11</v>
      </c>
      <c r="D50" s="6" t="str">
        <f t="shared" si="11"/>
        <v>3-10</v>
      </c>
      <c r="E50" s="6" t="str">
        <f t="shared" si="11"/>
        <v>4-9</v>
      </c>
      <c r="F50" s="6" t="str">
        <f t="shared" si="11"/>
        <v>5-8</v>
      </c>
      <c r="G50" s="6" t="str">
        <f t="shared" si="11"/>
        <v>6-7</v>
      </c>
      <c r="H50" s="6" t="str">
        <f t="shared" si="11"/>
        <v>7-6</v>
      </c>
      <c r="I50" s="6" t="str">
        <f t="shared" si="11"/>
        <v>8-5</v>
      </c>
      <c r="J50" s="6" t="str">
        <f t="shared" si="11"/>
        <v>9-4</v>
      </c>
      <c r="K50" s="6" t="str">
        <f t="shared" si="11"/>
        <v>10-3</v>
      </c>
      <c r="L50" s="6" t="str">
        <f t="shared" si="11"/>
        <v>11-2</v>
      </c>
      <c r="M50" s="6"/>
      <c r="N50" s="6"/>
      <c r="O50" s="6"/>
    </row>
    <row r="51" spans="1:15" ht="14.25" customHeight="1" x14ac:dyDescent="0.35">
      <c r="A51" s="6"/>
      <c r="B51" s="6" t="s">
        <v>68</v>
      </c>
      <c r="C51" s="39">
        <f>RSQ(C30:D30,C23:D23)</f>
        <v>1</v>
      </c>
      <c r="D51" s="39">
        <f>RSQ(C30:E30,C23:E23)</f>
        <v>0.91731898238747589</v>
      </c>
      <c r="E51" s="39">
        <f>RSQ(C30:F30,C23:F23)</f>
        <v>0.95627258218176447</v>
      </c>
      <c r="F51" s="39">
        <f>RSQ(C30:G30,C23:G23)</f>
        <v>0.96754126805156082</v>
      </c>
      <c r="G51" s="39">
        <f>RSQ(C30:H30,C23:H23)</f>
        <v>0.95597307216855254</v>
      </c>
      <c r="H51" s="39">
        <f>RSQ(C30:I30,C23:I23)</f>
        <v>0.95624317835785266</v>
      </c>
      <c r="I51" s="39">
        <f>RSQ(C30:J30,C23:J23)</f>
        <v>0.95194692914439716</v>
      </c>
      <c r="J51" s="39">
        <f>RSQ(C30:K30,C23:K23)</f>
        <v>0.96263032071000654</v>
      </c>
      <c r="K51" s="39">
        <f>RSQ(C30:L30,C23:L23)</f>
        <v>0.96990511169311078</v>
      </c>
      <c r="L51" s="39">
        <f>RSQ(C30:M30,C23:M23)</f>
        <v>0.97248161975790526</v>
      </c>
      <c r="M51" s="6"/>
      <c r="N51" s="6"/>
      <c r="O51" s="6"/>
    </row>
    <row r="52" spans="1:15" ht="14.25" customHeight="1" x14ac:dyDescent="0.35">
      <c r="A52" s="6"/>
      <c r="B52" s="6" t="s">
        <v>69</v>
      </c>
      <c r="C52" s="6">
        <f>RSQ(E30:O30,E23:O23)</f>
        <v>0.97936182189016741</v>
      </c>
      <c r="D52" s="6">
        <f>RSQ(F30:O30,F23:O23)</f>
        <v>0.97945305768577995</v>
      </c>
      <c r="E52" s="6">
        <f>RSQ(G30:O30,G23:O23)</f>
        <v>0.96684647008688784</v>
      </c>
      <c r="F52" s="6">
        <f>RSQ(H30:O30,H23:O23)</f>
        <v>0.95217498798987676</v>
      </c>
      <c r="G52" s="6">
        <f>RSQ(I30:O30,I23:O23)</f>
        <v>0.91267671579728415</v>
      </c>
      <c r="H52" s="6">
        <f>RSQ(J30:O30,J23:O23)</f>
        <v>0.82339952174519115</v>
      </c>
      <c r="I52" s="6">
        <f>RSQ(K30:O30,K23:O23)</f>
        <v>0.8835396806944108</v>
      </c>
      <c r="J52" s="6">
        <f>RSQ(L30:O30,L23:O23)</f>
        <v>0.83752242055876946</v>
      </c>
      <c r="K52" s="6">
        <f>RSQ(M30:O30,M23:O23)</f>
        <v>0.9960960092539044</v>
      </c>
      <c r="L52" s="6">
        <f>RSQ(N30:O30,N23:O23)</f>
        <v>0.99999999999999978</v>
      </c>
      <c r="M52" s="6"/>
      <c r="N52" s="6"/>
      <c r="O52" s="6"/>
    </row>
    <row r="53" spans="1:15" ht="14.25" customHeight="1" x14ac:dyDescent="0.35">
      <c r="A53" s="6"/>
      <c r="B53" s="6" t="s">
        <v>70</v>
      </c>
      <c r="C53" s="39">
        <f t="shared" ref="C53:L53" si="12">AVERAGE(C51:C52)</f>
        <v>0.9896809109450837</v>
      </c>
      <c r="D53" s="39">
        <f t="shared" si="12"/>
        <v>0.94838602003662786</v>
      </c>
      <c r="E53" s="39">
        <f t="shared" si="12"/>
        <v>0.96155952613432616</v>
      </c>
      <c r="F53" s="39">
        <f t="shared" si="12"/>
        <v>0.95985812802071879</v>
      </c>
      <c r="G53" s="39">
        <f t="shared" si="12"/>
        <v>0.93432489398291829</v>
      </c>
      <c r="H53" s="39">
        <f t="shared" si="12"/>
        <v>0.88982135005152196</v>
      </c>
      <c r="I53" s="39">
        <f t="shared" si="12"/>
        <v>0.91774330491940392</v>
      </c>
      <c r="J53" s="39">
        <f t="shared" si="12"/>
        <v>0.90007637063438795</v>
      </c>
      <c r="K53" s="39">
        <f t="shared" si="12"/>
        <v>0.98300056047350759</v>
      </c>
      <c r="L53" s="39">
        <f t="shared" si="12"/>
        <v>0.98624080987895257</v>
      </c>
      <c r="M53" s="6"/>
      <c r="N53" s="6"/>
      <c r="O53" s="6"/>
    </row>
    <row r="54" spans="1:15" ht="14.2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4.25" customHeight="1" x14ac:dyDescent="0.35">
      <c r="A55" s="6"/>
      <c r="B55" s="12" t="s">
        <v>71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4.25" customHeight="1" x14ac:dyDescent="0.35">
      <c r="A56" s="6"/>
      <c r="B56" s="6">
        <f t="array" ref="B56">LINEST(C30:E30,C23:E23,FALSE,TRUE)</f>
        <v>1.8999882762262035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4.2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4.2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4.2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4.2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4.2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4.25" customHeight="1" x14ac:dyDescent="0.35">
      <c r="A62" s="6"/>
      <c r="B62" s="12" t="s">
        <v>72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4.25" customHeight="1" x14ac:dyDescent="0.35">
      <c r="A63" s="6"/>
      <c r="B63" s="6">
        <f t="array" ref="B63">LINEST(F30:O30,F23:O23,TRUE,TRUE)</f>
        <v>0.18134297357758736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4.2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4.2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4.2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4.2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4.2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4.25" customHeight="1" x14ac:dyDescent="0.35">
      <c r="A69" s="6"/>
      <c r="B69" s="12" t="s">
        <v>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4.25" customHeight="1" x14ac:dyDescent="0.35">
      <c r="A70" s="6"/>
      <c r="B70" s="6">
        <f t="array" ref="B70:C74">LINEST(C23:O23,C18:O18,FALSE,TRUE)</f>
        <v>0.23953846153846153</v>
      </c>
      <c r="C70" s="6">
        <v>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4.25" customHeight="1" x14ac:dyDescent="0.35">
      <c r="A71" s="6"/>
      <c r="B71" s="6">
        <v>8.871313163148889E-3</v>
      </c>
      <c r="C71" s="6" t="e">
        <v>#N/A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4.25" customHeight="1" x14ac:dyDescent="0.35">
      <c r="A72" s="6"/>
      <c r="B72" s="6">
        <v>0.98380739808859041</v>
      </c>
      <c r="C72" s="6">
        <v>1.1308749732522181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4.25" customHeight="1" x14ac:dyDescent="0.35">
      <c r="A73" s="6"/>
      <c r="B73" s="6">
        <v>729.0791709480967</v>
      </c>
      <c r="C73" s="6">
        <v>12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4.25" customHeight="1" x14ac:dyDescent="0.35">
      <c r="A74" s="6"/>
      <c r="B74" s="6">
        <v>932.40346153846156</v>
      </c>
      <c r="C74" s="6">
        <v>15.346538461538458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4.2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4.25" customHeight="1" x14ac:dyDescent="0.35">
      <c r="A76" s="6"/>
      <c r="B76" s="12" t="s">
        <v>74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4.25" customHeight="1" x14ac:dyDescent="0.35">
      <c r="A77" s="6"/>
      <c r="B77" s="6"/>
      <c r="C77" s="6" t="s">
        <v>75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4.25" customHeight="1" x14ac:dyDescent="0.35">
      <c r="A78" s="6"/>
      <c r="B78" s="6"/>
      <c r="C78" s="6" t="s">
        <v>76</v>
      </c>
      <c r="D78" s="6" t="s">
        <v>77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4.25" customHeight="1" x14ac:dyDescent="0.35">
      <c r="A79" s="6"/>
      <c r="B79" s="6" t="s">
        <v>78</v>
      </c>
      <c r="C79" s="6">
        <f>[1]Analysis!$P$146</f>
        <v>0.34203744840647843</v>
      </c>
      <c r="D79" s="6">
        <f>[1]Analysis!$Q$146</f>
        <v>3.2585633843548916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4.25" customHeight="1" x14ac:dyDescent="0.35">
      <c r="A80" s="6"/>
      <c r="B80" s="6" t="s">
        <v>79</v>
      </c>
      <c r="C80" s="6">
        <f>[1]Analysis!$D$140</f>
        <v>0.23143507692307691</v>
      </c>
      <c r="D80" s="6">
        <f>[1]Analysis!$E$140</f>
        <v>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4.2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4.25" customHeight="1" x14ac:dyDescent="0.35">
      <c r="A82" s="6"/>
      <c r="B82" s="6"/>
      <c r="C82" s="6" t="s">
        <v>76</v>
      </c>
      <c r="D82" s="6" t="s">
        <v>77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4.25" customHeight="1" x14ac:dyDescent="0.35">
      <c r="A83" s="6"/>
      <c r="B83" s="6" t="s">
        <v>80</v>
      </c>
      <c r="C83" s="6">
        <f>$C$79*$C$12</f>
        <v>12.005514439067394</v>
      </c>
      <c r="D83" s="6">
        <f t="shared" ref="D83:D84" si="13">$C$12*($D$79-($C$5*$C$12/100)^1.2/10)</f>
        <v>-50.350688630879944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4.25" customHeight="1" x14ac:dyDescent="0.35">
      <c r="A84" s="6"/>
      <c r="B84" s="6" t="s">
        <v>81</v>
      </c>
      <c r="C84" s="6">
        <f>$C$79*$C$12*$C$80</f>
        <v>2.7784971577066728</v>
      </c>
      <c r="D84" s="6">
        <f t="shared" si="13"/>
        <v>-50.350688630879944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4.2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4.2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4.25" customHeight="1" x14ac:dyDescent="0.35">
      <c r="A87" s="6"/>
      <c r="B87" s="6" t="s">
        <v>82</v>
      </c>
      <c r="C87" s="8">
        <v>15</v>
      </c>
      <c r="D87" s="8">
        <f t="shared" ref="D87:L87" si="14">C87+5</f>
        <v>20</v>
      </c>
      <c r="E87" s="8">
        <f t="shared" si="14"/>
        <v>25</v>
      </c>
      <c r="F87" s="8">
        <f t="shared" si="14"/>
        <v>30</v>
      </c>
      <c r="G87" s="8">
        <f t="shared" si="14"/>
        <v>35</v>
      </c>
      <c r="H87" s="8">
        <f t="shared" si="14"/>
        <v>40</v>
      </c>
      <c r="I87" s="8">
        <f t="shared" si="14"/>
        <v>45</v>
      </c>
      <c r="J87" s="8">
        <f t="shared" si="14"/>
        <v>50</v>
      </c>
      <c r="K87" s="8">
        <f t="shared" si="14"/>
        <v>55</v>
      </c>
      <c r="L87" s="8">
        <f t="shared" si="14"/>
        <v>60</v>
      </c>
      <c r="M87" s="6"/>
      <c r="N87" s="6"/>
      <c r="O87" s="6"/>
    </row>
    <row r="88" spans="1:15" ht="14.25" customHeight="1" x14ac:dyDescent="0.35">
      <c r="A88" s="6"/>
      <c r="B88" s="6" t="s">
        <v>83</v>
      </c>
      <c r="C88" s="40">
        <f t="shared" ref="C88:L88" si="15">$C$80*C87</f>
        <v>3.4715261538461535</v>
      </c>
      <c r="D88" s="40">
        <f t="shared" si="15"/>
        <v>4.628701538461538</v>
      </c>
      <c r="E88" s="40">
        <f t="shared" si="15"/>
        <v>5.7858769230769225</v>
      </c>
      <c r="F88" s="40">
        <f t="shared" si="15"/>
        <v>6.943052307692307</v>
      </c>
      <c r="G88" s="40">
        <f t="shared" si="15"/>
        <v>8.1002276923076924</v>
      </c>
      <c r="H88" s="40">
        <f t="shared" si="15"/>
        <v>9.257403076923076</v>
      </c>
      <c r="I88" s="40">
        <f t="shared" si="15"/>
        <v>10.414578461538461</v>
      </c>
      <c r="J88" s="40">
        <f t="shared" si="15"/>
        <v>11.571753846153845</v>
      </c>
      <c r="K88" s="40">
        <f t="shared" si="15"/>
        <v>12.72892923076923</v>
      </c>
      <c r="L88" s="41">
        <f t="shared" si="15"/>
        <v>13.886104615384614</v>
      </c>
      <c r="M88" s="6"/>
      <c r="N88" s="6"/>
      <c r="O88" s="6"/>
    </row>
    <row r="89" spans="1:15" ht="14.25" customHeight="1" x14ac:dyDescent="0.35">
      <c r="A89" s="6"/>
      <c r="B89" s="6" t="s">
        <v>84</v>
      </c>
      <c r="C89" s="6">
        <f t="shared" ref="C89:L89" si="16">F23</f>
        <v>4.75</v>
      </c>
      <c r="D89" s="6">
        <f t="shared" si="16"/>
        <v>6.25</v>
      </c>
      <c r="E89" s="6">
        <f t="shared" si="16"/>
        <v>7.25</v>
      </c>
      <c r="F89" s="6">
        <f t="shared" si="16"/>
        <v>8.5</v>
      </c>
      <c r="G89" s="6">
        <f t="shared" si="16"/>
        <v>9.5</v>
      </c>
      <c r="H89" s="6">
        <f t="shared" si="16"/>
        <v>10.5</v>
      </c>
      <c r="I89" s="6">
        <f t="shared" si="16"/>
        <v>11</v>
      </c>
      <c r="J89" s="6">
        <f t="shared" si="16"/>
        <v>11.25</v>
      </c>
      <c r="K89" s="6">
        <f t="shared" si="16"/>
        <v>12</v>
      </c>
      <c r="L89" s="42">
        <f t="shared" si="16"/>
        <v>12.5</v>
      </c>
      <c r="M89" s="6"/>
      <c r="N89" s="6"/>
      <c r="O89" s="6"/>
    </row>
    <row r="90" spans="1:15" ht="14.25" customHeight="1" x14ac:dyDescent="0.35">
      <c r="A90" s="6"/>
      <c r="B90" s="6" t="s">
        <v>85</v>
      </c>
      <c r="C90" s="43">
        <f t="shared" ref="C90:L90" si="17">C88-C89</f>
        <v>-1.2784738461538465</v>
      </c>
      <c r="D90" s="43">
        <f t="shared" si="17"/>
        <v>-1.621298461538462</v>
      </c>
      <c r="E90" s="43">
        <f t="shared" si="17"/>
        <v>-1.4641230769230775</v>
      </c>
      <c r="F90" s="43">
        <f t="shared" si="17"/>
        <v>-1.556947692307693</v>
      </c>
      <c r="G90" s="43">
        <f t="shared" si="17"/>
        <v>-1.3997723076923076</v>
      </c>
      <c r="H90" s="43">
        <f t="shared" si="17"/>
        <v>-1.242596923076924</v>
      </c>
      <c r="I90" s="43">
        <f t="shared" si="17"/>
        <v>-0.58542153846153866</v>
      </c>
      <c r="J90" s="43">
        <f t="shared" si="17"/>
        <v>0.32175384615384495</v>
      </c>
      <c r="K90" s="43">
        <f t="shared" si="17"/>
        <v>0.72892923076923033</v>
      </c>
      <c r="L90" s="44">
        <f t="shared" si="17"/>
        <v>1.3861046153846139</v>
      </c>
      <c r="M90" s="6"/>
      <c r="N90" s="6"/>
      <c r="O90" s="6"/>
    </row>
    <row r="91" spans="1:15" ht="14.25" customHeight="1" x14ac:dyDescent="0.35">
      <c r="A91" s="6"/>
      <c r="B91" s="6" t="s">
        <v>86</v>
      </c>
      <c r="C91" s="45">
        <f t="shared" ref="C91:L91" si="18">C90/C89</f>
        <v>-0.26915238866396768</v>
      </c>
      <c r="D91" s="45">
        <f t="shared" si="18"/>
        <v>-0.25940775384615394</v>
      </c>
      <c r="E91" s="45">
        <f t="shared" si="18"/>
        <v>-0.20194801061007966</v>
      </c>
      <c r="F91" s="45">
        <f t="shared" si="18"/>
        <v>-0.18317031674208153</v>
      </c>
      <c r="G91" s="45">
        <f t="shared" si="18"/>
        <v>-0.14734445344129554</v>
      </c>
      <c r="H91" s="45">
        <f t="shared" si="18"/>
        <v>-0.11834256410256419</v>
      </c>
      <c r="I91" s="45">
        <f t="shared" si="18"/>
        <v>-5.3220139860139876E-2</v>
      </c>
      <c r="J91" s="45">
        <f t="shared" si="18"/>
        <v>2.8600341880341773E-2</v>
      </c>
      <c r="K91" s="45">
        <f t="shared" si="18"/>
        <v>6.074410256410253E-2</v>
      </c>
      <c r="L91" s="46">
        <f t="shared" si="18"/>
        <v>0.11088836923076911</v>
      </c>
      <c r="M91" s="6"/>
      <c r="N91" s="6"/>
      <c r="O91" s="6"/>
    </row>
    <row r="92" spans="1:15" ht="14.25" customHeight="1" x14ac:dyDescent="0.35">
      <c r="A92" s="6"/>
      <c r="B92" s="6" t="s">
        <v>87</v>
      </c>
      <c r="C92" s="47">
        <f t="shared" ref="C92:L92" si="19">F29</f>
        <v>15</v>
      </c>
      <c r="D92" s="47">
        <f t="shared" si="19"/>
        <v>24</v>
      </c>
      <c r="E92" s="47">
        <f t="shared" si="19"/>
        <v>32.666666666666664</v>
      </c>
      <c r="F92" s="47">
        <f t="shared" si="19"/>
        <v>41.666666666666664</v>
      </c>
      <c r="G92" s="47">
        <f t="shared" si="19"/>
        <v>51.666666666666671</v>
      </c>
      <c r="H92" s="47">
        <f t="shared" si="19"/>
        <v>50.333333333333329</v>
      </c>
      <c r="I92" s="47">
        <f t="shared" si="19"/>
        <v>55</v>
      </c>
      <c r="J92" s="47">
        <f t="shared" si="19"/>
        <v>59.666666666666671</v>
      </c>
      <c r="K92" s="47">
        <f t="shared" si="19"/>
        <v>61.666666666666671</v>
      </c>
      <c r="L92" s="48">
        <f t="shared" si="19"/>
        <v>63.333333333333329</v>
      </c>
      <c r="M92" s="6"/>
      <c r="N92" s="6"/>
      <c r="O92" s="6"/>
    </row>
    <row r="93" spans="1:15" ht="14.25" customHeight="1" x14ac:dyDescent="0.35">
      <c r="A93" s="6"/>
      <c r="B93" s="6" t="s">
        <v>88</v>
      </c>
      <c r="C93" s="17">
        <f t="shared" ref="C93:L93" si="20">$C$83*C89+$D$83</f>
        <v>6.6755049546901759</v>
      </c>
      <c r="D93" s="17">
        <f t="shared" si="20"/>
        <v>24.683776613291272</v>
      </c>
      <c r="E93" s="17">
        <f t="shared" si="20"/>
        <v>36.689291052358655</v>
      </c>
      <c r="F93" s="17">
        <f t="shared" si="20"/>
        <v>51.696184101192898</v>
      </c>
      <c r="G93" s="17">
        <f t="shared" si="20"/>
        <v>63.701698540260296</v>
      </c>
      <c r="H93" s="17">
        <f t="shared" si="20"/>
        <v>75.707212979327693</v>
      </c>
      <c r="I93" s="17">
        <f t="shared" si="20"/>
        <v>81.709970198861384</v>
      </c>
      <c r="J93" s="17">
        <f t="shared" si="20"/>
        <v>84.71134880862823</v>
      </c>
      <c r="K93" s="17">
        <f t="shared" si="20"/>
        <v>93.715484637928768</v>
      </c>
      <c r="L93" s="17">
        <f t="shared" si="20"/>
        <v>99.718241857462488</v>
      </c>
      <c r="M93" s="6"/>
      <c r="N93" s="6"/>
      <c r="O93" s="6"/>
    </row>
    <row r="94" spans="1:15" ht="14.25" customHeight="1" x14ac:dyDescent="0.35">
      <c r="A94" s="6"/>
      <c r="B94" s="6" t="s">
        <v>85</v>
      </c>
      <c r="C94" s="49">
        <f t="shared" ref="C94:L94" si="21">C93-C92</f>
        <v>-8.3244950453098241</v>
      </c>
      <c r="D94" s="49">
        <f t="shared" si="21"/>
        <v>0.68377661329127193</v>
      </c>
      <c r="E94" s="49">
        <f t="shared" si="21"/>
        <v>4.0226243856919908</v>
      </c>
      <c r="F94" s="49">
        <f t="shared" si="21"/>
        <v>10.029517434526234</v>
      </c>
      <c r="G94" s="49">
        <f t="shared" si="21"/>
        <v>12.035031873593624</v>
      </c>
      <c r="H94" s="49">
        <f t="shared" si="21"/>
        <v>25.373879645994364</v>
      </c>
      <c r="I94" s="49">
        <f t="shared" si="21"/>
        <v>26.709970198861384</v>
      </c>
      <c r="J94" s="49">
        <f t="shared" si="21"/>
        <v>25.044682141961559</v>
      </c>
      <c r="K94" s="49">
        <f t="shared" si="21"/>
        <v>32.048817971262096</v>
      </c>
      <c r="L94" s="50">
        <f t="shared" si="21"/>
        <v>36.384908524129159</v>
      </c>
      <c r="M94" s="6"/>
      <c r="N94" s="6"/>
      <c r="O94" s="6"/>
    </row>
    <row r="95" spans="1:15" ht="14.25" customHeight="1" x14ac:dyDescent="0.35">
      <c r="A95" s="6"/>
      <c r="B95" s="6" t="s">
        <v>86</v>
      </c>
      <c r="C95" s="45">
        <f t="shared" ref="C95:L95" si="22">C94/C92</f>
        <v>-0.55496633635398829</v>
      </c>
      <c r="D95" s="45">
        <f t="shared" si="22"/>
        <v>2.8490692220469665E-2</v>
      </c>
      <c r="E95" s="45">
        <f t="shared" si="22"/>
        <v>0.12314156282730584</v>
      </c>
      <c r="F95" s="45">
        <f t="shared" si="22"/>
        <v>0.24070841842862964</v>
      </c>
      <c r="G95" s="45">
        <f t="shared" si="22"/>
        <v>0.23293610077923141</v>
      </c>
      <c r="H95" s="45">
        <f t="shared" si="22"/>
        <v>0.50411681415882847</v>
      </c>
      <c r="I95" s="45">
        <f t="shared" si="22"/>
        <v>0.48563582179747972</v>
      </c>
      <c r="J95" s="45">
        <f t="shared" si="22"/>
        <v>0.41974327612226076</v>
      </c>
      <c r="K95" s="45">
        <f t="shared" si="22"/>
        <v>0.51971056169614205</v>
      </c>
      <c r="L95" s="46">
        <f t="shared" si="22"/>
        <v>0.57449855564414465</v>
      </c>
      <c r="M95" s="6"/>
      <c r="N95" s="6"/>
      <c r="O95" s="6"/>
    </row>
    <row r="96" spans="1:15" ht="14.25" customHeight="1" x14ac:dyDescent="0.35">
      <c r="A96" s="6"/>
      <c r="B96" s="6" t="s">
        <v>89</v>
      </c>
      <c r="C96" s="47">
        <f t="shared" ref="C96:L96" si="23">$C$84*C87+$D$84</f>
        <v>-8.6732312652798527</v>
      </c>
      <c r="D96" s="47">
        <f t="shared" si="23"/>
        <v>5.219254523253511</v>
      </c>
      <c r="E96" s="47">
        <f t="shared" si="23"/>
        <v>19.111740311786875</v>
      </c>
      <c r="F96" s="47">
        <f t="shared" si="23"/>
        <v>33.004226100320238</v>
      </c>
      <c r="G96" s="47">
        <f t="shared" si="23"/>
        <v>46.896711888853602</v>
      </c>
      <c r="H96" s="47">
        <f t="shared" si="23"/>
        <v>60.789197677386966</v>
      </c>
      <c r="I96" s="47">
        <f t="shared" si="23"/>
        <v>74.681683465920329</v>
      </c>
      <c r="J96" s="47">
        <f t="shared" si="23"/>
        <v>88.574169254453693</v>
      </c>
      <c r="K96" s="47">
        <f t="shared" si="23"/>
        <v>102.46665504298707</v>
      </c>
      <c r="L96" s="48">
        <f t="shared" si="23"/>
        <v>116.35914083152042</v>
      </c>
      <c r="M96" s="6"/>
      <c r="N96" s="6"/>
      <c r="O96" s="6"/>
    </row>
    <row r="97" spans="1:15" ht="14.25" customHeight="1" x14ac:dyDescent="0.35">
      <c r="A97" s="6"/>
      <c r="B97" s="6" t="s">
        <v>85</v>
      </c>
      <c r="C97" s="49">
        <f t="shared" ref="C97:L97" si="24">C96-C92</f>
        <v>-23.673231265279853</v>
      </c>
      <c r="D97" s="49">
        <f t="shared" si="24"/>
        <v>-18.780745476746489</v>
      </c>
      <c r="E97" s="49">
        <f t="shared" si="24"/>
        <v>-13.55492635487979</v>
      </c>
      <c r="F97" s="49">
        <f t="shared" si="24"/>
        <v>-8.6624405663464259</v>
      </c>
      <c r="G97" s="49">
        <f t="shared" si="24"/>
        <v>-4.7699547778130693</v>
      </c>
      <c r="H97" s="49">
        <f t="shared" si="24"/>
        <v>10.455864344053637</v>
      </c>
      <c r="I97" s="49">
        <f t="shared" si="24"/>
        <v>19.681683465920329</v>
      </c>
      <c r="J97" s="49">
        <f t="shared" si="24"/>
        <v>28.907502587787022</v>
      </c>
      <c r="K97" s="49">
        <f t="shared" si="24"/>
        <v>40.7999883763204</v>
      </c>
      <c r="L97" s="50">
        <f t="shared" si="24"/>
        <v>53.025807498187092</v>
      </c>
      <c r="M97" s="6"/>
      <c r="N97" s="6"/>
      <c r="O97" s="6"/>
    </row>
    <row r="98" spans="1:15" ht="14.25" customHeight="1" x14ac:dyDescent="0.35">
      <c r="A98" s="6"/>
      <c r="B98" s="6" t="s">
        <v>86</v>
      </c>
      <c r="C98" s="45">
        <f t="shared" ref="C98:L98" si="25">C97/C92</f>
        <v>-1.5782154176853236</v>
      </c>
      <c r="D98" s="45">
        <f t="shared" si="25"/>
        <v>-0.78253106153110374</v>
      </c>
      <c r="E98" s="45">
        <f t="shared" si="25"/>
        <v>-0.41494672514938136</v>
      </c>
      <c r="F98" s="45">
        <f t="shared" si="25"/>
        <v>-0.20789857359231423</v>
      </c>
      <c r="G98" s="45">
        <f t="shared" si="25"/>
        <v>-9.2321705377027136E-2</v>
      </c>
      <c r="H98" s="45">
        <f t="shared" si="25"/>
        <v>0.20773240418649613</v>
      </c>
      <c r="I98" s="45">
        <f t="shared" si="25"/>
        <v>0.35784879028946054</v>
      </c>
      <c r="J98" s="45">
        <f t="shared" si="25"/>
        <v>0.48448328359419585</v>
      </c>
      <c r="K98" s="45">
        <f t="shared" si="25"/>
        <v>0.66162143312951993</v>
      </c>
      <c r="L98" s="46">
        <f t="shared" si="25"/>
        <v>0.8372495920766384</v>
      </c>
      <c r="M98" s="6"/>
      <c r="N98" s="6"/>
      <c r="O98" s="6"/>
    </row>
    <row r="99" spans="1:15" ht="14.2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4.2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4.2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4.2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4.2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4.2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4.2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/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1:15" ht="14.25" customHeigh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4.25" customHeight="1" x14ac:dyDescent="0.35">
      <c r="A2" s="6"/>
      <c r="B2" s="8" t="s">
        <v>109</v>
      </c>
      <c r="C2" s="6" t="s">
        <v>119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4.25" customHeight="1" x14ac:dyDescent="0.35">
      <c r="A3" s="6"/>
      <c r="B3" s="8" t="s">
        <v>0</v>
      </c>
      <c r="C3" s="37">
        <v>25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4.25" customHeight="1" x14ac:dyDescent="0.35">
      <c r="A4" s="6"/>
      <c r="B4" s="8" t="s">
        <v>1</v>
      </c>
      <c r="C4" s="37">
        <v>173</v>
      </c>
      <c r="D4" s="8" t="s">
        <v>35</v>
      </c>
      <c r="E4" s="6">
        <f>C4*8/29</f>
        <v>47.724137931034484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4.25" customHeight="1" x14ac:dyDescent="0.35">
      <c r="A5" s="6"/>
      <c r="B5" s="8" t="s">
        <v>2</v>
      </c>
      <c r="C5" s="37">
        <v>66.599999999999994</v>
      </c>
      <c r="D5" s="8" t="s">
        <v>36</v>
      </c>
      <c r="E5" s="6">
        <v>12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customHeight="1" x14ac:dyDescent="0.35">
      <c r="A6" s="6"/>
      <c r="B6" s="8" t="s">
        <v>3</v>
      </c>
      <c r="C6" s="37">
        <v>16.600000000000001</v>
      </c>
      <c r="D6" s="8" t="s">
        <v>37</v>
      </c>
      <c r="E6" s="6">
        <f>(E4^2+E5^2)^0.5</f>
        <v>49.209687473711966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4.25" customHeight="1" x14ac:dyDescent="0.35">
      <c r="A7" s="6"/>
      <c r="B7" s="8" t="s">
        <v>4</v>
      </c>
      <c r="C7" s="37">
        <v>5.5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4.25" customHeight="1" x14ac:dyDescent="0.35">
      <c r="A8" s="6"/>
      <c r="B8" s="8" t="s">
        <v>5</v>
      </c>
      <c r="C8" s="37">
        <v>22.3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25" customHeight="1" x14ac:dyDescent="0.35">
      <c r="A9" s="6"/>
      <c r="B9" s="8" t="s">
        <v>38</v>
      </c>
      <c r="C9" s="36">
        <f>(C4)+(C5*(C11/100+C12/100))^2</f>
        <v>1165.36340324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25" customHeight="1" x14ac:dyDescent="0.35">
      <c r="A10" s="6"/>
      <c r="B10" s="8"/>
      <c r="C10" s="6" t="s">
        <v>39</v>
      </c>
      <c r="D10" s="6" t="s">
        <v>40</v>
      </c>
      <c r="E10" s="6" t="s">
        <v>41</v>
      </c>
      <c r="F10" s="6" t="s">
        <v>42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ht="14.25" customHeight="1" x14ac:dyDescent="0.35">
      <c r="A11" s="6"/>
      <c r="B11" s="8" t="s">
        <v>43</v>
      </c>
      <c r="C11" s="37">
        <v>11.7</v>
      </c>
      <c r="D11" s="37">
        <v>10.3</v>
      </c>
      <c r="E11" s="37">
        <v>17.399999999999999</v>
      </c>
      <c r="F11" s="37">
        <v>16.5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ht="14.25" customHeight="1" x14ac:dyDescent="0.35">
      <c r="A12" s="6"/>
      <c r="B12" s="8" t="s">
        <v>44</v>
      </c>
      <c r="C12" s="37">
        <v>35.6</v>
      </c>
      <c r="D12" s="37">
        <v>29.7</v>
      </c>
      <c r="E12" s="37">
        <v>40.4</v>
      </c>
      <c r="F12" s="37">
        <v>52.7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ht="14.25" customHeight="1" x14ac:dyDescent="0.35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4.25" customHeight="1" x14ac:dyDescent="0.35">
      <c r="A14" s="6"/>
      <c r="B14" s="12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4.25" customHeight="1" x14ac:dyDescent="0.35">
      <c r="A15" s="6"/>
      <c r="B15" s="6"/>
      <c r="C15" s="6" t="s">
        <v>46</v>
      </c>
      <c r="D15" s="6" t="s">
        <v>18</v>
      </c>
      <c r="E15" s="6" t="s">
        <v>19</v>
      </c>
      <c r="F15" s="6" t="s">
        <v>47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ht="14.25" customHeight="1" x14ac:dyDescent="0.35">
      <c r="A16" s="6"/>
      <c r="B16" s="6" t="s">
        <v>48</v>
      </c>
      <c r="C16" s="37">
        <v>50</v>
      </c>
      <c r="D16" s="37">
        <v>20</v>
      </c>
      <c r="E16" s="38" t="s">
        <v>49</v>
      </c>
      <c r="F16" s="37">
        <v>32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ht="14.25" customHeight="1" x14ac:dyDescent="0.35">
      <c r="A17" s="6"/>
      <c r="B17" s="6" t="s">
        <v>50</v>
      </c>
      <c r="C17" s="37">
        <v>50</v>
      </c>
      <c r="D17" s="38" t="s">
        <v>49</v>
      </c>
      <c r="E17" s="37">
        <v>52</v>
      </c>
      <c r="F17" s="37">
        <v>28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ht="14.25" customHeight="1" x14ac:dyDescent="0.35">
      <c r="A18" s="6"/>
      <c r="B18" s="6"/>
      <c r="C18" s="20">
        <f t="shared" ref="C18:O18" si="0">$A$20-C20</f>
        <v>0</v>
      </c>
      <c r="D18" s="20">
        <f t="shared" si="0"/>
        <v>5</v>
      </c>
      <c r="E18" s="20">
        <f t="shared" si="0"/>
        <v>10</v>
      </c>
      <c r="F18" s="20">
        <f t="shared" si="0"/>
        <v>15</v>
      </c>
      <c r="G18" s="20">
        <f t="shared" si="0"/>
        <v>20</v>
      </c>
      <c r="H18" s="20">
        <f t="shared" si="0"/>
        <v>25</v>
      </c>
      <c r="I18" s="20">
        <f t="shared" si="0"/>
        <v>30</v>
      </c>
      <c r="J18" s="20">
        <f t="shared" si="0"/>
        <v>35</v>
      </c>
      <c r="K18" s="20">
        <f t="shared" si="0"/>
        <v>40</v>
      </c>
      <c r="L18" s="20">
        <f t="shared" si="0"/>
        <v>45</v>
      </c>
      <c r="M18" s="20">
        <f t="shared" si="0"/>
        <v>50</v>
      </c>
      <c r="N18" s="20">
        <f t="shared" si="0"/>
        <v>55</v>
      </c>
      <c r="O18" s="20">
        <f t="shared" si="0"/>
        <v>60</v>
      </c>
    </row>
    <row r="19" spans="1:15" ht="14.25" customHeight="1" x14ac:dyDescent="0.35">
      <c r="A19" s="6"/>
      <c r="B19" s="12" t="s">
        <v>120</v>
      </c>
      <c r="C19" s="20">
        <f t="shared" ref="C19:O19" si="1">($E$4^2+$E$5^2-2*$E$4*$E$5*COS((90+$A$20-C20)*PI()/180))^0.5-$E$6</f>
        <v>0</v>
      </c>
      <c r="D19" s="20">
        <f t="shared" si="1"/>
        <v>1.0040529344801783</v>
      </c>
      <c r="E19" s="20">
        <f t="shared" si="1"/>
        <v>1.9809988983146312</v>
      </c>
      <c r="F19" s="20">
        <f t="shared" si="1"/>
        <v>2.9251312240070888</v>
      </c>
      <c r="G19" s="20">
        <f t="shared" si="1"/>
        <v>3.8312037060824977</v>
      </c>
      <c r="H19" s="20">
        <f t="shared" si="1"/>
        <v>4.6944084229088787</v>
      </c>
      <c r="I19" s="20">
        <f t="shared" si="1"/>
        <v>5.5103545258407962</v>
      </c>
      <c r="J19" s="20">
        <f t="shared" si="1"/>
        <v>6.2750484845514478</v>
      </c>
      <c r="K19" s="20">
        <f t="shared" si="1"/>
        <v>6.9848760564140875</v>
      </c>
      <c r="L19" s="20">
        <f t="shared" si="1"/>
        <v>7.6365860948870861</v>
      </c>
      <c r="M19" s="20">
        <f t="shared" si="1"/>
        <v>8.2272762100823513</v>
      </c>
      <c r="N19" s="20">
        <f t="shared" si="1"/>
        <v>8.754380230475995</v>
      </c>
      <c r="O19" s="20">
        <f t="shared" si="1"/>
        <v>9.215657377543522</v>
      </c>
    </row>
    <row r="20" spans="1:15" ht="14.25" customHeight="1" x14ac:dyDescent="0.35">
      <c r="A20" s="6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A21" s="6"/>
      <c r="B21" s="8" t="s">
        <v>53</v>
      </c>
      <c r="C21" s="37">
        <v>8</v>
      </c>
      <c r="D21" s="37">
        <v>9</v>
      </c>
      <c r="E21" s="37">
        <v>10</v>
      </c>
      <c r="F21" s="37">
        <v>11.5</v>
      </c>
      <c r="G21" s="37">
        <v>13</v>
      </c>
      <c r="H21" s="37">
        <v>14.5</v>
      </c>
      <c r="I21" s="37">
        <v>16</v>
      </c>
      <c r="J21" s="37">
        <v>16.5</v>
      </c>
      <c r="K21" s="37">
        <v>17.5</v>
      </c>
      <c r="L21" s="37">
        <v>17.75</v>
      </c>
      <c r="M21" s="37">
        <v>19</v>
      </c>
      <c r="N21" s="37">
        <v>20.25</v>
      </c>
      <c r="O21" s="37">
        <v>21</v>
      </c>
    </row>
    <row r="22" spans="1:15" ht="14.25" customHeight="1" x14ac:dyDescent="0.35">
      <c r="A22" s="6"/>
      <c r="B22" s="12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35">
      <c r="A23" s="6"/>
      <c r="B23" s="8" t="s">
        <v>55</v>
      </c>
      <c r="C23" s="15">
        <f t="shared" ref="C23:O23" si="3">(C21-$C$21)</f>
        <v>0</v>
      </c>
      <c r="D23" s="15">
        <f t="shared" si="3"/>
        <v>1</v>
      </c>
      <c r="E23" s="15">
        <f t="shared" si="3"/>
        <v>2</v>
      </c>
      <c r="F23" s="15">
        <f t="shared" si="3"/>
        <v>3.5</v>
      </c>
      <c r="G23" s="15">
        <f t="shared" si="3"/>
        <v>5</v>
      </c>
      <c r="H23" s="15">
        <f t="shared" si="3"/>
        <v>6.5</v>
      </c>
      <c r="I23" s="15">
        <f t="shared" si="3"/>
        <v>8</v>
      </c>
      <c r="J23" s="15">
        <f t="shared" si="3"/>
        <v>8.5</v>
      </c>
      <c r="K23" s="15">
        <f t="shared" si="3"/>
        <v>9.5</v>
      </c>
      <c r="L23" s="15">
        <f t="shared" si="3"/>
        <v>9.75</v>
      </c>
      <c r="M23" s="15">
        <f t="shared" si="3"/>
        <v>11</v>
      </c>
      <c r="N23" s="15">
        <f t="shared" si="3"/>
        <v>12.25</v>
      </c>
      <c r="O23" s="15">
        <f t="shared" si="3"/>
        <v>13</v>
      </c>
    </row>
    <row r="24" spans="1:15" ht="14.25" customHeight="1" x14ac:dyDescent="0.35">
      <c r="A24" s="6"/>
      <c r="B24" s="8" t="s">
        <v>56</v>
      </c>
      <c r="C24" s="16">
        <f t="shared" ref="C24:O24" si="4">C23/$C$8^0.5</f>
        <v>0</v>
      </c>
      <c r="D24" s="16">
        <f t="shared" si="4"/>
        <v>0.21176177494381337</v>
      </c>
      <c r="E24" s="16">
        <f t="shared" si="4"/>
        <v>0.42352354988762675</v>
      </c>
      <c r="F24" s="16">
        <f t="shared" si="4"/>
        <v>0.74116621230334678</v>
      </c>
      <c r="G24" s="16">
        <f t="shared" si="4"/>
        <v>1.0588088747190669</v>
      </c>
      <c r="H24" s="16">
        <f t="shared" si="4"/>
        <v>1.376451537134787</v>
      </c>
      <c r="I24" s="16">
        <f t="shared" si="4"/>
        <v>1.694094199550507</v>
      </c>
      <c r="J24" s="16">
        <f t="shared" si="4"/>
        <v>1.7999750870224136</v>
      </c>
      <c r="K24" s="16">
        <f t="shared" si="4"/>
        <v>2.0117368619662268</v>
      </c>
      <c r="L24" s="16">
        <f t="shared" si="4"/>
        <v>2.0646773057021806</v>
      </c>
      <c r="M24" s="16">
        <f t="shared" si="4"/>
        <v>2.3293795243819471</v>
      </c>
      <c r="N24" s="16">
        <f t="shared" si="4"/>
        <v>2.5940817430617136</v>
      </c>
      <c r="O24" s="16">
        <f t="shared" si="4"/>
        <v>2.7529030742695739</v>
      </c>
    </row>
    <row r="25" spans="1:15" ht="14.25" customHeight="1" x14ac:dyDescent="0.35">
      <c r="A25" s="6"/>
      <c r="B25" s="8" t="s">
        <v>57</v>
      </c>
      <c r="C25" s="37">
        <v>9</v>
      </c>
      <c r="D25" s="37">
        <v>16</v>
      </c>
      <c r="E25" s="37">
        <v>24</v>
      </c>
      <c r="F25" s="37">
        <v>38</v>
      </c>
      <c r="G25" s="37">
        <v>45</v>
      </c>
      <c r="H25" s="37">
        <v>57</v>
      </c>
      <c r="I25" s="37">
        <v>67</v>
      </c>
      <c r="J25" s="37">
        <v>75</v>
      </c>
      <c r="K25" s="37">
        <v>83</v>
      </c>
      <c r="L25" s="37">
        <v>88</v>
      </c>
      <c r="M25" s="37">
        <v>112</v>
      </c>
      <c r="N25" s="37">
        <v>115</v>
      </c>
      <c r="O25" s="37">
        <v>137</v>
      </c>
    </row>
    <row r="26" spans="1:15" ht="14.25" customHeight="1" x14ac:dyDescent="0.35">
      <c r="A26" s="6"/>
      <c r="B26" s="8"/>
      <c r="C26" s="37">
        <v>4</v>
      </c>
      <c r="D26" s="37">
        <v>10</v>
      </c>
      <c r="E26" s="37">
        <v>17</v>
      </c>
      <c r="F26" s="37">
        <v>28</v>
      </c>
      <c r="G26" s="37">
        <v>29</v>
      </c>
      <c r="H26" s="37">
        <v>44</v>
      </c>
      <c r="I26" s="37">
        <v>60</v>
      </c>
      <c r="J26" s="37">
        <v>65</v>
      </c>
      <c r="K26" s="37">
        <v>82</v>
      </c>
      <c r="L26" s="37">
        <v>84</v>
      </c>
      <c r="M26" s="37">
        <v>100</v>
      </c>
      <c r="N26" s="37">
        <v>105</v>
      </c>
      <c r="O26" s="37">
        <v>118</v>
      </c>
    </row>
    <row r="27" spans="1:15" ht="14.25" customHeight="1" x14ac:dyDescent="0.35">
      <c r="A27" s="6"/>
      <c r="B27" s="8"/>
      <c r="C27" s="37">
        <v>7</v>
      </c>
      <c r="D27" s="37">
        <v>13</v>
      </c>
      <c r="E27" s="37">
        <v>15</v>
      </c>
      <c r="F27" s="37">
        <v>20</v>
      </c>
      <c r="G27" s="37">
        <v>25</v>
      </c>
      <c r="H27" s="37">
        <v>32</v>
      </c>
      <c r="I27" s="37">
        <v>41</v>
      </c>
      <c r="J27" s="37">
        <v>47</v>
      </c>
      <c r="K27" s="37">
        <v>56</v>
      </c>
      <c r="L27" s="37">
        <v>64</v>
      </c>
      <c r="M27" s="37">
        <v>76</v>
      </c>
      <c r="N27" s="37">
        <v>90</v>
      </c>
      <c r="O27" s="37">
        <v>120</v>
      </c>
    </row>
    <row r="28" spans="1:15" ht="14.25" customHeight="1" x14ac:dyDescent="0.35">
      <c r="A28" s="6"/>
      <c r="B28" s="8" t="s">
        <v>58</v>
      </c>
      <c r="C28" s="17">
        <f t="shared" ref="C28:O28" si="5">AVERAGE(C25:C27)</f>
        <v>6.666666666666667</v>
      </c>
      <c r="D28" s="17">
        <f t="shared" si="5"/>
        <v>13</v>
      </c>
      <c r="E28" s="17">
        <f t="shared" si="5"/>
        <v>18.666666666666668</v>
      </c>
      <c r="F28" s="17">
        <f t="shared" si="5"/>
        <v>28.666666666666668</v>
      </c>
      <c r="G28" s="17">
        <f t="shared" si="5"/>
        <v>33</v>
      </c>
      <c r="H28" s="17">
        <f t="shared" si="5"/>
        <v>44.333333333333336</v>
      </c>
      <c r="I28" s="17">
        <f t="shared" si="5"/>
        <v>56</v>
      </c>
      <c r="J28" s="17">
        <f t="shared" si="5"/>
        <v>62.333333333333336</v>
      </c>
      <c r="K28" s="17">
        <f t="shared" si="5"/>
        <v>73.666666666666671</v>
      </c>
      <c r="L28" s="17">
        <f t="shared" si="5"/>
        <v>78.666666666666671</v>
      </c>
      <c r="M28" s="17">
        <f t="shared" si="5"/>
        <v>96</v>
      </c>
      <c r="N28" s="17">
        <f t="shared" si="5"/>
        <v>103.33333333333333</v>
      </c>
      <c r="O28" s="17">
        <f t="shared" si="5"/>
        <v>125</v>
      </c>
    </row>
    <row r="29" spans="1:15" ht="14.25" customHeight="1" x14ac:dyDescent="0.35">
      <c r="A29" s="6"/>
      <c r="B29" s="8" t="s">
        <v>59</v>
      </c>
      <c r="C29" s="18">
        <f t="shared" ref="C29:O29" si="6">C28-$C28</f>
        <v>0</v>
      </c>
      <c r="D29" s="18">
        <f t="shared" si="6"/>
        <v>6.333333333333333</v>
      </c>
      <c r="E29" s="18">
        <f t="shared" si="6"/>
        <v>12</v>
      </c>
      <c r="F29" s="18">
        <f t="shared" si="6"/>
        <v>22</v>
      </c>
      <c r="G29" s="18">
        <f t="shared" si="6"/>
        <v>26.333333333333332</v>
      </c>
      <c r="H29" s="18">
        <f t="shared" si="6"/>
        <v>37.666666666666671</v>
      </c>
      <c r="I29" s="18">
        <f t="shared" si="6"/>
        <v>49.333333333333336</v>
      </c>
      <c r="J29" s="18">
        <f t="shared" si="6"/>
        <v>55.666666666666671</v>
      </c>
      <c r="K29" s="18">
        <f t="shared" si="6"/>
        <v>67</v>
      </c>
      <c r="L29" s="18">
        <f t="shared" si="6"/>
        <v>72</v>
      </c>
      <c r="M29" s="18">
        <f t="shared" si="6"/>
        <v>89.333333333333329</v>
      </c>
      <c r="N29" s="18">
        <f t="shared" si="6"/>
        <v>96.666666666666657</v>
      </c>
      <c r="O29" s="18">
        <f t="shared" si="6"/>
        <v>118.33333333333333</v>
      </c>
    </row>
    <row r="30" spans="1:15" ht="14.25" customHeight="1" x14ac:dyDescent="0.35">
      <c r="A30" s="6"/>
      <c r="B30" s="8" t="s">
        <v>60</v>
      </c>
      <c r="C30" s="19">
        <f t="shared" ref="C30:O30" si="7">C29/($C$12)+($C$5*$C$12/100)^1.2/10</f>
        <v>4.4659008062730585</v>
      </c>
      <c r="D30" s="19">
        <f t="shared" si="7"/>
        <v>4.6438034279959046</v>
      </c>
      <c r="E30" s="19">
        <f t="shared" si="7"/>
        <v>4.8029794579584522</v>
      </c>
      <c r="F30" s="19">
        <f t="shared" si="7"/>
        <v>5.0838783343629466</v>
      </c>
      <c r="G30" s="19">
        <f t="shared" si="7"/>
        <v>5.2056011808048934</v>
      </c>
      <c r="H30" s="19">
        <f t="shared" si="7"/>
        <v>5.5239532407299876</v>
      </c>
      <c r="I30" s="19">
        <f t="shared" si="7"/>
        <v>5.8516685965352311</v>
      </c>
      <c r="J30" s="19">
        <f t="shared" si="7"/>
        <v>6.0295712182580772</v>
      </c>
      <c r="K30" s="19">
        <f t="shared" si="7"/>
        <v>6.3479232781831705</v>
      </c>
      <c r="L30" s="19">
        <f t="shared" si="7"/>
        <v>6.4883727163854186</v>
      </c>
      <c r="M30" s="19">
        <f t="shared" si="7"/>
        <v>6.9752641021532078</v>
      </c>
      <c r="N30" s="19">
        <f t="shared" si="7"/>
        <v>7.1812566115165044</v>
      </c>
      <c r="O30" s="19">
        <f t="shared" si="7"/>
        <v>7.7898708437262414</v>
      </c>
    </row>
    <row r="31" spans="1:15" ht="14.25" customHeight="1" x14ac:dyDescent="0.35">
      <c r="A31" s="6"/>
      <c r="B31" s="8" t="s">
        <v>61</v>
      </c>
      <c r="C31" s="6"/>
      <c r="D31" s="20">
        <f t="shared" ref="D31:O31" si="8">D29/D23</f>
        <v>6.333333333333333</v>
      </c>
      <c r="E31" s="20">
        <f t="shared" si="8"/>
        <v>6</v>
      </c>
      <c r="F31" s="20">
        <f t="shared" si="8"/>
        <v>6.2857142857142856</v>
      </c>
      <c r="G31" s="20">
        <f t="shared" si="8"/>
        <v>5.2666666666666666</v>
      </c>
      <c r="H31" s="20">
        <f t="shared" si="8"/>
        <v>5.7948717948717956</v>
      </c>
      <c r="I31" s="20">
        <f t="shared" si="8"/>
        <v>6.166666666666667</v>
      </c>
      <c r="J31" s="20">
        <f t="shared" si="8"/>
        <v>6.549019607843138</v>
      </c>
      <c r="K31" s="20">
        <f t="shared" si="8"/>
        <v>7.0526315789473681</v>
      </c>
      <c r="L31" s="20">
        <f t="shared" si="8"/>
        <v>7.384615384615385</v>
      </c>
      <c r="M31" s="20">
        <f t="shared" si="8"/>
        <v>8.1212121212121211</v>
      </c>
      <c r="N31" s="20">
        <f t="shared" si="8"/>
        <v>7.891156462585033</v>
      </c>
      <c r="O31" s="20">
        <f t="shared" si="8"/>
        <v>9.1025641025641022</v>
      </c>
    </row>
    <row r="32" spans="1:15" ht="14.25" customHeight="1" x14ac:dyDescent="0.35">
      <c r="A32" s="6"/>
      <c r="B32" s="12" t="s">
        <v>96</v>
      </c>
      <c r="C32" s="6"/>
      <c r="D32" s="6"/>
      <c r="E32" s="6"/>
      <c r="F32" s="6"/>
      <c r="G32" s="6" t="s">
        <v>97</v>
      </c>
      <c r="H32" s="6"/>
      <c r="I32" s="6"/>
      <c r="J32" s="6"/>
      <c r="K32" s="6"/>
      <c r="L32" s="6"/>
      <c r="M32" s="6"/>
      <c r="N32" s="6"/>
      <c r="O32" s="6"/>
    </row>
    <row r="33" spans="1:15" ht="14.25" customHeight="1" x14ac:dyDescent="0.35">
      <c r="A33" s="6" t="s">
        <v>63</v>
      </c>
      <c r="B33" s="6">
        <f t="array" ref="B33">LINEST(C29:O29,C23:O23,FALSE,TRUE)</f>
        <v>7.5583788841286248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4.2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4.25" customHeight="1" x14ac:dyDescent="0.35">
      <c r="A35" s="6" t="s">
        <v>64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4.2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4.2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4.2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4.2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4.25" customHeight="1" x14ac:dyDescent="0.35">
      <c r="A40" s="6"/>
      <c r="B40" s="12" t="s">
        <v>65</v>
      </c>
      <c r="C40" s="6"/>
      <c r="D40" s="6"/>
      <c r="E40" s="6"/>
      <c r="F40" s="6"/>
      <c r="G40" s="12" t="s">
        <v>66</v>
      </c>
      <c r="H40" s="6"/>
      <c r="I40" s="6"/>
      <c r="J40" s="6"/>
      <c r="K40" s="6"/>
      <c r="L40" s="6"/>
      <c r="M40" s="6"/>
      <c r="N40" s="6"/>
      <c r="O40" s="6"/>
    </row>
    <row r="41" spans="1:15" ht="14.25" customHeight="1" x14ac:dyDescent="0.35">
      <c r="A41" s="6" t="s">
        <v>63</v>
      </c>
      <c r="B41" s="6">
        <f t="array" ref="B41">LINEST(C29:O29,C23:O23^{1;2},FALSE,TRUE)</f>
        <v>0.4173535831736454</v>
      </c>
      <c r="C41" s="6"/>
      <c r="D41" s="6"/>
      <c r="E41" s="6"/>
      <c r="F41" s="6"/>
      <c r="G41" s="6">
        <f t="array" ref="G41">LINEST(C30:O30,C23:O23^{1;2},FALSE,TRUE)</f>
        <v>-6.5428073467618045E-2</v>
      </c>
      <c r="H41" s="6"/>
      <c r="I41" s="6"/>
      <c r="J41" s="6"/>
      <c r="K41" s="6"/>
      <c r="L41" s="6"/>
      <c r="M41" s="6"/>
      <c r="N41" s="6"/>
      <c r="O41" s="6"/>
    </row>
    <row r="42" spans="1:15" ht="14.2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4.25" customHeight="1" x14ac:dyDescent="0.35">
      <c r="A43" s="6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4.2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4.2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4.2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4.2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4.25" customHeight="1" x14ac:dyDescent="0.35">
      <c r="A48" s="6"/>
      <c r="B48" s="12"/>
      <c r="C48" s="6">
        <v>2</v>
      </c>
      <c r="D48" s="6">
        <f t="shared" ref="D48:L48" si="9">C48+1</f>
        <v>3</v>
      </c>
      <c r="E48" s="6">
        <f t="shared" si="9"/>
        <v>4</v>
      </c>
      <c r="F48" s="6">
        <f t="shared" si="9"/>
        <v>5</v>
      </c>
      <c r="G48" s="6">
        <f t="shared" si="9"/>
        <v>6</v>
      </c>
      <c r="H48" s="6">
        <f t="shared" si="9"/>
        <v>7</v>
      </c>
      <c r="I48" s="6">
        <f t="shared" si="9"/>
        <v>8</v>
      </c>
      <c r="J48" s="6">
        <f t="shared" si="9"/>
        <v>9</v>
      </c>
      <c r="K48" s="6">
        <f t="shared" si="9"/>
        <v>10</v>
      </c>
      <c r="L48" s="6">
        <f t="shared" si="9"/>
        <v>11</v>
      </c>
      <c r="M48" s="6"/>
      <c r="N48" s="6"/>
      <c r="O48" s="6"/>
    </row>
    <row r="49" spans="1:15" ht="14.25" customHeight="1" x14ac:dyDescent="0.35">
      <c r="A49" s="6"/>
      <c r="B49" s="6">
        <v>13</v>
      </c>
      <c r="C49" s="6">
        <f t="shared" ref="C49:L49" si="10">$B$49-C48</f>
        <v>11</v>
      </c>
      <c r="D49" s="6">
        <f t="shared" si="10"/>
        <v>10</v>
      </c>
      <c r="E49" s="6">
        <f t="shared" si="10"/>
        <v>9</v>
      </c>
      <c r="F49" s="6">
        <f t="shared" si="10"/>
        <v>8</v>
      </c>
      <c r="G49" s="6">
        <f t="shared" si="10"/>
        <v>7</v>
      </c>
      <c r="H49" s="6">
        <f t="shared" si="10"/>
        <v>6</v>
      </c>
      <c r="I49" s="6">
        <f t="shared" si="10"/>
        <v>5</v>
      </c>
      <c r="J49" s="6">
        <f t="shared" si="10"/>
        <v>4</v>
      </c>
      <c r="K49" s="6">
        <f t="shared" si="10"/>
        <v>3</v>
      </c>
      <c r="L49" s="6">
        <f t="shared" si="10"/>
        <v>2</v>
      </c>
      <c r="M49" s="6"/>
      <c r="N49" s="6"/>
      <c r="O49" s="6"/>
    </row>
    <row r="50" spans="1:15" ht="14.25" customHeight="1" x14ac:dyDescent="0.35">
      <c r="A50" s="6"/>
      <c r="B50" s="6"/>
      <c r="C50" s="6" t="str">
        <f t="shared" ref="C50:L50" si="11">C48&amp;"-"&amp;C49</f>
        <v>2-11</v>
      </c>
      <c r="D50" s="6" t="str">
        <f t="shared" si="11"/>
        <v>3-10</v>
      </c>
      <c r="E50" s="6" t="str">
        <f t="shared" si="11"/>
        <v>4-9</v>
      </c>
      <c r="F50" s="6" t="str">
        <f t="shared" si="11"/>
        <v>5-8</v>
      </c>
      <c r="G50" s="6" t="str">
        <f t="shared" si="11"/>
        <v>6-7</v>
      </c>
      <c r="H50" s="6" t="str">
        <f t="shared" si="11"/>
        <v>7-6</v>
      </c>
      <c r="I50" s="6" t="str">
        <f t="shared" si="11"/>
        <v>8-5</v>
      </c>
      <c r="J50" s="6" t="str">
        <f t="shared" si="11"/>
        <v>9-4</v>
      </c>
      <c r="K50" s="6" t="str">
        <f t="shared" si="11"/>
        <v>10-3</v>
      </c>
      <c r="L50" s="6" t="str">
        <f t="shared" si="11"/>
        <v>11-2</v>
      </c>
      <c r="M50" s="6"/>
      <c r="N50" s="6"/>
      <c r="O50" s="6"/>
    </row>
    <row r="51" spans="1:15" ht="14.25" customHeight="1" x14ac:dyDescent="0.35">
      <c r="A51" s="6"/>
      <c r="B51" s="6" t="s">
        <v>68</v>
      </c>
      <c r="C51" s="39">
        <f>RSQ(C30:D30,C23:D23)</f>
        <v>1</v>
      </c>
      <c r="D51" s="39">
        <f>RSQ(C30:E30,C23:E23)</f>
        <v>0.99897225077081198</v>
      </c>
      <c r="E51" s="39">
        <f>RSQ(C30:F30,C23:F23)</f>
        <v>0.99903870694166841</v>
      </c>
      <c r="F51" s="39">
        <f>RSQ(C30:G30,C23:G23)</f>
        <v>0.98267899757785682</v>
      </c>
      <c r="G51" s="39">
        <f>RSQ(C30:H30,C23:H23)</f>
        <v>0.99043650380902659</v>
      </c>
      <c r="H51" s="39">
        <f>RSQ(C30:I30,C23:I23)</f>
        <v>0.99073733592684832</v>
      </c>
      <c r="I51" s="39">
        <f>RSQ(C30:J30,C23:J23)</f>
        <v>0.98760521763272557</v>
      </c>
      <c r="J51" s="39">
        <f>RSQ(C30:K30,C23:K23)</f>
        <v>0.98076008039537088</v>
      </c>
      <c r="K51" s="39">
        <f>RSQ(C30:L30,C23:L23)</f>
        <v>0.97562624098588147</v>
      </c>
      <c r="L51" s="39">
        <f>RSQ(C30:M30,C23:M23)</f>
        <v>0.96352229264598943</v>
      </c>
      <c r="M51" s="6"/>
      <c r="N51" s="6"/>
      <c r="O51" s="6"/>
    </row>
    <row r="52" spans="1:15" ht="14.25" customHeight="1" x14ac:dyDescent="0.35">
      <c r="A52" s="6"/>
      <c r="B52" s="6" t="s">
        <v>69</v>
      </c>
      <c r="C52" s="6">
        <f>RSQ(E30:O30,E23:O23)</f>
        <v>0.95197877649344775</v>
      </c>
      <c r="D52" s="6">
        <f>RSQ(F30:O30,F23:O23)</f>
        <v>0.95637755021224158</v>
      </c>
      <c r="E52" s="6">
        <f>RSQ(G30:O30,G23:O23)</f>
        <v>0.9733993460426863</v>
      </c>
      <c r="F52" s="6">
        <f>RSQ(H30:O30,H23:O23)</f>
        <v>0.97698319192760252</v>
      </c>
      <c r="G52" s="6">
        <f>RSQ(I30:O30,I23:O23)</f>
        <v>0.97786060553226661</v>
      </c>
      <c r="H52" s="6">
        <f>RSQ(J30:O30,J23:O23)</f>
        <v>0.96964653360309561</v>
      </c>
      <c r="I52" s="6">
        <f>RSQ(K30:O30,K23:O23)</f>
        <v>0.95380802345642024</v>
      </c>
      <c r="J52" s="6">
        <f>RSQ(L30:O30,L23:O23)</f>
        <v>0.92993790693582046</v>
      </c>
      <c r="K52" s="6">
        <f>RSQ(M30:O30,M23:O23)</f>
        <v>0.83274963349079711</v>
      </c>
      <c r="L52" s="6">
        <f>RSQ(N30:O30,N23:O23)</f>
        <v>1</v>
      </c>
      <c r="M52" s="6"/>
      <c r="N52" s="6"/>
      <c r="O52" s="6"/>
    </row>
    <row r="53" spans="1:15" ht="14.25" customHeight="1" x14ac:dyDescent="0.35">
      <c r="A53" s="6"/>
      <c r="B53" s="6" t="s">
        <v>70</v>
      </c>
      <c r="C53" s="39">
        <f t="shared" ref="C53:L53" si="12">AVERAGE(C51:C52)</f>
        <v>0.97598938824672388</v>
      </c>
      <c r="D53" s="39">
        <f t="shared" si="12"/>
        <v>0.97767490049152683</v>
      </c>
      <c r="E53" s="39">
        <f t="shared" si="12"/>
        <v>0.9862190264921773</v>
      </c>
      <c r="F53" s="39">
        <f t="shared" si="12"/>
        <v>0.97983109475272967</v>
      </c>
      <c r="G53" s="39">
        <f t="shared" si="12"/>
        <v>0.98414855467064655</v>
      </c>
      <c r="H53" s="39">
        <f t="shared" si="12"/>
        <v>0.98019193476497191</v>
      </c>
      <c r="I53" s="39">
        <f t="shared" si="12"/>
        <v>0.97070662054457291</v>
      </c>
      <c r="J53" s="39">
        <f t="shared" si="12"/>
        <v>0.95534899366559567</v>
      </c>
      <c r="K53" s="39">
        <f t="shared" si="12"/>
        <v>0.90418793723833923</v>
      </c>
      <c r="L53" s="39">
        <f t="shared" si="12"/>
        <v>0.98176114632299472</v>
      </c>
      <c r="M53" s="6"/>
      <c r="N53" s="6"/>
      <c r="O53" s="6"/>
    </row>
    <row r="54" spans="1:15" ht="14.2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4.25" customHeight="1" x14ac:dyDescent="0.35">
      <c r="A55" s="6"/>
      <c r="B55" s="12" t="s">
        <v>71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4.25" customHeight="1" x14ac:dyDescent="0.35">
      <c r="A56" s="6"/>
      <c r="B56" s="6">
        <f t="array" ref="B56">LINEST(C30:E30,C23:E23,FALSE,TRUE)</f>
        <v>2.8499524687825617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4.2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4.2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4.2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4.2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4.2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4.25" customHeight="1" x14ac:dyDescent="0.35">
      <c r="A62" s="6"/>
      <c r="B62" s="12" t="s">
        <v>72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4.25" customHeight="1" x14ac:dyDescent="0.35">
      <c r="A63" s="6"/>
      <c r="B63" s="6">
        <f t="array" ref="B63">LINEST(F30:O30,F23:O23,TRUE,TRUE)</f>
        <v>0.28224959228391044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4.2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4.2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4.2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4.2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4.2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4.25" customHeight="1" x14ac:dyDescent="0.35">
      <c r="A69" s="6"/>
      <c r="B69" s="12" t="s">
        <v>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4.25" customHeight="1" x14ac:dyDescent="0.35">
      <c r="A70" s="6"/>
      <c r="B70" s="6">
        <f t="array" ref="B70:C74">LINEST(C23:O23,C18:O18,FALSE,TRUE)</f>
        <v>0.22769230769230769</v>
      </c>
      <c r="C70" s="6">
        <v>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4.25" customHeight="1" x14ac:dyDescent="0.35">
      <c r="A71" s="6"/>
      <c r="B71" s="6">
        <v>4.3343952575325565E-3</v>
      </c>
      <c r="C71" s="6" t="e">
        <v>#N/A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4.25" customHeight="1" x14ac:dyDescent="0.35">
      <c r="A72" s="6"/>
      <c r="B72" s="6">
        <v>0.99567030694228209</v>
      </c>
      <c r="C72" s="6">
        <v>0.55252914994456326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4.25" customHeight="1" x14ac:dyDescent="0.35">
      <c r="A73" s="6"/>
      <c r="B73" s="6">
        <v>2759.5590551181094</v>
      </c>
      <c r="C73" s="6">
        <v>12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4.25" customHeight="1" x14ac:dyDescent="0.35">
      <c r="A74" s="6"/>
      <c r="B74" s="6">
        <v>842.46153846153845</v>
      </c>
      <c r="C74" s="6">
        <v>3.6634615384615397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4.2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4.25" customHeight="1" x14ac:dyDescent="0.35">
      <c r="A76" s="6"/>
      <c r="B76" s="12" t="s">
        <v>74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4.25" customHeight="1" x14ac:dyDescent="0.35">
      <c r="A77" s="6"/>
      <c r="B77" s="6"/>
      <c r="C77" s="6" t="s">
        <v>75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4.25" customHeight="1" x14ac:dyDescent="0.35">
      <c r="A78" s="6"/>
      <c r="B78" s="6"/>
      <c r="C78" s="6" t="s">
        <v>76</v>
      </c>
      <c r="D78" s="6" t="s">
        <v>77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4.25" customHeight="1" x14ac:dyDescent="0.35">
      <c r="A79" s="6"/>
      <c r="B79" s="6" t="s">
        <v>78</v>
      </c>
      <c r="C79" s="6">
        <f>[1]Analysis!$P$146</f>
        <v>0.34203744840647843</v>
      </c>
      <c r="D79" s="6">
        <f>[1]Analysis!$Q$146</f>
        <v>3.2585633843548916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4.25" customHeight="1" x14ac:dyDescent="0.35">
      <c r="A80" s="6"/>
      <c r="B80" s="6" t="s">
        <v>79</v>
      </c>
      <c r="C80" s="6">
        <f>[1]Analysis!$D$140</f>
        <v>0.23143507692307691</v>
      </c>
      <c r="D80" s="6">
        <f>[1]Analysis!$E$140</f>
        <v>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4.2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4.25" customHeight="1" x14ac:dyDescent="0.35">
      <c r="A82" s="6"/>
      <c r="B82" s="6"/>
      <c r="C82" s="6" t="s">
        <v>76</v>
      </c>
      <c r="D82" s="6" t="s">
        <v>77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4.25" customHeight="1" x14ac:dyDescent="0.35">
      <c r="A83" s="6"/>
      <c r="B83" s="6" t="s">
        <v>80</v>
      </c>
      <c r="C83" s="6">
        <f>$C$79*$C$12</f>
        <v>12.176533163270632</v>
      </c>
      <c r="D83" s="6">
        <f t="shared" ref="D83:D84" si="13">$C$12*($D$79-($C$5*$C$12/100)^1.2/10)</f>
        <v>-42.981212220286743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4.25" customHeight="1" x14ac:dyDescent="0.35">
      <c r="A84" s="6"/>
      <c r="B84" s="6" t="s">
        <v>81</v>
      </c>
      <c r="C84" s="6">
        <f>$C$79*$C$12*$C$80</f>
        <v>2.8180768892979358</v>
      </c>
      <c r="D84" s="6">
        <f t="shared" si="13"/>
        <v>-42.981212220286743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4.2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4.2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4.25" customHeight="1" x14ac:dyDescent="0.35">
      <c r="A87" s="6"/>
      <c r="B87" s="6" t="s">
        <v>82</v>
      </c>
      <c r="C87" s="8">
        <v>15</v>
      </c>
      <c r="D87" s="8">
        <f t="shared" ref="D87:L87" si="14">C87+5</f>
        <v>20</v>
      </c>
      <c r="E87" s="8">
        <f t="shared" si="14"/>
        <v>25</v>
      </c>
      <c r="F87" s="8">
        <f t="shared" si="14"/>
        <v>30</v>
      </c>
      <c r="G87" s="8">
        <f t="shared" si="14"/>
        <v>35</v>
      </c>
      <c r="H87" s="8">
        <f t="shared" si="14"/>
        <v>40</v>
      </c>
      <c r="I87" s="8">
        <f t="shared" si="14"/>
        <v>45</v>
      </c>
      <c r="J87" s="8">
        <f t="shared" si="14"/>
        <v>50</v>
      </c>
      <c r="K87" s="8">
        <f t="shared" si="14"/>
        <v>55</v>
      </c>
      <c r="L87" s="8">
        <f t="shared" si="14"/>
        <v>60</v>
      </c>
      <c r="M87" s="6"/>
      <c r="N87" s="6"/>
      <c r="O87" s="6"/>
    </row>
    <row r="88" spans="1:15" ht="14.25" customHeight="1" x14ac:dyDescent="0.35">
      <c r="A88" s="6"/>
      <c r="B88" s="6" t="s">
        <v>83</v>
      </c>
      <c r="C88" s="40">
        <f t="shared" ref="C88:L88" si="15">$C$80*C87</f>
        <v>3.4715261538461535</v>
      </c>
      <c r="D88" s="40">
        <f t="shared" si="15"/>
        <v>4.628701538461538</v>
      </c>
      <c r="E88" s="40">
        <f t="shared" si="15"/>
        <v>5.7858769230769225</v>
      </c>
      <c r="F88" s="40">
        <f t="shared" si="15"/>
        <v>6.943052307692307</v>
      </c>
      <c r="G88" s="40">
        <f t="shared" si="15"/>
        <v>8.1002276923076924</v>
      </c>
      <c r="H88" s="40">
        <f t="shared" si="15"/>
        <v>9.257403076923076</v>
      </c>
      <c r="I88" s="40">
        <f t="shared" si="15"/>
        <v>10.414578461538461</v>
      </c>
      <c r="J88" s="40">
        <f t="shared" si="15"/>
        <v>11.571753846153845</v>
      </c>
      <c r="K88" s="40">
        <f t="shared" si="15"/>
        <v>12.72892923076923</v>
      </c>
      <c r="L88" s="41">
        <f t="shared" si="15"/>
        <v>13.886104615384614</v>
      </c>
      <c r="M88" s="6"/>
      <c r="N88" s="6"/>
      <c r="O88" s="6"/>
    </row>
    <row r="89" spans="1:15" ht="14.25" customHeight="1" x14ac:dyDescent="0.35">
      <c r="A89" s="6"/>
      <c r="B89" s="6" t="s">
        <v>84</v>
      </c>
      <c r="C89" s="6">
        <f t="shared" ref="C89:L89" si="16">F23</f>
        <v>3.5</v>
      </c>
      <c r="D89" s="6">
        <f t="shared" si="16"/>
        <v>5</v>
      </c>
      <c r="E89" s="6">
        <f t="shared" si="16"/>
        <v>6.5</v>
      </c>
      <c r="F89" s="6">
        <f t="shared" si="16"/>
        <v>8</v>
      </c>
      <c r="G89" s="6">
        <f t="shared" si="16"/>
        <v>8.5</v>
      </c>
      <c r="H89" s="6">
        <f t="shared" si="16"/>
        <v>9.5</v>
      </c>
      <c r="I89" s="6">
        <f t="shared" si="16"/>
        <v>9.75</v>
      </c>
      <c r="J89" s="6">
        <f t="shared" si="16"/>
        <v>11</v>
      </c>
      <c r="K89" s="6">
        <f t="shared" si="16"/>
        <v>12.25</v>
      </c>
      <c r="L89" s="42">
        <f t="shared" si="16"/>
        <v>13</v>
      </c>
      <c r="M89" s="6"/>
      <c r="N89" s="6"/>
      <c r="O89" s="6"/>
    </row>
    <row r="90" spans="1:15" ht="14.25" customHeight="1" x14ac:dyDescent="0.35">
      <c r="A90" s="6"/>
      <c r="B90" s="6" t="s">
        <v>85</v>
      </c>
      <c r="C90" s="43">
        <f t="shared" ref="C90:L90" si="17">C88-C89</f>
        <v>-2.8473846153846516E-2</v>
      </c>
      <c r="D90" s="43">
        <f t="shared" si="17"/>
        <v>-0.37129846153846202</v>
      </c>
      <c r="E90" s="43">
        <f t="shared" si="17"/>
        <v>-0.71412307692307753</v>
      </c>
      <c r="F90" s="43">
        <f t="shared" si="17"/>
        <v>-1.056947692307693</v>
      </c>
      <c r="G90" s="43">
        <f t="shared" si="17"/>
        <v>-0.39977230769230765</v>
      </c>
      <c r="H90" s="43">
        <f t="shared" si="17"/>
        <v>-0.24259692307692404</v>
      </c>
      <c r="I90" s="43">
        <f t="shared" si="17"/>
        <v>0.66457846153846134</v>
      </c>
      <c r="J90" s="43">
        <f t="shared" si="17"/>
        <v>0.57175384615384495</v>
      </c>
      <c r="K90" s="43">
        <f t="shared" si="17"/>
        <v>0.47892923076923033</v>
      </c>
      <c r="L90" s="44">
        <f t="shared" si="17"/>
        <v>0.88610461538461394</v>
      </c>
      <c r="M90" s="6"/>
      <c r="N90" s="6"/>
      <c r="O90" s="6"/>
    </row>
    <row r="91" spans="1:15" ht="14.25" customHeight="1" x14ac:dyDescent="0.35">
      <c r="A91" s="6"/>
      <c r="B91" s="6" t="s">
        <v>86</v>
      </c>
      <c r="C91" s="45">
        <f t="shared" ref="C91:L91" si="18">C90/C89</f>
        <v>-8.1353846153847196E-3</v>
      </c>
      <c r="D91" s="45">
        <f t="shared" si="18"/>
        <v>-7.4259692307692401E-2</v>
      </c>
      <c r="E91" s="45">
        <f t="shared" si="18"/>
        <v>-0.10986508875739655</v>
      </c>
      <c r="F91" s="45">
        <f t="shared" si="18"/>
        <v>-0.13211846153846163</v>
      </c>
      <c r="G91" s="45">
        <f t="shared" si="18"/>
        <v>-4.7032036199095018E-2</v>
      </c>
      <c r="H91" s="45">
        <f t="shared" si="18"/>
        <v>-2.5536518218623582E-2</v>
      </c>
      <c r="I91" s="45">
        <f t="shared" si="18"/>
        <v>6.816189349112424E-2</v>
      </c>
      <c r="J91" s="45">
        <f t="shared" si="18"/>
        <v>5.1977622377622268E-2</v>
      </c>
      <c r="K91" s="45">
        <f t="shared" si="18"/>
        <v>3.9096263736263702E-2</v>
      </c>
      <c r="L91" s="46">
        <f t="shared" si="18"/>
        <v>6.8161893491124143E-2</v>
      </c>
      <c r="M91" s="6"/>
      <c r="N91" s="6"/>
      <c r="O91" s="6"/>
    </row>
    <row r="92" spans="1:15" ht="14.25" customHeight="1" x14ac:dyDescent="0.35">
      <c r="A92" s="6"/>
      <c r="B92" s="6" t="s">
        <v>87</v>
      </c>
      <c r="C92" s="47">
        <f t="shared" ref="C92:L92" si="19">F29</f>
        <v>22</v>
      </c>
      <c r="D92" s="47">
        <f t="shared" si="19"/>
        <v>26.333333333333332</v>
      </c>
      <c r="E92" s="47">
        <f t="shared" si="19"/>
        <v>37.666666666666671</v>
      </c>
      <c r="F92" s="47">
        <f t="shared" si="19"/>
        <v>49.333333333333336</v>
      </c>
      <c r="G92" s="47">
        <f t="shared" si="19"/>
        <v>55.666666666666671</v>
      </c>
      <c r="H92" s="47">
        <f t="shared" si="19"/>
        <v>67</v>
      </c>
      <c r="I92" s="47">
        <f t="shared" si="19"/>
        <v>72</v>
      </c>
      <c r="J92" s="47">
        <f t="shared" si="19"/>
        <v>89.333333333333329</v>
      </c>
      <c r="K92" s="47">
        <f t="shared" si="19"/>
        <v>96.666666666666657</v>
      </c>
      <c r="L92" s="48">
        <f t="shared" si="19"/>
        <v>118.33333333333333</v>
      </c>
      <c r="M92" s="6"/>
      <c r="N92" s="6"/>
      <c r="O92" s="6"/>
    </row>
    <row r="93" spans="1:15" ht="14.25" customHeight="1" x14ac:dyDescent="0.35">
      <c r="A93" s="6"/>
      <c r="B93" s="6" t="s">
        <v>88</v>
      </c>
      <c r="C93" s="17">
        <f t="shared" ref="C93:L93" si="20">$C$83*C89+$D$83</f>
        <v>-0.36334614883953265</v>
      </c>
      <c r="D93" s="17">
        <f t="shared" si="20"/>
        <v>17.901453596066418</v>
      </c>
      <c r="E93" s="17">
        <f t="shared" si="20"/>
        <v>36.166253340972368</v>
      </c>
      <c r="F93" s="17">
        <f t="shared" si="20"/>
        <v>54.431053085878311</v>
      </c>
      <c r="G93" s="17">
        <f t="shared" si="20"/>
        <v>60.519319667513621</v>
      </c>
      <c r="H93" s="17">
        <f t="shared" si="20"/>
        <v>72.695852830784247</v>
      </c>
      <c r="I93" s="17">
        <f t="shared" si="20"/>
        <v>75.73998612160193</v>
      </c>
      <c r="J93" s="17">
        <f t="shared" si="20"/>
        <v>90.960652575690204</v>
      </c>
      <c r="K93" s="17">
        <f t="shared" si="20"/>
        <v>106.18131902977848</v>
      </c>
      <c r="L93" s="17">
        <f t="shared" si="20"/>
        <v>115.31371890223147</v>
      </c>
      <c r="M93" s="6"/>
      <c r="N93" s="6"/>
      <c r="O93" s="6"/>
    </row>
    <row r="94" spans="1:15" ht="14.25" customHeight="1" x14ac:dyDescent="0.35">
      <c r="A94" s="6"/>
      <c r="B94" s="6" t="s">
        <v>85</v>
      </c>
      <c r="C94" s="49">
        <f t="shared" ref="C94:L94" si="21">C93-C92</f>
        <v>-22.363346148839533</v>
      </c>
      <c r="D94" s="49">
        <f t="shared" si="21"/>
        <v>-8.4318797372669145</v>
      </c>
      <c r="E94" s="49">
        <f t="shared" si="21"/>
        <v>-1.5004133256943035</v>
      </c>
      <c r="F94" s="49">
        <f t="shared" si="21"/>
        <v>5.0977197525449753</v>
      </c>
      <c r="G94" s="49">
        <f t="shared" si="21"/>
        <v>4.8526530008469493</v>
      </c>
      <c r="H94" s="49">
        <f t="shared" si="21"/>
        <v>5.6958528307842471</v>
      </c>
      <c r="I94" s="49">
        <f t="shared" si="21"/>
        <v>3.7399861216019303</v>
      </c>
      <c r="J94" s="49">
        <f t="shared" si="21"/>
        <v>1.6273192423568759</v>
      </c>
      <c r="K94" s="49">
        <f t="shared" si="21"/>
        <v>9.5146523631118214</v>
      </c>
      <c r="L94" s="50">
        <f t="shared" si="21"/>
        <v>-3.0196144311018571</v>
      </c>
      <c r="M94" s="6"/>
      <c r="N94" s="6"/>
      <c r="O94" s="6"/>
    </row>
    <row r="95" spans="1:15" ht="14.25" customHeight="1" x14ac:dyDescent="0.35">
      <c r="A95" s="6"/>
      <c r="B95" s="6" t="s">
        <v>86</v>
      </c>
      <c r="C95" s="45">
        <f t="shared" ref="C95:L95" si="22">C94/C92</f>
        <v>-1.0165157340381605</v>
      </c>
      <c r="D95" s="45">
        <f t="shared" si="22"/>
        <v>-0.32019796470633854</v>
      </c>
      <c r="E95" s="45">
        <f t="shared" si="22"/>
        <v>-3.9833982098078848E-2</v>
      </c>
      <c r="F95" s="45">
        <f t="shared" si="22"/>
        <v>0.10333215714618192</v>
      </c>
      <c r="G95" s="45">
        <f t="shared" si="22"/>
        <v>8.7173407200843392E-2</v>
      </c>
      <c r="H95" s="45">
        <f t="shared" si="22"/>
        <v>8.5012728817675326E-2</v>
      </c>
      <c r="I95" s="45">
        <f t="shared" si="22"/>
        <v>5.1944251688915699E-2</v>
      </c>
      <c r="J95" s="45">
        <f t="shared" si="22"/>
        <v>1.821626017563667E-2</v>
      </c>
      <c r="K95" s="45">
        <f t="shared" si="22"/>
        <v>9.8427438239087811E-2</v>
      </c>
      <c r="L95" s="46">
        <f t="shared" si="22"/>
        <v>-2.5517868431846683E-2</v>
      </c>
      <c r="M95" s="6"/>
      <c r="N95" s="6"/>
      <c r="O95" s="6"/>
    </row>
    <row r="96" spans="1:15" ht="14.25" customHeight="1" x14ac:dyDescent="0.35">
      <c r="A96" s="6"/>
      <c r="B96" s="6" t="s">
        <v>89</v>
      </c>
      <c r="C96" s="47">
        <f t="shared" ref="C96:L96" si="23">$C$84*C87+$D$84</f>
        <v>-0.71005888081770507</v>
      </c>
      <c r="D96" s="47">
        <f t="shared" si="23"/>
        <v>13.380325565671974</v>
      </c>
      <c r="E96" s="47">
        <f t="shared" si="23"/>
        <v>27.470710012161653</v>
      </c>
      <c r="F96" s="47">
        <f t="shared" si="23"/>
        <v>41.561094458651333</v>
      </c>
      <c r="G96" s="47">
        <f t="shared" si="23"/>
        <v>55.651478905141012</v>
      </c>
      <c r="H96" s="47">
        <f t="shared" si="23"/>
        <v>69.741863351630684</v>
      </c>
      <c r="I96" s="47">
        <f t="shared" si="23"/>
        <v>83.832247798120363</v>
      </c>
      <c r="J96" s="47">
        <f t="shared" si="23"/>
        <v>97.922632244610043</v>
      </c>
      <c r="K96" s="47">
        <f t="shared" si="23"/>
        <v>112.01301669109972</v>
      </c>
      <c r="L96" s="48">
        <f t="shared" si="23"/>
        <v>126.1034011375894</v>
      </c>
      <c r="M96" s="6"/>
      <c r="N96" s="6"/>
      <c r="O96" s="6"/>
    </row>
    <row r="97" spans="1:15" ht="14.25" customHeight="1" x14ac:dyDescent="0.35">
      <c r="A97" s="6"/>
      <c r="B97" s="6" t="s">
        <v>85</v>
      </c>
      <c r="C97" s="49">
        <f t="shared" ref="C97:L97" si="24">C96-C92</f>
        <v>-22.710058880817705</v>
      </c>
      <c r="D97" s="49">
        <f t="shared" si="24"/>
        <v>-12.953007767661358</v>
      </c>
      <c r="E97" s="49">
        <f t="shared" si="24"/>
        <v>-10.195956654505018</v>
      </c>
      <c r="F97" s="49">
        <f t="shared" si="24"/>
        <v>-7.772238874682003</v>
      </c>
      <c r="G97" s="49">
        <f t="shared" si="24"/>
        <v>-1.5187761525659482E-2</v>
      </c>
      <c r="H97" s="49">
        <f t="shared" si="24"/>
        <v>2.7418633516306841</v>
      </c>
      <c r="I97" s="49">
        <f t="shared" si="24"/>
        <v>11.832247798120363</v>
      </c>
      <c r="J97" s="49">
        <f t="shared" si="24"/>
        <v>8.589298911276714</v>
      </c>
      <c r="K97" s="49">
        <f t="shared" si="24"/>
        <v>15.346350024433065</v>
      </c>
      <c r="L97" s="50">
        <f t="shared" si="24"/>
        <v>7.7700678042560725</v>
      </c>
      <c r="M97" s="6"/>
      <c r="N97" s="6"/>
      <c r="O97" s="6"/>
    </row>
    <row r="98" spans="1:15" ht="14.25" customHeight="1" x14ac:dyDescent="0.35">
      <c r="A98" s="6"/>
      <c r="B98" s="6" t="s">
        <v>86</v>
      </c>
      <c r="C98" s="45">
        <f t="shared" ref="C98:L98" si="25">C97/C92</f>
        <v>-1.032275403673532</v>
      </c>
      <c r="D98" s="45">
        <f t="shared" si="25"/>
        <v>-0.49188637092384907</v>
      </c>
      <c r="E98" s="45">
        <f t="shared" si="25"/>
        <v>-0.27068911472137214</v>
      </c>
      <c r="F98" s="45">
        <f t="shared" si="25"/>
        <v>-0.15754538259490547</v>
      </c>
      <c r="G98" s="45">
        <f t="shared" si="25"/>
        <v>-2.7283403938310443E-4</v>
      </c>
      <c r="H98" s="45">
        <f t="shared" si="25"/>
        <v>4.0923333606428122E-2</v>
      </c>
      <c r="I98" s="45">
        <f t="shared" si="25"/>
        <v>0.16433677497389393</v>
      </c>
      <c r="J98" s="45">
        <f t="shared" si="25"/>
        <v>9.6148868409813973E-2</v>
      </c>
      <c r="K98" s="45">
        <f t="shared" si="25"/>
        <v>0.15875534508034206</v>
      </c>
      <c r="L98" s="46">
        <f t="shared" si="25"/>
        <v>6.5662544824699201E-2</v>
      </c>
      <c r="M98" s="6"/>
      <c r="N98" s="6"/>
      <c r="O98" s="6"/>
    </row>
    <row r="99" spans="1:15" ht="14.2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4.2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4.2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4.2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4.2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4.2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4.2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/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1:15" ht="14.25" customHeigh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4.25" customHeight="1" x14ac:dyDescent="0.35">
      <c r="A2" s="6"/>
      <c r="B2" s="8" t="s">
        <v>109</v>
      </c>
      <c r="C2" s="6" t="s">
        <v>121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4.25" customHeight="1" x14ac:dyDescent="0.35">
      <c r="A3" s="6"/>
      <c r="B3" s="8" t="s">
        <v>0</v>
      </c>
      <c r="C3" s="37">
        <v>25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4.25" customHeight="1" x14ac:dyDescent="0.35">
      <c r="A4" s="6"/>
      <c r="B4" s="8" t="s">
        <v>1</v>
      </c>
      <c r="C4" s="37">
        <v>168.5</v>
      </c>
      <c r="D4" s="8" t="s">
        <v>35</v>
      </c>
      <c r="E4" s="6">
        <f>C4*8/29</f>
        <v>46.482758620689658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4.25" customHeight="1" x14ac:dyDescent="0.35">
      <c r="A5" s="6"/>
      <c r="B5" s="8" t="s">
        <v>2</v>
      </c>
      <c r="C5" s="37">
        <v>61.9</v>
      </c>
      <c r="D5" s="8" t="s">
        <v>36</v>
      </c>
      <c r="E5" s="6">
        <v>12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customHeight="1" x14ac:dyDescent="0.35">
      <c r="A6" s="6"/>
      <c r="B6" s="8" t="s">
        <v>3</v>
      </c>
      <c r="C6" s="37">
        <v>14.7</v>
      </c>
      <c r="D6" s="8" t="s">
        <v>37</v>
      </c>
      <c r="E6" s="6">
        <f>(E4^2+E5^2)^0.5</f>
        <v>48.006737537446746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4.25" customHeight="1" x14ac:dyDescent="0.35">
      <c r="A7" s="6"/>
      <c r="B7" s="8" t="s">
        <v>4</v>
      </c>
      <c r="C7" s="37">
        <v>5.5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4.25" customHeight="1" x14ac:dyDescent="0.35">
      <c r="A8" s="6"/>
      <c r="B8" s="8" t="s">
        <v>5</v>
      </c>
      <c r="C8" s="37">
        <v>21.8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25" customHeight="1" x14ac:dyDescent="0.35">
      <c r="A9" s="6"/>
      <c r="B9" s="8" t="s">
        <v>38</v>
      </c>
      <c r="C9" s="36">
        <f>(C4)+(C5*(C11/100+C12/100))^2</f>
        <v>989.87840408999989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25" customHeight="1" x14ac:dyDescent="0.35">
      <c r="A10" s="6"/>
      <c r="B10" s="8"/>
      <c r="C10" s="6" t="s">
        <v>39</v>
      </c>
      <c r="D10" s="6" t="s">
        <v>40</v>
      </c>
      <c r="E10" s="6" t="s">
        <v>41</v>
      </c>
      <c r="F10" s="6" t="s">
        <v>42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ht="14.25" customHeight="1" x14ac:dyDescent="0.35">
      <c r="A11" s="6"/>
      <c r="B11" s="8" t="s">
        <v>43</v>
      </c>
      <c r="C11" s="37">
        <v>10.5</v>
      </c>
      <c r="D11" s="37">
        <v>9.1</v>
      </c>
      <c r="E11" s="37">
        <v>15.9</v>
      </c>
      <c r="F11" s="37">
        <v>14.9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ht="14.25" customHeight="1" x14ac:dyDescent="0.35">
      <c r="A12" s="6"/>
      <c r="B12" s="8" t="s">
        <v>44</v>
      </c>
      <c r="C12" s="37">
        <v>35.799999999999997</v>
      </c>
      <c r="D12" s="37">
        <v>30.4</v>
      </c>
      <c r="E12" s="37">
        <v>40.799999999999997</v>
      </c>
      <c r="F12" s="37">
        <v>53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ht="14.25" customHeight="1" x14ac:dyDescent="0.35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4.25" customHeight="1" x14ac:dyDescent="0.35">
      <c r="A14" s="6"/>
      <c r="B14" s="12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4.25" customHeight="1" x14ac:dyDescent="0.35">
      <c r="A15" s="6"/>
      <c r="B15" s="6"/>
      <c r="C15" s="6" t="s">
        <v>46</v>
      </c>
      <c r="D15" s="6" t="s">
        <v>18</v>
      </c>
      <c r="E15" s="6" t="s">
        <v>19</v>
      </c>
      <c r="F15" s="6" t="s">
        <v>47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ht="14.25" customHeight="1" x14ac:dyDescent="0.35">
      <c r="A16" s="6"/>
      <c r="B16" s="6" t="s">
        <v>48</v>
      </c>
      <c r="C16" s="37">
        <v>48</v>
      </c>
      <c r="D16" s="37">
        <v>24</v>
      </c>
      <c r="E16" s="38" t="s">
        <v>49</v>
      </c>
      <c r="F16" s="37">
        <v>28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ht="14.25" customHeight="1" x14ac:dyDescent="0.35">
      <c r="A17" s="6"/>
      <c r="B17" s="6" t="s">
        <v>50</v>
      </c>
      <c r="C17" s="37">
        <v>47</v>
      </c>
      <c r="D17" s="38" t="s">
        <v>49</v>
      </c>
      <c r="E17" s="37">
        <v>46</v>
      </c>
      <c r="F17" s="37">
        <v>26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ht="14.25" customHeight="1" x14ac:dyDescent="0.35">
      <c r="A18" s="6"/>
      <c r="B18" s="6"/>
      <c r="C18" s="20">
        <f t="shared" ref="C18:O18" si="0">$A$20-C20</f>
        <v>0</v>
      </c>
      <c r="D18" s="20">
        <f t="shared" si="0"/>
        <v>5</v>
      </c>
      <c r="E18" s="20">
        <f t="shared" si="0"/>
        <v>10</v>
      </c>
      <c r="F18" s="20">
        <f t="shared" si="0"/>
        <v>15</v>
      </c>
      <c r="G18" s="20">
        <f t="shared" si="0"/>
        <v>20</v>
      </c>
      <c r="H18" s="20">
        <f t="shared" si="0"/>
        <v>25</v>
      </c>
      <c r="I18" s="20">
        <f t="shared" si="0"/>
        <v>30</v>
      </c>
      <c r="J18" s="20">
        <f t="shared" si="0"/>
        <v>35</v>
      </c>
      <c r="K18" s="20">
        <f t="shared" si="0"/>
        <v>40</v>
      </c>
      <c r="L18" s="20">
        <f t="shared" si="0"/>
        <v>45</v>
      </c>
      <c r="M18" s="20">
        <f t="shared" si="0"/>
        <v>50</v>
      </c>
      <c r="N18" s="20">
        <f t="shared" si="0"/>
        <v>55</v>
      </c>
      <c r="O18" s="20">
        <f t="shared" si="0"/>
        <v>60</v>
      </c>
    </row>
    <row r="19" spans="1:15" ht="14.25" customHeight="1" x14ac:dyDescent="0.35">
      <c r="A19" s="6"/>
      <c r="B19" s="12" t="s">
        <v>122</v>
      </c>
      <c r="C19" s="20">
        <f t="shared" ref="C19:O19" si="1">($E$4^2+$E$5^2-2*$E$4*$E$5*COS((90+$A$20-C20)*PI()/180))^0.5-$E$6</f>
        <v>0</v>
      </c>
      <c r="D19" s="20">
        <f t="shared" si="1"/>
        <v>1.0022064774002857</v>
      </c>
      <c r="E19" s="20">
        <f t="shared" si="1"/>
        <v>1.9769234013765313</v>
      </c>
      <c r="F19" s="20">
        <f t="shared" si="1"/>
        <v>2.9185195143130187</v>
      </c>
      <c r="G19" s="20">
        <f t="shared" si="1"/>
        <v>3.8218241188851465</v>
      </c>
      <c r="H19" s="20">
        <f t="shared" si="1"/>
        <v>4.68210333583324</v>
      </c>
      <c r="I19" s="20">
        <f t="shared" si="1"/>
        <v>5.495037689526562</v>
      </c>
      <c r="J19" s="20">
        <f t="shared" si="1"/>
        <v>6.2567014429883514</v>
      </c>
      <c r="K19" s="20">
        <f t="shared" si="1"/>
        <v>6.9635438909724314</v>
      </c>
      <c r="L19" s="20">
        <f t="shared" si="1"/>
        <v>7.6123726755369674</v>
      </c>
      <c r="M19" s="20">
        <f t="shared" si="1"/>
        <v>8.2003390953277133</v>
      </c>
      <c r="N19" s="20">
        <f t="shared" si="1"/>
        <v>8.7249253233333093</v>
      </c>
      <c r="O19" s="20">
        <f t="shared" si="1"/>
        <v>9.1839334174671805</v>
      </c>
    </row>
    <row r="20" spans="1:15" ht="14.25" customHeight="1" x14ac:dyDescent="0.35">
      <c r="A20" s="6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A21" s="6"/>
      <c r="B21" s="8" t="s">
        <v>53</v>
      </c>
      <c r="C21" s="37">
        <v>6</v>
      </c>
      <c r="D21" s="37">
        <v>7.25</v>
      </c>
      <c r="E21" s="37">
        <v>8.5</v>
      </c>
      <c r="F21" s="37">
        <v>9.25</v>
      </c>
      <c r="G21" s="37">
        <v>10.5</v>
      </c>
      <c r="H21" s="37">
        <v>11.5</v>
      </c>
      <c r="I21" s="37">
        <v>13</v>
      </c>
      <c r="J21" s="37">
        <v>14.25</v>
      </c>
      <c r="K21" s="37">
        <v>15.5</v>
      </c>
      <c r="L21" s="37">
        <v>16</v>
      </c>
      <c r="M21" s="37">
        <v>16.25</v>
      </c>
      <c r="N21" s="37">
        <v>16.75</v>
      </c>
      <c r="O21" s="37">
        <v>17.27</v>
      </c>
    </row>
    <row r="22" spans="1:15" ht="14.25" customHeight="1" x14ac:dyDescent="0.35">
      <c r="A22" s="6"/>
      <c r="B22" s="12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35">
      <c r="A23" s="6"/>
      <c r="B23" s="8" t="s">
        <v>55</v>
      </c>
      <c r="C23" s="15">
        <f t="shared" ref="C23:O23" si="3">(C21-$C$21)</f>
        <v>0</v>
      </c>
      <c r="D23" s="15">
        <f t="shared" si="3"/>
        <v>1.25</v>
      </c>
      <c r="E23" s="15">
        <f t="shared" si="3"/>
        <v>2.5</v>
      </c>
      <c r="F23" s="15">
        <f t="shared" si="3"/>
        <v>3.25</v>
      </c>
      <c r="G23" s="15">
        <f t="shared" si="3"/>
        <v>4.5</v>
      </c>
      <c r="H23" s="15">
        <f t="shared" si="3"/>
        <v>5.5</v>
      </c>
      <c r="I23" s="15">
        <f t="shared" si="3"/>
        <v>7</v>
      </c>
      <c r="J23" s="15">
        <f t="shared" si="3"/>
        <v>8.25</v>
      </c>
      <c r="K23" s="15">
        <f t="shared" si="3"/>
        <v>9.5</v>
      </c>
      <c r="L23" s="15">
        <f t="shared" si="3"/>
        <v>10</v>
      </c>
      <c r="M23" s="15">
        <f t="shared" si="3"/>
        <v>10.25</v>
      </c>
      <c r="N23" s="15">
        <f t="shared" si="3"/>
        <v>10.75</v>
      </c>
      <c r="O23" s="15">
        <f t="shared" si="3"/>
        <v>11.27</v>
      </c>
    </row>
    <row r="24" spans="1:15" ht="14.25" customHeight="1" x14ac:dyDescent="0.35">
      <c r="A24" s="6"/>
      <c r="B24" s="8" t="s">
        <v>56</v>
      </c>
      <c r="C24" s="16">
        <f t="shared" ref="C24:O24" si="4">C23/$C$8^0.5</f>
        <v>0</v>
      </c>
      <c r="D24" s="16">
        <f t="shared" si="4"/>
        <v>0.26772058554882455</v>
      </c>
      <c r="E24" s="16">
        <f t="shared" si="4"/>
        <v>0.5354411710976491</v>
      </c>
      <c r="F24" s="16">
        <f t="shared" si="4"/>
        <v>0.69607352242694387</v>
      </c>
      <c r="G24" s="16">
        <f t="shared" si="4"/>
        <v>0.96379410797576848</v>
      </c>
      <c r="H24" s="16">
        <f t="shared" si="4"/>
        <v>1.1779705764148281</v>
      </c>
      <c r="I24" s="16">
        <f t="shared" si="4"/>
        <v>1.4992352790734176</v>
      </c>
      <c r="J24" s="16">
        <f t="shared" si="4"/>
        <v>1.7669558646222421</v>
      </c>
      <c r="K24" s="16">
        <f t="shared" si="4"/>
        <v>2.0346764501710668</v>
      </c>
      <c r="L24" s="16">
        <f t="shared" si="4"/>
        <v>2.1417646843905964</v>
      </c>
      <c r="M24" s="16">
        <f t="shared" si="4"/>
        <v>2.1953088015003615</v>
      </c>
      <c r="N24" s="16">
        <f t="shared" si="4"/>
        <v>2.3023970357198915</v>
      </c>
      <c r="O24" s="16">
        <f t="shared" si="4"/>
        <v>2.4137687993082024</v>
      </c>
    </row>
    <row r="25" spans="1:15" ht="14.25" customHeight="1" x14ac:dyDescent="0.35">
      <c r="A25" s="6"/>
      <c r="B25" s="8" t="s">
        <v>57</v>
      </c>
      <c r="C25" s="37">
        <v>4</v>
      </c>
      <c r="D25" s="37">
        <v>10</v>
      </c>
      <c r="E25" s="37">
        <v>14</v>
      </c>
      <c r="F25" s="37">
        <v>22</v>
      </c>
      <c r="G25" s="37">
        <v>26</v>
      </c>
      <c r="H25" s="37">
        <v>40</v>
      </c>
      <c r="I25" s="37">
        <v>41</v>
      </c>
      <c r="J25" s="37">
        <v>59</v>
      </c>
      <c r="K25" s="37">
        <v>70</v>
      </c>
      <c r="L25" s="37">
        <v>81</v>
      </c>
      <c r="M25" s="37">
        <v>89</v>
      </c>
      <c r="N25" s="37">
        <v>84</v>
      </c>
      <c r="O25" s="37">
        <v>95</v>
      </c>
    </row>
    <row r="26" spans="1:15" ht="14.25" customHeight="1" x14ac:dyDescent="0.35">
      <c r="A26" s="6"/>
      <c r="B26" s="8"/>
      <c r="C26" s="37">
        <v>5</v>
      </c>
      <c r="D26" s="37">
        <v>7</v>
      </c>
      <c r="E26" s="37">
        <v>15</v>
      </c>
      <c r="F26" s="37">
        <v>21</v>
      </c>
      <c r="G26" s="37">
        <v>26</v>
      </c>
      <c r="H26" s="37">
        <v>34</v>
      </c>
      <c r="I26" s="37">
        <v>47</v>
      </c>
      <c r="J26" s="37">
        <v>52</v>
      </c>
      <c r="K26" s="37">
        <v>61</v>
      </c>
      <c r="L26" s="37">
        <v>85</v>
      </c>
      <c r="M26" s="37">
        <v>94</v>
      </c>
      <c r="N26" s="37">
        <v>89</v>
      </c>
      <c r="O26" s="37">
        <v>87</v>
      </c>
    </row>
    <row r="27" spans="1:15" ht="14.25" customHeight="1" x14ac:dyDescent="0.35">
      <c r="A27" s="6"/>
      <c r="B27" s="8"/>
      <c r="C27" s="37">
        <v>3</v>
      </c>
      <c r="D27" s="37">
        <v>8</v>
      </c>
      <c r="E27" s="37">
        <v>12</v>
      </c>
      <c r="F27" s="37">
        <v>18</v>
      </c>
      <c r="G27" s="37">
        <v>24</v>
      </c>
      <c r="H27" s="37">
        <v>33</v>
      </c>
      <c r="I27" s="37">
        <v>43</v>
      </c>
      <c r="J27" s="37">
        <v>67</v>
      </c>
      <c r="K27" s="37">
        <v>78</v>
      </c>
      <c r="L27" s="37">
        <v>78</v>
      </c>
      <c r="M27" s="37">
        <v>84</v>
      </c>
      <c r="N27" s="37">
        <v>85</v>
      </c>
      <c r="O27" s="37">
        <v>88</v>
      </c>
    </row>
    <row r="28" spans="1:15" ht="14.25" customHeight="1" x14ac:dyDescent="0.35">
      <c r="A28" s="6"/>
      <c r="B28" s="8" t="s">
        <v>58</v>
      </c>
      <c r="C28" s="17">
        <f t="shared" ref="C28:O28" si="5">AVERAGE(C25:C27)</f>
        <v>4</v>
      </c>
      <c r="D28" s="17">
        <f t="shared" si="5"/>
        <v>8.3333333333333339</v>
      </c>
      <c r="E28" s="17">
        <f t="shared" si="5"/>
        <v>13.666666666666666</v>
      </c>
      <c r="F28" s="17">
        <f t="shared" si="5"/>
        <v>20.333333333333332</v>
      </c>
      <c r="G28" s="17">
        <f t="shared" si="5"/>
        <v>25.333333333333332</v>
      </c>
      <c r="H28" s="17">
        <f t="shared" si="5"/>
        <v>35.666666666666664</v>
      </c>
      <c r="I28" s="17">
        <f t="shared" si="5"/>
        <v>43.666666666666664</v>
      </c>
      <c r="J28" s="17">
        <f t="shared" si="5"/>
        <v>59.333333333333336</v>
      </c>
      <c r="K28" s="17">
        <f t="shared" si="5"/>
        <v>69.666666666666671</v>
      </c>
      <c r="L28" s="17">
        <f t="shared" si="5"/>
        <v>81.333333333333329</v>
      </c>
      <c r="M28" s="17">
        <f t="shared" si="5"/>
        <v>89</v>
      </c>
      <c r="N28" s="17">
        <f t="shared" si="5"/>
        <v>86</v>
      </c>
      <c r="O28" s="17">
        <f t="shared" si="5"/>
        <v>90</v>
      </c>
    </row>
    <row r="29" spans="1:15" ht="14.25" customHeight="1" x14ac:dyDescent="0.35">
      <c r="A29" s="6"/>
      <c r="B29" s="8" t="s">
        <v>59</v>
      </c>
      <c r="C29" s="18">
        <f t="shared" ref="C29:O29" si="6">C28-$C28</f>
        <v>0</v>
      </c>
      <c r="D29" s="18">
        <f t="shared" si="6"/>
        <v>4.3333333333333339</v>
      </c>
      <c r="E29" s="18">
        <f t="shared" si="6"/>
        <v>9.6666666666666661</v>
      </c>
      <c r="F29" s="18">
        <f t="shared" si="6"/>
        <v>16.333333333333332</v>
      </c>
      <c r="G29" s="18">
        <f t="shared" si="6"/>
        <v>21.333333333333332</v>
      </c>
      <c r="H29" s="18">
        <f t="shared" si="6"/>
        <v>31.666666666666664</v>
      </c>
      <c r="I29" s="18">
        <f t="shared" si="6"/>
        <v>39.666666666666664</v>
      </c>
      <c r="J29" s="18">
        <f t="shared" si="6"/>
        <v>55.333333333333336</v>
      </c>
      <c r="K29" s="18">
        <f t="shared" si="6"/>
        <v>65.666666666666671</v>
      </c>
      <c r="L29" s="18">
        <f t="shared" si="6"/>
        <v>77.333333333333329</v>
      </c>
      <c r="M29" s="18">
        <f t="shared" si="6"/>
        <v>85</v>
      </c>
      <c r="N29" s="18">
        <f t="shared" si="6"/>
        <v>82</v>
      </c>
      <c r="O29" s="18">
        <f t="shared" si="6"/>
        <v>86</v>
      </c>
    </row>
    <row r="30" spans="1:15" ht="14.25" customHeight="1" x14ac:dyDescent="0.35">
      <c r="A30" s="6"/>
      <c r="B30" s="8" t="s">
        <v>60</v>
      </c>
      <c r="C30" s="19">
        <f t="shared" ref="C30:O30" si="7">C29/($C$12)+($C$5*$C$12/100)^1.2/10</f>
        <v>4.1180196137977747</v>
      </c>
      <c r="D30" s="19">
        <f t="shared" si="7"/>
        <v>4.2390624443378115</v>
      </c>
      <c r="E30" s="19">
        <f t="shared" si="7"/>
        <v>4.3880382357717043</v>
      </c>
      <c r="F30" s="19">
        <f t="shared" si="7"/>
        <v>4.5742579750640688</v>
      </c>
      <c r="G30" s="19">
        <f t="shared" si="7"/>
        <v>4.7139227795333429</v>
      </c>
      <c r="H30" s="19">
        <f t="shared" si="7"/>
        <v>5.0025633754365089</v>
      </c>
      <c r="I30" s="19">
        <f t="shared" si="7"/>
        <v>5.2260270625873462</v>
      </c>
      <c r="J30" s="19">
        <f t="shared" si="7"/>
        <v>5.6636434499244039</v>
      </c>
      <c r="K30" s="19">
        <f t="shared" si="7"/>
        <v>5.9522840458275699</v>
      </c>
      <c r="L30" s="19">
        <f t="shared" si="7"/>
        <v>6.2781685895892085</v>
      </c>
      <c r="M30" s="19">
        <f t="shared" si="7"/>
        <v>6.492321289775429</v>
      </c>
      <c r="N30" s="19">
        <f t="shared" si="7"/>
        <v>6.408522407093864</v>
      </c>
      <c r="O30" s="19">
        <f t="shared" si="7"/>
        <v>6.5202542506692831</v>
      </c>
    </row>
    <row r="31" spans="1:15" ht="14.25" customHeight="1" x14ac:dyDescent="0.35">
      <c r="A31" s="6"/>
      <c r="B31" s="8" t="s">
        <v>61</v>
      </c>
      <c r="C31" s="6"/>
      <c r="D31" s="20">
        <f t="shared" ref="D31:O31" si="8">D29/D23</f>
        <v>3.4666666666666672</v>
      </c>
      <c r="E31" s="20">
        <f t="shared" si="8"/>
        <v>3.8666666666666663</v>
      </c>
      <c r="F31" s="20">
        <f t="shared" si="8"/>
        <v>5.0256410256410255</v>
      </c>
      <c r="G31" s="20">
        <f t="shared" si="8"/>
        <v>4.7407407407407405</v>
      </c>
      <c r="H31" s="20">
        <f t="shared" si="8"/>
        <v>5.7575757575757569</v>
      </c>
      <c r="I31" s="20">
        <f t="shared" si="8"/>
        <v>5.6666666666666661</v>
      </c>
      <c r="J31" s="20">
        <f t="shared" si="8"/>
        <v>6.7070707070707076</v>
      </c>
      <c r="K31" s="20">
        <f t="shared" si="8"/>
        <v>6.9122807017543861</v>
      </c>
      <c r="L31" s="20">
        <f t="shared" si="8"/>
        <v>7.7333333333333325</v>
      </c>
      <c r="M31" s="20">
        <f t="shared" si="8"/>
        <v>8.2926829268292686</v>
      </c>
      <c r="N31" s="20">
        <f t="shared" si="8"/>
        <v>7.6279069767441863</v>
      </c>
      <c r="O31" s="20">
        <f t="shared" si="8"/>
        <v>7.6308784383318544</v>
      </c>
    </row>
    <row r="32" spans="1:15" ht="14.25" customHeight="1" x14ac:dyDescent="0.35">
      <c r="A32" s="6"/>
      <c r="B32" s="12" t="s">
        <v>96</v>
      </c>
      <c r="C32" s="6"/>
      <c r="D32" s="6"/>
      <c r="E32" s="6"/>
      <c r="F32" s="6"/>
      <c r="G32" s="6" t="s">
        <v>97</v>
      </c>
      <c r="H32" s="6"/>
      <c r="I32" s="6"/>
      <c r="J32" s="6"/>
      <c r="K32" s="6"/>
      <c r="L32" s="6"/>
      <c r="M32" s="6"/>
      <c r="N32" s="6"/>
      <c r="O32" s="6"/>
    </row>
    <row r="33" spans="1:15" ht="14.25" customHeight="1" x14ac:dyDescent="0.35">
      <c r="A33" s="6" t="s">
        <v>63</v>
      </c>
      <c r="B33" s="6">
        <f t="array" ref="B33">LINEST(C29:O29,C23:O23,FALSE,TRUE)</f>
        <v>7.1925310532991347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4.2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4.25" customHeight="1" x14ac:dyDescent="0.35">
      <c r="A35" s="6" t="s">
        <v>64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4.2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4.2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4.2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4.2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4.25" customHeight="1" x14ac:dyDescent="0.35">
      <c r="A40" s="6"/>
      <c r="B40" s="12" t="s">
        <v>65</v>
      </c>
      <c r="C40" s="6"/>
      <c r="D40" s="6"/>
      <c r="E40" s="6"/>
      <c r="F40" s="6"/>
      <c r="G40" s="12" t="s">
        <v>66</v>
      </c>
      <c r="H40" s="6"/>
      <c r="I40" s="6"/>
      <c r="J40" s="6"/>
      <c r="K40" s="6"/>
      <c r="L40" s="6"/>
      <c r="M40" s="6"/>
      <c r="N40" s="6"/>
      <c r="O40" s="6"/>
    </row>
    <row r="41" spans="1:15" ht="14.25" customHeight="1" x14ac:dyDescent="0.35">
      <c r="A41" s="6" t="s">
        <v>63</v>
      </c>
      <c r="B41" s="6">
        <f t="array" ref="B41">LINEST(C29:O29,C23:O23^{1;2},FALSE,TRUE)</f>
        <v>0.43714844896786381</v>
      </c>
      <c r="C41" s="6"/>
      <c r="D41" s="6"/>
      <c r="E41" s="6"/>
      <c r="F41" s="6"/>
      <c r="G41" s="6">
        <f t="array" ref="G41">LINEST(C30:O30,C23:O23^{1;2},FALSE,TRUE)</f>
        <v>-8.4867798882534401E-2</v>
      </c>
      <c r="H41" s="6"/>
      <c r="I41" s="6"/>
      <c r="J41" s="6"/>
      <c r="K41" s="6"/>
      <c r="L41" s="6"/>
      <c r="M41" s="6"/>
      <c r="N41" s="6"/>
      <c r="O41" s="6"/>
    </row>
    <row r="42" spans="1:15" ht="14.2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4.25" customHeight="1" x14ac:dyDescent="0.35">
      <c r="A43" s="6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4.2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4.2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4.2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4.2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4.25" customHeight="1" x14ac:dyDescent="0.35">
      <c r="A48" s="6"/>
      <c r="B48" s="12"/>
      <c r="C48" s="6">
        <v>2</v>
      </c>
      <c r="D48" s="6">
        <f t="shared" ref="D48:L48" si="9">C48+1</f>
        <v>3</v>
      </c>
      <c r="E48" s="6">
        <f t="shared" si="9"/>
        <v>4</v>
      </c>
      <c r="F48" s="6">
        <f t="shared" si="9"/>
        <v>5</v>
      </c>
      <c r="G48" s="6">
        <f t="shared" si="9"/>
        <v>6</v>
      </c>
      <c r="H48" s="6">
        <f t="shared" si="9"/>
        <v>7</v>
      </c>
      <c r="I48" s="6">
        <f t="shared" si="9"/>
        <v>8</v>
      </c>
      <c r="J48" s="6">
        <f t="shared" si="9"/>
        <v>9</v>
      </c>
      <c r="K48" s="6">
        <f t="shared" si="9"/>
        <v>10</v>
      </c>
      <c r="L48" s="6">
        <f t="shared" si="9"/>
        <v>11</v>
      </c>
      <c r="M48" s="6"/>
      <c r="N48" s="6"/>
      <c r="O48" s="6"/>
    </row>
    <row r="49" spans="1:15" ht="14.25" customHeight="1" x14ac:dyDescent="0.35">
      <c r="A49" s="6"/>
      <c r="B49" s="6">
        <v>13</v>
      </c>
      <c r="C49" s="6">
        <f t="shared" ref="C49:L49" si="10">$B$49-C48</f>
        <v>11</v>
      </c>
      <c r="D49" s="6">
        <f t="shared" si="10"/>
        <v>10</v>
      </c>
      <c r="E49" s="6">
        <f t="shared" si="10"/>
        <v>9</v>
      </c>
      <c r="F49" s="6">
        <f t="shared" si="10"/>
        <v>8</v>
      </c>
      <c r="G49" s="6">
        <f t="shared" si="10"/>
        <v>7</v>
      </c>
      <c r="H49" s="6">
        <f t="shared" si="10"/>
        <v>6</v>
      </c>
      <c r="I49" s="6">
        <f t="shared" si="10"/>
        <v>5</v>
      </c>
      <c r="J49" s="6">
        <f t="shared" si="10"/>
        <v>4</v>
      </c>
      <c r="K49" s="6">
        <f t="shared" si="10"/>
        <v>3</v>
      </c>
      <c r="L49" s="6">
        <f t="shared" si="10"/>
        <v>2</v>
      </c>
      <c r="M49" s="6"/>
      <c r="N49" s="6"/>
      <c r="O49" s="6"/>
    </row>
    <row r="50" spans="1:15" ht="14.25" customHeight="1" x14ac:dyDescent="0.35">
      <c r="A50" s="6"/>
      <c r="B50" s="6"/>
      <c r="C50" s="6" t="str">
        <f t="shared" ref="C50:L50" si="11">C48&amp;"-"&amp;C49</f>
        <v>2-11</v>
      </c>
      <c r="D50" s="6" t="str">
        <f t="shared" si="11"/>
        <v>3-10</v>
      </c>
      <c r="E50" s="6" t="str">
        <f t="shared" si="11"/>
        <v>4-9</v>
      </c>
      <c r="F50" s="6" t="str">
        <f t="shared" si="11"/>
        <v>5-8</v>
      </c>
      <c r="G50" s="6" t="str">
        <f t="shared" si="11"/>
        <v>6-7</v>
      </c>
      <c r="H50" s="6" t="str">
        <f t="shared" si="11"/>
        <v>7-6</v>
      </c>
      <c r="I50" s="6" t="str">
        <f t="shared" si="11"/>
        <v>8-5</v>
      </c>
      <c r="J50" s="6" t="str">
        <f t="shared" si="11"/>
        <v>9-4</v>
      </c>
      <c r="K50" s="6" t="str">
        <f t="shared" si="11"/>
        <v>10-3</v>
      </c>
      <c r="L50" s="6" t="str">
        <f t="shared" si="11"/>
        <v>11-2</v>
      </c>
      <c r="M50" s="6"/>
      <c r="N50" s="6"/>
      <c r="O50" s="6"/>
    </row>
    <row r="51" spans="1:15" ht="14.25" customHeight="1" x14ac:dyDescent="0.35">
      <c r="A51" s="6"/>
      <c r="B51" s="6" t="s">
        <v>68</v>
      </c>
      <c r="C51" s="39">
        <f>RSQ(C30:D30,C23:D23)</f>
        <v>1</v>
      </c>
      <c r="D51" s="39">
        <f>RSQ(C30:E30,C23:E23)</f>
        <v>0.99644549763033186</v>
      </c>
      <c r="E51" s="39">
        <f>RSQ(C30:F30,C23:F23)</f>
        <v>0.95914181447331859</v>
      </c>
      <c r="F51" s="39">
        <f>RSQ(C30:G30,C23:G23)</f>
        <v>0.97943268124455696</v>
      </c>
      <c r="G51" s="39">
        <f>RSQ(C30:H30,C23:H23)</f>
        <v>0.96824290340319441</v>
      </c>
      <c r="H51" s="39">
        <f>RSQ(C30:I30,C23:I23)</f>
        <v>0.98062574711069361</v>
      </c>
      <c r="I51" s="39">
        <f>RSQ(C30:J30,C23:J23)</f>
        <v>0.97027986638441355</v>
      </c>
      <c r="J51" s="39">
        <f>RSQ(C30:K30,C23:K23)</f>
        <v>0.97432367591050295</v>
      </c>
      <c r="K51" s="39">
        <f>RSQ(C30:L30,C23:L23)</f>
        <v>0.96646319531909952</v>
      </c>
      <c r="L51" s="39">
        <f>RSQ(C30:M30,C23:M23)</f>
        <v>0.95866417245311131</v>
      </c>
      <c r="M51" s="6"/>
      <c r="N51" s="6"/>
      <c r="O51" s="6"/>
    </row>
    <row r="52" spans="1:15" ht="14.25" customHeight="1" x14ac:dyDescent="0.35">
      <c r="A52" s="6"/>
      <c r="B52" s="6" t="s">
        <v>69</v>
      </c>
      <c r="C52" s="6">
        <f>RSQ(E30:O30,E23:O23)</f>
        <v>0.97702017646842232</v>
      </c>
      <c r="D52" s="6">
        <f>RSQ(F30:O30,F23:O23)</f>
        <v>0.97374893392374962</v>
      </c>
      <c r="E52" s="6">
        <f>RSQ(G30:O30,G23:O23)</f>
        <v>0.9751153964451984</v>
      </c>
      <c r="F52" s="6">
        <f>RSQ(H30:O30,H23:O23)</f>
        <v>0.96354610704015342</v>
      </c>
      <c r="G52" s="6">
        <f>RSQ(I30:O30,I23:O23)</f>
        <v>0.9533085626846074</v>
      </c>
      <c r="H52" s="6">
        <f>RSQ(J30:O30,J23:O23)</f>
        <v>0.8891374984059377</v>
      </c>
      <c r="I52" s="6">
        <f>RSQ(K30:O30,K23:O23)</f>
        <v>0.70340563985901072</v>
      </c>
      <c r="J52" s="6">
        <f>RSQ(L30:O30,L23:O23)</f>
        <v>0.4707171107707912</v>
      </c>
      <c r="K52" s="6">
        <f>RSQ(M30:O30,M23:O23)</f>
        <v>6.3084020029173141E-2</v>
      </c>
      <c r="L52" s="6">
        <f>RSQ(N30:O30,N23:O23)</f>
        <v>1</v>
      </c>
      <c r="M52" s="6"/>
      <c r="N52" s="6"/>
      <c r="O52" s="6"/>
    </row>
    <row r="53" spans="1:15" ht="14.25" customHeight="1" x14ac:dyDescent="0.35">
      <c r="A53" s="6"/>
      <c r="B53" s="6" t="s">
        <v>70</v>
      </c>
      <c r="C53" s="39">
        <f t="shared" ref="C53:L53" si="12">AVERAGE(C51:C52)</f>
        <v>0.98851008823421116</v>
      </c>
      <c r="D53" s="39">
        <f t="shared" si="12"/>
        <v>0.98509721577704079</v>
      </c>
      <c r="E53" s="39">
        <f t="shared" si="12"/>
        <v>0.96712860545925849</v>
      </c>
      <c r="F53" s="39">
        <f t="shared" si="12"/>
        <v>0.97148939414235524</v>
      </c>
      <c r="G53" s="39">
        <f t="shared" si="12"/>
        <v>0.96077573304390085</v>
      </c>
      <c r="H53" s="39">
        <f t="shared" si="12"/>
        <v>0.93488162275831566</v>
      </c>
      <c r="I53" s="39">
        <f t="shared" si="12"/>
        <v>0.83684275312171219</v>
      </c>
      <c r="J53" s="39">
        <f t="shared" si="12"/>
        <v>0.7225203933406471</v>
      </c>
      <c r="K53" s="39">
        <f t="shared" si="12"/>
        <v>0.51477360767413638</v>
      </c>
      <c r="L53" s="39">
        <f t="shared" si="12"/>
        <v>0.97933208622655565</v>
      </c>
      <c r="M53" s="6"/>
      <c r="N53" s="6"/>
      <c r="O53" s="6"/>
    </row>
    <row r="54" spans="1:15" ht="14.2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4.25" customHeight="1" x14ac:dyDescent="0.35">
      <c r="A55" s="6"/>
      <c r="B55" s="12" t="s">
        <v>71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4.25" customHeight="1" x14ac:dyDescent="0.35">
      <c r="A56" s="6"/>
      <c r="B56" s="6">
        <f t="array" ref="B56">LINEST(C30:E30,C23:E23,FALSE,TRUE)</f>
        <v>2.0824222265409951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4.2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4.2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4.2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4.2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4.2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4.25" customHeight="1" x14ac:dyDescent="0.35">
      <c r="A62" s="6"/>
      <c r="B62" s="12" t="s">
        <v>72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4.25" customHeight="1" x14ac:dyDescent="0.35">
      <c r="A63" s="6"/>
      <c r="B63" s="6">
        <f t="array" ref="B63">LINEST(F30:O30,F23:O23,TRUE,TRUE)</f>
        <v>0.26448420205120793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4.2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4.2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4.2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4.2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4.2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4.25" customHeight="1" x14ac:dyDescent="0.35">
      <c r="A69" s="6"/>
      <c r="B69" s="12" t="s">
        <v>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4.25" customHeight="1" x14ac:dyDescent="0.35">
      <c r="A70" s="6"/>
      <c r="B70" s="6">
        <f t="array" ref="B70:C74">LINEST(C23:O23,C18:O18,FALSE,TRUE)</f>
        <v>0.21022769230769231</v>
      </c>
      <c r="C70" s="6">
        <v>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4.25" customHeight="1" x14ac:dyDescent="0.35">
      <c r="A71" s="6"/>
      <c r="B71" s="6">
        <v>5.3806669772729467E-3</v>
      </c>
      <c r="C71" s="6" t="e">
        <v>#N/A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4.25" customHeight="1" x14ac:dyDescent="0.35">
      <c r="A72" s="6"/>
      <c r="B72" s="6">
        <v>0.9922003876370441</v>
      </c>
      <c r="C72" s="6">
        <v>0.68590314783147655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4.25" customHeight="1" x14ac:dyDescent="0.35">
      <c r="A73" s="6"/>
      <c r="B73" s="6">
        <v>1526.5379992720752</v>
      </c>
      <c r="C73" s="6">
        <v>12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4.25" customHeight="1" x14ac:dyDescent="0.35">
      <c r="A74" s="6"/>
      <c r="B74" s="6">
        <v>718.17984246153844</v>
      </c>
      <c r="C74" s="6">
        <v>5.6455575384615395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4.2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4.25" customHeight="1" x14ac:dyDescent="0.35">
      <c r="A76" s="6"/>
      <c r="B76" s="12" t="s">
        <v>74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4.25" customHeight="1" x14ac:dyDescent="0.35">
      <c r="A77" s="6"/>
      <c r="B77" s="6"/>
      <c r="C77" s="6" t="s">
        <v>75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4.25" customHeight="1" x14ac:dyDescent="0.35">
      <c r="A78" s="6"/>
      <c r="B78" s="6"/>
      <c r="C78" s="6" t="s">
        <v>76</v>
      </c>
      <c r="D78" s="6" t="s">
        <v>77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4.25" customHeight="1" x14ac:dyDescent="0.35">
      <c r="A79" s="6"/>
      <c r="B79" s="6" t="s">
        <v>78</v>
      </c>
      <c r="C79" s="6">
        <f>[1]Analysis!$P$146</f>
        <v>0.34203744840647843</v>
      </c>
      <c r="D79" s="6">
        <f>[1]Analysis!$Q$146</f>
        <v>3.2585633843548916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4.25" customHeight="1" x14ac:dyDescent="0.35">
      <c r="A80" s="6"/>
      <c r="B80" s="6" t="s">
        <v>79</v>
      </c>
      <c r="C80" s="6">
        <f>[1]Analysis!$D$140</f>
        <v>0.23143507692307691</v>
      </c>
      <c r="D80" s="6">
        <f>[1]Analysis!$E$140</f>
        <v>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4.2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4.25" customHeight="1" x14ac:dyDescent="0.35">
      <c r="A82" s="6"/>
      <c r="B82" s="6"/>
      <c r="C82" s="6" t="s">
        <v>76</v>
      </c>
      <c r="D82" s="6" t="s">
        <v>77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4.25" customHeight="1" x14ac:dyDescent="0.35">
      <c r="A83" s="6"/>
      <c r="B83" s="6" t="s">
        <v>80</v>
      </c>
      <c r="C83" s="6">
        <f>$C$79*$C$12</f>
        <v>12.244940652951927</v>
      </c>
      <c r="D83" s="6">
        <f t="shared" ref="D83:D84" si="13">$C$12*($D$79-($C$5*$C$12/100)^1.2/10)</f>
        <v>-30.768533014055215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4.25" customHeight="1" x14ac:dyDescent="0.35">
      <c r="A84" s="6"/>
      <c r="B84" s="6" t="s">
        <v>81</v>
      </c>
      <c r="C84" s="6">
        <f>$C$79*$C$12*$C$80</f>
        <v>2.8339087819344408</v>
      </c>
      <c r="D84" s="6">
        <f t="shared" si="13"/>
        <v>-30.768533014055215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4.2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4.2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4.25" customHeight="1" x14ac:dyDescent="0.35">
      <c r="A87" s="6"/>
      <c r="B87" s="6" t="s">
        <v>82</v>
      </c>
      <c r="C87" s="8">
        <v>15</v>
      </c>
      <c r="D87" s="8">
        <f t="shared" ref="D87:L87" si="14">C87+5</f>
        <v>20</v>
      </c>
      <c r="E87" s="8">
        <f t="shared" si="14"/>
        <v>25</v>
      </c>
      <c r="F87" s="8">
        <f t="shared" si="14"/>
        <v>30</v>
      </c>
      <c r="G87" s="8">
        <f t="shared" si="14"/>
        <v>35</v>
      </c>
      <c r="H87" s="8">
        <f t="shared" si="14"/>
        <v>40</v>
      </c>
      <c r="I87" s="8">
        <f t="shared" si="14"/>
        <v>45</v>
      </c>
      <c r="J87" s="8">
        <f t="shared" si="14"/>
        <v>50</v>
      </c>
      <c r="K87" s="8">
        <f t="shared" si="14"/>
        <v>55</v>
      </c>
      <c r="L87" s="8">
        <f t="shared" si="14"/>
        <v>60</v>
      </c>
      <c r="M87" s="6"/>
      <c r="N87" s="6"/>
      <c r="O87" s="6"/>
    </row>
    <row r="88" spans="1:15" ht="14.25" customHeight="1" x14ac:dyDescent="0.35">
      <c r="A88" s="6"/>
      <c r="B88" s="6" t="s">
        <v>83</v>
      </c>
      <c r="C88" s="40">
        <f t="shared" ref="C88:L88" si="15">$C$80*C87</f>
        <v>3.4715261538461535</v>
      </c>
      <c r="D88" s="40">
        <f t="shared" si="15"/>
        <v>4.628701538461538</v>
      </c>
      <c r="E88" s="40">
        <f t="shared" si="15"/>
        <v>5.7858769230769225</v>
      </c>
      <c r="F88" s="40">
        <f t="shared" si="15"/>
        <v>6.943052307692307</v>
      </c>
      <c r="G88" s="40">
        <f t="shared" si="15"/>
        <v>8.1002276923076924</v>
      </c>
      <c r="H88" s="40">
        <f t="shared" si="15"/>
        <v>9.257403076923076</v>
      </c>
      <c r="I88" s="40">
        <f t="shared" si="15"/>
        <v>10.414578461538461</v>
      </c>
      <c r="J88" s="40">
        <f t="shared" si="15"/>
        <v>11.571753846153845</v>
      </c>
      <c r="K88" s="40">
        <f t="shared" si="15"/>
        <v>12.72892923076923</v>
      </c>
      <c r="L88" s="41">
        <f t="shared" si="15"/>
        <v>13.886104615384614</v>
      </c>
      <c r="M88" s="6"/>
      <c r="N88" s="6"/>
      <c r="O88" s="6"/>
    </row>
    <row r="89" spans="1:15" ht="14.25" customHeight="1" x14ac:dyDescent="0.35">
      <c r="A89" s="6"/>
      <c r="B89" s="6" t="s">
        <v>84</v>
      </c>
      <c r="C89" s="6">
        <f t="shared" ref="C89:L89" si="16">F23</f>
        <v>3.25</v>
      </c>
      <c r="D89" s="6">
        <f t="shared" si="16"/>
        <v>4.5</v>
      </c>
      <c r="E89" s="6">
        <f t="shared" si="16"/>
        <v>5.5</v>
      </c>
      <c r="F89" s="6">
        <f t="shared" si="16"/>
        <v>7</v>
      </c>
      <c r="G89" s="6">
        <f t="shared" si="16"/>
        <v>8.25</v>
      </c>
      <c r="H89" s="6">
        <f t="shared" si="16"/>
        <v>9.5</v>
      </c>
      <c r="I89" s="6">
        <f t="shared" si="16"/>
        <v>10</v>
      </c>
      <c r="J89" s="6">
        <f t="shared" si="16"/>
        <v>10.25</v>
      </c>
      <c r="K89" s="6">
        <f t="shared" si="16"/>
        <v>10.75</v>
      </c>
      <c r="L89" s="42">
        <f t="shared" si="16"/>
        <v>11.27</v>
      </c>
      <c r="M89" s="6"/>
      <c r="N89" s="6"/>
      <c r="O89" s="6"/>
    </row>
    <row r="90" spans="1:15" ht="14.25" customHeight="1" x14ac:dyDescent="0.35">
      <c r="A90" s="6"/>
      <c r="B90" s="6" t="s">
        <v>85</v>
      </c>
      <c r="C90" s="43">
        <f t="shared" ref="C90:L90" si="17">C88-C89</f>
        <v>0.22152615384615348</v>
      </c>
      <c r="D90" s="43">
        <f t="shared" si="17"/>
        <v>0.12870153846153798</v>
      </c>
      <c r="E90" s="43">
        <f t="shared" si="17"/>
        <v>0.28587692307692247</v>
      </c>
      <c r="F90" s="43">
        <f t="shared" si="17"/>
        <v>-5.6947692307693032E-2</v>
      </c>
      <c r="G90" s="43">
        <f t="shared" si="17"/>
        <v>-0.14977230769230765</v>
      </c>
      <c r="H90" s="43">
        <f t="shared" si="17"/>
        <v>-0.24259692307692404</v>
      </c>
      <c r="I90" s="43">
        <f t="shared" si="17"/>
        <v>0.41457846153846134</v>
      </c>
      <c r="J90" s="43">
        <f t="shared" si="17"/>
        <v>1.3217538461538449</v>
      </c>
      <c r="K90" s="43">
        <f t="shared" si="17"/>
        <v>1.9789292307692303</v>
      </c>
      <c r="L90" s="44">
        <f t="shared" si="17"/>
        <v>2.6161046153846144</v>
      </c>
      <c r="M90" s="6"/>
      <c r="N90" s="6"/>
      <c r="O90" s="6"/>
    </row>
    <row r="91" spans="1:15" ht="14.25" customHeight="1" x14ac:dyDescent="0.35">
      <c r="A91" s="6"/>
      <c r="B91" s="6" t="s">
        <v>86</v>
      </c>
      <c r="C91" s="45">
        <f t="shared" ref="C91:L91" si="18">C90/C89</f>
        <v>6.8161893491124143E-2</v>
      </c>
      <c r="D91" s="45">
        <f t="shared" si="18"/>
        <v>2.8600341880341773E-2</v>
      </c>
      <c r="E91" s="45">
        <f t="shared" si="18"/>
        <v>5.1977622377622268E-2</v>
      </c>
      <c r="F91" s="45">
        <f t="shared" si="18"/>
        <v>-8.1353846153847196E-3</v>
      </c>
      <c r="G91" s="45">
        <f t="shared" si="18"/>
        <v>-1.8154219114219109E-2</v>
      </c>
      <c r="H91" s="45">
        <f t="shared" si="18"/>
        <v>-2.5536518218623582E-2</v>
      </c>
      <c r="I91" s="45">
        <f t="shared" si="18"/>
        <v>4.1457846153846137E-2</v>
      </c>
      <c r="J91" s="45">
        <f t="shared" si="18"/>
        <v>0.12895159474671658</v>
      </c>
      <c r="K91" s="45">
        <f t="shared" si="18"/>
        <v>0.18408644007155631</v>
      </c>
      <c r="L91" s="46">
        <f t="shared" si="18"/>
        <v>0.23212995699952213</v>
      </c>
      <c r="M91" s="6"/>
      <c r="N91" s="6"/>
      <c r="O91" s="6"/>
    </row>
    <row r="92" spans="1:15" ht="14.25" customHeight="1" x14ac:dyDescent="0.35">
      <c r="A92" s="6"/>
      <c r="B92" s="6" t="s">
        <v>87</v>
      </c>
      <c r="C92" s="47">
        <f t="shared" ref="C92:L92" si="19">F29</f>
        <v>16.333333333333332</v>
      </c>
      <c r="D92" s="47">
        <f t="shared" si="19"/>
        <v>21.333333333333332</v>
      </c>
      <c r="E92" s="47">
        <f t="shared" si="19"/>
        <v>31.666666666666664</v>
      </c>
      <c r="F92" s="47">
        <f t="shared" si="19"/>
        <v>39.666666666666664</v>
      </c>
      <c r="G92" s="47">
        <f t="shared" si="19"/>
        <v>55.333333333333336</v>
      </c>
      <c r="H92" s="47">
        <f t="shared" si="19"/>
        <v>65.666666666666671</v>
      </c>
      <c r="I92" s="47">
        <f t="shared" si="19"/>
        <v>77.333333333333329</v>
      </c>
      <c r="J92" s="47">
        <f t="shared" si="19"/>
        <v>85</v>
      </c>
      <c r="K92" s="47">
        <f t="shared" si="19"/>
        <v>82</v>
      </c>
      <c r="L92" s="48">
        <f t="shared" si="19"/>
        <v>86</v>
      </c>
      <c r="M92" s="6"/>
      <c r="N92" s="6"/>
      <c r="O92" s="6"/>
    </row>
    <row r="93" spans="1:15" ht="14.25" customHeight="1" x14ac:dyDescent="0.35">
      <c r="A93" s="6"/>
      <c r="B93" s="6" t="s">
        <v>88</v>
      </c>
      <c r="C93" s="17">
        <f t="shared" ref="C93:L93" si="20">$C$83*C89+$D$83</f>
        <v>9.0275241080385484</v>
      </c>
      <c r="D93" s="17">
        <f t="shared" si="20"/>
        <v>24.333699924228455</v>
      </c>
      <c r="E93" s="17">
        <f t="shared" si="20"/>
        <v>36.578640577180387</v>
      </c>
      <c r="F93" s="17">
        <f t="shared" si="20"/>
        <v>54.946051556608275</v>
      </c>
      <c r="G93" s="17">
        <f t="shared" si="20"/>
        <v>70.252227372798188</v>
      </c>
      <c r="H93" s="17">
        <f t="shared" si="20"/>
        <v>85.558403188988081</v>
      </c>
      <c r="I93" s="17">
        <f t="shared" si="20"/>
        <v>91.680873515464043</v>
      </c>
      <c r="J93" s="17">
        <f t="shared" si="20"/>
        <v>94.742108678702039</v>
      </c>
      <c r="K93" s="17">
        <f t="shared" si="20"/>
        <v>100.864579005178</v>
      </c>
      <c r="L93" s="17">
        <f t="shared" si="20"/>
        <v>107.23194814471302</v>
      </c>
      <c r="M93" s="6"/>
      <c r="N93" s="6"/>
      <c r="O93" s="6"/>
    </row>
    <row r="94" spans="1:15" ht="14.25" customHeight="1" x14ac:dyDescent="0.35">
      <c r="A94" s="6"/>
      <c r="B94" s="6" t="s">
        <v>85</v>
      </c>
      <c r="C94" s="49">
        <f t="shared" ref="C94:L94" si="21">C93-C92</f>
        <v>-7.3058092252947837</v>
      </c>
      <c r="D94" s="49">
        <f t="shared" si="21"/>
        <v>3.0003665908951227</v>
      </c>
      <c r="E94" s="49">
        <f t="shared" si="21"/>
        <v>4.9119739105137228</v>
      </c>
      <c r="F94" s="49">
        <f t="shared" si="21"/>
        <v>15.27938488994161</v>
      </c>
      <c r="G94" s="49">
        <f t="shared" si="21"/>
        <v>14.918894039464853</v>
      </c>
      <c r="H94" s="49">
        <f t="shared" si="21"/>
        <v>19.891736522321409</v>
      </c>
      <c r="I94" s="49">
        <f t="shared" si="21"/>
        <v>14.347540182130714</v>
      </c>
      <c r="J94" s="49">
        <f t="shared" si="21"/>
        <v>9.7421086787020386</v>
      </c>
      <c r="K94" s="49">
        <f t="shared" si="21"/>
        <v>18.864579005178001</v>
      </c>
      <c r="L94" s="50">
        <f t="shared" si="21"/>
        <v>21.231948144713016</v>
      </c>
      <c r="M94" s="6"/>
      <c r="N94" s="6"/>
      <c r="O94" s="6"/>
    </row>
    <row r="95" spans="1:15" ht="14.25" customHeight="1" x14ac:dyDescent="0.35">
      <c r="A95" s="6"/>
      <c r="B95" s="6" t="s">
        <v>86</v>
      </c>
      <c r="C95" s="45">
        <f t="shared" ref="C95:L95" si="22">C94/C92</f>
        <v>-0.44729444236498678</v>
      </c>
      <c r="D95" s="45">
        <f t="shared" si="22"/>
        <v>0.14064218394820888</v>
      </c>
      <c r="E95" s="45">
        <f t="shared" si="22"/>
        <v>0.15511496559517021</v>
      </c>
      <c r="F95" s="45">
        <f t="shared" si="22"/>
        <v>0.38519457705735155</v>
      </c>
      <c r="G95" s="45">
        <f t="shared" si="22"/>
        <v>0.26961856697828046</v>
      </c>
      <c r="H95" s="45">
        <f t="shared" si="22"/>
        <v>0.30291984551758488</v>
      </c>
      <c r="I95" s="45">
        <f t="shared" si="22"/>
        <v>0.18552853683789719</v>
      </c>
      <c r="J95" s="45">
        <f t="shared" si="22"/>
        <v>0.11461304327884751</v>
      </c>
      <c r="K95" s="45">
        <f t="shared" si="22"/>
        <v>0.230055841526561</v>
      </c>
      <c r="L95" s="46">
        <f t="shared" si="22"/>
        <v>0.24688311796177925</v>
      </c>
      <c r="M95" s="6"/>
      <c r="N95" s="6"/>
      <c r="O95" s="6"/>
    </row>
    <row r="96" spans="1:15" ht="14.25" customHeight="1" x14ac:dyDescent="0.35">
      <c r="A96" s="6"/>
      <c r="B96" s="6" t="s">
        <v>89</v>
      </c>
      <c r="C96" s="47">
        <f t="shared" ref="C96:L96" si="23">$C$84*C87+$D$84</f>
        <v>11.740098714961398</v>
      </c>
      <c r="D96" s="47">
        <f t="shared" si="23"/>
        <v>25.909642624633598</v>
      </c>
      <c r="E96" s="47">
        <f t="shared" si="23"/>
        <v>40.079186534305812</v>
      </c>
      <c r="F96" s="47">
        <f t="shared" si="23"/>
        <v>54.248730443978012</v>
      </c>
      <c r="G96" s="47">
        <f t="shared" si="23"/>
        <v>68.418274353650219</v>
      </c>
      <c r="H96" s="47">
        <f t="shared" si="23"/>
        <v>82.587818263322418</v>
      </c>
      <c r="I96" s="47">
        <f t="shared" si="23"/>
        <v>96.757362172994618</v>
      </c>
      <c r="J96" s="47">
        <f t="shared" si="23"/>
        <v>110.92690608266685</v>
      </c>
      <c r="K96" s="47">
        <f t="shared" si="23"/>
        <v>125.09644999233905</v>
      </c>
      <c r="L96" s="48">
        <f t="shared" si="23"/>
        <v>139.26599390201125</v>
      </c>
      <c r="M96" s="6"/>
      <c r="N96" s="6"/>
      <c r="O96" s="6"/>
    </row>
    <row r="97" spans="1:15" ht="14.25" customHeight="1" x14ac:dyDescent="0.35">
      <c r="A97" s="6"/>
      <c r="B97" s="6" t="s">
        <v>85</v>
      </c>
      <c r="C97" s="49">
        <f t="shared" ref="C97:L97" si="24">C96-C92</f>
        <v>-4.5932346183719339</v>
      </c>
      <c r="D97" s="49">
        <f t="shared" si="24"/>
        <v>4.5763092913002659</v>
      </c>
      <c r="E97" s="49">
        <f t="shared" si="24"/>
        <v>8.4125198676391477</v>
      </c>
      <c r="F97" s="49">
        <f t="shared" si="24"/>
        <v>14.582063777311348</v>
      </c>
      <c r="G97" s="49">
        <f t="shared" si="24"/>
        <v>13.084941020316883</v>
      </c>
      <c r="H97" s="49">
        <f t="shared" si="24"/>
        <v>16.921151596655747</v>
      </c>
      <c r="I97" s="49">
        <f t="shared" si="24"/>
        <v>19.42402883966129</v>
      </c>
      <c r="J97" s="49">
        <f t="shared" si="24"/>
        <v>25.926906082666846</v>
      </c>
      <c r="K97" s="49">
        <f t="shared" si="24"/>
        <v>43.096449992339046</v>
      </c>
      <c r="L97" s="50">
        <f t="shared" si="24"/>
        <v>53.265993902011246</v>
      </c>
      <c r="M97" s="6"/>
      <c r="N97" s="6"/>
      <c r="O97" s="6"/>
    </row>
    <row r="98" spans="1:15" ht="14.25" customHeight="1" x14ac:dyDescent="0.35">
      <c r="A98" s="6"/>
      <c r="B98" s="6" t="s">
        <v>86</v>
      </c>
      <c r="C98" s="45">
        <f t="shared" ref="C98:L98" si="25">C97/C92</f>
        <v>-0.28121844602277146</v>
      </c>
      <c r="D98" s="45">
        <f t="shared" si="25"/>
        <v>0.21451449802969996</v>
      </c>
      <c r="E98" s="45">
        <f t="shared" si="25"/>
        <v>0.26565852213597313</v>
      </c>
      <c r="F98" s="45">
        <f t="shared" si="25"/>
        <v>0.36761505320952981</v>
      </c>
      <c r="G98" s="45">
        <f t="shared" si="25"/>
        <v>0.23647483771657016</v>
      </c>
      <c r="H98" s="45">
        <f t="shared" si="25"/>
        <v>0.2576825116241992</v>
      </c>
      <c r="I98" s="45">
        <f t="shared" si="25"/>
        <v>0.25117278671975807</v>
      </c>
      <c r="J98" s="45">
        <f t="shared" si="25"/>
        <v>0.30502242450196287</v>
      </c>
      <c r="K98" s="45">
        <f t="shared" si="25"/>
        <v>0.52556646332120793</v>
      </c>
      <c r="L98" s="46">
        <f t="shared" si="25"/>
        <v>0.61937202211640985</v>
      </c>
      <c r="M98" s="6"/>
      <c r="N98" s="6"/>
      <c r="O98" s="6"/>
    </row>
    <row r="99" spans="1:15" ht="14.2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4.2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4.2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4.2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4.2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4.2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4.2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opLeftCell="A13" workbookViewId="0"/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1:15" ht="14.25" customHeigh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4.25" customHeight="1" x14ac:dyDescent="0.35">
      <c r="A2" s="6"/>
      <c r="B2" s="8" t="s">
        <v>109</v>
      </c>
      <c r="C2" s="6" t="s">
        <v>123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4.25" customHeight="1" x14ac:dyDescent="0.35">
      <c r="A3" s="6"/>
      <c r="B3" s="8" t="s">
        <v>0</v>
      </c>
      <c r="C3" s="37">
        <v>25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4.25" customHeight="1" x14ac:dyDescent="0.35">
      <c r="A4" s="6"/>
      <c r="B4" s="8" t="s">
        <v>1</v>
      </c>
      <c r="C4" s="37">
        <v>169.5</v>
      </c>
      <c r="D4" s="8" t="s">
        <v>35</v>
      </c>
      <c r="E4" s="6">
        <f>C4*8/29</f>
        <v>46.758620689655174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4.25" customHeight="1" x14ac:dyDescent="0.35">
      <c r="A5" s="6"/>
      <c r="B5" s="8" t="s">
        <v>2</v>
      </c>
      <c r="C5" s="37">
        <v>57.9</v>
      </c>
      <c r="D5" s="8" t="s">
        <v>36</v>
      </c>
      <c r="E5" s="6">
        <v>12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customHeight="1" x14ac:dyDescent="0.35">
      <c r="A6" s="6"/>
      <c r="B6" s="8" t="s">
        <v>3</v>
      </c>
      <c r="C6" s="37">
        <v>10.3</v>
      </c>
      <c r="D6" s="8" t="s">
        <v>37</v>
      </c>
      <c r="E6" s="6">
        <f>(E4^2+E5^2)^0.5</f>
        <v>48.273891585400996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4.25" customHeight="1" x14ac:dyDescent="0.35">
      <c r="A7" s="6"/>
      <c r="B7" s="8" t="s">
        <v>4</v>
      </c>
      <c r="C7" s="37">
        <v>3.5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4.25" customHeight="1" x14ac:dyDescent="0.35">
      <c r="A8" s="6"/>
      <c r="B8" s="8" t="s">
        <v>5</v>
      </c>
      <c r="C8" s="37">
        <v>20.2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25" customHeight="1" x14ac:dyDescent="0.35">
      <c r="A9" s="6"/>
      <c r="B9" s="8" t="s">
        <v>38</v>
      </c>
      <c r="C9" s="36">
        <f>(C4)+(C5*(C11/100+C12/100))^2</f>
        <v>851.38354641000001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25" customHeight="1" x14ac:dyDescent="0.35">
      <c r="A10" s="6"/>
      <c r="B10" s="8"/>
      <c r="C10" s="6" t="s">
        <v>39</v>
      </c>
      <c r="D10" s="6" t="s">
        <v>40</v>
      </c>
      <c r="E10" s="6" t="s">
        <v>41</v>
      </c>
      <c r="F10" s="6" t="s">
        <v>42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ht="14.25" customHeight="1" x14ac:dyDescent="0.35">
      <c r="A11" s="6"/>
      <c r="B11" s="8" t="s">
        <v>43</v>
      </c>
      <c r="C11" s="37">
        <v>7.4</v>
      </c>
      <c r="D11" s="37">
        <v>6.2</v>
      </c>
      <c r="E11" s="37">
        <v>12.4</v>
      </c>
      <c r="F11" s="37">
        <v>10.9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ht="14.25" customHeight="1" x14ac:dyDescent="0.35">
      <c r="A12" s="6"/>
      <c r="B12" s="8" t="s">
        <v>44</v>
      </c>
      <c r="C12" s="37">
        <v>37.700000000000003</v>
      </c>
      <c r="D12" s="37">
        <v>33.1</v>
      </c>
      <c r="E12" s="37">
        <v>42.2</v>
      </c>
      <c r="F12" s="37">
        <v>54.8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ht="14.25" customHeight="1" x14ac:dyDescent="0.35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4.25" customHeight="1" x14ac:dyDescent="0.35">
      <c r="A14" s="6"/>
      <c r="B14" s="12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4.25" customHeight="1" x14ac:dyDescent="0.35">
      <c r="A15" s="6"/>
      <c r="B15" s="6"/>
      <c r="C15" s="6" t="s">
        <v>46</v>
      </c>
      <c r="D15" s="6" t="s">
        <v>18</v>
      </c>
      <c r="E15" s="6" t="s">
        <v>19</v>
      </c>
      <c r="F15" s="6" t="s">
        <v>47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ht="14.25" customHeight="1" x14ac:dyDescent="0.35">
      <c r="A16" s="6"/>
      <c r="B16" s="6" t="s">
        <v>48</v>
      </c>
      <c r="C16" s="37">
        <v>48</v>
      </c>
      <c r="D16" s="37">
        <v>20</v>
      </c>
      <c r="E16" s="38" t="s">
        <v>49</v>
      </c>
      <c r="F16" s="37">
        <v>26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ht="14.25" customHeight="1" x14ac:dyDescent="0.35">
      <c r="A17" s="6"/>
      <c r="B17" s="6" t="s">
        <v>50</v>
      </c>
      <c r="C17" s="37">
        <v>50</v>
      </c>
      <c r="D17" s="38" t="s">
        <v>49</v>
      </c>
      <c r="E17" s="37">
        <v>40</v>
      </c>
      <c r="F17" s="37">
        <v>26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ht="14.25" customHeight="1" x14ac:dyDescent="0.35">
      <c r="A18" s="6"/>
      <c r="B18" s="6"/>
      <c r="C18" s="20">
        <f t="shared" ref="C18:O18" si="0">$A$20-C20</f>
        <v>0</v>
      </c>
      <c r="D18" s="20">
        <f t="shared" si="0"/>
        <v>5</v>
      </c>
      <c r="E18" s="20">
        <f t="shared" si="0"/>
        <v>10</v>
      </c>
      <c r="F18" s="20">
        <f t="shared" si="0"/>
        <v>15</v>
      </c>
      <c r="G18" s="20">
        <f t="shared" si="0"/>
        <v>20</v>
      </c>
      <c r="H18" s="20">
        <f t="shared" si="0"/>
        <v>25</v>
      </c>
      <c r="I18" s="20">
        <f t="shared" si="0"/>
        <v>30</v>
      </c>
      <c r="J18" s="20">
        <f t="shared" si="0"/>
        <v>35</v>
      </c>
      <c r="K18" s="20">
        <f t="shared" si="0"/>
        <v>40</v>
      </c>
      <c r="L18" s="20">
        <f t="shared" si="0"/>
        <v>45</v>
      </c>
      <c r="M18" s="20">
        <f t="shared" si="0"/>
        <v>50</v>
      </c>
      <c r="N18" s="20">
        <f t="shared" si="0"/>
        <v>55</v>
      </c>
      <c r="O18" s="20">
        <f t="shared" si="0"/>
        <v>60</v>
      </c>
    </row>
    <row r="19" spans="1:15" ht="14.25" customHeight="1" x14ac:dyDescent="0.35">
      <c r="A19" s="6"/>
      <c r="B19" s="12" t="s">
        <v>124</v>
      </c>
      <c r="C19" s="20">
        <f t="shared" ref="C19:O19" si="1">($E$4^2+$E$5^2-2*$E$4*$E$5*COS((90+$A$20-C20)*PI()/180))^0.5-$E$6</f>
        <v>0</v>
      </c>
      <c r="D19" s="20">
        <f t="shared" si="1"/>
        <v>1.0026280196254831</v>
      </c>
      <c r="E19" s="20">
        <f t="shared" si="1"/>
        <v>1.9778525768717969</v>
      </c>
      <c r="F19" s="20">
        <f t="shared" si="1"/>
        <v>2.9200253010029016</v>
      </c>
      <c r="G19" s="20">
        <f t="shared" si="1"/>
        <v>3.8239583932566958</v>
      </c>
      <c r="H19" s="20">
        <f t="shared" si="1"/>
        <v>4.6849012325358927</v>
      </c>
      <c r="I19" s="20">
        <f t="shared" si="1"/>
        <v>5.4985182273915783</v>
      </c>
      <c r="J19" s="20">
        <f t="shared" si="1"/>
        <v>6.260868351466371</v>
      </c>
      <c r="K19" s="20">
        <f t="shared" si="1"/>
        <v>6.9683865845593829</v>
      </c>
      <c r="L19" s="20">
        <f t="shared" si="1"/>
        <v>7.6178673352581683</v>
      </c>
      <c r="M19" s="20">
        <f t="shared" si="1"/>
        <v>8.2064498258572343</v>
      </c>
      <c r="N19" s="20">
        <f t="shared" si="1"/>
        <v>8.731605362039069</v>
      </c>
      <c r="O19" s="20">
        <f t="shared" si="1"/>
        <v>9.1911263778341521</v>
      </c>
    </row>
    <row r="20" spans="1:15" ht="14.25" customHeight="1" x14ac:dyDescent="0.35">
      <c r="A20" s="6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A21" s="6"/>
      <c r="B21" s="8" t="s">
        <v>53</v>
      </c>
      <c r="C21" s="37">
        <v>8</v>
      </c>
      <c r="D21" s="37">
        <v>9.5</v>
      </c>
      <c r="E21" s="37">
        <v>10.75</v>
      </c>
      <c r="F21" s="37">
        <v>12</v>
      </c>
      <c r="G21" s="37">
        <v>13.5</v>
      </c>
      <c r="H21" s="37">
        <v>14</v>
      </c>
      <c r="I21" s="37">
        <v>15.5</v>
      </c>
      <c r="J21" s="37">
        <v>16.25</v>
      </c>
      <c r="K21" s="37">
        <v>15.5</v>
      </c>
      <c r="L21" s="37">
        <v>16.25</v>
      </c>
      <c r="M21" s="37">
        <v>16.5</v>
      </c>
      <c r="N21" s="37">
        <v>17.25</v>
      </c>
      <c r="O21" s="37">
        <v>18.5</v>
      </c>
    </row>
    <row r="22" spans="1:15" ht="14.25" customHeight="1" x14ac:dyDescent="0.35">
      <c r="A22" s="6"/>
      <c r="B22" s="12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35">
      <c r="A23" s="6"/>
      <c r="B23" s="8" t="s">
        <v>55</v>
      </c>
      <c r="C23" s="15">
        <f t="shared" ref="C23:O23" si="3">(C21-$C$21)</f>
        <v>0</v>
      </c>
      <c r="D23" s="15">
        <f t="shared" si="3"/>
        <v>1.5</v>
      </c>
      <c r="E23" s="15">
        <f t="shared" si="3"/>
        <v>2.75</v>
      </c>
      <c r="F23" s="15">
        <f t="shared" si="3"/>
        <v>4</v>
      </c>
      <c r="G23" s="15">
        <f t="shared" si="3"/>
        <v>5.5</v>
      </c>
      <c r="H23" s="15">
        <f t="shared" si="3"/>
        <v>6</v>
      </c>
      <c r="I23" s="15">
        <f t="shared" si="3"/>
        <v>7.5</v>
      </c>
      <c r="J23" s="15">
        <f t="shared" si="3"/>
        <v>8.25</v>
      </c>
      <c r="K23" s="15">
        <f t="shared" si="3"/>
        <v>7.5</v>
      </c>
      <c r="L23" s="15">
        <f t="shared" si="3"/>
        <v>8.25</v>
      </c>
      <c r="M23" s="15">
        <f t="shared" si="3"/>
        <v>8.5</v>
      </c>
      <c r="N23" s="15">
        <f t="shared" si="3"/>
        <v>9.25</v>
      </c>
      <c r="O23" s="15">
        <f t="shared" si="3"/>
        <v>10.5</v>
      </c>
    </row>
    <row r="24" spans="1:15" ht="14.25" customHeight="1" x14ac:dyDescent="0.35">
      <c r="A24" s="6"/>
      <c r="B24" s="8" t="s">
        <v>56</v>
      </c>
      <c r="C24" s="16">
        <f t="shared" ref="C24:O24" si="4">C23/$C$8^0.5</f>
        <v>0</v>
      </c>
      <c r="D24" s="16">
        <f t="shared" si="4"/>
        <v>0.33374561961748861</v>
      </c>
      <c r="E24" s="16">
        <f t="shared" si="4"/>
        <v>0.61186696929872908</v>
      </c>
      <c r="F24" s="16">
        <f t="shared" si="4"/>
        <v>0.88998831897996955</v>
      </c>
      <c r="G24" s="16">
        <f t="shared" si="4"/>
        <v>1.2237339385974582</v>
      </c>
      <c r="H24" s="16">
        <f t="shared" si="4"/>
        <v>1.3349824784699544</v>
      </c>
      <c r="I24" s="16">
        <f t="shared" si="4"/>
        <v>1.668728098087443</v>
      </c>
      <c r="J24" s="16">
        <f t="shared" si="4"/>
        <v>1.8356009078961872</v>
      </c>
      <c r="K24" s="16">
        <f t="shared" si="4"/>
        <v>1.668728098087443</v>
      </c>
      <c r="L24" s="16">
        <f t="shared" si="4"/>
        <v>1.8356009078961872</v>
      </c>
      <c r="M24" s="16">
        <f t="shared" si="4"/>
        <v>1.8912251778324354</v>
      </c>
      <c r="N24" s="16">
        <f t="shared" si="4"/>
        <v>2.0580979876411796</v>
      </c>
      <c r="O24" s="16">
        <f t="shared" si="4"/>
        <v>2.33621933732242</v>
      </c>
    </row>
    <row r="25" spans="1:15" ht="14.25" customHeight="1" x14ac:dyDescent="0.35">
      <c r="A25" s="6"/>
      <c r="B25" s="8" t="s">
        <v>57</v>
      </c>
      <c r="C25" s="37">
        <v>17</v>
      </c>
      <c r="D25" s="37">
        <v>20</v>
      </c>
      <c r="E25" s="37">
        <v>16</v>
      </c>
      <c r="F25" s="37">
        <v>34</v>
      </c>
      <c r="G25" s="37">
        <v>32</v>
      </c>
      <c r="H25" s="37">
        <v>61</v>
      </c>
      <c r="I25" s="37">
        <v>84</v>
      </c>
      <c r="J25" s="37">
        <v>106</v>
      </c>
      <c r="K25" s="37">
        <v>117</v>
      </c>
      <c r="L25" s="37">
        <v>118</v>
      </c>
      <c r="M25" s="37">
        <v>97</v>
      </c>
      <c r="N25" s="37">
        <v>67</v>
      </c>
      <c r="O25" s="37">
        <v>68</v>
      </c>
    </row>
    <row r="26" spans="1:15" ht="14.25" customHeight="1" x14ac:dyDescent="0.35">
      <c r="A26" s="6"/>
      <c r="B26" s="8"/>
      <c r="C26" s="37">
        <v>17</v>
      </c>
      <c r="D26" s="37">
        <v>17</v>
      </c>
      <c r="E26" s="37">
        <v>31</v>
      </c>
      <c r="F26" s="37">
        <v>36</v>
      </c>
      <c r="G26" s="37">
        <v>53</v>
      </c>
      <c r="H26" s="37">
        <v>70</v>
      </c>
      <c r="I26" s="37">
        <v>81</v>
      </c>
      <c r="J26" s="37">
        <v>89</v>
      </c>
      <c r="K26" s="37">
        <v>124</v>
      </c>
      <c r="L26" s="37">
        <v>132</v>
      </c>
      <c r="M26" s="37">
        <v>118</v>
      </c>
      <c r="N26" s="37">
        <v>96</v>
      </c>
      <c r="O26" s="37">
        <v>104</v>
      </c>
    </row>
    <row r="27" spans="1:15" ht="14.25" customHeight="1" x14ac:dyDescent="0.35">
      <c r="A27" s="6"/>
      <c r="B27" s="8"/>
      <c r="C27" s="37">
        <v>9</v>
      </c>
      <c r="D27" s="37">
        <v>16</v>
      </c>
      <c r="E27" s="37">
        <v>24</v>
      </c>
      <c r="F27" s="37">
        <v>35</v>
      </c>
      <c r="G27" s="37">
        <v>56</v>
      </c>
      <c r="H27" s="37">
        <v>73</v>
      </c>
      <c r="I27" s="37">
        <v>79</v>
      </c>
      <c r="J27" s="37">
        <v>108</v>
      </c>
      <c r="K27" s="37">
        <v>138</v>
      </c>
      <c r="L27" s="37">
        <v>127</v>
      </c>
      <c r="M27" s="37">
        <v>124</v>
      </c>
      <c r="N27" s="37">
        <v>96</v>
      </c>
      <c r="O27" s="37">
        <v>108</v>
      </c>
    </row>
    <row r="28" spans="1:15" ht="14.25" customHeight="1" x14ac:dyDescent="0.35">
      <c r="A28" s="6"/>
      <c r="B28" s="8" t="s">
        <v>58</v>
      </c>
      <c r="C28" s="17">
        <f t="shared" ref="C28:O28" si="5">AVERAGE(C25:C27)</f>
        <v>14.333333333333334</v>
      </c>
      <c r="D28" s="17">
        <f t="shared" si="5"/>
        <v>17.666666666666668</v>
      </c>
      <c r="E28" s="17">
        <f t="shared" si="5"/>
        <v>23.666666666666668</v>
      </c>
      <c r="F28" s="17">
        <f t="shared" si="5"/>
        <v>35</v>
      </c>
      <c r="G28" s="17">
        <f t="shared" si="5"/>
        <v>47</v>
      </c>
      <c r="H28" s="17">
        <f t="shared" si="5"/>
        <v>68</v>
      </c>
      <c r="I28" s="17">
        <f t="shared" si="5"/>
        <v>81.333333333333329</v>
      </c>
      <c r="J28" s="17">
        <f t="shared" si="5"/>
        <v>101</v>
      </c>
      <c r="K28" s="17">
        <f t="shared" si="5"/>
        <v>126.33333333333333</v>
      </c>
      <c r="L28" s="17">
        <f t="shared" si="5"/>
        <v>125.66666666666667</v>
      </c>
      <c r="M28" s="17">
        <f t="shared" si="5"/>
        <v>113</v>
      </c>
      <c r="N28" s="17">
        <f t="shared" si="5"/>
        <v>86.333333333333329</v>
      </c>
      <c r="O28" s="17">
        <f t="shared" si="5"/>
        <v>93.333333333333329</v>
      </c>
    </row>
    <row r="29" spans="1:15" ht="14.25" customHeight="1" x14ac:dyDescent="0.35">
      <c r="A29" s="6"/>
      <c r="B29" s="8" t="s">
        <v>59</v>
      </c>
      <c r="C29" s="18">
        <f t="shared" ref="C29:O29" si="6">C28-$C28</f>
        <v>0</v>
      </c>
      <c r="D29" s="18">
        <f t="shared" si="6"/>
        <v>3.3333333333333339</v>
      </c>
      <c r="E29" s="18">
        <f t="shared" si="6"/>
        <v>9.3333333333333339</v>
      </c>
      <c r="F29" s="18">
        <f t="shared" si="6"/>
        <v>20.666666666666664</v>
      </c>
      <c r="G29" s="18">
        <f t="shared" si="6"/>
        <v>32.666666666666664</v>
      </c>
      <c r="H29" s="18">
        <f t="shared" si="6"/>
        <v>53.666666666666664</v>
      </c>
      <c r="I29" s="18">
        <f t="shared" si="6"/>
        <v>67</v>
      </c>
      <c r="J29" s="18">
        <f t="shared" si="6"/>
        <v>86.666666666666671</v>
      </c>
      <c r="K29" s="18">
        <f t="shared" si="6"/>
        <v>112</v>
      </c>
      <c r="L29" s="18">
        <f t="shared" si="6"/>
        <v>111.33333333333334</v>
      </c>
      <c r="M29" s="18">
        <f t="shared" si="6"/>
        <v>98.666666666666671</v>
      </c>
      <c r="N29" s="18">
        <f t="shared" si="6"/>
        <v>72</v>
      </c>
      <c r="O29" s="18">
        <f t="shared" si="6"/>
        <v>79</v>
      </c>
    </row>
    <row r="30" spans="1:15" ht="14.25" customHeight="1" x14ac:dyDescent="0.35">
      <c r="A30" s="6"/>
      <c r="B30" s="8" t="s">
        <v>60</v>
      </c>
      <c r="C30" s="19">
        <f t="shared" ref="C30:O30" si="7">C29/($C$12)+($C$5*$C$12/100)^1.2/10</f>
        <v>4.0441187234788396</v>
      </c>
      <c r="D30" s="19">
        <f t="shared" si="7"/>
        <v>4.13253605327548</v>
      </c>
      <c r="E30" s="19">
        <f t="shared" si="7"/>
        <v>4.291687246909432</v>
      </c>
      <c r="F30" s="19">
        <f t="shared" si="7"/>
        <v>4.5923061682180082</v>
      </c>
      <c r="G30" s="19">
        <f t="shared" si="7"/>
        <v>4.9106085554859131</v>
      </c>
      <c r="H30" s="19">
        <f t="shared" si="7"/>
        <v>5.4676377332047457</v>
      </c>
      <c r="I30" s="19">
        <f t="shared" si="7"/>
        <v>5.8213070523913064</v>
      </c>
      <c r="J30" s="19">
        <f t="shared" si="7"/>
        <v>6.3429692981914831</v>
      </c>
      <c r="K30" s="19">
        <f t="shared" si="7"/>
        <v>7.0149410046459479</v>
      </c>
      <c r="L30" s="19">
        <f t="shared" si="7"/>
        <v>6.99725753868662</v>
      </c>
      <c r="M30" s="19">
        <f t="shared" si="7"/>
        <v>6.6612716854593881</v>
      </c>
      <c r="N30" s="19">
        <f t="shared" si="7"/>
        <v>5.9539330470862666</v>
      </c>
      <c r="O30" s="19">
        <f t="shared" si="7"/>
        <v>6.1396094396592105</v>
      </c>
    </row>
    <row r="31" spans="1:15" ht="14.25" customHeight="1" x14ac:dyDescent="0.35">
      <c r="A31" s="6"/>
      <c r="B31" s="8" t="s">
        <v>61</v>
      </c>
      <c r="C31" s="6"/>
      <c r="D31" s="20">
        <f t="shared" ref="D31:O31" si="8">D29/D23</f>
        <v>2.2222222222222228</v>
      </c>
      <c r="E31" s="20">
        <f t="shared" si="8"/>
        <v>3.393939393939394</v>
      </c>
      <c r="F31" s="20">
        <f t="shared" si="8"/>
        <v>5.1666666666666661</v>
      </c>
      <c r="G31" s="20">
        <f t="shared" si="8"/>
        <v>5.9393939393939386</v>
      </c>
      <c r="H31" s="20">
        <f t="shared" si="8"/>
        <v>8.9444444444444446</v>
      </c>
      <c r="I31" s="20">
        <f t="shared" si="8"/>
        <v>8.9333333333333336</v>
      </c>
      <c r="J31" s="20">
        <f t="shared" si="8"/>
        <v>10.505050505050505</v>
      </c>
      <c r="K31" s="20">
        <f t="shared" si="8"/>
        <v>14.933333333333334</v>
      </c>
      <c r="L31" s="20">
        <f t="shared" si="8"/>
        <v>13.494949494949497</v>
      </c>
      <c r="M31" s="20">
        <f t="shared" si="8"/>
        <v>11.607843137254903</v>
      </c>
      <c r="N31" s="20">
        <f t="shared" si="8"/>
        <v>7.7837837837837842</v>
      </c>
      <c r="O31" s="20">
        <f t="shared" si="8"/>
        <v>7.5238095238095237</v>
      </c>
    </row>
    <row r="32" spans="1:15" ht="14.25" customHeight="1" x14ac:dyDescent="0.35">
      <c r="A32" s="6"/>
      <c r="B32" s="12" t="s">
        <v>96</v>
      </c>
      <c r="C32" s="6"/>
      <c r="D32" s="6"/>
      <c r="E32" s="6"/>
      <c r="F32" s="6"/>
      <c r="G32" s="6" t="s">
        <v>97</v>
      </c>
      <c r="H32" s="6"/>
      <c r="I32" s="6"/>
      <c r="J32" s="6"/>
      <c r="K32" s="6"/>
      <c r="L32" s="6"/>
      <c r="M32" s="6"/>
      <c r="N32" s="6"/>
      <c r="O32" s="6"/>
    </row>
    <row r="33" spans="1:15" ht="14.25" customHeight="1" x14ac:dyDescent="0.35">
      <c r="A33" s="6" t="s">
        <v>63</v>
      </c>
      <c r="B33" s="6">
        <f t="array" ref="B33">LINEST(C29:O29,C23:O23,FALSE,TRUE)</f>
        <v>9.7333333333333343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4.2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4.25" customHeight="1" x14ac:dyDescent="0.35">
      <c r="A35" s="6" t="s">
        <v>64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4.2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4.2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4.2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4.2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4.25" customHeight="1" x14ac:dyDescent="0.35">
      <c r="A40" s="6"/>
      <c r="B40" s="12" t="s">
        <v>65</v>
      </c>
      <c r="C40" s="6"/>
      <c r="D40" s="6"/>
      <c r="E40" s="6"/>
      <c r="F40" s="6"/>
      <c r="G40" s="12" t="s">
        <v>66</v>
      </c>
      <c r="H40" s="6"/>
      <c r="I40" s="6"/>
      <c r="J40" s="6"/>
      <c r="K40" s="6"/>
      <c r="L40" s="6"/>
      <c r="M40" s="6"/>
      <c r="N40" s="6"/>
      <c r="O40" s="6"/>
    </row>
    <row r="41" spans="1:15" ht="14.25" customHeight="1" x14ac:dyDescent="0.35">
      <c r="A41" s="6" t="s">
        <v>63</v>
      </c>
      <c r="B41" s="6">
        <f t="array" ref="B41">LINEST(C29:O29,C23:O23^{1;2},FALSE,TRUE)</f>
        <v>0.11545222677531553</v>
      </c>
      <c r="C41" s="6"/>
      <c r="D41" s="6"/>
      <c r="E41" s="6"/>
      <c r="F41" s="6"/>
      <c r="G41" s="6">
        <f t="array" ref="G41">LINEST(C30:O30,C23:O23^{1;2},FALSE,TRUE)</f>
        <v>-9.9772717921477766E-2</v>
      </c>
      <c r="H41" s="6"/>
      <c r="I41" s="6"/>
      <c r="J41" s="6"/>
      <c r="K41" s="6"/>
      <c r="L41" s="6"/>
      <c r="M41" s="6"/>
      <c r="N41" s="6"/>
      <c r="O41" s="6"/>
    </row>
    <row r="42" spans="1:15" ht="14.2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4.25" customHeight="1" x14ac:dyDescent="0.35">
      <c r="A43" s="6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4.2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4.2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4.2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4.2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4.25" customHeight="1" x14ac:dyDescent="0.35">
      <c r="A48" s="6"/>
      <c r="B48" s="12"/>
      <c r="C48" s="6">
        <v>2</v>
      </c>
      <c r="D48" s="6">
        <f t="shared" ref="D48:L48" si="9">C48+1</f>
        <v>3</v>
      </c>
      <c r="E48" s="6">
        <f t="shared" si="9"/>
        <v>4</v>
      </c>
      <c r="F48" s="6">
        <f t="shared" si="9"/>
        <v>5</v>
      </c>
      <c r="G48" s="6">
        <f t="shared" si="9"/>
        <v>6</v>
      </c>
      <c r="H48" s="6">
        <f t="shared" si="9"/>
        <v>7</v>
      </c>
      <c r="I48" s="6">
        <f t="shared" si="9"/>
        <v>8</v>
      </c>
      <c r="J48" s="6">
        <f t="shared" si="9"/>
        <v>9</v>
      </c>
      <c r="K48" s="6">
        <f t="shared" si="9"/>
        <v>10</v>
      </c>
      <c r="L48" s="6">
        <f t="shared" si="9"/>
        <v>11</v>
      </c>
      <c r="M48" s="6"/>
      <c r="N48" s="6"/>
      <c r="O48" s="6"/>
    </row>
    <row r="49" spans="1:15" ht="14.25" customHeight="1" x14ac:dyDescent="0.35">
      <c r="A49" s="6"/>
      <c r="B49" s="6">
        <v>13</v>
      </c>
      <c r="C49" s="6">
        <f t="shared" ref="C49:L49" si="10">$B$49-C48</f>
        <v>11</v>
      </c>
      <c r="D49" s="6">
        <f t="shared" si="10"/>
        <v>10</v>
      </c>
      <c r="E49" s="6">
        <f t="shared" si="10"/>
        <v>9</v>
      </c>
      <c r="F49" s="6">
        <f t="shared" si="10"/>
        <v>8</v>
      </c>
      <c r="G49" s="6">
        <f t="shared" si="10"/>
        <v>7</v>
      </c>
      <c r="H49" s="6">
        <f t="shared" si="10"/>
        <v>6</v>
      </c>
      <c r="I49" s="6">
        <f t="shared" si="10"/>
        <v>5</v>
      </c>
      <c r="J49" s="6">
        <f t="shared" si="10"/>
        <v>4</v>
      </c>
      <c r="K49" s="6">
        <f t="shared" si="10"/>
        <v>3</v>
      </c>
      <c r="L49" s="6">
        <f t="shared" si="10"/>
        <v>2</v>
      </c>
      <c r="M49" s="6"/>
      <c r="N49" s="6"/>
      <c r="O49" s="6"/>
    </row>
    <row r="50" spans="1:15" ht="14.25" customHeight="1" x14ac:dyDescent="0.35">
      <c r="A50" s="6"/>
      <c r="B50" s="6"/>
      <c r="C50" s="6" t="str">
        <f t="shared" ref="C50:L50" si="11">C48&amp;"-"&amp;C49</f>
        <v>2-11</v>
      </c>
      <c r="D50" s="6" t="str">
        <f t="shared" si="11"/>
        <v>3-10</v>
      </c>
      <c r="E50" s="6" t="str">
        <f t="shared" si="11"/>
        <v>4-9</v>
      </c>
      <c r="F50" s="6" t="str">
        <f t="shared" si="11"/>
        <v>5-8</v>
      </c>
      <c r="G50" s="6" t="str">
        <f t="shared" si="11"/>
        <v>6-7</v>
      </c>
      <c r="H50" s="6" t="str">
        <f t="shared" si="11"/>
        <v>7-6</v>
      </c>
      <c r="I50" s="6" t="str">
        <f t="shared" si="11"/>
        <v>8-5</v>
      </c>
      <c r="J50" s="6" t="str">
        <f t="shared" si="11"/>
        <v>9-4</v>
      </c>
      <c r="K50" s="6" t="str">
        <f t="shared" si="11"/>
        <v>10-3</v>
      </c>
      <c r="L50" s="6" t="str">
        <f t="shared" si="11"/>
        <v>11-2</v>
      </c>
      <c r="M50" s="6"/>
      <c r="N50" s="6"/>
      <c r="O50" s="6"/>
    </row>
    <row r="51" spans="1:15" ht="14.25" customHeight="1" x14ac:dyDescent="0.35">
      <c r="A51" s="6"/>
      <c r="B51" s="6" t="s">
        <v>68</v>
      </c>
      <c r="C51" s="39">
        <f>RSQ(C30:D30,C23:D23)</f>
        <v>1</v>
      </c>
      <c r="D51" s="39">
        <f>RSQ(C30:E30,C23:E23)</f>
        <v>0.95409722727603552</v>
      </c>
      <c r="E51" s="39">
        <f>RSQ(C30:F30,C23:F23)</f>
        <v>0.91273346492724661</v>
      </c>
      <c r="F51" s="39">
        <f>RSQ(C30:G30,C23:G23)</f>
        <v>0.94450526909349997</v>
      </c>
      <c r="G51" s="39">
        <f>RSQ(C30:H30,C23:H23)</f>
        <v>0.86632039954260787</v>
      </c>
      <c r="H51" s="39">
        <f>RSQ(C30:I30,C23:I23)</f>
        <v>0.90791453853666126</v>
      </c>
      <c r="I51" s="39">
        <f>RSQ(C30:J30,C23:J23)</f>
        <v>0.91449120969395425</v>
      </c>
      <c r="J51" s="39">
        <f>RSQ(C30:K30,C23:K23)</f>
        <v>0.82202172200991586</v>
      </c>
      <c r="K51" s="39">
        <f>RSQ(C30:L30,C23:L23)</f>
        <v>0.83673806135978102</v>
      </c>
      <c r="L51" s="39">
        <f>RSQ(C30:M30,C23:M23)</f>
        <v>0.85496148004122874</v>
      </c>
      <c r="M51" s="6"/>
      <c r="N51" s="6"/>
      <c r="O51" s="6"/>
    </row>
    <row r="52" spans="1:15" ht="14.25" customHeight="1" x14ac:dyDescent="0.35">
      <c r="A52" s="6"/>
      <c r="B52" s="6" t="s">
        <v>69</v>
      </c>
      <c r="C52" s="6">
        <f>RSQ(E30:O30,E23:O23)</f>
        <v>0.64246193844473931</v>
      </c>
      <c r="D52" s="6">
        <f>RSQ(F30:O30,F23:O23)</f>
        <v>0.49406692875130581</v>
      </c>
      <c r="E52" s="6">
        <f>RSQ(G30:O30,G23:O23)</f>
        <v>0.26649172020032963</v>
      </c>
      <c r="F52" s="6">
        <f>RSQ(H30:O30,H23:O23)</f>
        <v>4.3061571324016903E-2</v>
      </c>
      <c r="G52" s="6">
        <f>RSQ(I30:O30,I23:O23)</f>
        <v>0.11330522480857182</v>
      </c>
      <c r="H52" s="6">
        <f>RSQ(J30:O30,J23:O23)</f>
        <v>0.57260435726389436</v>
      </c>
      <c r="I52" s="6">
        <f>RSQ(K30:O30,K23:O23)</f>
        <v>0.69428405898631373</v>
      </c>
      <c r="J52" s="6">
        <f>RSQ(L30:O30,L23:O23)</f>
        <v>0.57564579722313181</v>
      </c>
      <c r="K52" s="6">
        <f>RSQ(M30:O30,M23:O23)</f>
        <v>0.36423984435859286</v>
      </c>
      <c r="L52" s="6">
        <f>RSQ(N30:O30,N23:O23)</f>
        <v>0.99999999999999978</v>
      </c>
      <c r="M52" s="6"/>
      <c r="N52" s="6"/>
      <c r="O52" s="6"/>
    </row>
    <row r="53" spans="1:15" ht="14.25" customHeight="1" x14ac:dyDescent="0.35">
      <c r="A53" s="6"/>
      <c r="B53" s="6" t="s">
        <v>70</v>
      </c>
      <c r="C53" s="39">
        <f t="shared" ref="C53:L53" si="12">AVERAGE(C51:C52)</f>
        <v>0.8212309692223696</v>
      </c>
      <c r="D53" s="39">
        <f t="shared" si="12"/>
        <v>0.72408207801367064</v>
      </c>
      <c r="E53" s="39">
        <f t="shared" si="12"/>
        <v>0.58961259256378806</v>
      </c>
      <c r="F53" s="39">
        <f t="shared" si="12"/>
        <v>0.49378342020875843</v>
      </c>
      <c r="G53" s="39">
        <f t="shared" si="12"/>
        <v>0.48981281217558986</v>
      </c>
      <c r="H53" s="39">
        <f t="shared" si="12"/>
        <v>0.74025944790027776</v>
      </c>
      <c r="I53" s="39">
        <f t="shared" si="12"/>
        <v>0.80438763434013394</v>
      </c>
      <c r="J53" s="39">
        <f t="shared" si="12"/>
        <v>0.69883375961652383</v>
      </c>
      <c r="K53" s="39">
        <f t="shared" si="12"/>
        <v>0.60048895285918691</v>
      </c>
      <c r="L53" s="39">
        <f t="shared" si="12"/>
        <v>0.9274807400206142</v>
      </c>
      <c r="M53" s="6"/>
      <c r="N53" s="6"/>
      <c r="O53" s="6"/>
    </row>
    <row r="54" spans="1:15" ht="14.2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4.25" customHeight="1" x14ac:dyDescent="0.35">
      <c r="A55" s="6"/>
      <c r="B55" s="12" t="s">
        <v>71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4.25" customHeight="1" x14ac:dyDescent="0.35">
      <c r="A56" s="6"/>
      <c r="B56" s="6">
        <f t="array" ref="B56">LINEST(C30:E30,C23:E23,FALSE,TRUE)</f>
        <v>1.834491109188704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4.2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4.2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4.2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4.2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4.2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4.25" customHeight="1" x14ac:dyDescent="0.35">
      <c r="A62" s="6"/>
      <c r="B62" s="12" t="s">
        <v>72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4.25" customHeight="1" x14ac:dyDescent="0.35">
      <c r="A63" s="6"/>
      <c r="B63" s="6">
        <f t="array" ref="B63">LINEST(F30:O30,F23:O23,TRUE,TRUE)</f>
        <v>0.30327363937667218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4.2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4.2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4.2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4.2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4.2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4.25" customHeight="1" x14ac:dyDescent="0.35">
      <c r="A69" s="6"/>
      <c r="B69" s="12" t="s">
        <v>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4.25" customHeight="1" x14ac:dyDescent="0.35">
      <c r="A70" s="6"/>
      <c r="B70" s="6">
        <f t="array" ref="B70:C74">LINEST(C23:O23,C18:O18,FALSE,TRUE)</f>
        <v>0.191</v>
      </c>
      <c r="C70" s="6">
        <v>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4.25" customHeight="1" x14ac:dyDescent="0.35">
      <c r="A71" s="6"/>
      <c r="B71" s="6">
        <v>9.0394434818487843E-3</v>
      </c>
      <c r="C71" s="6" t="e">
        <v>#N/A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4.25" customHeight="1" x14ac:dyDescent="0.35">
      <c r="A72" s="6"/>
      <c r="B72" s="6">
        <v>0.97382546201232023</v>
      </c>
      <c r="C72" s="6">
        <v>1.1523074676491514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4.25" customHeight="1" x14ac:dyDescent="0.35">
      <c r="A73" s="6"/>
      <c r="B73" s="6">
        <v>446.4608143092492</v>
      </c>
      <c r="C73" s="6">
        <v>12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4.25" customHeight="1" x14ac:dyDescent="0.35">
      <c r="A74" s="6"/>
      <c r="B74" s="6">
        <v>592.81624999999997</v>
      </c>
      <c r="C74" s="6">
        <v>15.93375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4.2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4.25" customHeight="1" x14ac:dyDescent="0.35">
      <c r="A76" s="6"/>
      <c r="B76" s="12" t="s">
        <v>74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4.25" customHeight="1" x14ac:dyDescent="0.35">
      <c r="A77" s="6"/>
      <c r="B77" s="6"/>
      <c r="C77" s="6" t="s">
        <v>75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4.25" customHeight="1" x14ac:dyDescent="0.35">
      <c r="A78" s="6"/>
      <c r="B78" s="6"/>
      <c r="C78" s="6" t="s">
        <v>76</v>
      </c>
      <c r="D78" s="6" t="s">
        <v>77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4.25" customHeight="1" x14ac:dyDescent="0.35">
      <c r="A79" s="6"/>
      <c r="B79" s="6" t="s">
        <v>78</v>
      </c>
      <c r="C79" s="6">
        <f>[1]Analysis!$P$146</f>
        <v>0.34203744840647843</v>
      </c>
      <c r="D79" s="6">
        <f>[1]Analysis!$Q$146</f>
        <v>3.2585633843548916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4.25" customHeight="1" x14ac:dyDescent="0.35">
      <c r="A80" s="6"/>
      <c r="B80" s="6" t="s">
        <v>79</v>
      </c>
      <c r="C80" s="6">
        <f>[1]Analysis!$D$140</f>
        <v>0.23143507692307691</v>
      </c>
      <c r="D80" s="6">
        <f>[1]Analysis!$E$140</f>
        <v>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4.2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4.25" customHeight="1" x14ac:dyDescent="0.35">
      <c r="A82" s="6"/>
      <c r="B82" s="6"/>
      <c r="C82" s="6" t="s">
        <v>76</v>
      </c>
      <c r="D82" s="6" t="s">
        <v>77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4.25" customHeight="1" x14ac:dyDescent="0.35">
      <c r="A83" s="6"/>
      <c r="B83" s="6" t="s">
        <v>80</v>
      </c>
      <c r="C83" s="6">
        <f>$C$79*$C$12</f>
        <v>12.894811804924238</v>
      </c>
      <c r="D83" s="6">
        <f t="shared" ref="D83:D84" si="13">$C$12*($D$79-($C$5*$C$12/100)^1.2/10)</f>
        <v>-29.615436284972844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4.25" customHeight="1" x14ac:dyDescent="0.35">
      <c r="A84" s="6"/>
      <c r="B84" s="6" t="s">
        <v>81</v>
      </c>
      <c r="C84" s="6">
        <f>$C$79*$C$12*$C$80</f>
        <v>2.9843117619812412</v>
      </c>
      <c r="D84" s="6">
        <f t="shared" si="13"/>
        <v>-29.615436284972844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4.2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4.2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4.25" customHeight="1" x14ac:dyDescent="0.35">
      <c r="A87" s="6"/>
      <c r="B87" s="6" t="s">
        <v>82</v>
      </c>
      <c r="C87" s="8">
        <v>15</v>
      </c>
      <c r="D87" s="8">
        <f t="shared" ref="D87:L87" si="14">C87+5</f>
        <v>20</v>
      </c>
      <c r="E87" s="8">
        <f t="shared" si="14"/>
        <v>25</v>
      </c>
      <c r="F87" s="8">
        <f t="shared" si="14"/>
        <v>30</v>
      </c>
      <c r="G87" s="8">
        <f t="shared" si="14"/>
        <v>35</v>
      </c>
      <c r="H87" s="8">
        <f t="shared" si="14"/>
        <v>40</v>
      </c>
      <c r="I87" s="8">
        <f t="shared" si="14"/>
        <v>45</v>
      </c>
      <c r="J87" s="8">
        <f t="shared" si="14"/>
        <v>50</v>
      </c>
      <c r="K87" s="8">
        <f t="shared" si="14"/>
        <v>55</v>
      </c>
      <c r="L87" s="8">
        <f t="shared" si="14"/>
        <v>60</v>
      </c>
      <c r="M87" s="6"/>
      <c r="N87" s="6"/>
      <c r="O87" s="6"/>
    </row>
    <row r="88" spans="1:15" ht="14.25" customHeight="1" x14ac:dyDescent="0.35">
      <c r="A88" s="6"/>
      <c r="B88" s="6" t="s">
        <v>83</v>
      </c>
      <c r="C88" s="40">
        <f t="shared" ref="C88:L88" si="15">$C$80*C87</f>
        <v>3.4715261538461535</v>
      </c>
      <c r="D88" s="40">
        <f t="shared" si="15"/>
        <v>4.628701538461538</v>
      </c>
      <c r="E88" s="40">
        <f t="shared" si="15"/>
        <v>5.7858769230769225</v>
      </c>
      <c r="F88" s="40">
        <f t="shared" si="15"/>
        <v>6.943052307692307</v>
      </c>
      <c r="G88" s="40">
        <f t="shared" si="15"/>
        <v>8.1002276923076924</v>
      </c>
      <c r="H88" s="40">
        <f t="shared" si="15"/>
        <v>9.257403076923076</v>
      </c>
      <c r="I88" s="40">
        <f t="shared" si="15"/>
        <v>10.414578461538461</v>
      </c>
      <c r="J88" s="40">
        <f t="shared" si="15"/>
        <v>11.571753846153845</v>
      </c>
      <c r="K88" s="40">
        <f t="shared" si="15"/>
        <v>12.72892923076923</v>
      </c>
      <c r="L88" s="41">
        <f t="shared" si="15"/>
        <v>13.886104615384614</v>
      </c>
      <c r="M88" s="6"/>
      <c r="N88" s="6"/>
      <c r="O88" s="6"/>
    </row>
    <row r="89" spans="1:15" ht="14.25" customHeight="1" x14ac:dyDescent="0.35">
      <c r="A89" s="6"/>
      <c r="B89" s="6" t="s">
        <v>84</v>
      </c>
      <c r="C89" s="6">
        <f t="shared" ref="C89:L89" si="16">F23</f>
        <v>4</v>
      </c>
      <c r="D89" s="6">
        <f t="shared" si="16"/>
        <v>5.5</v>
      </c>
      <c r="E89" s="6">
        <f t="shared" si="16"/>
        <v>6</v>
      </c>
      <c r="F89" s="6">
        <f t="shared" si="16"/>
        <v>7.5</v>
      </c>
      <c r="G89" s="6">
        <f t="shared" si="16"/>
        <v>8.25</v>
      </c>
      <c r="H89" s="6">
        <f t="shared" si="16"/>
        <v>7.5</v>
      </c>
      <c r="I89" s="6">
        <f t="shared" si="16"/>
        <v>8.25</v>
      </c>
      <c r="J89" s="6">
        <f t="shared" si="16"/>
        <v>8.5</v>
      </c>
      <c r="K89" s="6">
        <f t="shared" si="16"/>
        <v>9.25</v>
      </c>
      <c r="L89" s="42">
        <f t="shared" si="16"/>
        <v>10.5</v>
      </c>
      <c r="M89" s="6"/>
      <c r="N89" s="6"/>
      <c r="O89" s="6"/>
    </row>
    <row r="90" spans="1:15" ht="14.25" customHeight="1" x14ac:dyDescent="0.35">
      <c r="A90" s="6"/>
      <c r="B90" s="6" t="s">
        <v>85</v>
      </c>
      <c r="C90" s="43">
        <f t="shared" ref="C90:L90" si="17">C88-C89</f>
        <v>-0.52847384615384652</v>
      </c>
      <c r="D90" s="43">
        <f t="shared" si="17"/>
        <v>-0.87129846153846202</v>
      </c>
      <c r="E90" s="43">
        <f t="shared" si="17"/>
        <v>-0.21412307692307753</v>
      </c>
      <c r="F90" s="43">
        <f t="shared" si="17"/>
        <v>-0.55694769230769303</v>
      </c>
      <c r="G90" s="43">
        <f t="shared" si="17"/>
        <v>-0.14977230769230765</v>
      </c>
      <c r="H90" s="43">
        <f t="shared" si="17"/>
        <v>1.757403076923076</v>
      </c>
      <c r="I90" s="43">
        <f t="shared" si="17"/>
        <v>2.1645784615384613</v>
      </c>
      <c r="J90" s="43">
        <f t="shared" si="17"/>
        <v>3.0717538461538449</v>
      </c>
      <c r="K90" s="43">
        <f t="shared" si="17"/>
        <v>3.4789292307692303</v>
      </c>
      <c r="L90" s="44">
        <f t="shared" si="17"/>
        <v>3.3861046153846139</v>
      </c>
      <c r="M90" s="6"/>
      <c r="N90" s="6"/>
      <c r="O90" s="6"/>
    </row>
    <row r="91" spans="1:15" ht="14.25" customHeight="1" x14ac:dyDescent="0.35">
      <c r="A91" s="6"/>
      <c r="B91" s="6" t="s">
        <v>86</v>
      </c>
      <c r="C91" s="45">
        <f t="shared" ref="C91:L91" si="18">C90/C89</f>
        <v>-0.13211846153846163</v>
      </c>
      <c r="D91" s="45">
        <f t="shared" si="18"/>
        <v>-0.15841790209790219</v>
      </c>
      <c r="E91" s="45">
        <f t="shared" si="18"/>
        <v>-3.5687179487179588E-2</v>
      </c>
      <c r="F91" s="45">
        <f t="shared" si="18"/>
        <v>-7.4259692307692401E-2</v>
      </c>
      <c r="G91" s="45">
        <f t="shared" si="18"/>
        <v>-1.8154219114219109E-2</v>
      </c>
      <c r="H91" s="45">
        <f t="shared" si="18"/>
        <v>0.23432041025641012</v>
      </c>
      <c r="I91" s="45">
        <f t="shared" si="18"/>
        <v>0.26237314685314683</v>
      </c>
      <c r="J91" s="45">
        <f t="shared" si="18"/>
        <v>0.36138280542986412</v>
      </c>
      <c r="K91" s="45">
        <f t="shared" si="18"/>
        <v>0.37610045738045733</v>
      </c>
      <c r="L91" s="46">
        <f t="shared" si="18"/>
        <v>0.3224861538461537</v>
      </c>
      <c r="M91" s="6"/>
      <c r="N91" s="6"/>
      <c r="O91" s="6"/>
    </row>
    <row r="92" spans="1:15" ht="14.25" customHeight="1" x14ac:dyDescent="0.35">
      <c r="A92" s="6"/>
      <c r="B92" s="6" t="s">
        <v>87</v>
      </c>
      <c r="C92" s="47">
        <f t="shared" ref="C92:L92" si="19">F29</f>
        <v>20.666666666666664</v>
      </c>
      <c r="D92" s="47">
        <f t="shared" si="19"/>
        <v>32.666666666666664</v>
      </c>
      <c r="E92" s="47">
        <f t="shared" si="19"/>
        <v>53.666666666666664</v>
      </c>
      <c r="F92" s="47">
        <f t="shared" si="19"/>
        <v>67</v>
      </c>
      <c r="G92" s="47">
        <f t="shared" si="19"/>
        <v>86.666666666666671</v>
      </c>
      <c r="H92" s="47">
        <f t="shared" si="19"/>
        <v>112</v>
      </c>
      <c r="I92" s="47">
        <f t="shared" si="19"/>
        <v>111.33333333333334</v>
      </c>
      <c r="J92" s="47">
        <f t="shared" si="19"/>
        <v>98.666666666666671</v>
      </c>
      <c r="K92" s="47">
        <f t="shared" si="19"/>
        <v>72</v>
      </c>
      <c r="L92" s="48">
        <f t="shared" si="19"/>
        <v>79</v>
      </c>
      <c r="M92" s="6"/>
      <c r="N92" s="6"/>
      <c r="O92" s="6"/>
    </row>
    <row r="93" spans="1:15" ht="14.25" customHeight="1" x14ac:dyDescent="0.35">
      <c r="A93" s="6"/>
      <c r="B93" s="6" t="s">
        <v>88</v>
      </c>
      <c r="C93" s="17">
        <f t="shared" ref="C93:L93" si="20">$C$83*C89+$D$83</f>
        <v>21.963810934724108</v>
      </c>
      <c r="D93" s="17">
        <f t="shared" si="20"/>
        <v>41.306028642110462</v>
      </c>
      <c r="E93" s="17">
        <f t="shared" si="20"/>
        <v>47.753434544572585</v>
      </c>
      <c r="F93" s="17">
        <f t="shared" si="20"/>
        <v>67.095652251958938</v>
      </c>
      <c r="G93" s="17">
        <f t="shared" si="20"/>
        <v>76.766761105652122</v>
      </c>
      <c r="H93" s="17">
        <f t="shared" si="20"/>
        <v>67.095652251958938</v>
      </c>
      <c r="I93" s="17">
        <f t="shared" si="20"/>
        <v>76.766761105652122</v>
      </c>
      <c r="J93" s="17">
        <f t="shared" si="20"/>
        <v>79.990464056883184</v>
      </c>
      <c r="K93" s="17">
        <f t="shared" si="20"/>
        <v>89.661572910576353</v>
      </c>
      <c r="L93" s="17">
        <f t="shared" si="20"/>
        <v>105.78008766673165</v>
      </c>
      <c r="M93" s="6"/>
      <c r="N93" s="6"/>
      <c r="O93" s="6"/>
    </row>
    <row r="94" spans="1:15" ht="14.25" customHeight="1" x14ac:dyDescent="0.35">
      <c r="A94" s="6"/>
      <c r="B94" s="6" t="s">
        <v>85</v>
      </c>
      <c r="C94" s="49">
        <f t="shared" ref="C94:L94" si="21">C93-C92</f>
        <v>1.2971442680574441</v>
      </c>
      <c r="D94" s="49">
        <f t="shared" si="21"/>
        <v>8.6393619754437978</v>
      </c>
      <c r="E94" s="49">
        <f t="shared" si="21"/>
        <v>-5.9132321220940796</v>
      </c>
      <c r="F94" s="49">
        <f t="shared" si="21"/>
        <v>9.565225195893845E-2</v>
      </c>
      <c r="G94" s="49">
        <f t="shared" si="21"/>
        <v>-9.899905561014549</v>
      </c>
      <c r="H94" s="49">
        <f t="shared" si="21"/>
        <v>-44.904347748041062</v>
      </c>
      <c r="I94" s="49">
        <f t="shared" si="21"/>
        <v>-34.56657222768122</v>
      </c>
      <c r="J94" s="49">
        <f t="shared" si="21"/>
        <v>-18.676202609783488</v>
      </c>
      <c r="K94" s="49">
        <f t="shared" si="21"/>
        <v>17.661572910576353</v>
      </c>
      <c r="L94" s="50">
        <f t="shared" si="21"/>
        <v>26.780087666731646</v>
      </c>
      <c r="M94" s="6"/>
      <c r="N94" s="6"/>
      <c r="O94" s="6"/>
    </row>
    <row r="95" spans="1:15" ht="14.25" customHeight="1" x14ac:dyDescent="0.35">
      <c r="A95" s="6"/>
      <c r="B95" s="6" t="s">
        <v>86</v>
      </c>
      <c r="C95" s="45">
        <f t="shared" ref="C95:L95" si="22">C94/C92</f>
        <v>6.2765045228586017E-2</v>
      </c>
      <c r="D95" s="45">
        <f t="shared" si="22"/>
        <v>0.26447026455440198</v>
      </c>
      <c r="E95" s="45">
        <f t="shared" si="22"/>
        <v>-0.11018444948001391</v>
      </c>
      <c r="F95" s="45">
        <f t="shared" si="22"/>
        <v>1.4276455516259469E-3</v>
      </c>
      <c r="G95" s="45">
        <f t="shared" si="22"/>
        <v>-0.11422967955016787</v>
      </c>
      <c r="H95" s="45">
        <f t="shared" si="22"/>
        <v>-0.40093167632179522</v>
      </c>
      <c r="I95" s="45">
        <f t="shared" si="22"/>
        <v>-0.31047819366180734</v>
      </c>
      <c r="J95" s="45">
        <f t="shared" si="22"/>
        <v>-0.18928583726131912</v>
      </c>
      <c r="K95" s="45">
        <f t="shared" si="22"/>
        <v>0.2452996237580049</v>
      </c>
      <c r="L95" s="46">
        <f t="shared" si="22"/>
        <v>0.33898845147761575</v>
      </c>
      <c r="M95" s="6"/>
      <c r="N95" s="6"/>
      <c r="O95" s="6"/>
    </row>
    <row r="96" spans="1:15" ht="14.25" customHeight="1" x14ac:dyDescent="0.35">
      <c r="A96" s="6"/>
      <c r="B96" s="6" t="s">
        <v>89</v>
      </c>
      <c r="C96" s="47">
        <f t="shared" ref="C96:L96" si="23">$C$84*C87+$D$84</f>
        <v>15.149240144745775</v>
      </c>
      <c r="D96" s="47">
        <f t="shared" si="23"/>
        <v>30.070798954651977</v>
      </c>
      <c r="E96" s="47">
        <f t="shared" si="23"/>
        <v>44.992357764558179</v>
      </c>
      <c r="F96" s="47">
        <f t="shared" si="23"/>
        <v>59.913916574464395</v>
      </c>
      <c r="G96" s="47">
        <f t="shared" si="23"/>
        <v>74.835475384370596</v>
      </c>
      <c r="H96" s="47">
        <f t="shared" si="23"/>
        <v>89.757034194276798</v>
      </c>
      <c r="I96" s="47">
        <f t="shared" si="23"/>
        <v>104.678593004183</v>
      </c>
      <c r="J96" s="47">
        <f t="shared" si="23"/>
        <v>119.6001518140892</v>
      </c>
      <c r="K96" s="47">
        <f t="shared" si="23"/>
        <v>134.52171062399543</v>
      </c>
      <c r="L96" s="48">
        <f t="shared" si="23"/>
        <v>149.44326943390163</v>
      </c>
      <c r="M96" s="6"/>
      <c r="N96" s="6"/>
      <c r="O96" s="6"/>
    </row>
    <row r="97" spans="1:15" ht="14.25" customHeight="1" x14ac:dyDescent="0.35">
      <c r="A97" s="6"/>
      <c r="B97" s="6" t="s">
        <v>85</v>
      </c>
      <c r="C97" s="49">
        <f t="shared" ref="C97:L97" si="24">C96-C92</f>
        <v>-5.5174265219208891</v>
      </c>
      <c r="D97" s="49">
        <f t="shared" si="24"/>
        <v>-2.5958677120146874</v>
      </c>
      <c r="E97" s="49">
        <f t="shared" si="24"/>
        <v>-8.6743089021084856</v>
      </c>
      <c r="F97" s="49">
        <f t="shared" si="24"/>
        <v>-7.0860834255356053</v>
      </c>
      <c r="G97" s="49">
        <f t="shared" si="24"/>
        <v>-11.831191282296075</v>
      </c>
      <c r="H97" s="49">
        <f t="shared" si="24"/>
        <v>-22.242965805723202</v>
      </c>
      <c r="I97" s="49">
        <f t="shared" si="24"/>
        <v>-6.6547403291503429</v>
      </c>
      <c r="J97" s="49">
        <f t="shared" si="24"/>
        <v>20.93348514742253</v>
      </c>
      <c r="K97" s="49">
        <f t="shared" si="24"/>
        <v>62.521710623995432</v>
      </c>
      <c r="L97" s="50">
        <f t="shared" si="24"/>
        <v>70.443269433901634</v>
      </c>
      <c r="M97" s="6"/>
      <c r="N97" s="6"/>
      <c r="O97" s="6"/>
    </row>
    <row r="98" spans="1:15" ht="14.25" customHeight="1" x14ac:dyDescent="0.35">
      <c r="A98" s="6"/>
      <c r="B98" s="6" t="s">
        <v>86</v>
      </c>
      <c r="C98" s="45">
        <f t="shared" ref="C98:L98" si="25">C97/C92</f>
        <v>-0.26697225106068823</v>
      </c>
      <c r="D98" s="45">
        <f t="shared" si="25"/>
        <v>-7.9465338122898604E-2</v>
      </c>
      <c r="E98" s="45">
        <f t="shared" si="25"/>
        <v>-0.16163308513245625</v>
      </c>
      <c r="F98" s="45">
        <f t="shared" si="25"/>
        <v>-0.10576243918709859</v>
      </c>
      <c r="G98" s="45">
        <f t="shared" si="25"/>
        <v>-0.13651374556495471</v>
      </c>
      <c r="H98" s="45">
        <f t="shared" si="25"/>
        <v>-0.19859790897967144</v>
      </c>
      <c r="I98" s="45">
        <f t="shared" si="25"/>
        <v>-5.9773116728895292E-2</v>
      </c>
      <c r="J98" s="45">
        <f t="shared" si="25"/>
        <v>0.21216370081847158</v>
      </c>
      <c r="K98" s="45">
        <f t="shared" si="25"/>
        <v>0.8683570919999366</v>
      </c>
      <c r="L98" s="46">
        <f t="shared" si="25"/>
        <v>0.89168695485951432</v>
      </c>
      <c r="M98" s="6"/>
      <c r="N98" s="6"/>
      <c r="O98" s="6"/>
    </row>
    <row r="99" spans="1:15" ht="14.2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4.2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4.2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4.2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4.2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4.2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4.2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/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1:15" ht="14.25" customHeigh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4.25" customHeight="1" x14ac:dyDescent="0.35">
      <c r="A2" s="6"/>
      <c r="B2" s="8" t="s">
        <v>109</v>
      </c>
      <c r="C2" s="6" t="s">
        <v>125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4.25" customHeight="1" x14ac:dyDescent="0.35">
      <c r="A3" s="6"/>
      <c r="B3" s="8" t="s">
        <v>0</v>
      </c>
      <c r="C3" s="37">
        <v>32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4.25" customHeight="1" x14ac:dyDescent="0.35">
      <c r="A4" s="6"/>
      <c r="B4" s="8" t="s">
        <v>1</v>
      </c>
      <c r="C4" s="37">
        <v>184</v>
      </c>
      <c r="D4" s="8" t="s">
        <v>35</v>
      </c>
      <c r="E4" s="6">
        <f>C4*8/29</f>
        <v>50.758620689655174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4.25" customHeight="1" x14ac:dyDescent="0.35">
      <c r="A5" s="6"/>
      <c r="B5" s="8" t="s">
        <v>2</v>
      </c>
      <c r="C5" s="37">
        <v>101.4</v>
      </c>
      <c r="D5" s="8" t="s">
        <v>36</v>
      </c>
      <c r="E5" s="6">
        <v>12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customHeight="1" x14ac:dyDescent="0.35">
      <c r="A6" s="6"/>
      <c r="B6" s="8" t="s">
        <v>3</v>
      </c>
      <c r="C6" s="37">
        <v>31.6</v>
      </c>
      <c r="D6" s="8" t="s">
        <v>37</v>
      </c>
      <c r="E6" s="6">
        <f>(E4^2+E5^2)^0.5</f>
        <v>52.157814125174866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4.25" customHeight="1" x14ac:dyDescent="0.35">
      <c r="A7" s="6"/>
      <c r="B7" s="8" t="s">
        <v>4</v>
      </c>
      <c r="C7" s="37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4.25" customHeight="1" x14ac:dyDescent="0.35">
      <c r="A8" s="6"/>
      <c r="B8" s="8" t="s">
        <v>5</v>
      </c>
      <c r="C8" s="37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25" customHeight="1" x14ac:dyDescent="0.35">
      <c r="A9" s="6"/>
      <c r="B9" s="8" t="s">
        <v>38</v>
      </c>
      <c r="C9" s="36">
        <f>(C4)+(C5*(C11/100+C12/100))^2</f>
        <v>2964.2419840000002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25" customHeight="1" x14ac:dyDescent="0.35">
      <c r="A10" s="6"/>
      <c r="B10" s="8"/>
      <c r="C10" s="6" t="s">
        <v>39</v>
      </c>
      <c r="D10" s="6" t="s">
        <v>40</v>
      </c>
      <c r="E10" s="6" t="s">
        <v>41</v>
      </c>
      <c r="F10" s="6" t="s">
        <v>42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ht="14.25" customHeight="1" x14ac:dyDescent="0.35">
      <c r="A11" s="6"/>
      <c r="B11" s="8" t="s">
        <v>43</v>
      </c>
      <c r="C11" s="37">
        <v>22.3</v>
      </c>
      <c r="D11" s="37">
        <v>20.5</v>
      </c>
      <c r="E11" s="37">
        <v>31</v>
      </c>
      <c r="F11" s="37">
        <v>31.5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ht="14.25" customHeight="1" x14ac:dyDescent="0.35">
      <c r="A12" s="6"/>
      <c r="B12" s="8" t="s">
        <v>44</v>
      </c>
      <c r="C12" s="37">
        <v>29.7</v>
      </c>
      <c r="D12" s="37">
        <v>21</v>
      </c>
      <c r="E12" s="37">
        <v>34.9</v>
      </c>
      <c r="F12" s="37">
        <v>47.1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ht="14.25" customHeight="1" x14ac:dyDescent="0.35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4.25" customHeight="1" x14ac:dyDescent="0.35">
      <c r="A14" s="6"/>
      <c r="B14" s="12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4.25" customHeight="1" x14ac:dyDescent="0.35">
      <c r="A15" s="6"/>
      <c r="B15" s="6"/>
      <c r="C15" s="6" t="s">
        <v>46</v>
      </c>
      <c r="D15" s="6" t="s">
        <v>18</v>
      </c>
      <c r="E15" s="6" t="s">
        <v>19</v>
      </c>
      <c r="F15" s="6" t="s">
        <v>47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ht="14.25" customHeight="1" x14ac:dyDescent="0.35">
      <c r="A16" s="6"/>
      <c r="B16" s="6" t="s">
        <v>48</v>
      </c>
      <c r="C16" s="37">
        <v>52</v>
      </c>
      <c r="D16" s="37">
        <v>28</v>
      </c>
      <c r="E16" s="38" t="s">
        <v>49</v>
      </c>
      <c r="F16" s="37">
        <v>30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ht="14.25" customHeight="1" x14ac:dyDescent="0.35">
      <c r="A17" s="6"/>
      <c r="B17" s="6" t="s">
        <v>50</v>
      </c>
      <c r="C17" s="37">
        <v>48</v>
      </c>
      <c r="D17" s="38" t="s">
        <v>49</v>
      </c>
      <c r="E17" s="37">
        <v>48</v>
      </c>
      <c r="F17" s="37">
        <v>28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ht="14.25" customHeight="1" x14ac:dyDescent="0.35">
      <c r="A18" s="6"/>
      <c r="B18" s="6"/>
      <c r="C18" s="20">
        <f t="shared" ref="C18:O18" si="0">$A$20-C20</f>
        <v>0</v>
      </c>
      <c r="D18" s="20">
        <f t="shared" si="0"/>
        <v>5</v>
      </c>
      <c r="E18" s="20">
        <f t="shared" si="0"/>
        <v>10</v>
      </c>
      <c r="F18" s="20">
        <f t="shared" si="0"/>
        <v>15</v>
      </c>
      <c r="G18" s="20">
        <f t="shared" si="0"/>
        <v>20</v>
      </c>
      <c r="H18" s="20">
        <f t="shared" si="0"/>
        <v>25</v>
      </c>
      <c r="I18" s="20">
        <f t="shared" si="0"/>
        <v>30</v>
      </c>
      <c r="J18" s="20">
        <f t="shared" si="0"/>
        <v>35</v>
      </c>
      <c r="K18" s="20">
        <f t="shared" si="0"/>
        <v>40</v>
      </c>
      <c r="L18" s="20">
        <f t="shared" si="0"/>
        <v>45</v>
      </c>
      <c r="M18" s="20">
        <f t="shared" si="0"/>
        <v>50</v>
      </c>
      <c r="N18" s="20">
        <f t="shared" si="0"/>
        <v>55</v>
      </c>
      <c r="O18" s="20">
        <f t="shared" si="0"/>
        <v>60</v>
      </c>
    </row>
    <row r="19" spans="1:15" ht="14.25" customHeight="1" x14ac:dyDescent="0.35">
      <c r="A19" s="6"/>
      <c r="B19" s="12" t="s">
        <v>126</v>
      </c>
      <c r="C19" s="20">
        <f t="shared" ref="C19:O19" si="1">($E$4^2+$E$5^2-2*$E$4*$E$5*COS((90+$A$20-C20)*PI()/180))^0.5-$E$6</f>
        <v>0</v>
      </c>
      <c r="D19" s="20">
        <f t="shared" si="1"/>
        <v>1.008070624404688</v>
      </c>
      <c r="E19" s="20">
        <f t="shared" si="1"/>
        <v>1.9899188091205815</v>
      </c>
      <c r="F19" s="20">
        <f t="shared" si="1"/>
        <v>2.9396696650955647</v>
      </c>
      <c r="G19" s="20">
        <f t="shared" si="1"/>
        <v>3.8519070995842242</v>
      </c>
      <c r="H19" s="20">
        <f t="shared" si="1"/>
        <v>4.7216554168093694</v>
      </c>
      <c r="I19" s="20">
        <f t="shared" si="1"/>
        <v>5.5443610729244881</v>
      </c>
      <c r="J19" s="20">
        <f t="shared" si="1"/>
        <v>6.3158752126691695</v>
      </c>
      <c r="K19" s="20">
        <f t="shared" si="1"/>
        <v>7.0324373817619019</v>
      </c>
      <c r="L19" s="20">
        <f t="shared" si="1"/>
        <v>7.6906606403213189</v>
      </c>
      <c r="M19" s="20">
        <f t="shared" si="1"/>
        <v>8.2875181841850889</v>
      </c>
      <c r="N19" s="20">
        <f t="shared" si="1"/>
        <v>8.8203315008900773</v>
      </c>
      <c r="O19" s="20">
        <f t="shared" si="1"/>
        <v>9.286760035571703</v>
      </c>
    </row>
    <row r="20" spans="1:15" ht="14.25" customHeight="1" x14ac:dyDescent="0.35">
      <c r="A20" s="6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A21" s="6"/>
      <c r="B21" s="8" t="s">
        <v>53</v>
      </c>
      <c r="C21" s="37">
        <v>20</v>
      </c>
      <c r="D21" s="37">
        <v>21</v>
      </c>
      <c r="E21" s="37">
        <v>22.75</v>
      </c>
      <c r="F21" s="37">
        <v>24.25</v>
      </c>
      <c r="G21" s="37">
        <v>25.25</v>
      </c>
      <c r="H21" s="37">
        <v>27</v>
      </c>
      <c r="I21" s="37">
        <v>28.5</v>
      </c>
      <c r="J21" s="37">
        <v>30.25</v>
      </c>
      <c r="K21" s="37">
        <v>32.75</v>
      </c>
      <c r="L21" s="37">
        <v>34.5</v>
      </c>
      <c r="M21" s="37">
        <v>35.5</v>
      </c>
      <c r="N21" s="37">
        <v>36.25</v>
      </c>
      <c r="O21" s="37">
        <v>37.75</v>
      </c>
    </row>
    <row r="22" spans="1:15" ht="14.25" customHeight="1" x14ac:dyDescent="0.35">
      <c r="A22" s="6"/>
      <c r="B22" s="12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35">
      <c r="A23" s="6"/>
      <c r="B23" s="8" t="s">
        <v>55</v>
      </c>
      <c r="C23" s="15">
        <f t="shared" ref="C23:O23" si="3">(C21-$C$21)</f>
        <v>0</v>
      </c>
      <c r="D23" s="15">
        <f t="shared" si="3"/>
        <v>1</v>
      </c>
      <c r="E23" s="15">
        <f t="shared" si="3"/>
        <v>2.75</v>
      </c>
      <c r="F23" s="15">
        <f t="shared" si="3"/>
        <v>4.25</v>
      </c>
      <c r="G23" s="15">
        <f t="shared" si="3"/>
        <v>5.25</v>
      </c>
      <c r="H23" s="15">
        <f t="shared" si="3"/>
        <v>7</v>
      </c>
      <c r="I23" s="15">
        <f t="shared" si="3"/>
        <v>8.5</v>
      </c>
      <c r="J23" s="15">
        <f t="shared" si="3"/>
        <v>10.25</v>
      </c>
      <c r="K23" s="15">
        <f t="shared" si="3"/>
        <v>12.75</v>
      </c>
      <c r="L23" s="15">
        <f t="shared" si="3"/>
        <v>14.5</v>
      </c>
      <c r="M23" s="15">
        <f t="shared" si="3"/>
        <v>15.5</v>
      </c>
      <c r="N23" s="15">
        <f t="shared" si="3"/>
        <v>16.25</v>
      </c>
      <c r="O23" s="15">
        <f t="shared" si="3"/>
        <v>17.75</v>
      </c>
    </row>
    <row r="24" spans="1:15" ht="14.25" customHeight="1" x14ac:dyDescent="0.35">
      <c r="A24" s="6"/>
      <c r="B24" s="8" t="s">
        <v>56</v>
      </c>
      <c r="C24" s="16">
        <f t="shared" ref="C24:O24" si="4">C23/$C$8^0.5</f>
        <v>0</v>
      </c>
      <c r="D24" s="16">
        <f t="shared" si="4"/>
        <v>0.18257418583505536</v>
      </c>
      <c r="E24" s="16">
        <f t="shared" si="4"/>
        <v>0.50207901104640229</v>
      </c>
      <c r="F24" s="16">
        <f t="shared" si="4"/>
        <v>0.77594028979898533</v>
      </c>
      <c r="G24" s="16">
        <f t="shared" si="4"/>
        <v>0.95851447563404069</v>
      </c>
      <c r="H24" s="16">
        <f t="shared" si="4"/>
        <v>1.2780193008453875</v>
      </c>
      <c r="I24" s="16">
        <f t="shared" si="4"/>
        <v>1.5518805795979707</v>
      </c>
      <c r="J24" s="16">
        <f t="shared" si="4"/>
        <v>1.8713854048093175</v>
      </c>
      <c r="K24" s="16">
        <f t="shared" si="4"/>
        <v>2.3278208693969558</v>
      </c>
      <c r="L24" s="16">
        <f t="shared" si="4"/>
        <v>2.6473256946083028</v>
      </c>
      <c r="M24" s="16">
        <f t="shared" si="4"/>
        <v>2.8298998804433584</v>
      </c>
      <c r="N24" s="16">
        <f t="shared" si="4"/>
        <v>2.9668305198196498</v>
      </c>
      <c r="O24" s="16">
        <f t="shared" si="4"/>
        <v>3.2406917985722328</v>
      </c>
    </row>
    <row r="25" spans="1:15" ht="14.25" customHeight="1" x14ac:dyDescent="0.35">
      <c r="A25" s="6"/>
      <c r="B25" s="8" t="s">
        <v>57</v>
      </c>
      <c r="C25" s="37">
        <v>17</v>
      </c>
      <c r="D25" s="37">
        <v>26</v>
      </c>
      <c r="E25" s="37">
        <v>30</v>
      </c>
      <c r="F25" s="37">
        <v>39</v>
      </c>
      <c r="G25" s="37">
        <v>48</v>
      </c>
      <c r="H25" s="37">
        <v>57</v>
      </c>
      <c r="I25" s="37">
        <v>71</v>
      </c>
      <c r="J25" s="37">
        <v>83</v>
      </c>
      <c r="K25" s="37">
        <v>104</v>
      </c>
      <c r="L25" s="37">
        <v>125</v>
      </c>
      <c r="M25" s="37">
        <v>138</v>
      </c>
      <c r="N25" s="37">
        <v>155</v>
      </c>
      <c r="O25" s="37">
        <v>166</v>
      </c>
    </row>
    <row r="26" spans="1:15" ht="14.25" customHeight="1" x14ac:dyDescent="0.35">
      <c r="A26" s="6"/>
      <c r="B26" s="8"/>
      <c r="C26" s="37">
        <v>16</v>
      </c>
      <c r="D26" s="37">
        <v>20</v>
      </c>
      <c r="E26" s="37">
        <v>26</v>
      </c>
      <c r="F26" s="37">
        <v>34</v>
      </c>
      <c r="G26" s="37">
        <v>46</v>
      </c>
      <c r="H26" s="37">
        <v>57</v>
      </c>
      <c r="I26" s="37">
        <v>75</v>
      </c>
      <c r="J26" s="37">
        <v>93</v>
      </c>
      <c r="K26" s="37">
        <v>103</v>
      </c>
      <c r="L26" s="37">
        <v>116</v>
      </c>
      <c r="M26" s="37">
        <v>127</v>
      </c>
      <c r="N26" s="37">
        <v>153</v>
      </c>
      <c r="O26" s="37">
        <v>170</v>
      </c>
    </row>
    <row r="27" spans="1:15" ht="14.25" customHeight="1" x14ac:dyDescent="0.35">
      <c r="A27" s="6"/>
      <c r="B27" s="8"/>
      <c r="C27" s="37">
        <v>10</v>
      </c>
      <c r="D27" s="37">
        <v>16</v>
      </c>
      <c r="E27" s="37">
        <v>27</v>
      </c>
      <c r="F27" s="37">
        <v>36</v>
      </c>
      <c r="G27" s="37">
        <v>42</v>
      </c>
      <c r="H27" s="37">
        <v>54</v>
      </c>
      <c r="I27" s="37">
        <v>67</v>
      </c>
      <c r="J27" s="37">
        <v>85</v>
      </c>
      <c r="K27" s="37">
        <v>104</v>
      </c>
      <c r="L27" s="37">
        <v>114</v>
      </c>
      <c r="M27" s="37">
        <v>125</v>
      </c>
      <c r="N27" s="37">
        <v>144</v>
      </c>
      <c r="O27" s="37">
        <v>162</v>
      </c>
    </row>
    <row r="28" spans="1:15" ht="14.25" customHeight="1" x14ac:dyDescent="0.35">
      <c r="A28" s="6"/>
      <c r="B28" s="8" t="s">
        <v>58</v>
      </c>
      <c r="C28" s="17">
        <f t="shared" ref="C28:O28" si="5">AVERAGE(C25:C27)</f>
        <v>14.333333333333334</v>
      </c>
      <c r="D28" s="17">
        <f t="shared" si="5"/>
        <v>20.666666666666668</v>
      </c>
      <c r="E28" s="17">
        <f t="shared" si="5"/>
        <v>27.666666666666668</v>
      </c>
      <c r="F28" s="17">
        <f t="shared" si="5"/>
        <v>36.333333333333336</v>
      </c>
      <c r="G28" s="17">
        <f t="shared" si="5"/>
        <v>45.333333333333336</v>
      </c>
      <c r="H28" s="17">
        <f t="shared" si="5"/>
        <v>56</v>
      </c>
      <c r="I28" s="17">
        <f t="shared" si="5"/>
        <v>71</v>
      </c>
      <c r="J28" s="17">
        <f t="shared" si="5"/>
        <v>87</v>
      </c>
      <c r="K28" s="17">
        <f t="shared" si="5"/>
        <v>103.66666666666667</v>
      </c>
      <c r="L28" s="17">
        <f t="shared" si="5"/>
        <v>118.33333333333333</v>
      </c>
      <c r="M28" s="17">
        <f t="shared" si="5"/>
        <v>130</v>
      </c>
      <c r="N28" s="17">
        <f t="shared" si="5"/>
        <v>150.66666666666666</v>
      </c>
      <c r="O28" s="17">
        <f t="shared" si="5"/>
        <v>166</v>
      </c>
    </row>
    <row r="29" spans="1:15" ht="14.25" customHeight="1" x14ac:dyDescent="0.35">
      <c r="A29" s="6"/>
      <c r="B29" s="8" t="s">
        <v>59</v>
      </c>
      <c r="C29" s="18">
        <f t="shared" ref="C29:O29" si="6">C28-$C28</f>
        <v>0</v>
      </c>
      <c r="D29" s="18">
        <f t="shared" si="6"/>
        <v>6.3333333333333339</v>
      </c>
      <c r="E29" s="18">
        <f t="shared" si="6"/>
        <v>13.333333333333334</v>
      </c>
      <c r="F29" s="18">
        <f t="shared" si="6"/>
        <v>22</v>
      </c>
      <c r="G29" s="18">
        <f t="shared" si="6"/>
        <v>31</v>
      </c>
      <c r="H29" s="18">
        <f t="shared" si="6"/>
        <v>41.666666666666664</v>
      </c>
      <c r="I29" s="18">
        <f t="shared" si="6"/>
        <v>56.666666666666664</v>
      </c>
      <c r="J29" s="18">
        <f t="shared" si="6"/>
        <v>72.666666666666671</v>
      </c>
      <c r="K29" s="18">
        <f t="shared" si="6"/>
        <v>89.333333333333343</v>
      </c>
      <c r="L29" s="18">
        <f t="shared" si="6"/>
        <v>104</v>
      </c>
      <c r="M29" s="18">
        <f t="shared" si="6"/>
        <v>115.66666666666667</v>
      </c>
      <c r="N29" s="18">
        <f t="shared" si="6"/>
        <v>136.33333333333331</v>
      </c>
      <c r="O29" s="18">
        <f t="shared" si="6"/>
        <v>151.66666666666666</v>
      </c>
    </row>
    <row r="30" spans="1:15" ht="14.25" customHeight="1" x14ac:dyDescent="0.35">
      <c r="A30" s="6"/>
      <c r="B30" s="8" t="s">
        <v>60</v>
      </c>
      <c r="C30" s="19">
        <f t="shared" ref="C30:O30" si="7">C29/($C$12)+($C$5*$C$12/100)^1.2/10</f>
        <v>5.9504976111054386</v>
      </c>
      <c r="D30" s="19">
        <f t="shared" si="7"/>
        <v>6.1637411576823187</v>
      </c>
      <c r="E30" s="19">
        <f t="shared" si="7"/>
        <v>6.399431393372554</v>
      </c>
      <c r="F30" s="19">
        <f t="shared" si="7"/>
        <v>6.6912383518461791</v>
      </c>
      <c r="G30" s="19">
        <f t="shared" si="7"/>
        <v>6.9942686548764827</v>
      </c>
      <c r="H30" s="19">
        <f t="shared" si="7"/>
        <v>7.3534156806901745</v>
      </c>
      <c r="I30" s="19">
        <f t="shared" si="7"/>
        <v>7.8584661857406797</v>
      </c>
      <c r="J30" s="19">
        <f t="shared" si="7"/>
        <v>8.3971867244612195</v>
      </c>
      <c r="K30" s="19">
        <f t="shared" si="7"/>
        <v>8.9583539522951128</v>
      </c>
      <c r="L30" s="19">
        <f t="shared" si="7"/>
        <v>9.4521811127889404</v>
      </c>
      <c r="M30" s="19">
        <f t="shared" si="7"/>
        <v>9.8449981722726676</v>
      </c>
      <c r="N30" s="19">
        <f t="shared" si="7"/>
        <v>10.540845534786694</v>
      </c>
      <c r="O30" s="19">
        <f t="shared" si="7"/>
        <v>11.057119384393879</v>
      </c>
    </row>
    <row r="31" spans="1:15" ht="14.25" customHeight="1" x14ac:dyDescent="0.35">
      <c r="A31" s="6"/>
      <c r="B31" s="8" t="s">
        <v>61</v>
      </c>
      <c r="C31" s="6"/>
      <c r="D31" s="20">
        <f t="shared" ref="D31:O31" si="8">D29/D23</f>
        <v>6.3333333333333339</v>
      </c>
      <c r="E31" s="20">
        <f t="shared" si="8"/>
        <v>4.8484848484848486</v>
      </c>
      <c r="F31" s="20">
        <f t="shared" si="8"/>
        <v>5.1764705882352944</v>
      </c>
      <c r="G31" s="20">
        <f t="shared" si="8"/>
        <v>5.9047619047619051</v>
      </c>
      <c r="H31" s="20">
        <f t="shared" si="8"/>
        <v>5.9523809523809517</v>
      </c>
      <c r="I31" s="20">
        <f t="shared" si="8"/>
        <v>6.6666666666666661</v>
      </c>
      <c r="J31" s="20">
        <f t="shared" si="8"/>
        <v>7.0894308943089435</v>
      </c>
      <c r="K31" s="20">
        <f t="shared" si="8"/>
        <v>7.0065359477124192</v>
      </c>
      <c r="L31" s="20">
        <f t="shared" si="8"/>
        <v>7.1724137931034484</v>
      </c>
      <c r="M31" s="20">
        <f t="shared" si="8"/>
        <v>7.4623655913978499</v>
      </c>
      <c r="N31" s="20">
        <f t="shared" si="8"/>
        <v>8.3897435897435884</v>
      </c>
      <c r="O31" s="20">
        <f t="shared" si="8"/>
        <v>8.544600938967136</v>
      </c>
    </row>
    <row r="32" spans="1:15" ht="14.25" customHeight="1" x14ac:dyDescent="0.35">
      <c r="A32" s="6"/>
      <c r="B32" s="12" t="s">
        <v>96</v>
      </c>
      <c r="C32" s="6"/>
      <c r="D32" s="6"/>
      <c r="E32" s="6"/>
      <c r="F32" s="6"/>
      <c r="G32" s="6" t="s">
        <v>97</v>
      </c>
      <c r="H32" s="6"/>
      <c r="I32" s="6"/>
      <c r="J32" s="6"/>
      <c r="K32" s="6"/>
      <c r="L32" s="6"/>
      <c r="M32" s="6"/>
      <c r="N32" s="6"/>
      <c r="O32" s="6"/>
    </row>
    <row r="33" spans="1:15" ht="14.25" customHeight="1" x14ac:dyDescent="0.35">
      <c r="A33" s="6" t="s">
        <v>63</v>
      </c>
      <c r="B33" s="6">
        <f t="array" ref="B33">LINEST(C29:O29,C23:O23,FALSE,TRUE)</f>
        <v>7.5812078258286286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4.2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4.25" customHeight="1" x14ac:dyDescent="0.35">
      <c r="A35" s="6" t="s">
        <v>64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4.2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4.2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4.2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4.2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4.25" customHeight="1" x14ac:dyDescent="0.35">
      <c r="A40" s="6"/>
      <c r="B40" s="12" t="s">
        <v>65</v>
      </c>
      <c r="C40" s="6"/>
      <c r="D40" s="6"/>
      <c r="E40" s="6"/>
      <c r="F40" s="6"/>
      <c r="G40" s="12" t="s">
        <v>66</v>
      </c>
      <c r="H40" s="6"/>
      <c r="I40" s="6"/>
      <c r="J40" s="6"/>
      <c r="K40" s="6"/>
      <c r="L40" s="6"/>
      <c r="M40" s="6"/>
      <c r="N40" s="6"/>
      <c r="O40" s="6"/>
    </row>
    <row r="41" spans="1:15" ht="14.25" customHeight="1" x14ac:dyDescent="0.35">
      <c r="A41" s="6" t="s">
        <v>63</v>
      </c>
      <c r="B41" s="6">
        <f t="array" ref="B41">LINEST(C29:O29,C23:O23^{1;2},FALSE,TRUE)</f>
        <v>0.21917013843392225</v>
      </c>
      <c r="C41" s="6"/>
      <c r="D41" s="6"/>
      <c r="E41" s="6"/>
      <c r="F41" s="6"/>
      <c r="G41" s="6">
        <f t="array" ref="G41">LINEST(C30:O30,C23:O23^{1;2},FALSE,TRUE)</f>
        <v>-5.3153400957762525E-2</v>
      </c>
      <c r="H41" s="6"/>
      <c r="I41" s="6"/>
      <c r="J41" s="6"/>
      <c r="K41" s="6"/>
      <c r="L41" s="6"/>
      <c r="M41" s="6"/>
      <c r="N41" s="6"/>
      <c r="O41" s="6"/>
    </row>
    <row r="42" spans="1:15" ht="14.2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4.25" customHeight="1" x14ac:dyDescent="0.35">
      <c r="A43" s="6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4.2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4.2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4.2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4.2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4.25" customHeight="1" x14ac:dyDescent="0.35">
      <c r="A48" s="6"/>
      <c r="B48" s="12"/>
      <c r="C48" s="6">
        <v>2</v>
      </c>
      <c r="D48" s="6">
        <f t="shared" ref="D48:L48" si="9">C48+1</f>
        <v>3</v>
      </c>
      <c r="E48" s="6">
        <f t="shared" si="9"/>
        <v>4</v>
      </c>
      <c r="F48" s="6">
        <f t="shared" si="9"/>
        <v>5</v>
      </c>
      <c r="G48" s="6">
        <f t="shared" si="9"/>
        <v>6</v>
      </c>
      <c r="H48" s="6">
        <f t="shared" si="9"/>
        <v>7</v>
      </c>
      <c r="I48" s="6">
        <f t="shared" si="9"/>
        <v>8</v>
      </c>
      <c r="J48" s="6">
        <f t="shared" si="9"/>
        <v>9</v>
      </c>
      <c r="K48" s="6">
        <f t="shared" si="9"/>
        <v>10</v>
      </c>
      <c r="L48" s="6">
        <f t="shared" si="9"/>
        <v>11</v>
      </c>
      <c r="M48" s="6"/>
      <c r="N48" s="6"/>
      <c r="O48" s="6"/>
    </row>
    <row r="49" spans="1:15" ht="14.25" customHeight="1" x14ac:dyDescent="0.35">
      <c r="A49" s="6"/>
      <c r="B49" s="6">
        <v>13</v>
      </c>
      <c r="C49" s="6">
        <f t="shared" ref="C49:L49" si="10">$B$49-C48</f>
        <v>11</v>
      </c>
      <c r="D49" s="6">
        <f t="shared" si="10"/>
        <v>10</v>
      </c>
      <c r="E49" s="6">
        <f t="shared" si="10"/>
        <v>9</v>
      </c>
      <c r="F49" s="6">
        <f t="shared" si="10"/>
        <v>8</v>
      </c>
      <c r="G49" s="6">
        <f t="shared" si="10"/>
        <v>7</v>
      </c>
      <c r="H49" s="6">
        <f t="shared" si="10"/>
        <v>6</v>
      </c>
      <c r="I49" s="6">
        <f t="shared" si="10"/>
        <v>5</v>
      </c>
      <c r="J49" s="6">
        <f t="shared" si="10"/>
        <v>4</v>
      </c>
      <c r="K49" s="6">
        <f t="shared" si="10"/>
        <v>3</v>
      </c>
      <c r="L49" s="6">
        <f t="shared" si="10"/>
        <v>2</v>
      </c>
      <c r="M49" s="6"/>
      <c r="N49" s="6"/>
      <c r="O49" s="6"/>
    </row>
    <row r="50" spans="1:15" ht="14.25" customHeight="1" x14ac:dyDescent="0.35">
      <c r="A50" s="6"/>
      <c r="B50" s="6"/>
      <c r="C50" s="6" t="str">
        <f t="shared" ref="C50:L50" si="11">C48&amp;"-"&amp;C49</f>
        <v>2-11</v>
      </c>
      <c r="D50" s="6" t="str">
        <f t="shared" si="11"/>
        <v>3-10</v>
      </c>
      <c r="E50" s="6" t="str">
        <f t="shared" si="11"/>
        <v>4-9</v>
      </c>
      <c r="F50" s="6" t="str">
        <f t="shared" si="11"/>
        <v>5-8</v>
      </c>
      <c r="G50" s="6" t="str">
        <f t="shared" si="11"/>
        <v>6-7</v>
      </c>
      <c r="H50" s="6" t="str">
        <f t="shared" si="11"/>
        <v>7-6</v>
      </c>
      <c r="I50" s="6" t="str">
        <f t="shared" si="11"/>
        <v>8-5</v>
      </c>
      <c r="J50" s="6" t="str">
        <f t="shared" si="11"/>
        <v>9-4</v>
      </c>
      <c r="K50" s="6" t="str">
        <f t="shared" si="11"/>
        <v>10-3</v>
      </c>
      <c r="L50" s="6" t="str">
        <f t="shared" si="11"/>
        <v>11-2</v>
      </c>
      <c r="M50" s="6"/>
      <c r="N50" s="6"/>
      <c r="O50" s="6"/>
    </row>
    <row r="51" spans="1:15" ht="14.25" customHeight="1" x14ac:dyDescent="0.35">
      <c r="A51" s="6"/>
      <c r="B51" s="6" t="s">
        <v>68</v>
      </c>
      <c r="C51" s="39">
        <f>RSQ(C30:D30,C23:D23)</f>
        <v>0.99999999999999978</v>
      </c>
      <c r="D51" s="39">
        <f>RSQ(C30:E30,C23:E23)</f>
        <v>0.98387768257634756</v>
      </c>
      <c r="E51" s="39">
        <f>RSQ(C30:F30,C23:F23)</f>
        <v>0.99320811804966747</v>
      </c>
      <c r="F51" s="39">
        <f>RSQ(C30:G30,C23:G23)</f>
        <v>0.98329319793853265</v>
      </c>
      <c r="G51" s="39">
        <f>RSQ(C30:H30,C23:H23)</f>
        <v>0.98875222515692607</v>
      </c>
      <c r="H51" s="39">
        <f>RSQ(C30:I30,C23:I23)</f>
        <v>0.98247070929664493</v>
      </c>
      <c r="I51" s="39">
        <f>RSQ(C30:J30,C23:J23)</f>
        <v>0.98130145232063004</v>
      </c>
      <c r="J51" s="39">
        <f>RSQ(C30:K30,C23:K23)</f>
        <v>0.98775125231054739</v>
      </c>
      <c r="K51" s="39">
        <f>RSQ(C30:L30,C23:L23)</f>
        <v>0.99102067044538911</v>
      </c>
      <c r="L51" s="39">
        <f>RSQ(C30:M30,C23:M23)</f>
        <v>0.99156089523716395</v>
      </c>
      <c r="M51" s="6"/>
      <c r="N51" s="6"/>
      <c r="O51" s="6"/>
    </row>
    <row r="52" spans="1:15" ht="14.25" customHeight="1" x14ac:dyDescent="0.35">
      <c r="A52" s="6"/>
      <c r="B52" s="6" t="s">
        <v>69</v>
      </c>
      <c r="C52" s="6">
        <f>RSQ(E30:O30,E23:O23)</f>
        <v>0.98252079079363508</v>
      </c>
      <c r="D52" s="6">
        <f>RSQ(F30:O30,F23:O23)</f>
        <v>0.98137296216264136</v>
      </c>
      <c r="E52" s="6">
        <f>RSQ(G30:O30,G23:O23)</f>
        <v>0.97753317758325109</v>
      </c>
      <c r="F52" s="6">
        <f>RSQ(H30:O30,H23:O23)</f>
        <v>0.97373939963244949</v>
      </c>
      <c r="G52" s="6">
        <f>RSQ(I30:O30,I23:O23)</f>
        <v>0.96228848155328661</v>
      </c>
      <c r="H52" s="6">
        <f>RSQ(J30:O30,J23:O23)</f>
        <v>0.94859581138259552</v>
      </c>
      <c r="I52" s="6">
        <f>RSQ(K30:O30,K23:O23)</f>
        <v>0.96227341795429477</v>
      </c>
      <c r="J52" s="6">
        <f>RSQ(L30:O30,L23:O23)</f>
        <v>0.96430036294121591</v>
      </c>
      <c r="K52" s="6">
        <f>RSQ(M30:O30,M23:O23)</f>
        <v>0.92602619804163266</v>
      </c>
      <c r="L52" s="6">
        <f>RSQ(N30:O30,N23:O23)</f>
        <v>1</v>
      </c>
      <c r="M52" s="6"/>
      <c r="N52" s="6"/>
      <c r="O52" s="6"/>
    </row>
    <row r="53" spans="1:15" ht="14.25" customHeight="1" x14ac:dyDescent="0.35">
      <c r="A53" s="6"/>
      <c r="B53" s="6" t="s">
        <v>70</v>
      </c>
      <c r="C53" s="39">
        <f t="shared" ref="C53:L53" si="12">AVERAGE(C51:C52)</f>
        <v>0.99126039539681743</v>
      </c>
      <c r="D53" s="39">
        <f t="shared" si="12"/>
        <v>0.98262532236949451</v>
      </c>
      <c r="E53" s="39">
        <f t="shared" si="12"/>
        <v>0.98537064781645922</v>
      </c>
      <c r="F53" s="39">
        <f t="shared" si="12"/>
        <v>0.97851629878549107</v>
      </c>
      <c r="G53" s="39">
        <f t="shared" si="12"/>
        <v>0.97552035335510634</v>
      </c>
      <c r="H53" s="39">
        <f t="shared" si="12"/>
        <v>0.96553326033962028</v>
      </c>
      <c r="I53" s="39">
        <f t="shared" si="12"/>
        <v>0.97178743513746246</v>
      </c>
      <c r="J53" s="39">
        <f t="shared" si="12"/>
        <v>0.97602580762588165</v>
      </c>
      <c r="K53" s="39">
        <f t="shared" si="12"/>
        <v>0.95852343424351094</v>
      </c>
      <c r="L53" s="39">
        <f t="shared" si="12"/>
        <v>0.99578044761858198</v>
      </c>
      <c r="M53" s="6"/>
      <c r="N53" s="6"/>
      <c r="O53" s="6"/>
    </row>
    <row r="54" spans="1:15" ht="14.2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4.25" customHeight="1" x14ac:dyDescent="0.35">
      <c r="A55" s="6"/>
      <c r="B55" s="12" t="s">
        <v>71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4.25" customHeight="1" x14ac:dyDescent="0.35">
      <c r="A56" s="6"/>
      <c r="B56" s="6">
        <f t="array" ref="B56">LINEST(C30:E30,C23:E23,FALSE,TRUE)</f>
        <v>2.7751448162869301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4.2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4.2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4.2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4.2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4.2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4.25" customHeight="1" x14ac:dyDescent="0.35">
      <c r="A62" s="6"/>
      <c r="B62" s="12" t="s">
        <v>72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4.25" customHeight="1" x14ac:dyDescent="0.35">
      <c r="A63" s="6"/>
      <c r="B63" s="6">
        <f t="array" ref="B63">LINEST(F30:O30,F23:O23,TRUE,TRUE)</f>
        <v>0.30929552207416072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4.2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4.2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4.2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4.2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4.2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4.25" customHeight="1" x14ac:dyDescent="0.35">
      <c r="A69" s="6"/>
      <c r="B69" s="12" t="s">
        <v>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4.25" customHeight="1" x14ac:dyDescent="0.35">
      <c r="A70" s="6"/>
      <c r="B70" s="6">
        <f t="array" ref="B70:C74">LINEST(C23:O23,C18:O18,FALSE,TRUE)</f>
        <v>0.3006923076923077</v>
      </c>
      <c r="C70" s="6">
        <v>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4.25" customHeight="1" x14ac:dyDescent="0.35">
      <c r="A71" s="6"/>
      <c r="B71" s="6">
        <v>4.1938364655530807E-3</v>
      </c>
      <c r="C71" s="6" t="e">
        <v>#N/A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4.25" customHeight="1" x14ac:dyDescent="0.35">
      <c r="A72" s="6"/>
      <c r="B72" s="6">
        <v>0.99767112062914798</v>
      </c>
      <c r="C72" s="6">
        <v>0.53461134936680388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4.25" customHeight="1" x14ac:dyDescent="0.35">
      <c r="A73" s="6"/>
      <c r="B73" s="6">
        <v>5140.6928144887734</v>
      </c>
      <c r="C73" s="6">
        <v>12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4.25" customHeight="1" x14ac:dyDescent="0.35">
      <c r="A74" s="6"/>
      <c r="B74" s="6">
        <v>1469.2577884615384</v>
      </c>
      <c r="C74" s="6">
        <v>3.4297115384615373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4.2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4.25" customHeight="1" x14ac:dyDescent="0.35">
      <c r="A76" s="6"/>
      <c r="B76" s="12" t="s">
        <v>74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4.25" customHeight="1" x14ac:dyDescent="0.35">
      <c r="A77" s="6"/>
      <c r="B77" s="6"/>
      <c r="C77" s="6" t="s">
        <v>75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4.25" customHeight="1" x14ac:dyDescent="0.35">
      <c r="A78" s="6"/>
      <c r="B78" s="6"/>
      <c r="C78" s="6" t="s">
        <v>76</v>
      </c>
      <c r="D78" s="6" t="s">
        <v>77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4.25" customHeight="1" x14ac:dyDescent="0.35">
      <c r="A79" s="6"/>
      <c r="B79" s="6" t="s">
        <v>78</v>
      </c>
      <c r="C79" s="6">
        <f>[1]Analysis!$P$146</f>
        <v>0.34203744840647843</v>
      </c>
      <c r="D79" s="6">
        <f>[1]Analysis!$Q$146</f>
        <v>3.2585633843548916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4.25" customHeight="1" x14ac:dyDescent="0.35">
      <c r="A80" s="6"/>
      <c r="B80" s="6" t="s">
        <v>79</v>
      </c>
      <c r="C80" s="6">
        <f>[1]Analysis!$D$140</f>
        <v>0.23143507692307691</v>
      </c>
      <c r="D80" s="6">
        <f>[1]Analysis!$E$140</f>
        <v>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4.2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4.25" customHeight="1" x14ac:dyDescent="0.35">
      <c r="A82" s="6"/>
      <c r="B82" s="6"/>
      <c r="C82" s="6" t="s">
        <v>76</v>
      </c>
      <c r="D82" s="6" t="s">
        <v>77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4.25" customHeight="1" x14ac:dyDescent="0.35">
      <c r="A83" s="6"/>
      <c r="B83" s="6" t="s">
        <v>80</v>
      </c>
      <c r="C83" s="6">
        <f>$C$79*$C$12</f>
        <v>10.15851221767241</v>
      </c>
      <c r="D83" s="6">
        <f t="shared" ref="D83:D84" si="13">$C$12*($D$79-($C$5*$C$12/100)^1.2/10)</f>
        <v>-79.950446534491249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4.25" customHeight="1" x14ac:dyDescent="0.35">
      <c r="A84" s="6"/>
      <c r="B84" s="6" t="s">
        <v>81</v>
      </c>
      <c r="C84" s="6">
        <f>$C$79*$C$12*$C$80</f>
        <v>2.3510360565210306</v>
      </c>
      <c r="D84" s="6">
        <f t="shared" si="13"/>
        <v>-79.950446534491249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4.2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4.2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4.25" customHeight="1" x14ac:dyDescent="0.35">
      <c r="A87" s="6"/>
      <c r="B87" s="6" t="s">
        <v>82</v>
      </c>
      <c r="C87" s="8">
        <v>15</v>
      </c>
      <c r="D87" s="8">
        <f t="shared" ref="D87:L87" si="14">C87+5</f>
        <v>20</v>
      </c>
      <c r="E87" s="8">
        <f t="shared" si="14"/>
        <v>25</v>
      </c>
      <c r="F87" s="8">
        <f t="shared" si="14"/>
        <v>30</v>
      </c>
      <c r="G87" s="8">
        <f t="shared" si="14"/>
        <v>35</v>
      </c>
      <c r="H87" s="8">
        <f t="shared" si="14"/>
        <v>40</v>
      </c>
      <c r="I87" s="8">
        <f t="shared" si="14"/>
        <v>45</v>
      </c>
      <c r="J87" s="8">
        <f t="shared" si="14"/>
        <v>50</v>
      </c>
      <c r="K87" s="8">
        <f t="shared" si="14"/>
        <v>55</v>
      </c>
      <c r="L87" s="8">
        <f t="shared" si="14"/>
        <v>60</v>
      </c>
      <c r="M87" s="6"/>
      <c r="N87" s="6"/>
      <c r="O87" s="6"/>
    </row>
    <row r="88" spans="1:15" ht="14.25" customHeight="1" x14ac:dyDescent="0.35">
      <c r="A88" s="6"/>
      <c r="B88" s="6" t="s">
        <v>83</v>
      </c>
      <c r="C88" s="40">
        <f t="shared" ref="C88:L88" si="15">$C$80*C87</f>
        <v>3.4715261538461535</v>
      </c>
      <c r="D88" s="40">
        <f t="shared" si="15"/>
        <v>4.628701538461538</v>
      </c>
      <c r="E88" s="40">
        <f t="shared" si="15"/>
        <v>5.7858769230769225</v>
      </c>
      <c r="F88" s="40">
        <f t="shared" si="15"/>
        <v>6.943052307692307</v>
      </c>
      <c r="G88" s="40">
        <f t="shared" si="15"/>
        <v>8.1002276923076924</v>
      </c>
      <c r="H88" s="40">
        <f t="shared" si="15"/>
        <v>9.257403076923076</v>
      </c>
      <c r="I88" s="40">
        <f t="shared" si="15"/>
        <v>10.414578461538461</v>
      </c>
      <c r="J88" s="40">
        <f t="shared" si="15"/>
        <v>11.571753846153845</v>
      </c>
      <c r="K88" s="40">
        <f t="shared" si="15"/>
        <v>12.72892923076923</v>
      </c>
      <c r="L88" s="41">
        <f t="shared" si="15"/>
        <v>13.886104615384614</v>
      </c>
      <c r="M88" s="6"/>
      <c r="N88" s="6"/>
      <c r="O88" s="6"/>
    </row>
    <row r="89" spans="1:15" ht="14.25" customHeight="1" x14ac:dyDescent="0.35">
      <c r="A89" s="6"/>
      <c r="B89" s="6" t="s">
        <v>84</v>
      </c>
      <c r="C89" s="6">
        <f t="shared" ref="C89:L89" si="16">F23</f>
        <v>4.25</v>
      </c>
      <c r="D89" s="6">
        <f t="shared" si="16"/>
        <v>5.25</v>
      </c>
      <c r="E89" s="6">
        <f t="shared" si="16"/>
        <v>7</v>
      </c>
      <c r="F89" s="6">
        <f t="shared" si="16"/>
        <v>8.5</v>
      </c>
      <c r="G89" s="6">
        <f t="shared" si="16"/>
        <v>10.25</v>
      </c>
      <c r="H89" s="6">
        <f t="shared" si="16"/>
        <v>12.75</v>
      </c>
      <c r="I89" s="6">
        <f t="shared" si="16"/>
        <v>14.5</v>
      </c>
      <c r="J89" s="6">
        <f t="shared" si="16"/>
        <v>15.5</v>
      </c>
      <c r="K89" s="6">
        <f t="shared" si="16"/>
        <v>16.25</v>
      </c>
      <c r="L89" s="42">
        <f t="shared" si="16"/>
        <v>17.75</v>
      </c>
      <c r="M89" s="6"/>
      <c r="N89" s="6"/>
      <c r="O89" s="6"/>
    </row>
    <row r="90" spans="1:15" ht="14.25" customHeight="1" x14ac:dyDescent="0.35">
      <c r="A90" s="6"/>
      <c r="B90" s="6" t="s">
        <v>85</v>
      </c>
      <c r="C90" s="43">
        <f t="shared" ref="C90:L90" si="17">C88-C89</f>
        <v>-0.77847384615384652</v>
      </c>
      <c r="D90" s="43">
        <f t="shared" si="17"/>
        <v>-0.62129846153846202</v>
      </c>
      <c r="E90" s="43">
        <f t="shared" si="17"/>
        <v>-1.2141230769230775</v>
      </c>
      <c r="F90" s="43">
        <f t="shared" si="17"/>
        <v>-1.556947692307693</v>
      </c>
      <c r="G90" s="43">
        <f t="shared" si="17"/>
        <v>-2.1497723076923076</v>
      </c>
      <c r="H90" s="43">
        <f t="shared" si="17"/>
        <v>-3.492596923076924</v>
      </c>
      <c r="I90" s="43">
        <f t="shared" si="17"/>
        <v>-4.0854215384615387</v>
      </c>
      <c r="J90" s="43">
        <f t="shared" si="17"/>
        <v>-3.9282461538461551</v>
      </c>
      <c r="K90" s="43">
        <f t="shared" si="17"/>
        <v>-3.5210707692307697</v>
      </c>
      <c r="L90" s="44">
        <f t="shared" si="17"/>
        <v>-3.8638953846153861</v>
      </c>
      <c r="M90" s="6"/>
      <c r="N90" s="6"/>
      <c r="O90" s="6"/>
    </row>
    <row r="91" spans="1:15" ht="14.25" customHeight="1" x14ac:dyDescent="0.35">
      <c r="A91" s="6"/>
      <c r="B91" s="6" t="s">
        <v>86</v>
      </c>
      <c r="C91" s="45">
        <f t="shared" ref="C91:L91" si="18">C90/C89</f>
        <v>-0.18317031674208153</v>
      </c>
      <c r="D91" s="45">
        <f t="shared" si="18"/>
        <v>-0.11834256410256419</v>
      </c>
      <c r="E91" s="45">
        <f t="shared" si="18"/>
        <v>-0.17344615384615394</v>
      </c>
      <c r="F91" s="45">
        <f t="shared" si="18"/>
        <v>-0.18317031674208153</v>
      </c>
      <c r="G91" s="45">
        <f t="shared" si="18"/>
        <v>-0.20973388367729831</v>
      </c>
      <c r="H91" s="45">
        <f t="shared" si="18"/>
        <v>-0.27392917043740583</v>
      </c>
      <c r="I91" s="45">
        <f t="shared" si="18"/>
        <v>-0.28175320954907163</v>
      </c>
      <c r="J91" s="45">
        <f t="shared" si="18"/>
        <v>-0.25343523573200999</v>
      </c>
      <c r="K91" s="45">
        <f t="shared" si="18"/>
        <v>-0.21668127810650889</v>
      </c>
      <c r="L91" s="46">
        <f t="shared" si="18"/>
        <v>-0.21768424702058514</v>
      </c>
      <c r="M91" s="6"/>
      <c r="N91" s="6"/>
      <c r="O91" s="6"/>
    </row>
    <row r="92" spans="1:15" ht="14.25" customHeight="1" x14ac:dyDescent="0.35">
      <c r="A92" s="6"/>
      <c r="B92" s="6" t="s">
        <v>87</v>
      </c>
      <c r="C92" s="47">
        <f t="shared" ref="C92:L92" si="19">F29</f>
        <v>22</v>
      </c>
      <c r="D92" s="47">
        <f t="shared" si="19"/>
        <v>31</v>
      </c>
      <c r="E92" s="47">
        <f t="shared" si="19"/>
        <v>41.666666666666664</v>
      </c>
      <c r="F92" s="47">
        <f t="shared" si="19"/>
        <v>56.666666666666664</v>
      </c>
      <c r="G92" s="47">
        <f t="shared" si="19"/>
        <v>72.666666666666671</v>
      </c>
      <c r="H92" s="47">
        <f t="shared" si="19"/>
        <v>89.333333333333343</v>
      </c>
      <c r="I92" s="47">
        <f t="shared" si="19"/>
        <v>104</v>
      </c>
      <c r="J92" s="47">
        <f t="shared" si="19"/>
        <v>115.66666666666667</v>
      </c>
      <c r="K92" s="47">
        <f t="shared" si="19"/>
        <v>136.33333333333331</v>
      </c>
      <c r="L92" s="48">
        <f t="shared" si="19"/>
        <v>151.66666666666666</v>
      </c>
      <c r="M92" s="6"/>
      <c r="N92" s="6"/>
      <c r="O92" s="6"/>
    </row>
    <row r="93" spans="1:15" ht="14.25" customHeight="1" x14ac:dyDescent="0.35">
      <c r="A93" s="6"/>
      <c r="B93" s="6" t="s">
        <v>88</v>
      </c>
      <c r="C93" s="17">
        <f t="shared" ref="C93:L93" si="20">$C$83*C89+$D$83</f>
        <v>-36.776769609383507</v>
      </c>
      <c r="D93" s="17">
        <f t="shared" si="20"/>
        <v>-26.618257391711097</v>
      </c>
      <c r="E93" s="17">
        <f t="shared" si="20"/>
        <v>-8.8408610107843799</v>
      </c>
      <c r="F93" s="17">
        <f t="shared" si="20"/>
        <v>6.3969073157242349</v>
      </c>
      <c r="G93" s="17">
        <f t="shared" si="20"/>
        <v>24.174303696650952</v>
      </c>
      <c r="H93" s="17">
        <f t="shared" si="20"/>
        <v>49.570584240831977</v>
      </c>
      <c r="I93" s="17">
        <f t="shared" si="20"/>
        <v>67.347980621758694</v>
      </c>
      <c r="J93" s="17">
        <f t="shared" si="20"/>
        <v>77.506492839431104</v>
      </c>
      <c r="K93" s="17">
        <f t="shared" si="20"/>
        <v>85.125377002685411</v>
      </c>
      <c r="L93" s="17">
        <f t="shared" si="20"/>
        <v>100.36314532919403</v>
      </c>
      <c r="M93" s="6"/>
      <c r="N93" s="6"/>
      <c r="O93" s="6"/>
    </row>
    <row r="94" spans="1:15" ht="14.25" customHeight="1" x14ac:dyDescent="0.35">
      <c r="A94" s="6"/>
      <c r="B94" s="6" t="s">
        <v>85</v>
      </c>
      <c r="C94" s="49">
        <f t="shared" ref="C94:L94" si="21">C93-C92</f>
        <v>-58.776769609383507</v>
      </c>
      <c r="D94" s="49">
        <f t="shared" si="21"/>
        <v>-57.618257391711097</v>
      </c>
      <c r="E94" s="49">
        <f t="shared" si="21"/>
        <v>-50.507527677451044</v>
      </c>
      <c r="F94" s="49">
        <f t="shared" si="21"/>
        <v>-50.269759350942429</v>
      </c>
      <c r="G94" s="49">
        <f t="shared" si="21"/>
        <v>-48.492362970015719</v>
      </c>
      <c r="H94" s="49">
        <f t="shared" si="21"/>
        <v>-39.762749092501366</v>
      </c>
      <c r="I94" s="49">
        <f t="shared" si="21"/>
        <v>-36.652019378241306</v>
      </c>
      <c r="J94" s="49">
        <f t="shared" si="21"/>
        <v>-38.160173827235568</v>
      </c>
      <c r="K94" s="49">
        <f t="shared" si="21"/>
        <v>-51.207956330647903</v>
      </c>
      <c r="L94" s="50">
        <f t="shared" si="21"/>
        <v>-51.303521337472631</v>
      </c>
      <c r="M94" s="6"/>
      <c r="N94" s="6"/>
      <c r="O94" s="6"/>
    </row>
    <row r="95" spans="1:15" ht="14.25" customHeight="1" x14ac:dyDescent="0.35">
      <c r="A95" s="6"/>
      <c r="B95" s="6" t="s">
        <v>86</v>
      </c>
      <c r="C95" s="45">
        <f t="shared" ref="C95:L95" si="22">C94/C92</f>
        <v>-2.6716713458810686</v>
      </c>
      <c r="D95" s="45">
        <f t="shared" si="22"/>
        <v>-1.8586534642487451</v>
      </c>
      <c r="E95" s="45">
        <f t="shared" si="22"/>
        <v>-1.2121806642588251</v>
      </c>
      <c r="F95" s="45">
        <f t="shared" si="22"/>
        <v>-0.88711340031074881</v>
      </c>
      <c r="G95" s="45">
        <f t="shared" si="22"/>
        <v>-0.66732609591764747</v>
      </c>
      <c r="H95" s="45">
        <f t="shared" si="22"/>
        <v>-0.44510540028919438</v>
      </c>
      <c r="I95" s="45">
        <f t="shared" si="22"/>
        <v>-0.35242326325232026</v>
      </c>
      <c r="J95" s="45">
        <f t="shared" si="22"/>
        <v>-0.32991504749771383</v>
      </c>
      <c r="K95" s="45">
        <f t="shared" si="22"/>
        <v>-0.37560848164289423</v>
      </c>
      <c r="L95" s="46">
        <f t="shared" si="22"/>
        <v>-0.33826497585146792</v>
      </c>
      <c r="M95" s="6"/>
      <c r="N95" s="6"/>
      <c r="O95" s="6"/>
    </row>
    <row r="96" spans="1:15" ht="14.25" customHeight="1" x14ac:dyDescent="0.35">
      <c r="A96" s="6"/>
      <c r="B96" s="6" t="s">
        <v>89</v>
      </c>
      <c r="C96" s="47">
        <f t="shared" ref="C96:L96" si="23">$C$84*C87+$D$84</f>
        <v>-44.684905686675791</v>
      </c>
      <c r="D96" s="47">
        <f t="shared" si="23"/>
        <v>-32.929725404070638</v>
      </c>
      <c r="E96" s="47">
        <f t="shared" si="23"/>
        <v>-21.174545121465485</v>
      </c>
      <c r="F96" s="47">
        <f t="shared" si="23"/>
        <v>-9.4193648388603322</v>
      </c>
      <c r="G96" s="47">
        <f t="shared" si="23"/>
        <v>2.3358154437448206</v>
      </c>
      <c r="H96" s="47">
        <f t="shared" si="23"/>
        <v>14.090995726349973</v>
      </c>
      <c r="I96" s="47">
        <f t="shared" si="23"/>
        <v>25.846176008955126</v>
      </c>
      <c r="J96" s="47">
        <f t="shared" si="23"/>
        <v>37.601356291560279</v>
      </c>
      <c r="K96" s="47">
        <f t="shared" si="23"/>
        <v>49.356536574165432</v>
      </c>
      <c r="L96" s="48">
        <f t="shared" si="23"/>
        <v>61.111716856770585</v>
      </c>
      <c r="M96" s="6"/>
      <c r="N96" s="6"/>
      <c r="O96" s="6"/>
    </row>
    <row r="97" spans="1:15" ht="14.25" customHeight="1" x14ac:dyDescent="0.35">
      <c r="A97" s="6"/>
      <c r="B97" s="6" t="s">
        <v>85</v>
      </c>
      <c r="C97" s="49">
        <f t="shared" ref="C97:L97" si="24">C96-C92</f>
        <v>-66.684905686675791</v>
      </c>
      <c r="D97" s="49">
        <f t="shared" si="24"/>
        <v>-63.929725404070638</v>
      </c>
      <c r="E97" s="49">
        <f t="shared" si="24"/>
        <v>-62.841211788132149</v>
      </c>
      <c r="F97" s="49">
        <f t="shared" si="24"/>
        <v>-66.086031505526989</v>
      </c>
      <c r="G97" s="49">
        <f t="shared" si="24"/>
        <v>-70.330851222921851</v>
      </c>
      <c r="H97" s="49">
        <f t="shared" si="24"/>
        <v>-75.242337606983369</v>
      </c>
      <c r="I97" s="49">
        <f t="shared" si="24"/>
        <v>-78.153823991044874</v>
      </c>
      <c r="J97" s="49">
        <f t="shared" si="24"/>
        <v>-78.065310375106392</v>
      </c>
      <c r="K97" s="49">
        <f t="shared" si="24"/>
        <v>-86.976796759167883</v>
      </c>
      <c r="L97" s="50">
        <f t="shared" si="24"/>
        <v>-90.554949809896073</v>
      </c>
      <c r="M97" s="6"/>
      <c r="N97" s="6"/>
      <c r="O97" s="6"/>
    </row>
    <row r="98" spans="1:15" ht="14.25" customHeight="1" x14ac:dyDescent="0.35">
      <c r="A98" s="6"/>
      <c r="B98" s="6" t="s">
        <v>86</v>
      </c>
      <c r="C98" s="45">
        <f t="shared" ref="C98:L98" si="25">C97/C92</f>
        <v>-3.0311320766670815</v>
      </c>
      <c r="D98" s="45">
        <f t="shared" si="25"/>
        <v>-2.0622492065829237</v>
      </c>
      <c r="E98" s="45">
        <f t="shared" si="25"/>
        <v>-1.5081890829151716</v>
      </c>
      <c r="F98" s="45">
        <f t="shared" si="25"/>
        <v>-1.1662240853916528</v>
      </c>
      <c r="G98" s="45">
        <f t="shared" si="25"/>
        <v>-0.96785575077415387</v>
      </c>
      <c r="H98" s="45">
        <f t="shared" si="25"/>
        <v>-0.84226497321250027</v>
      </c>
      <c r="I98" s="45">
        <f t="shared" si="25"/>
        <v>-0.75147907683696991</v>
      </c>
      <c r="J98" s="45">
        <f t="shared" si="25"/>
        <v>-0.67491622802685636</v>
      </c>
      <c r="K98" s="45">
        <f t="shared" si="25"/>
        <v>-0.6379716143704246</v>
      </c>
      <c r="L98" s="46">
        <f t="shared" si="25"/>
        <v>-0.59706560314217194</v>
      </c>
      <c r="M98" s="6"/>
      <c r="N98" s="6"/>
      <c r="O98" s="6"/>
    </row>
    <row r="99" spans="1:15" ht="14.2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4.2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4.2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4.2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4.2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4.2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4.2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/>
  </sheetViews>
  <sheetFormatPr defaultColWidth="14.453125" defaultRowHeight="15" customHeight="1" x14ac:dyDescent="0.35"/>
  <cols>
    <col min="1" max="2" width="8.7265625" style="7" customWidth="1"/>
    <col min="3" max="15" width="10.453125" style="7" customWidth="1"/>
    <col min="16" max="16384" width="14.453125" style="7"/>
  </cols>
  <sheetData>
    <row r="1" spans="1:15" ht="14.25" customHeigh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4.25" customHeight="1" x14ac:dyDescent="0.35">
      <c r="A2" s="6"/>
      <c r="B2" s="8" t="s">
        <v>109</v>
      </c>
      <c r="C2" s="6" t="s">
        <v>127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4.25" customHeight="1" x14ac:dyDescent="0.35">
      <c r="A3" s="6"/>
      <c r="B3" s="8" t="s">
        <v>0</v>
      </c>
      <c r="C3" s="37">
        <v>25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4.25" customHeight="1" x14ac:dyDescent="0.35">
      <c r="A4" s="6"/>
      <c r="B4" s="8" t="s">
        <v>1</v>
      </c>
      <c r="C4" s="51">
        <v>170</v>
      </c>
      <c r="D4" s="8" t="s">
        <v>35</v>
      </c>
      <c r="E4" s="6">
        <f>C4*8/29</f>
        <v>46.896551724137929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4.25" customHeight="1" x14ac:dyDescent="0.35">
      <c r="A5" s="6"/>
      <c r="B5" s="8" t="s">
        <v>2</v>
      </c>
      <c r="C5" s="51">
        <v>77.599999999999994</v>
      </c>
      <c r="D5" s="8" t="s">
        <v>36</v>
      </c>
      <c r="E5" s="6">
        <v>12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customHeight="1" x14ac:dyDescent="0.35">
      <c r="A6" s="6"/>
      <c r="B6" s="8" t="s">
        <v>3</v>
      </c>
      <c r="C6" s="51">
        <v>24.4</v>
      </c>
      <c r="D6" s="8" t="s">
        <v>37</v>
      </c>
      <c r="E6" s="6">
        <f>(E4^2+E5^2)^0.5</f>
        <v>48.407505240558969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4.25" customHeight="1" x14ac:dyDescent="0.35">
      <c r="A7" s="6"/>
      <c r="B7" s="8" t="s">
        <v>4</v>
      </c>
      <c r="C7" s="51">
        <v>10.5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4.25" customHeight="1" x14ac:dyDescent="0.35">
      <c r="A8" s="6"/>
      <c r="B8" s="8" t="s">
        <v>5</v>
      </c>
      <c r="C8" s="51">
        <v>26.9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25" customHeight="1" x14ac:dyDescent="0.35">
      <c r="A9" s="6"/>
      <c r="B9" s="8" t="s">
        <v>38</v>
      </c>
      <c r="C9" s="36">
        <f>(C4)+(C5*(C11/100+C12/100))^2</f>
        <v>1639.5262233599997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25" customHeight="1" x14ac:dyDescent="0.35">
      <c r="A10" s="6"/>
      <c r="B10" s="8"/>
      <c r="C10" s="6" t="s">
        <v>39</v>
      </c>
      <c r="D10" s="6" t="s">
        <v>40</v>
      </c>
      <c r="E10" s="6" t="s">
        <v>41</v>
      </c>
      <c r="F10" s="6" t="s">
        <v>42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ht="14.25" customHeight="1" x14ac:dyDescent="0.35">
      <c r="A11" s="6"/>
      <c r="B11" s="8" t="s">
        <v>43</v>
      </c>
      <c r="C11" s="51">
        <v>17.3</v>
      </c>
      <c r="D11" s="51">
        <v>15.8</v>
      </c>
      <c r="E11" s="51">
        <v>24.3</v>
      </c>
      <c r="F11" s="51">
        <v>24.1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ht="14.25" customHeight="1" x14ac:dyDescent="0.35">
      <c r="A12" s="6"/>
      <c r="B12" s="8" t="s">
        <v>44</v>
      </c>
      <c r="C12" s="51">
        <v>32.1</v>
      </c>
      <c r="D12" s="51">
        <v>24.9</v>
      </c>
      <c r="E12" s="51">
        <v>37.1</v>
      </c>
      <c r="F12" s="51">
        <v>49.4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ht="14.25" customHeight="1" x14ac:dyDescent="0.35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4.25" customHeight="1" x14ac:dyDescent="0.35">
      <c r="A14" s="6"/>
      <c r="B14" s="12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4.25" customHeight="1" x14ac:dyDescent="0.35">
      <c r="A15" s="6"/>
      <c r="B15" s="6"/>
      <c r="C15" s="6" t="s">
        <v>46</v>
      </c>
      <c r="D15" s="6" t="s">
        <v>18</v>
      </c>
      <c r="E15" s="6" t="s">
        <v>19</v>
      </c>
      <c r="F15" s="6" t="s">
        <v>47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ht="14.25" customHeight="1" x14ac:dyDescent="0.35">
      <c r="A16" s="6"/>
      <c r="B16" s="6" t="s">
        <v>48</v>
      </c>
      <c r="C16" s="51">
        <v>46</v>
      </c>
      <c r="D16" s="51">
        <v>20</v>
      </c>
      <c r="E16" s="38" t="s">
        <v>49</v>
      </c>
      <c r="F16" s="51">
        <v>32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ht="14.25" customHeight="1" x14ac:dyDescent="0.35">
      <c r="A17" s="6"/>
      <c r="B17" s="6" t="s">
        <v>50</v>
      </c>
      <c r="C17" s="51">
        <v>50</v>
      </c>
      <c r="D17" s="38" t="s">
        <v>49</v>
      </c>
      <c r="E17" s="51">
        <v>42</v>
      </c>
      <c r="F17" s="37">
        <v>30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ht="14.25" customHeight="1" x14ac:dyDescent="0.35">
      <c r="A18" s="6"/>
      <c r="B18" s="6"/>
      <c r="C18" s="20">
        <f t="shared" ref="C18:O18" si="0">$A$20-C20</f>
        <v>0</v>
      </c>
      <c r="D18" s="20">
        <f t="shared" si="0"/>
        <v>5</v>
      </c>
      <c r="E18" s="20">
        <f t="shared" si="0"/>
        <v>10</v>
      </c>
      <c r="F18" s="20">
        <f t="shared" si="0"/>
        <v>15</v>
      </c>
      <c r="G18" s="20">
        <f t="shared" si="0"/>
        <v>20</v>
      </c>
      <c r="H18" s="20">
        <f t="shared" si="0"/>
        <v>25</v>
      </c>
      <c r="I18" s="20">
        <f t="shared" si="0"/>
        <v>30</v>
      </c>
      <c r="J18" s="20">
        <f t="shared" si="0"/>
        <v>35</v>
      </c>
      <c r="K18" s="20">
        <f t="shared" si="0"/>
        <v>40</v>
      </c>
      <c r="L18" s="20">
        <f t="shared" si="0"/>
        <v>45</v>
      </c>
      <c r="M18" s="20">
        <f t="shared" si="0"/>
        <v>50</v>
      </c>
      <c r="N18" s="20">
        <f t="shared" si="0"/>
        <v>55</v>
      </c>
      <c r="O18" s="20">
        <f t="shared" si="0"/>
        <v>60</v>
      </c>
    </row>
    <row r="19" spans="1:15" ht="14.25" customHeight="1" x14ac:dyDescent="0.35">
      <c r="A19" s="6"/>
      <c r="B19" s="14" t="s">
        <v>128</v>
      </c>
      <c r="C19" s="20">
        <f t="shared" ref="C19:O19" si="1">($E$4^2+$E$5^2-2*$E$4*$E$5*COS((90+$A$20-C20)*PI()/180))^0.5-$E$6</f>
        <v>0</v>
      </c>
      <c r="D19" s="20">
        <f t="shared" si="1"/>
        <v>1.00283633650821</v>
      </c>
      <c r="E19" s="20">
        <f t="shared" si="1"/>
        <v>1.9783120249471224</v>
      </c>
      <c r="F19" s="20">
        <f t="shared" si="1"/>
        <v>2.9207702153236355</v>
      </c>
      <c r="G19" s="20">
        <f t="shared" si="1"/>
        <v>3.8250146280708321</v>
      </c>
      <c r="H19" s="20">
        <f t="shared" si="1"/>
        <v>4.6862863336510543</v>
      </c>
      <c r="I19" s="20">
        <f t="shared" si="1"/>
        <v>5.5002417380006037</v>
      </c>
      <c r="J19" s="20">
        <f t="shared" si="1"/>
        <v>6.2629322186085616</v>
      </c>
      <c r="K19" s="20">
        <f t="shared" si="1"/>
        <v>6.9707856400915347</v>
      </c>
      <c r="L19" s="20">
        <f t="shared" si="1"/>
        <v>7.6205898308998741</v>
      </c>
      <c r="M19" s="20">
        <f t="shared" si="1"/>
        <v>8.2094780065901674</v>
      </c>
      <c r="N19" s="20">
        <f t="shared" si="1"/>
        <v>8.7349160659722429</v>
      </c>
      <c r="O19" s="20">
        <f t="shared" si="1"/>
        <v>9.194691653714159</v>
      </c>
    </row>
    <row r="20" spans="1:15" ht="14.25" customHeight="1" x14ac:dyDescent="0.35">
      <c r="A20" s="6">
        <v>90</v>
      </c>
      <c r="B20" s="8" t="s">
        <v>52</v>
      </c>
      <c r="C20" s="8">
        <v>90</v>
      </c>
      <c r="D20" s="8">
        <f t="shared" ref="D20:O20" si="2">C20-5</f>
        <v>85</v>
      </c>
      <c r="E20" s="8">
        <f t="shared" si="2"/>
        <v>80</v>
      </c>
      <c r="F20" s="8">
        <f t="shared" si="2"/>
        <v>75</v>
      </c>
      <c r="G20" s="8">
        <f t="shared" si="2"/>
        <v>70</v>
      </c>
      <c r="H20" s="8">
        <f t="shared" si="2"/>
        <v>65</v>
      </c>
      <c r="I20" s="8">
        <f t="shared" si="2"/>
        <v>60</v>
      </c>
      <c r="J20" s="8">
        <f t="shared" si="2"/>
        <v>55</v>
      </c>
      <c r="K20" s="8">
        <f t="shared" si="2"/>
        <v>50</v>
      </c>
      <c r="L20" s="8">
        <f t="shared" si="2"/>
        <v>45</v>
      </c>
      <c r="M20" s="8">
        <f t="shared" si="2"/>
        <v>40</v>
      </c>
      <c r="N20" s="8">
        <f t="shared" si="2"/>
        <v>35</v>
      </c>
      <c r="O20" s="8">
        <f t="shared" si="2"/>
        <v>30</v>
      </c>
    </row>
    <row r="21" spans="1:15" ht="14.25" customHeight="1" x14ac:dyDescent="0.35">
      <c r="A21" s="6"/>
      <c r="B21" s="8" t="s">
        <v>53</v>
      </c>
      <c r="C21" s="51">
        <v>14</v>
      </c>
      <c r="D21" s="51">
        <v>15</v>
      </c>
      <c r="E21" s="51">
        <v>16</v>
      </c>
      <c r="F21" s="51">
        <v>17</v>
      </c>
      <c r="G21" s="51">
        <v>18.25</v>
      </c>
      <c r="H21" s="51">
        <v>20</v>
      </c>
      <c r="I21" s="51">
        <v>21.25</v>
      </c>
      <c r="J21" s="51">
        <v>22.25</v>
      </c>
      <c r="K21" s="51">
        <v>24</v>
      </c>
      <c r="L21" s="51">
        <v>25</v>
      </c>
      <c r="M21" s="51">
        <v>25.5</v>
      </c>
      <c r="N21" s="51">
        <v>27</v>
      </c>
      <c r="O21" s="51">
        <v>27.5</v>
      </c>
    </row>
    <row r="22" spans="1:15" ht="14.25" customHeight="1" x14ac:dyDescent="0.35">
      <c r="A22" s="6"/>
      <c r="B22" s="12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35">
      <c r="A23" s="6"/>
      <c r="B23" s="8" t="s">
        <v>55</v>
      </c>
      <c r="C23" s="15">
        <f t="shared" ref="C23:O23" si="3">(C21-$C$21)</f>
        <v>0</v>
      </c>
      <c r="D23" s="15">
        <f t="shared" si="3"/>
        <v>1</v>
      </c>
      <c r="E23" s="15">
        <f t="shared" si="3"/>
        <v>2</v>
      </c>
      <c r="F23" s="15">
        <f t="shared" si="3"/>
        <v>3</v>
      </c>
      <c r="G23" s="15">
        <f t="shared" si="3"/>
        <v>4.25</v>
      </c>
      <c r="H23" s="15">
        <f t="shared" si="3"/>
        <v>6</v>
      </c>
      <c r="I23" s="15">
        <f t="shared" si="3"/>
        <v>7.25</v>
      </c>
      <c r="J23" s="15">
        <f t="shared" si="3"/>
        <v>8.25</v>
      </c>
      <c r="K23" s="15">
        <f t="shared" si="3"/>
        <v>10</v>
      </c>
      <c r="L23" s="15">
        <f t="shared" si="3"/>
        <v>11</v>
      </c>
      <c r="M23" s="15">
        <f t="shared" si="3"/>
        <v>11.5</v>
      </c>
      <c r="N23" s="15">
        <f t="shared" si="3"/>
        <v>13</v>
      </c>
      <c r="O23" s="15">
        <f t="shared" si="3"/>
        <v>13.5</v>
      </c>
    </row>
    <row r="24" spans="1:15" ht="14.25" customHeight="1" x14ac:dyDescent="0.35">
      <c r="A24" s="6"/>
      <c r="B24" s="8" t="s">
        <v>56</v>
      </c>
      <c r="C24" s="16">
        <f t="shared" ref="C24:O24" si="4">C23/$C$8^0.5</f>
        <v>0</v>
      </c>
      <c r="D24" s="16">
        <f t="shared" si="4"/>
        <v>0.19280747181992475</v>
      </c>
      <c r="E24" s="16">
        <f t="shared" si="4"/>
        <v>0.38561494363984949</v>
      </c>
      <c r="F24" s="16">
        <f t="shared" si="4"/>
        <v>0.57842241545977424</v>
      </c>
      <c r="G24" s="16">
        <f t="shared" si="4"/>
        <v>0.81943175523468026</v>
      </c>
      <c r="H24" s="16">
        <f t="shared" si="4"/>
        <v>1.1568448309195485</v>
      </c>
      <c r="I24" s="16">
        <f t="shared" si="4"/>
        <v>1.3978541706944545</v>
      </c>
      <c r="J24" s="16">
        <f t="shared" si="4"/>
        <v>1.5906616425143791</v>
      </c>
      <c r="K24" s="16">
        <f t="shared" si="4"/>
        <v>1.9280747181992475</v>
      </c>
      <c r="L24" s="16">
        <f t="shared" si="4"/>
        <v>2.1208821900191723</v>
      </c>
      <c r="M24" s="16">
        <f t="shared" si="4"/>
        <v>2.2172859259291346</v>
      </c>
      <c r="N24" s="16">
        <f t="shared" si="4"/>
        <v>2.506497133659022</v>
      </c>
      <c r="O24" s="16">
        <f t="shared" si="4"/>
        <v>2.6029008695689844</v>
      </c>
    </row>
    <row r="25" spans="1:15" ht="14.25" customHeight="1" x14ac:dyDescent="0.35">
      <c r="A25" s="6"/>
      <c r="B25" s="8" t="s">
        <v>57</v>
      </c>
      <c r="C25" s="51">
        <v>15</v>
      </c>
      <c r="D25" s="51">
        <v>17</v>
      </c>
      <c r="E25" s="51">
        <v>24</v>
      </c>
      <c r="F25" s="51">
        <v>28</v>
      </c>
      <c r="G25" s="51">
        <v>28</v>
      </c>
      <c r="H25" s="51">
        <v>30</v>
      </c>
      <c r="I25" s="51">
        <v>44</v>
      </c>
      <c r="J25" s="51">
        <v>49</v>
      </c>
      <c r="K25" s="51">
        <v>55</v>
      </c>
      <c r="L25" s="51">
        <v>60</v>
      </c>
      <c r="M25" s="51">
        <v>70</v>
      </c>
      <c r="N25" s="51">
        <v>81</v>
      </c>
      <c r="O25" s="51">
        <v>98</v>
      </c>
    </row>
    <row r="26" spans="1:15" ht="14.25" customHeight="1" x14ac:dyDescent="0.35">
      <c r="A26" s="6"/>
      <c r="B26" s="8"/>
      <c r="C26" s="51">
        <v>12</v>
      </c>
      <c r="D26" s="51">
        <v>16</v>
      </c>
      <c r="E26" s="51">
        <v>20</v>
      </c>
      <c r="F26" s="51">
        <v>22</v>
      </c>
      <c r="G26" s="51">
        <v>35</v>
      </c>
      <c r="H26" s="51">
        <v>36</v>
      </c>
      <c r="I26" s="51">
        <v>50</v>
      </c>
      <c r="J26" s="51">
        <v>59</v>
      </c>
      <c r="K26" s="51">
        <v>63</v>
      </c>
      <c r="L26" s="51">
        <v>63</v>
      </c>
      <c r="M26" s="51">
        <v>79</v>
      </c>
      <c r="N26" s="51">
        <v>85</v>
      </c>
      <c r="O26" s="51">
        <v>94</v>
      </c>
    </row>
    <row r="27" spans="1:15" ht="14.25" customHeight="1" x14ac:dyDescent="0.35">
      <c r="A27" s="6"/>
      <c r="B27" s="8"/>
      <c r="C27" s="51">
        <v>7</v>
      </c>
      <c r="D27" s="51">
        <v>13</v>
      </c>
      <c r="E27" s="51">
        <v>28</v>
      </c>
      <c r="F27" s="51">
        <v>35</v>
      </c>
      <c r="G27" s="51">
        <v>39</v>
      </c>
      <c r="H27" s="51">
        <v>44</v>
      </c>
      <c r="I27" s="51">
        <v>48</v>
      </c>
      <c r="J27" s="51">
        <v>49</v>
      </c>
      <c r="K27" s="51">
        <v>52</v>
      </c>
      <c r="L27" s="51">
        <v>65</v>
      </c>
      <c r="M27" s="51">
        <v>60</v>
      </c>
      <c r="N27" s="51">
        <v>90</v>
      </c>
      <c r="O27" s="51">
        <v>101</v>
      </c>
    </row>
    <row r="28" spans="1:15" ht="14.25" customHeight="1" x14ac:dyDescent="0.35">
      <c r="A28" s="6"/>
      <c r="B28" s="8" t="s">
        <v>58</v>
      </c>
      <c r="C28" s="17">
        <f t="shared" ref="C28:O28" si="5">AVERAGE(C25:C27)</f>
        <v>11.333333333333334</v>
      </c>
      <c r="D28" s="17">
        <f t="shared" si="5"/>
        <v>15.333333333333334</v>
      </c>
      <c r="E28" s="17">
        <f t="shared" si="5"/>
        <v>24</v>
      </c>
      <c r="F28" s="17">
        <f t="shared" si="5"/>
        <v>28.333333333333332</v>
      </c>
      <c r="G28" s="17">
        <f t="shared" si="5"/>
        <v>34</v>
      </c>
      <c r="H28" s="17">
        <f t="shared" si="5"/>
        <v>36.666666666666664</v>
      </c>
      <c r="I28" s="17">
        <f t="shared" si="5"/>
        <v>47.333333333333336</v>
      </c>
      <c r="J28" s="17">
        <f t="shared" si="5"/>
        <v>52.333333333333336</v>
      </c>
      <c r="K28" s="17">
        <f t="shared" si="5"/>
        <v>56.666666666666664</v>
      </c>
      <c r="L28" s="17">
        <f t="shared" si="5"/>
        <v>62.666666666666664</v>
      </c>
      <c r="M28" s="17">
        <f t="shared" si="5"/>
        <v>69.666666666666671</v>
      </c>
      <c r="N28" s="17">
        <f t="shared" si="5"/>
        <v>85.333333333333329</v>
      </c>
      <c r="O28" s="17">
        <f t="shared" si="5"/>
        <v>97.666666666666671</v>
      </c>
    </row>
    <row r="29" spans="1:15" ht="14.25" customHeight="1" x14ac:dyDescent="0.35">
      <c r="A29" s="6"/>
      <c r="B29" s="8" t="s">
        <v>59</v>
      </c>
      <c r="C29" s="18">
        <f t="shared" ref="C29:O29" si="6">C28-$C28</f>
        <v>0</v>
      </c>
      <c r="D29" s="18">
        <f t="shared" si="6"/>
        <v>4</v>
      </c>
      <c r="E29" s="18">
        <f t="shared" si="6"/>
        <v>12.666666666666666</v>
      </c>
      <c r="F29" s="18">
        <f t="shared" si="6"/>
        <v>17</v>
      </c>
      <c r="G29" s="18">
        <f t="shared" si="6"/>
        <v>22.666666666666664</v>
      </c>
      <c r="H29" s="18">
        <f t="shared" si="6"/>
        <v>25.333333333333329</v>
      </c>
      <c r="I29" s="18">
        <f t="shared" si="6"/>
        <v>36</v>
      </c>
      <c r="J29" s="18">
        <f t="shared" si="6"/>
        <v>41</v>
      </c>
      <c r="K29" s="18">
        <f t="shared" si="6"/>
        <v>45.333333333333329</v>
      </c>
      <c r="L29" s="18">
        <f t="shared" si="6"/>
        <v>51.333333333333329</v>
      </c>
      <c r="M29" s="18">
        <f t="shared" si="6"/>
        <v>58.333333333333336</v>
      </c>
      <c r="N29" s="18">
        <f t="shared" si="6"/>
        <v>74</v>
      </c>
      <c r="O29" s="18">
        <f t="shared" si="6"/>
        <v>86.333333333333343</v>
      </c>
    </row>
    <row r="30" spans="1:15" ht="14.25" customHeight="1" x14ac:dyDescent="0.35">
      <c r="A30" s="6"/>
      <c r="B30" s="8" t="s">
        <v>60</v>
      </c>
      <c r="C30" s="19">
        <f t="shared" ref="C30:O30" si="7">C29/($C$12)+($C$5*$C$12/100)^1.2/10</f>
        <v>4.7384914834177509</v>
      </c>
      <c r="D30" s="19">
        <f t="shared" si="7"/>
        <v>4.8631020753180625</v>
      </c>
      <c r="E30" s="19">
        <f t="shared" si="7"/>
        <v>5.133091691102071</v>
      </c>
      <c r="F30" s="19">
        <f t="shared" si="7"/>
        <v>5.2680864989940748</v>
      </c>
      <c r="G30" s="19">
        <f t="shared" si="7"/>
        <v>5.4446181708528494</v>
      </c>
      <c r="H30" s="19">
        <f t="shared" si="7"/>
        <v>5.5276918987863901</v>
      </c>
      <c r="I30" s="19">
        <f t="shared" si="7"/>
        <v>5.8599868105205548</v>
      </c>
      <c r="J30" s="19">
        <f t="shared" si="7"/>
        <v>6.015750050395944</v>
      </c>
      <c r="K30" s="19">
        <f t="shared" si="7"/>
        <v>6.1507448582879478</v>
      </c>
      <c r="L30" s="19">
        <f t="shared" si="7"/>
        <v>6.3376607461384156</v>
      </c>
      <c r="M30" s="19">
        <f t="shared" si="7"/>
        <v>6.555729281963961</v>
      </c>
      <c r="N30" s="19">
        <f t="shared" si="7"/>
        <v>7.043787433573514</v>
      </c>
      <c r="O30" s="19">
        <f t="shared" si="7"/>
        <v>7.4280034252661418</v>
      </c>
    </row>
    <row r="31" spans="1:15" ht="14.25" customHeight="1" x14ac:dyDescent="0.35">
      <c r="A31" s="6"/>
      <c r="B31" s="8" t="s">
        <v>61</v>
      </c>
      <c r="C31" s="6"/>
      <c r="D31" s="20">
        <f t="shared" ref="D31:O31" si="8">D29/D23</f>
        <v>4</v>
      </c>
      <c r="E31" s="20">
        <f t="shared" si="8"/>
        <v>6.333333333333333</v>
      </c>
      <c r="F31" s="20">
        <f t="shared" si="8"/>
        <v>5.666666666666667</v>
      </c>
      <c r="G31" s="20">
        <f t="shared" si="8"/>
        <v>5.333333333333333</v>
      </c>
      <c r="H31" s="20">
        <f t="shared" si="8"/>
        <v>4.2222222222222214</v>
      </c>
      <c r="I31" s="20">
        <f t="shared" si="8"/>
        <v>4.9655172413793105</v>
      </c>
      <c r="J31" s="20">
        <f t="shared" si="8"/>
        <v>4.9696969696969697</v>
      </c>
      <c r="K31" s="20">
        <f t="shared" si="8"/>
        <v>4.5333333333333332</v>
      </c>
      <c r="L31" s="20">
        <f t="shared" si="8"/>
        <v>4.6666666666666661</v>
      </c>
      <c r="M31" s="20">
        <f t="shared" si="8"/>
        <v>5.0724637681159424</v>
      </c>
      <c r="N31" s="20">
        <f t="shared" si="8"/>
        <v>5.6923076923076925</v>
      </c>
      <c r="O31" s="20">
        <f t="shared" si="8"/>
        <v>6.3950617283950626</v>
      </c>
    </row>
    <row r="32" spans="1:15" ht="14.25" customHeight="1" x14ac:dyDescent="0.35">
      <c r="A32" s="6"/>
      <c r="B32" s="12" t="s">
        <v>96</v>
      </c>
      <c r="C32" s="6"/>
      <c r="D32" s="6"/>
      <c r="E32" s="6"/>
      <c r="F32" s="6"/>
      <c r="G32" s="6" t="s">
        <v>97</v>
      </c>
      <c r="H32" s="6"/>
      <c r="I32" s="6"/>
      <c r="J32" s="6"/>
      <c r="K32" s="6"/>
      <c r="L32" s="6"/>
      <c r="M32" s="6"/>
      <c r="N32" s="6"/>
      <c r="O32" s="6"/>
    </row>
    <row r="33" spans="1:15" ht="14.25" customHeight="1" x14ac:dyDescent="0.35">
      <c r="A33" s="6" t="s">
        <v>63</v>
      </c>
      <c r="B33" s="6">
        <f t="array" ref="B33">LINEST(C29:O29,C23:O23,FALSE,TRUE)</f>
        <v>5.3115947099573155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4.2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4.25" customHeight="1" x14ac:dyDescent="0.35">
      <c r="A35" s="6" t="s">
        <v>64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4.2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4.2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4.2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4.2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4.25" customHeight="1" x14ac:dyDescent="0.35">
      <c r="A40" s="6"/>
      <c r="B40" s="12" t="s">
        <v>65</v>
      </c>
      <c r="C40" s="6"/>
      <c r="D40" s="6"/>
      <c r="E40" s="6"/>
      <c r="F40" s="6"/>
      <c r="G40" s="12" t="s">
        <v>66</v>
      </c>
      <c r="H40" s="6"/>
      <c r="I40" s="6"/>
      <c r="J40" s="6"/>
      <c r="K40" s="6"/>
      <c r="L40" s="6"/>
      <c r="M40" s="6"/>
      <c r="N40" s="6"/>
      <c r="O40" s="6"/>
    </row>
    <row r="41" spans="1:15" ht="14.25" customHeight="1" x14ac:dyDescent="0.35">
      <c r="A41" s="6" t="s">
        <v>63</v>
      </c>
      <c r="B41" s="6">
        <f t="array" ref="B41">LINEST(C29:O29,C23:O23^{1;2},FALSE,TRUE)</f>
        <v>0.16221516770084352</v>
      </c>
      <c r="C41" s="6"/>
      <c r="D41" s="6"/>
      <c r="E41" s="6"/>
      <c r="F41" s="6"/>
      <c r="G41" s="6">
        <f t="array" ref="G41">LINEST(C30:O30,C23:O23^{1;2},FALSE,TRUE)</f>
        <v>-7.538803514773014E-2</v>
      </c>
      <c r="H41" s="6"/>
      <c r="I41" s="6"/>
      <c r="J41" s="6"/>
      <c r="K41" s="6"/>
      <c r="L41" s="6"/>
      <c r="M41" s="6"/>
      <c r="N41" s="6"/>
      <c r="O41" s="6"/>
    </row>
    <row r="42" spans="1:15" ht="14.2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4.25" customHeight="1" x14ac:dyDescent="0.35">
      <c r="A43" s="6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4.2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4.2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4.2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4.2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4.25" customHeight="1" x14ac:dyDescent="0.35">
      <c r="A48" s="6"/>
      <c r="B48" s="12"/>
      <c r="C48" s="6">
        <v>2</v>
      </c>
      <c r="D48" s="6">
        <f t="shared" ref="D48:L48" si="9">C48+1</f>
        <v>3</v>
      </c>
      <c r="E48" s="6">
        <f t="shared" si="9"/>
        <v>4</v>
      </c>
      <c r="F48" s="6">
        <f t="shared" si="9"/>
        <v>5</v>
      </c>
      <c r="G48" s="6">
        <f t="shared" si="9"/>
        <v>6</v>
      </c>
      <c r="H48" s="6">
        <f t="shared" si="9"/>
        <v>7</v>
      </c>
      <c r="I48" s="6">
        <f t="shared" si="9"/>
        <v>8</v>
      </c>
      <c r="J48" s="6">
        <f t="shared" si="9"/>
        <v>9</v>
      </c>
      <c r="K48" s="6">
        <f t="shared" si="9"/>
        <v>10</v>
      </c>
      <c r="L48" s="6">
        <f t="shared" si="9"/>
        <v>11</v>
      </c>
      <c r="M48" s="6"/>
      <c r="N48" s="6"/>
      <c r="O48" s="6"/>
    </row>
    <row r="49" spans="1:15" ht="14.25" customHeight="1" x14ac:dyDescent="0.35">
      <c r="A49" s="6"/>
      <c r="B49" s="6">
        <v>13</v>
      </c>
      <c r="C49" s="6">
        <f t="shared" ref="C49:L49" si="10">$B$49-C48</f>
        <v>11</v>
      </c>
      <c r="D49" s="6">
        <f t="shared" si="10"/>
        <v>10</v>
      </c>
      <c r="E49" s="6">
        <f t="shared" si="10"/>
        <v>9</v>
      </c>
      <c r="F49" s="6">
        <f t="shared" si="10"/>
        <v>8</v>
      </c>
      <c r="G49" s="6">
        <f t="shared" si="10"/>
        <v>7</v>
      </c>
      <c r="H49" s="6">
        <f t="shared" si="10"/>
        <v>6</v>
      </c>
      <c r="I49" s="6">
        <f t="shared" si="10"/>
        <v>5</v>
      </c>
      <c r="J49" s="6">
        <f t="shared" si="10"/>
        <v>4</v>
      </c>
      <c r="K49" s="6">
        <f t="shared" si="10"/>
        <v>3</v>
      </c>
      <c r="L49" s="6">
        <f t="shared" si="10"/>
        <v>2</v>
      </c>
      <c r="M49" s="6"/>
      <c r="N49" s="6"/>
      <c r="O49" s="6"/>
    </row>
    <row r="50" spans="1:15" ht="14.25" customHeight="1" x14ac:dyDescent="0.35">
      <c r="A50" s="6"/>
      <c r="B50" s="6"/>
      <c r="C50" s="6" t="str">
        <f t="shared" ref="C50:L50" si="11">C48&amp;"-"&amp;C49</f>
        <v>2-11</v>
      </c>
      <c r="D50" s="6" t="str">
        <f t="shared" si="11"/>
        <v>3-10</v>
      </c>
      <c r="E50" s="6" t="str">
        <f t="shared" si="11"/>
        <v>4-9</v>
      </c>
      <c r="F50" s="6" t="str">
        <f t="shared" si="11"/>
        <v>5-8</v>
      </c>
      <c r="G50" s="6" t="str">
        <f t="shared" si="11"/>
        <v>6-7</v>
      </c>
      <c r="H50" s="6" t="str">
        <f t="shared" si="11"/>
        <v>7-6</v>
      </c>
      <c r="I50" s="6" t="str">
        <f t="shared" si="11"/>
        <v>8-5</v>
      </c>
      <c r="J50" s="6" t="str">
        <f t="shared" si="11"/>
        <v>9-4</v>
      </c>
      <c r="K50" s="6" t="str">
        <f t="shared" si="11"/>
        <v>10-3</v>
      </c>
      <c r="L50" s="6" t="str">
        <f t="shared" si="11"/>
        <v>11-2</v>
      </c>
      <c r="M50" s="6"/>
      <c r="N50" s="6"/>
      <c r="O50" s="6"/>
    </row>
    <row r="51" spans="1:15" ht="14.25" customHeight="1" x14ac:dyDescent="0.35">
      <c r="A51" s="6"/>
      <c r="B51" s="6" t="s">
        <v>68</v>
      </c>
      <c r="C51" s="39">
        <f>RSQ(C30:D30,C23:D23)</f>
        <v>0.99999999999999978</v>
      </c>
      <c r="D51" s="39">
        <f>RSQ(C30:E30,C23:E23)</f>
        <v>0.95671378091872772</v>
      </c>
      <c r="E51" s="39">
        <f>RSQ(C30:F30,C23:F23)</f>
        <v>0.97760488176964155</v>
      </c>
      <c r="F51" s="39">
        <f>RSQ(C30:G30,C23:G23)</f>
        <v>0.98326989911229989</v>
      </c>
      <c r="G51" s="39">
        <f>RSQ(C30:H30,C23:H23)</f>
        <v>0.94291155328967413</v>
      </c>
      <c r="H51" s="39">
        <f>RSQ(C30:I30,C23:I23)</f>
        <v>0.96672724603478788</v>
      </c>
      <c r="I51" s="39">
        <f>RSQ(C30:J30,C23:J23)</f>
        <v>0.97771451105636364</v>
      </c>
      <c r="J51" s="39">
        <f>RSQ(C30:K30,C23:K23)</f>
        <v>0.98111333514159405</v>
      </c>
      <c r="K51" s="39">
        <f>RSQ(C30:L30,C23:L23)</f>
        <v>0.98611075853025132</v>
      </c>
      <c r="L51" s="39">
        <f>RSQ(C30:M30,C23:M23)</f>
        <v>0.98598476307533811</v>
      </c>
      <c r="M51" s="6"/>
      <c r="N51" s="6"/>
      <c r="O51" s="6"/>
    </row>
    <row r="52" spans="1:15" ht="14.25" customHeight="1" x14ac:dyDescent="0.35">
      <c r="A52" s="6"/>
      <c r="B52" s="6" t="s">
        <v>69</v>
      </c>
      <c r="C52" s="6">
        <f>RSQ(E30:O30,E23:O23)</f>
        <v>0.92840249743099756</v>
      </c>
      <c r="D52" s="6">
        <f>RSQ(F30:O30,F23:O23)</f>
        <v>0.9203069094783376</v>
      </c>
      <c r="E52" s="6">
        <f>RSQ(G30:O30,G23:O23)</f>
        <v>0.91392616157347084</v>
      </c>
      <c r="F52" s="6">
        <f>RSQ(H30:O30,H23:O23)</f>
        <v>0.91861939230580802</v>
      </c>
      <c r="G52" s="6">
        <f>RSQ(I30:O30,I23:O23)</f>
        <v>0.88929513026582896</v>
      </c>
      <c r="H52" s="6">
        <f>RSQ(J30:O30,J23:O23)</f>
        <v>0.89096497579817791</v>
      </c>
      <c r="I52" s="6">
        <f>RSQ(K30:O30,K23:O23)</f>
        <v>0.96574232892740575</v>
      </c>
      <c r="J52" s="6">
        <f>RSQ(L30:O30,L23:O23)</f>
        <v>0.97633323648273851</v>
      </c>
      <c r="K52" s="6">
        <f>RSQ(M30:O30,M23:O23)</f>
        <v>0.95555619855036733</v>
      </c>
      <c r="L52" s="6">
        <f>RSQ(N30:O30,N23:O23)</f>
        <v>1</v>
      </c>
      <c r="M52" s="6"/>
      <c r="N52" s="6"/>
      <c r="O52" s="6"/>
    </row>
    <row r="53" spans="1:15" ht="14.25" customHeight="1" x14ac:dyDescent="0.35">
      <c r="A53" s="6"/>
      <c r="B53" s="6" t="s">
        <v>70</v>
      </c>
      <c r="C53" s="39">
        <f t="shared" ref="C53:L53" si="12">AVERAGE(C51:C52)</f>
        <v>0.96420124871549873</v>
      </c>
      <c r="D53" s="39">
        <f t="shared" si="12"/>
        <v>0.9385103451985326</v>
      </c>
      <c r="E53" s="39">
        <f t="shared" si="12"/>
        <v>0.94576552167155614</v>
      </c>
      <c r="F53" s="39">
        <f t="shared" si="12"/>
        <v>0.95094464570905402</v>
      </c>
      <c r="G53" s="39">
        <f t="shared" si="12"/>
        <v>0.91610334177775155</v>
      </c>
      <c r="H53" s="39">
        <f t="shared" si="12"/>
        <v>0.92884611091648295</v>
      </c>
      <c r="I53" s="39">
        <f t="shared" si="12"/>
        <v>0.97172841999188475</v>
      </c>
      <c r="J53" s="39">
        <f t="shared" si="12"/>
        <v>0.97872328581216628</v>
      </c>
      <c r="K53" s="39">
        <f t="shared" si="12"/>
        <v>0.97083347854030932</v>
      </c>
      <c r="L53" s="39">
        <f t="shared" si="12"/>
        <v>0.99299238153766911</v>
      </c>
      <c r="M53" s="6"/>
      <c r="N53" s="6"/>
      <c r="O53" s="6"/>
    </row>
    <row r="54" spans="1:15" ht="14.2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4.25" customHeight="1" x14ac:dyDescent="0.35">
      <c r="A55" s="6"/>
      <c r="B55" s="12" t="s">
        <v>71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4.25" customHeight="1" x14ac:dyDescent="0.35">
      <c r="A56" s="6"/>
      <c r="B56" s="6">
        <f t="array" ref="B56">LINEST(C30:E30,C23:E23,FALSE,TRUE)</f>
        <v>3.0258570915044407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4.2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4.2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4.2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4.2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4.2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4.25" customHeight="1" x14ac:dyDescent="0.35">
      <c r="A62" s="6"/>
      <c r="B62" s="12" t="s">
        <v>72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4.25" customHeight="1" x14ac:dyDescent="0.35">
      <c r="A63" s="6"/>
      <c r="B63" s="6">
        <f t="array" ref="B63">LINEST(F30:O30,F23:O23,TRUE,TRUE)</f>
        <v>0.18499929184798145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4.2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4.2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4.2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4.2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4.2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4.25" customHeight="1" x14ac:dyDescent="0.35">
      <c r="A69" s="6"/>
      <c r="B69" s="12" t="s">
        <v>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4.25" customHeight="1" x14ac:dyDescent="0.35">
      <c r="A70" s="6"/>
      <c r="B70" s="6">
        <f t="array" ref="B70:C74">LINEST(C23:O23,C18:O18,FALSE,TRUE)</f>
        <v>0.23423076923076924</v>
      </c>
      <c r="C70" s="6">
        <v>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4.25" customHeight="1" x14ac:dyDescent="0.35">
      <c r="A71" s="6"/>
      <c r="B71" s="6">
        <v>2.9059043478572161E-3</v>
      </c>
      <c r="C71" s="6" t="e">
        <v>#N/A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4.25" customHeight="1" x14ac:dyDescent="0.35">
      <c r="A72" s="6"/>
      <c r="B72" s="6">
        <v>0.99815645134377196</v>
      </c>
      <c r="C72" s="6">
        <v>0.37043157435895147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4.25" customHeight="1" x14ac:dyDescent="0.35">
      <c r="A73" s="6"/>
      <c r="B73" s="6">
        <v>6497.1854014598484</v>
      </c>
      <c r="C73" s="6">
        <v>12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4.25" customHeight="1" x14ac:dyDescent="0.35">
      <c r="A74" s="6"/>
      <c r="B74" s="6">
        <v>891.54086538461536</v>
      </c>
      <c r="C74" s="6">
        <v>1.6466346153846168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4.2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4.25" customHeight="1" x14ac:dyDescent="0.35">
      <c r="A76" s="6"/>
      <c r="B76" s="12" t="s">
        <v>74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4.25" customHeight="1" x14ac:dyDescent="0.35">
      <c r="A77" s="6"/>
      <c r="B77" s="6"/>
      <c r="C77" s="6" t="s">
        <v>75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4.25" customHeight="1" x14ac:dyDescent="0.35">
      <c r="A78" s="6"/>
      <c r="B78" s="6"/>
      <c r="C78" s="6" t="s">
        <v>76</v>
      </c>
      <c r="D78" s="6" t="s">
        <v>77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4.25" customHeight="1" x14ac:dyDescent="0.35">
      <c r="A79" s="6"/>
      <c r="B79" s="6" t="s">
        <v>78</v>
      </c>
      <c r="C79" s="6">
        <f>[1]Analysis!$P$146</f>
        <v>0.34203744840647843</v>
      </c>
      <c r="D79" s="6">
        <f>[1]Analysis!$Q$146</f>
        <v>3.2585633843548916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4.25" customHeight="1" x14ac:dyDescent="0.35">
      <c r="A80" s="6"/>
      <c r="B80" s="6" t="s">
        <v>79</v>
      </c>
      <c r="C80" s="6">
        <f>[1]Analysis!$D$140</f>
        <v>0.23143507692307691</v>
      </c>
      <c r="D80" s="6">
        <f>[1]Analysis!$E$140</f>
        <v>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4.2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4.25" customHeight="1" x14ac:dyDescent="0.35">
      <c r="A82" s="6"/>
      <c r="B82" s="6"/>
      <c r="C82" s="6" t="s">
        <v>76</v>
      </c>
      <c r="D82" s="6" t="s">
        <v>77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4.25" customHeight="1" x14ac:dyDescent="0.35">
      <c r="A83" s="6"/>
      <c r="B83" s="6" t="s">
        <v>80</v>
      </c>
      <c r="C83" s="6">
        <f>$C$79*$C$12</f>
        <v>10.979402093847957</v>
      </c>
      <c r="D83" s="6">
        <f t="shared" ref="D83:D84" si="13">$C$12*($D$79-($C$5*$C$12/100)^1.2/10)</f>
        <v>-47.505691979917785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4.25" customHeight="1" x14ac:dyDescent="0.35">
      <c r="A84" s="6"/>
      <c r="B84" s="6" t="s">
        <v>81</v>
      </c>
      <c r="C84" s="6">
        <f>$C$79*$C$12*$C$80</f>
        <v>2.5410187681590939</v>
      </c>
      <c r="D84" s="6">
        <f t="shared" si="13"/>
        <v>-47.505691979917785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4.2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4.2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4.25" customHeight="1" x14ac:dyDescent="0.35">
      <c r="A87" s="6"/>
      <c r="B87" s="6" t="s">
        <v>82</v>
      </c>
      <c r="C87" s="8">
        <v>15</v>
      </c>
      <c r="D87" s="8">
        <f t="shared" ref="D87:L87" si="14">C87+5</f>
        <v>20</v>
      </c>
      <c r="E87" s="8">
        <f t="shared" si="14"/>
        <v>25</v>
      </c>
      <c r="F87" s="8">
        <f t="shared" si="14"/>
        <v>30</v>
      </c>
      <c r="G87" s="8">
        <f t="shared" si="14"/>
        <v>35</v>
      </c>
      <c r="H87" s="8">
        <f t="shared" si="14"/>
        <v>40</v>
      </c>
      <c r="I87" s="8">
        <f t="shared" si="14"/>
        <v>45</v>
      </c>
      <c r="J87" s="8">
        <f t="shared" si="14"/>
        <v>50</v>
      </c>
      <c r="K87" s="8">
        <f t="shared" si="14"/>
        <v>55</v>
      </c>
      <c r="L87" s="8">
        <f t="shared" si="14"/>
        <v>60</v>
      </c>
      <c r="M87" s="6"/>
      <c r="N87" s="6"/>
      <c r="O87" s="6"/>
    </row>
    <row r="88" spans="1:15" ht="14.25" customHeight="1" x14ac:dyDescent="0.35">
      <c r="A88" s="6"/>
      <c r="B88" s="6" t="s">
        <v>83</v>
      </c>
      <c r="C88" s="40">
        <f t="shared" ref="C88:L88" si="15">$C$80*C87</f>
        <v>3.4715261538461535</v>
      </c>
      <c r="D88" s="40">
        <f t="shared" si="15"/>
        <v>4.628701538461538</v>
      </c>
      <c r="E88" s="40">
        <f t="shared" si="15"/>
        <v>5.7858769230769225</v>
      </c>
      <c r="F88" s="40">
        <f t="shared" si="15"/>
        <v>6.943052307692307</v>
      </c>
      <c r="G88" s="40">
        <f t="shared" si="15"/>
        <v>8.1002276923076924</v>
      </c>
      <c r="H88" s="40">
        <f t="shared" si="15"/>
        <v>9.257403076923076</v>
      </c>
      <c r="I88" s="40">
        <f t="shared" si="15"/>
        <v>10.414578461538461</v>
      </c>
      <c r="J88" s="40">
        <f t="shared" si="15"/>
        <v>11.571753846153845</v>
      </c>
      <c r="K88" s="40">
        <f t="shared" si="15"/>
        <v>12.72892923076923</v>
      </c>
      <c r="L88" s="41">
        <f t="shared" si="15"/>
        <v>13.886104615384614</v>
      </c>
      <c r="M88" s="6"/>
      <c r="N88" s="6"/>
      <c r="O88" s="6"/>
    </row>
    <row r="89" spans="1:15" ht="14.25" customHeight="1" x14ac:dyDescent="0.35">
      <c r="A89" s="6"/>
      <c r="B89" s="6" t="s">
        <v>84</v>
      </c>
      <c r="C89" s="6">
        <f t="shared" ref="C89:L89" si="16">F23</f>
        <v>3</v>
      </c>
      <c r="D89" s="6">
        <f t="shared" si="16"/>
        <v>4.25</v>
      </c>
      <c r="E89" s="6">
        <f t="shared" si="16"/>
        <v>6</v>
      </c>
      <c r="F89" s="6">
        <f t="shared" si="16"/>
        <v>7.25</v>
      </c>
      <c r="G89" s="6">
        <f t="shared" si="16"/>
        <v>8.25</v>
      </c>
      <c r="H89" s="6">
        <f t="shared" si="16"/>
        <v>10</v>
      </c>
      <c r="I89" s="6">
        <f t="shared" si="16"/>
        <v>11</v>
      </c>
      <c r="J89" s="6">
        <f t="shared" si="16"/>
        <v>11.5</v>
      </c>
      <c r="K89" s="6">
        <f t="shared" si="16"/>
        <v>13</v>
      </c>
      <c r="L89" s="42">
        <f t="shared" si="16"/>
        <v>13.5</v>
      </c>
      <c r="M89" s="6"/>
      <c r="N89" s="6"/>
      <c r="O89" s="6"/>
    </row>
    <row r="90" spans="1:15" ht="14.25" customHeight="1" x14ac:dyDescent="0.35">
      <c r="A90" s="6"/>
      <c r="B90" s="6" t="s">
        <v>85</v>
      </c>
      <c r="C90" s="43">
        <f t="shared" ref="C90:L90" si="17">C88-C89</f>
        <v>0.47152615384615348</v>
      </c>
      <c r="D90" s="43">
        <f t="shared" si="17"/>
        <v>0.37870153846153798</v>
      </c>
      <c r="E90" s="43">
        <f t="shared" si="17"/>
        <v>-0.21412307692307753</v>
      </c>
      <c r="F90" s="43">
        <f t="shared" si="17"/>
        <v>-0.30694769230769303</v>
      </c>
      <c r="G90" s="43">
        <f t="shared" si="17"/>
        <v>-0.14977230769230765</v>
      </c>
      <c r="H90" s="43">
        <f t="shared" si="17"/>
        <v>-0.74259692307692404</v>
      </c>
      <c r="I90" s="43">
        <f t="shared" si="17"/>
        <v>-0.58542153846153866</v>
      </c>
      <c r="J90" s="43">
        <f t="shared" si="17"/>
        <v>7.1753846153844947E-2</v>
      </c>
      <c r="K90" s="43">
        <f t="shared" si="17"/>
        <v>-0.27107076923076967</v>
      </c>
      <c r="L90" s="44">
        <f t="shared" si="17"/>
        <v>0.38610461538461394</v>
      </c>
      <c r="M90" s="6"/>
      <c r="N90" s="6"/>
      <c r="O90" s="6"/>
    </row>
    <row r="91" spans="1:15" ht="14.25" customHeight="1" x14ac:dyDescent="0.35">
      <c r="A91" s="6"/>
      <c r="B91" s="6" t="s">
        <v>86</v>
      </c>
      <c r="C91" s="45">
        <f t="shared" ref="C91:L91" si="18">C90/C89</f>
        <v>0.15717538461538449</v>
      </c>
      <c r="D91" s="45">
        <f t="shared" si="18"/>
        <v>8.9106244343891292E-2</v>
      </c>
      <c r="E91" s="45">
        <f t="shared" si="18"/>
        <v>-3.5687179487179588E-2</v>
      </c>
      <c r="F91" s="45">
        <f t="shared" si="18"/>
        <v>-4.2337612732095589E-2</v>
      </c>
      <c r="G91" s="45">
        <f t="shared" si="18"/>
        <v>-1.8154219114219109E-2</v>
      </c>
      <c r="H91" s="45">
        <f t="shared" si="18"/>
        <v>-7.4259692307692401E-2</v>
      </c>
      <c r="I91" s="45">
        <f t="shared" si="18"/>
        <v>-5.3220139860139876E-2</v>
      </c>
      <c r="J91" s="45">
        <f t="shared" si="18"/>
        <v>6.2394648829430391E-3</v>
      </c>
      <c r="K91" s="45">
        <f t="shared" si="18"/>
        <v>-2.085159763313613E-2</v>
      </c>
      <c r="L91" s="46">
        <f t="shared" si="18"/>
        <v>2.8600341880341773E-2</v>
      </c>
      <c r="M91" s="6"/>
      <c r="N91" s="6"/>
      <c r="O91" s="6"/>
    </row>
    <row r="92" spans="1:15" ht="14.25" customHeight="1" x14ac:dyDescent="0.35">
      <c r="A92" s="6"/>
      <c r="B92" s="6" t="s">
        <v>87</v>
      </c>
      <c r="C92" s="47">
        <f t="shared" ref="C92:L92" si="19">F29</f>
        <v>17</v>
      </c>
      <c r="D92" s="47">
        <f t="shared" si="19"/>
        <v>22.666666666666664</v>
      </c>
      <c r="E92" s="47">
        <f t="shared" si="19"/>
        <v>25.333333333333329</v>
      </c>
      <c r="F92" s="47">
        <f t="shared" si="19"/>
        <v>36</v>
      </c>
      <c r="G92" s="47">
        <f t="shared" si="19"/>
        <v>41</v>
      </c>
      <c r="H92" s="47">
        <f t="shared" si="19"/>
        <v>45.333333333333329</v>
      </c>
      <c r="I92" s="47">
        <f t="shared" si="19"/>
        <v>51.333333333333329</v>
      </c>
      <c r="J92" s="47">
        <f t="shared" si="19"/>
        <v>58.333333333333336</v>
      </c>
      <c r="K92" s="47">
        <f t="shared" si="19"/>
        <v>74</v>
      </c>
      <c r="L92" s="48">
        <f t="shared" si="19"/>
        <v>86.333333333333343</v>
      </c>
      <c r="M92" s="6"/>
      <c r="N92" s="6"/>
      <c r="O92" s="6"/>
    </row>
    <row r="93" spans="1:15" ht="14.25" customHeight="1" x14ac:dyDescent="0.35">
      <c r="A93" s="6"/>
      <c r="B93" s="6" t="s">
        <v>88</v>
      </c>
      <c r="C93" s="17">
        <f t="shared" ref="C93:L93" si="20">$C$83*C89+$D$83</f>
        <v>-14.567485698373915</v>
      </c>
      <c r="D93" s="17">
        <f t="shared" si="20"/>
        <v>-0.84323308106396411</v>
      </c>
      <c r="E93" s="17">
        <f t="shared" si="20"/>
        <v>18.370720583169955</v>
      </c>
      <c r="F93" s="17">
        <f t="shared" si="20"/>
        <v>32.094973200479899</v>
      </c>
      <c r="G93" s="17">
        <f t="shared" si="20"/>
        <v>43.074375294327865</v>
      </c>
      <c r="H93" s="17">
        <f t="shared" si="20"/>
        <v>62.288328958561792</v>
      </c>
      <c r="I93" s="17">
        <f t="shared" si="20"/>
        <v>73.267731052409744</v>
      </c>
      <c r="J93" s="17">
        <f t="shared" si="20"/>
        <v>78.757432099333727</v>
      </c>
      <c r="K93" s="17">
        <f t="shared" si="20"/>
        <v>95.226535240105662</v>
      </c>
      <c r="L93" s="17">
        <f t="shared" si="20"/>
        <v>100.71623628702964</v>
      </c>
      <c r="M93" s="6"/>
      <c r="N93" s="6"/>
      <c r="O93" s="6"/>
    </row>
    <row r="94" spans="1:15" ht="14.25" customHeight="1" x14ac:dyDescent="0.35">
      <c r="A94" s="6"/>
      <c r="B94" s="6" t="s">
        <v>85</v>
      </c>
      <c r="C94" s="49">
        <f t="shared" ref="C94:L94" si="21">C93-C92</f>
        <v>-31.567485698373915</v>
      </c>
      <c r="D94" s="49">
        <f t="shared" si="21"/>
        <v>-23.509899747730628</v>
      </c>
      <c r="E94" s="49">
        <f t="shared" si="21"/>
        <v>-6.9626127501633732</v>
      </c>
      <c r="F94" s="49">
        <f t="shared" si="21"/>
        <v>-3.9050267995201011</v>
      </c>
      <c r="G94" s="49">
        <f t="shared" si="21"/>
        <v>2.074375294327865</v>
      </c>
      <c r="H94" s="49">
        <f t="shared" si="21"/>
        <v>16.954995625228463</v>
      </c>
      <c r="I94" s="49">
        <f t="shared" si="21"/>
        <v>21.934397719076415</v>
      </c>
      <c r="J94" s="49">
        <f t="shared" si="21"/>
        <v>20.424098766000391</v>
      </c>
      <c r="K94" s="49">
        <f t="shared" si="21"/>
        <v>21.226535240105662</v>
      </c>
      <c r="L94" s="50">
        <f t="shared" si="21"/>
        <v>14.382902953696302</v>
      </c>
      <c r="M94" s="6"/>
      <c r="N94" s="6"/>
      <c r="O94" s="6"/>
    </row>
    <row r="95" spans="1:15" ht="14.25" customHeight="1" x14ac:dyDescent="0.35">
      <c r="A95" s="6"/>
      <c r="B95" s="6" t="s">
        <v>86</v>
      </c>
      <c r="C95" s="45">
        <f t="shared" ref="C95:L95" si="22">C94/C92</f>
        <v>-1.8569109234337597</v>
      </c>
      <c r="D95" s="45">
        <f t="shared" si="22"/>
        <v>-1.0372014594587042</v>
      </c>
      <c r="E95" s="45">
        <f t="shared" si="22"/>
        <v>-0.27483997698013318</v>
      </c>
      <c r="F95" s="45">
        <f t="shared" si="22"/>
        <v>-0.10847296665333614</v>
      </c>
      <c r="G95" s="45">
        <f t="shared" si="22"/>
        <v>5.0594519373850365E-2</v>
      </c>
      <c r="H95" s="45">
        <f t="shared" si="22"/>
        <v>0.37400725643886318</v>
      </c>
      <c r="I95" s="45">
        <f t="shared" si="22"/>
        <v>0.42729346205993018</v>
      </c>
      <c r="J95" s="45">
        <f t="shared" si="22"/>
        <v>0.35012740741714954</v>
      </c>
      <c r="K95" s="45">
        <f t="shared" si="22"/>
        <v>0.28684507081223864</v>
      </c>
      <c r="L95" s="46">
        <f t="shared" si="22"/>
        <v>0.16659733150999576</v>
      </c>
      <c r="M95" s="6"/>
      <c r="N95" s="6"/>
      <c r="O95" s="6"/>
    </row>
    <row r="96" spans="1:15" ht="14.25" customHeight="1" x14ac:dyDescent="0.35">
      <c r="A96" s="6"/>
      <c r="B96" s="6" t="s">
        <v>89</v>
      </c>
      <c r="C96" s="47">
        <f t="shared" ref="C96:L96" si="23">$C$84*C87+$D$84</f>
        <v>-9.3904104575313738</v>
      </c>
      <c r="D96" s="47">
        <f t="shared" si="23"/>
        <v>3.3146833832640965</v>
      </c>
      <c r="E96" s="47">
        <f t="shared" si="23"/>
        <v>16.01977722405956</v>
      </c>
      <c r="F96" s="47">
        <f t="shared" si="23"/>
        <v>28.724871064855037</v>
      </c>
      <c r="G96" s="47">
        <f t="shared" si="23"/>
        <v>41.429964905650507</v>
      </c>
      <c r="H96" s="47">
        <f t="shared" si="23"/>
        <v>54.135058746445978</v>
      </c>
      <c r="I96" s="47">
        <f t="shared" si="23"/>
        <v>66.840152587241434</v>
      </c>
      <c r="J96" s="47">
        <f t="shared" si="23"/>
        <v>79.545246428036904</v>
      </c>
      <c r="K96" s="47">
        <f t="shared" si="23"/>
        <v>92.250340268832375</v>
      </c>
      <c r="L96" s="48">
        <f t="shared" si="23"/>
        <v>104.95543410962786</v>
      </c>
      <c r="M96" s="6"/>
      <c r="N96" s="6"/>
      <c r="O96" s="6"/>
    </row>
    <row r="97" spans="1:15" ht="14.25" customHeight="1" x14ac:dyDescent="0.35">
      <c r="A97" s="6"/>
      <c r="B97" s="6" t="s">
        <v>85</v>
      </c>
      <c r="C97" s="49">
        <f t="shared" ref="C97:L97" si="24">C96-C92</f>
        <v>-26.390410457531374</v>
      </c>
      <c r="D97" s="49">
        <f t="shared" si="24"/>
        <v>-19.351983283402568</v>
      </c>
      <c r="E97" s="49">
        <f t="shared" si="24"/>
        <v>-9.3135561092737689</v>
      </c>
      <c r="F97" s="49">
        <f t="shared" si="24"/>
        <v>-7.2751289351449628</v>
      </c>
      <c r="G97" s="49">
        <f t="shared" si="24"/>
        <v>0.42996490565050749</v>
      </c>
      <c r="H97" s="49">
        <f t="shared" si="24"/>
        <v>8.8017254131126492</v>
      </c>
      <c r="I97" s="49">
        <f t="shared" si="24"/>
        <v>15.506819253908105</v>
      </c>
      <c r="J97" s="49">
        <f t="shared" si="24"/>
        <v>21.211913094703569</v>
      </c>
      <c r="K97" s="49">
        <f t="shared" si="24"/>
        <v>18.250340268832375</v>
      </c>
      <c r="L97" s="50">
        <f t="shared" si="24"/>
        <v>18.622100776294516</v>
      </c>
      <c r="M97" s="6"/>
      <c r="N97" s="6"/>
      <c r="O97" s="6"/>
    </row>
    <row r="98" spans="1:15" ht="14.25" customHeight="1" x14ac:dyDescent="0.35">
      <c r="A98" s="6"/>
      <c r="B98" s="6" t="s">
        <v>86</v>
      </c>
      <c r="C98" s="45">
        <f t="shared" ref="C98:L98" si="25">C97/C92</f>
        <v>-1.5523770857371397</v>
      </c>
      <c r="D98" s="45">
        <f t="shared" si="25"/>
        <v>-0.85376396838540747</v>
      </c>
      <c r="E98" s="45">
        <f t="shared" si="25"/>
        <v>-0.36764037273449096</v>
      </c>
      <c r="F98" s="45">
        <f t="shared" si="25"/>
        <v>-0.20208691486513786</v>
      </c>
      <c r="G98" s="45">
        <f t="shared" si="25"/>
        <v>1.048694891830506E-2</v>
      </c>
      <c r="H98" s="45">
        <f t="shared" si="25"/>
        <v>0.19415570764219081</v>
      </c>
      <c r="I98" s="45">
        <f t="shared" si="25"/>
        <v>0.30208089455665144</v>
      </c>
      <c r="J98" s="45">
        <f t="shared" si="25"/>
        <v>0.363632795909204</v>
      </c>
      <c r="K98" s="45">
        <f t="shared" si="25"/>
        <v>0.24662621984908614</v>
      </c>
      <c r="L98" s="46">
        <f t="shared" si="25"/>
        <v>0.21570000899182834</v>
      </c>
      <c r="M98" s="6"/>
      <c r="N98" s="6"/>
      <c r="O98" s="6"/>
    </row>
    <row r="99" spans="1:15" ht="14.2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4.2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4.2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4.2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4.2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4.2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4.2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Experiment_raw_data</vt:lpstr>
      <vt:lpstr>S1r</vt:lpstr>
      <vt:lpstr>S2r</vt:lpstr>
      <vt:lpstr>S3r</vt:lpstr>
      <vt:lpstr>S4r</vt:lpstr>
      <vt:lpstr>S5r</vt:lpstr>
      <vt:lpstr>S6r</vt:lpstr>
      <vt:lpstr>S7r</vt:lpstr>
      <vt:lpstr>S8r</vt:lpstr>
      <vt:lpstr>S9r</vt:lpstr>
      <vt:lpstr>S10r</vt:lpstr>
      <vt:lpstr>S11r</vt:lpstr>
      <vt:lpstr>S12r</vt:lpstr>
      <vt:lpstr>S13r</vt:lpstr>
      <vt:lpstr>S14r</vt:lpstr>
      <vt:lpstr>S15r</vt:lpstr>
      <vt:lpstr>S16r</vt:lpstr>
      <vt:lpstr>S17r</vt:lpstr>
      <vt:lpstr>S18r</vt:lpstr>
      <vt:lpstr>S19r</vt:lpstr>
      <vt:lpstr>S20r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2018-04-05T15:41:22Z</dcterms:modified>
</cp:coreProperties>
</file>