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480" yWindow="150" windowWidth="8505" windowHeight="4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1" i="1" l="1"/>
  <c r="C68" i="1"/>
  <c r="C65" i="1"/>
  <c r="C64" i="1"/>
  <c r="C63" i="1"/>
  <c r="C152" i="1" l="1"/>
  <c r="C146" i="1"/>
  <c r="C138" i="1"/>
  <c r="C109" i="1"/>
  <c r="C106" i="1"/>
  <c r="C105" i="1"/>
  <c r="C104" i="1"/>
  <c r="C98" i="1"/>
  <c r="C93" i="1"/>
  <c r="C87" i="1"/>
  <c r="C84" i="1"/>
  <c r="C81" i="1"/>
  <c r="C80" i="1"/>
  <c r="C75" i="1"/>
  <c r="C72" i="1"/>
  <c r="C53" i="1"/>
  <c r="C52" i="1"/>
  <c r="C48" i="1"/>
  <c r="C39" i="1"/>
  <c r="C36" i="1"/>
  <c r="C35" i="1"/>
  <c r="C34" i="1"/>
  <c r="C31" i="1"/>
  <c r="C30" i="1"/>
  <c r="C14" i="1"/>
  <c r="C13" i="1"/>
  <c r="C12" i="1"/>
  <c r="C8" i="1"/>
  <c r="C7" i="1"/>
  <c r="C4" i="1"/>
</calcChain>
</file>

<file path=xl/sharedStrings.xml><?xml version="1.0" encoding="utf-8"?>
<sst xmlns="http://schemas.openxmlformats.org/spreadsheetml/2006/main" count="165" uniqueCount="165">
  <si>
    <t>测点号</t>
    <phoneticPr fontId="1" type="noConversion"/>
  </si>
  <si>
    <t>时间</t>
    <phoneticPr fontId="1" type="noConversion"/>
  </si>
  <si>
    <t>A12</t>
    <phoneticPr fontId="1" type="noConversion"/>
  </si>
  <si>
    <t>A23</t>
    <phoneticPr fontId="1" type="noConversion"/>
  </si>
  <si>
    <t>A13</t>
    <phoneticPr fontId="1" type="noConversion"/>
  </si>
  <si>
    <t>S100100</t>
    <phoneticPr fontId="1" type="noConversion"/>
  </si>
  <si>
    <t>S100102</t>
    <phoneticPr fontId="1" type="noConversion"/>
  </si>
  <si>
    <t>S100104</t>
  </si>
  <si>
    <t>S100106</t>
  </si>
  <si>
    <t>S100108</t>
  </si>
  <si>
    <t>S100110</t>
  </si>
  <si>
    <t>S100112</t>
  </si>
  <si>
    <t>S100114</t>
  </si>
  <si>
    <t>S100116</t>
  </si>
  <si>
    <t>S100118</t>
  </si>
  <si>
    <t>S100120</t>
  </si>
  <si>
    <t>S100122</t>
  </si>
  <si>
    <t>S100124</t>
  </si>
  <si>
    <t>S100126</t>
  </si>
  <si>
    <t>S100128</t>
  </si>
  <si>
    <t>S100130</t>
  </si>
  <si>
    <t>S100132</t>
  </si>
  <si>
    <t>S100134</t>
  </si>
  <si>
    <t>S100136</t>
  </si>
  <si>
    <t>S100138</t>
    <phoneticPr fontId="1" type="noConversion"/>
  </si>
  <si>
    <t>S100140</t>
    <phoneticPr fontId="1" type="noConversion"/>
  </si>
  <si>
    <t>S100142</t>
  </si>
  <si>
    <t>S100144</t>
  </si>
  <si>
    <t>S100146</t>
    <phoneticPr fontId="1" type="noConversion"/>
  </si>
  <si>
    <t>S100148</t>
    <phoneticPr fontId="1" type="noConversion"/>
  </si>
  <si>
    <t>S100150</t>
  </si>
  <si>
    <t>S100152</t>
  </si>
  <si>
    <t>S100154</t>
  </si>
  <si>
    <t>S100156</t>
  </si>
  <si>
    <t>S100158</t>
  </si>
  <si>
    <t>S100160</t>
  </si>
  <si>
    <t>S100162</t>
  </si>
  <si>
    <t>S100164</t>
  </si>
  <si>
    <t>S100166</t>
  </si>
  <si>
    <t>S100168</t>
  </si>
  <si>
    <t>S100170</t>
  </si>
  <si>
    <t>S100172</t>
  </si>
  <si>
    <t>S100174</t>
  </si>
  <si>
    <t>S100176</t>
  </si>
  <si>
    <t>S100178</t>
    <phoneticPr fontId="1" type="noConversion"/>
  </si>
  <si>
    <t>S100180</t>
    <phoneticPr fontId="1" type="noConversion"/>
  </si>
  <si>
    <t>S100182</t>
  </si>
  <si>
    <t>S100184</t>
  </si>
  <si>
    <t>S100186</t>
  </si>
  <si>
    <t>S100188</t>
  </si>
  <si>
    <t>S100190</t>
  </si>
  <si>
    <t>S100192</t>
  </si>
  <si>
    <t>S100194</t>
  </si>
  <si>
    <t>S100196</t>
  </si>
  <si>
    <t>S100198</t>
  </si>
  <si>
    <t>S100200</t>
  </si>
  <si>
    <t>S100202</t>
  </si>
  <si>
    <t>S100204</t>
    <phoneticPr fontId="1" type="noConversion"/>
  </si>
  <si>
    <t>S100206</t>
    <phoneticPr fontId="1" type="noConversion"/>
  </si>
  <si>
    <t>S100208</t>
  </si>
  <si>
    <t>S100210</t>
  </si>
  <si>
    <t>S100212</t>
  </si>
  <si>
    <t>S100214</t>
  </si>
  <si>
    <t>S100216</t>
  </si>
  <si>
    <t>S100218</t>
  </si>
  <si>
    <t>S100220</t>
  </si>
  <si>
    <t>S100222</t>
  </si>
  <si>
    <t>S100224</t>
  </si>
  <si>
    <t>S100226</t>
  </si>
  <si>
    <t>S100228</t>
  </si>
  <si>
    <t>S100230</t>
  </si>
  <si>
    <t>S100232</t>
  </si>
  <si>
    <t>S100234</t>
  </si>
  <si>
    <t>S100236</t>
  </si>
  <si>
    <t>S100238</t>
  </si>
  <si>
    <t>S100240</t>
    <phoneticPr fontId="1" type="noConversion"/>
  </si>
  <si>
    <t>S100242</t>
    <phoneticPr fontId="1" type="noConversion"/>
  </si>
  <si>
    <t>S100244</t>
  </si>
  <si>
    <t>S100246</t>
  </si>
  <si>
    <t>S100248</t>
  </si>
  <si>
    <t>S100250</t>
  </si>
  <si>
    <t>S100252</t>
  </si>
  <si>
    <t>S100254</t>
  </si>
  <si>
    <t>S100256</t>
  </si>
  <si>
    <t>S100258</t>
  </si>
  <si>
    <t>S100260</t>
  </si>
  <si>
    <t>S100262</t>
  </si>
  <si>
    <t>S100264</t>
  </si>
  <si>
    <t>S100266</t>
  </si>
  <si>
    <t>S100268</t>
  </si>
  <si>
    <t>S100270</t>
  </si>
  <si>
    <t>S100272</t>
  </si>
  <si>
    <t>S100274</t>
  </si>
  <si>
    <t>S100276</t>
  </si>
  <si>
    <t>S100278</t>
  </si>
  <si>
    <t>S100280</t>
  </si>
  <si>
    <t>S100282</t>
  </si>
  <si>
    <t>S100284</t>
  </si>
  <si>
    <t>S100286</t>
  </si>
  <si>
    <t>S100288</t>
  </si>
  <si>
    <t>S100290</t>
  </si>
  <si>
    <t>S100292</t>
  </si>
  <si>
    <t>S100294</t>
  </si>
  <si>
    <t>S100296</t>
  </si>
  <si>
    <t>S100298</t>
  </si>
  <si>
    <t>S100300</t>
  </si>
  <si>
    <t>S100302</t>
  </si>
  <si>
    <t>S100304</t>
  </si>
  <si>
    <t>S100306</t>
  </si>
  <si>
    <t>S100308</t>
  </si>
  <si>
    <t>S100310</t>
  </si>
  <si>
    <t>S100312</t>
  </si>
  <si>
    <t>S100314</t>
  </si>
  <si>
    <t>S100316</t>
  </si>
  <si>
    <t>S100318</t>
  </si>
  <si>
    <t>S100320</t>
  </si>
  <si>
    <t>S100322</t>
  </si>
  <si>
    <t>S100324</t>
  </si>
  <si>
    <t>S100326</t>
  </si>
  <si>
    <t>S100328</t>
  </si>
  <si>
    <t>S100330</t>
  </si>
  <si>
    <t>S100332</t>
  </si>
  <si>
    <t>S100334</t>
  </si>
  <si>
    <t>S100336</t>
  </si>
  <si>
    <t>S100338</t>
  </si>
  <si>
    <t>S100340</t>
  </si>
  <si>
    <t>S100342</t>
  </si>
  <si>
    <t>S100344</t>
  </si>
  <si>
    <t>S100346</t>
  </si>
  <si>
    <t>S100348</t>
  </si>
  <si>
    <t>S100350</t>
  </si>
  <si>
    <t>S100352</t>
  </si>
  <si>
    <t>S100354</t>
  </si>
  <si>
    <t>S100356</t>
  </si>
  <si>
    <t>S100358</t>
  </si>
  <si>
    <t>S100360</t>
  </si>
  <si>
    <t>S100362</t>
  </si>
  <si>
    <t>S100364</t>
  </si>
  <si>
    <t>S100366</t>
  </si>
  <si>
    <t>S100368</t>
  </si>
  <si>
    <t>S100370</t>
  </si>
  <si>
    <t>S100372</t>
  </si>
  <si>
    <t>S100374</t>
  </si>
  <si>
    <t>S100376</t>
  </si>
  <si>
    <t>S100378</t>
  </si>
  <si>
    <t>S100380</t>
  </si>
  <si>
    <t>S100382</t>
  </si>
  <si>
    <t>S100384</t>
  </si>
  <si>
    <t>S100386</t>
  </si>
  <si>
    <t>S100388</t>
  </si>
  <si>
    <t>S100390</t>
  </si>
  <si>
    <t>S100392</t>
  </si>
  <si>
    <t>S100394</t>
  </si>
  <si>
    <t>S100396</t>
  </si>
  <si>
    <t>S100398</t>
  </si>
  <si>
    <t>S100400</t>
  </si>
  <si>
    <t>时间</t>
    <phoneticPr fontId="1" type="noConversion"/>
  </si>
  <si>
    <t>X</t>
    <phoneticPr fontId="1" type="noConversion"/>
  </si>
  <si>
    <t>Y</t>
    <phoneticPr fontId="1" type="noConversion"/>
  </si>
  <si>
    <t>E (mV/m)</t>
  </si>
  <si>
    <t>phi (rad)</t>
  </si>
  <si>
    <t>Ui (mV)</t>
    <phoneticPr fontId="1" type="noConversion"/>
  </si>
  <si>
    <t>Ui' (mV)</t>
    <phoneticPr fontId="1" type="noConversion"/>
  </si>
  <si>
    <t>ΔVi (mV)</t>
    <phoneticPr fontId="1" type="noConversion"/>
  </si>
  <si>
    <t>ΔUi (mV)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</si>
</sst>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11" fontId="0" fillId="2" borderId="0" xfId="0" applyNumberFormat="1" applyFill="1"/>
    <xf numFmtId="49" fontId="0" fillId="0" borderId="0" xfId="0" applyNumberFormat="1" applyFont="1" applyAlignment="1">
      <alignment horizontal="center" vertical="top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1" fontId="0" fillId="0" borderId="0" xfId="0" applyNumberFormat="1"/>
    <xf numFmtId="0" fontId="0" fillId="0" borderId="0" xfId="0" applyFill="1"/>
    <xf numFmtId="0" fontId="0" fillId="2" borderId="0" xfId="0" applyNumberFormat="1" applyFill="1" applyAlignment="1"/>
    <xf numFmtId="0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2"/>
  <sheetViews>
    <sheetView tabSelected="1" workbookViewId="0"/>
  </sheetViews>
  <sheetFormatPr defaultRowHeight="14.25" x14ac:dyDescent="0.15"/>
  <cols>
    <col min="1" max="1" width="8.5" style="1" bestFit="1" customWidth="1"/>
    <col min="2" max="2" width="5.5" style="1" bestFit="1" customWidth="1"/>
    <col min="3" max="5" width="10.5" style="1" bestFit="1" customWidth="1"/>
    <col min="6" max="6" width="9.5" bestFit="1" customWidth="1"/>
    <col min="7" max="7" width="8.5" bestFit="1" customWidth="1"/>
    <col min="8" max="8" width="9.5" style="1" bestFit="1" customWidth="1"/>
    <col min="9" max="9" width="10.5" bestFit="1" customWidth="1"/>
    <col min="10" max="10" width="5.5" bestFit="1" customWidth="1"/>
    <col min="11" max="14" width="10.5" bestFit="1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157</v>
      </c>
      <c r="G1" s="7" t="s">
        <v>158</v>
      </c>
      <c r="H1" s="1" t="s">
        <v>161</v>
      </c>
      <c r="I1" s="1" t="s">
        <v>162</v>
      </c>
      <c r="J1" s="5" t="s">
        <v>156</v>
      </c>
      <c r="K1" t="s">
        <v>159</v>
      </c>
      <c r="L1" t="s">
        <v>160</v>
      </c>
      <c r="M1" t="s">
        <v>163</v>
      </c>
      <c r="N1" t="s">
        <v>164</v>
      </c>
    </row>
    <row r="2" spans="1:14" x14ac:dyDescent="0.15">
      <c r="A2" s="6" t="s">
        <v>5</v>
      </c>
      <c r="B2" s="6">
        <v>1017</v>
      </c>
      <c r="C2" s="12">
        <v>0.21</v>
      </c>
      <c r="D2" s="12">
        <v>3.72</v>
      </c>
      <c r="E2" s="12">
        <v>4.415</v>
      </c>
      <c r="F2">
        <v>18654788</v>
      </c>
      <c r="G2">
        <v>4230010</v>
      </c>
      <c r="H2">
        <v>0</v>
      </c>
      <c r="I2" s="3">
        <v>0</v>
      </c>
      <c r="J2" s="8">
        <v>1010</v>
      </c>
      <c r="K2" s="9">
        <v>1.3121099999999997E-2</v>
      </c>
      <c r="L2" s="9">
        <v>-2.39859</v>
      </c>
      <c r="M2">
        <v>0</v>
      </c>
      <c r="N2" s="3">
        <v>0</v>
      </c>
    </row>
    <row r="3" spans="1:14" x14ac:dyDescent="0.15">
      <c r="A3" s="6" t="s">
        <v>6</v>
      </c>
      <c r="B3" s="6">
        <v>1020</v>
      </c>
      <c r="C3" s="12">
        <v>4.22</v>
      </c>
      <c r="D3" s="12">
        <v>-11.16</v>
      </c>
      <c r="E3" s="12">
        <v>-6.97</v>
      </c>
      <c r="F3">
        <v>18654788</v>
      </c>
      <c r="G3">
        <v>4230112</v>
      </c>
      <c r="H3">
        <v>3.97</v>
      </c>
      <c r="I3" s="3">
        <v>4.8753980000000006</v>
      </c>
      <c r="J3" s="8">
        <v>1010</v>
      </c>
      <c r="K3" s="9">
        <v>1.3121099999999997E-2</v>
      </c>
      <c r="L3" s="9">
        <v>-2.39859</v>
      </c>
      <c r="M3">
        <v>-0.90539800000000004</v>
      </c>
      <c r="N3" s="3">
        <v>-0.90539800000000004</v>
      </c>
    </row>
    <row r="4" spans="1:14" x14ac:dyDescent="0.15">
      <c r="A4" s="6" t="s">
        <v>7</v>
      </c>
      <c r="B4" s="6">
        <v>1024</v>
      </c>
      <c r="C4" s="12">
        <f>-11.67</f>
        <v>-11.67</v>
      </c>
      <c r="D4" s="12">
        <v>-2.64</v>
      </c>
      <c r="E4" s="12">
        <v>-14.455</v>
      </c>
      <c r="F4">
        <v>18654790</v>
      </c>
      <c r="G4">
        <v>4230211</v>
      </c>
      <c r="H4">
        <v>-7.4450000000000003</v>
      </c>
      <c r="I4" s="3">
        <v>-5.63096</v>
      </c>
      <c r="J4" s="8">
        <v>1030</v>
      </c>
      <c r="K4" s="9">
        <v>1.3365099999999991E-2</v>
      </c>
      <c r="L4" s="9">
        <v>-2.4049999999999998</v>
      </c>
      <c r="M4">
        <v>-0.90864599999999995</v>
      </c>
      <c r="N4" s="3">
        <v>-1.8140400000000001</v>
      </c>
    </row>
    <row r="5" spans="1:14" x14ac:dyDescent="0.15">
      <c r="A5" s="6" t="s">
        <v>8</v>
      </c>
      <c r="B5" s="6">
        <v>1027</v>
      </c>
      <c r="C5" s="12">
        <v>-2.86</v>
      </c>
      <c r="D5" s="12">
        <v>18.38</v>
      </c>
      <c r="E5" s="12">
        <v>15.56</v>
      </c>
      <c r="F5">
        <v>18654790</v>
      </c>
      <c r="G5">
        <v>4230312</v>
      </c>
      <c r="H5">
        <v>-10.195</v>
      </c>
      <c r="I5" s="3">
        <v>-7.4741499999999998</v>
      </c>
      <c r="J5" s="8">
        <v>1030</v>
      </c>
      <c r="K5" s="9">
        <v>1.3365099999999991E-2</v>
      </c>
      <c r="L5" s="9">
        <v>-2.4049999999999998</v>
      </c>
      <c r="M5">
        <v>-0.906802</v>
      </c>
      <c r="N5" s="3">
        <v>-2.72085</v>
      </c>
    </row>
    <row r="6" spans="1:14" x14ac:dyDescent="0.15">
      <c r="A6" s="6" t="s">
        <v>9</v>
      </c>
      <c r="B6" s="6">
        <v>1031</v>
      </c>
      <c r="C6" s="12">
        <v>18.850000000000001</v>
      </c>
      <c r="D6" s="12">
        <v>-4.2</v>
      </c>
      <c r="E6" s="12">
        <v>14.375</v>
      </c>
      <c r="F6">
        <v>18654791</v>
      </c>
      <c r="G6">
        <v>4230411</v>
      </c>
      <c r="H6">
        <v>8.42</v>
      </c>
      <c r="I6" s="3">
        <v>12.03959</v>
      </c>
      <c r="J6" s="8">
        <v>1030</v>
      </c>
      <c r="K6" s="9">
        <v>1.3365099999999991E-2</v>
      </c>
      <c r="L6" s="9">
        <v>-2.4049999999999998</v>
      </c>
      <c r="M6">
        <v>-0.89874600000000004</v>
      </c>
      <c r="N6" s="3">
        <v>-3.6195900000000001</v>
      </c>
    </row>
    <row r="7" spans="1:14" x14ac:dyDescent="0.15">
      <c r="A7" s="6" t="s">
        <v>10</v>
      </c>
      <c r="B7" s="6">
        <v>1034</v>
      </c>
      <c r="C7" s="12">
        <f>-4.44</f>
        <v>-4.4400000000000004</v>
      </c>
      <c r="D7" s="12">
        <v>-7.18</v>
      </c>
      <c r="E7" s="12">
        <v>-11.51</v>
      </c>
      <c r="F7">
        <v>18654792</v>
      </c>
      <c r="G7">
        <v>4230511</v>
      </c>
      <c r="H7">
        <v>4.0999999999999996</v>
      </c>
      <c r="I7" s="3">
        <v>8.6273199999999992</v>
      </c>
      <c r="J7" s="8">
        <v>1030</v>
      </c>
      <c r="K7" s="9">
        <v>1.3365099999999991E-2</v>
      </c>
      <c r="L7" s="9">
        <v>-2.4049999999999998</v>
      </c>
      <c r="M7">
        <v>-0.90772399999999998</v>
      </c>
      <c r="N7" s="3">
        <v>-4.5273199999999996</v>
      </c>
    </row>
    <row r="8" spans="1:14" x14ac:dyDescent="0.15">
      <c r="A8" s="6" t="s">
        <v>11</v>
      </c>
      <c r="B8" s="6">
        <v>1037</v>
      </c>
      <c r="C8" s="12">
        <f>-7.43</f>
        <v>-7.43</v>
      </c>
      <c r="D8" s="12">
        <v>-9.56</v>
      </c>
      <c r="E8" s="12">
        <v>-16.895</v>
      </c>
      <c r="F8">
        <v>18654794</v>
      </c>
      <c r="G8">
        <v>4230612</v>
      </c>
      <c r="H8">
        <v>-3.2050000000000001</v>
      </c>
      <c r="I8" s="3">
        <v>2.24892</v>
      </c>
      <c r="J8" s="8">
        <v>1030</v>
      </c>
      <c r="K8" s="9">
        <v>1.3365099999999991E-2</v>
      </c>
      <c r="L8" s="9">
        <v>-2.4049999999999998</v>
      </c>
      <c r="M8">
        <v>-0.92660299999999995</v>
      </c>
      <c r="N8" s="3">
        <v>-5.4539200000000001</v>
      </c>
    </row>
    <row r="9" spans="1:14" x14ac:dyDescent="0.15">
      <c r="A9" s="6" t="s">
        <v>12</v>
      </c>
      <c r="B9" s="6">
        <v>1040</v>
      </c>
      <c r="C9" s="12">
        <v>-8.7200000000000006</v>
      </c>
      <c r="D9" s="12">
        <v>0.86</v>
      </c>
      <c r="E9" s="12">
        <v>-7.58</v>
      </c>
      <c r="F9">
        <v>18654793</v>
      </c>
      <c r="G9">
        <v>4230712</v>
      </c>
      <c r="H9">
        <v>-12.345000000000001</v>
      </c>
      <c r="I9" s="3">
        <v>-6.0031600000000003</v>
      </c>
      <c r="J9" s="8">
        <v>1030</v>
      </c>
      <c r="K9" s="9">
        <v>1.3365099999999991E-2</v>
      </c>
      <c r="L9" s="9">
        <v>-2.4049999999999998</v>
      </c>
      <c r="M9">
        <v>-0.88792300000000002</v>
      </c>
      <c r="N9" s="3">
        <v>-6.3418400000000004</v>
      </c>
    </row>
    <row r="10" spans="1:14" x14ac:dyDescent="0.15">
      <c r="A10" s="6" t="s">
        <v>13</v>
      </c>
      <c r="B10" s="6">
        <v>1043</v>
      </c>
      <c r="C10" s="12">
        <v>0.69</v>
      </c>
      <c r="D10" s="12">
        <v>12.88</v>
      </c>
      <c r="E10" s="12">
        <v>14.035</v>
      </c>
      <c r="F10">
        <v>18654792</v>
      </c>
      <c r="G10">
        <v>4230811</v>
      </c>
      <c r="H10">
        <v>-11.57</v>
      </c>
      <c r="I10" s="3">
        <v>-4.3849100000000005</v>
      </c>
      <c r="J10" s="8">
        <v>1050</v>
      </c>
      <c r="K10" s="9">
        <v>1.2952099999999994E-2</v>
      </c>
      <c r="L10" s="9">
        <v>-2.4138700000000002</v>
      </c>
      <c r="M10">
        <v>-0.84324900000000003</v>
      </c>
      <c r="N10" s="3">
        <v>-7.1850899999999998</v>
      </c>
    </row>
    <row r="11" spans="1:14" x14ac:dyDescent="0.15">
      <c r="A11" s="6" t="s">
        <v>14</v>
      </c>
      <c r="B11" s="6">
        <v>1046</v>
      </c>
      <c r="C11" s="12">
        <v>11.3</v>
      </c>
      <c r="D11" s="12">
        <v>-6</v>
      </c>
      <c r="E11" s="12">
        <v>5.15</v>
      </c>
      <c r="F11">
        <v>18654793</v>
      </c>
      <c r="G11">
        <v>4230912</v>
      </c>
      <c r="H11">
        <v>0.52</v>
      </c>
      <c r="I11" s="3">
        <v>8.5849099999999989</v>
      </c>
      <c r="J11" s="8">
        <v>1050</v>
      </c>
      <c r="K11" s="9">
        <v>1.2952099999999994E-2</v>
      </c>
      <c r="L11" s="9">
        <v>-2.4138700000000002</v>
      </c>
      <c r="M11">
        <v>-0.87982199999999999</v>
      </c>
      <c r="N11" s="3">
        <v>-8.0649099999999994</v>
      </c>
    </row>
    <row r="12" spans="1:14" x14ac:dyDescent="0.15">
      <c r="A12" s="6" t="s">
        <v>15</v>
      </c>
      <c r="B12" s="6">
        <v>1049</v>
      </c>
      <c r="C12" s="12">
        <f>-6.89</f>
        <v>-6.89</v>
      </c>
      <c r="D12" s="12">
        <v>-3.88</v>
      </c>
      <c r="E12" s="12">
        <v>-11.135</v>
      </c>
      <c r="F12">
        <v>18654793</v>
      </c>
      <c r="G12">
        <v>4231012</v>
      </c>
      <c r="H12">
        <v>-5.9249999999999998</v>
      </c>
      <c r="I12" s="3">
        <v>3.0014500000000011</v>
      </c>
      <c r="J12" s="8">
        <v>1050</v>
      </c>
      <c r="K12" s="9">
        <v>1.2952099999999994E-2</v>
      </c>
      <c r="L12" s="9">
        <v>-2.4138700000000002</v>
      </c>
      <c r="M12">
        <v>-0.86153500000000005</v>
      </c>
      <c r="N12" s="3">
        <v>-8.9264500000000009</v>
      </c>
    </row>
    <row r="13" spans="1:14" x14ac:dyDescent="0.15">
      <c r="A13" s="6" t="s">
        <v>16</v>
      </c>
      <c r="B13" s="6">
        <v>1053</v>
      </c>
      <c r="C13" s="12">
        <f>-4.18</f>
        <v>-4.18</v>
      </c>
      <c r="D13" s="12">
        <v>-1.26</v>
      </c>
      <c r="E13" s="12">
        <v>-5.82</v>
      </c>
      <c r="F13">
        <v>18654794</v>
      </c>
      <c r="G13">
        <v>4231111</v>
      </c>
      <c r="H13">
        <v>-9.9550000000000001</v>
      </c>
      <c r="I13" s="3">
        <v>-0.16596000000000011</v>
      </c>
      <c r="J13" s="8">
        <v>1050</v>
      </c>
      <c r="K13" s="9">
        <v>1.2952099999999994E-2</v>
      </c>
      <c r="L13" s="9">
        <v>-2.4138700000000002</v>
      </c>
      <c r="M13">
        <v>-0.862591</v>
      </c>
      <c r="N13" s="3">
        <v>-9.78904</v>
      </c>
    </row>
    <row r="14" spans="1:14" x14ac:dyDescent="0.15">
      <c r="A14" s="6" t="s">
        <v>17</v>
      </c>
      <c r="B14" s="6">
        <v>1056</v>
      </c>
      <c r="C14" s="12">
        <f>-1.37</f>
        <v>-1.37</v>
      </c>
      <c r="D14" s="12">
        <v>-6.14</v>
      </c>
      <c r="E14" s="12">
        <v>-7.8049999999999997</v>
      </c>
      <c r="F14">
        <v>18654792</v>
      </c>
      <c r="G14">
        <v>4231210</v>
      </c>
      <c r="H14">
        <v>-11.27</v>
      </c>
      <c r="I14" s="3">
        <v>-0.64739999999999931</v>
      </c>
      <c r="J14" s="8">
        <v>1050</v>
      </c>
      <c r="K14" s="9">
        <v>1.2952099999999994E-2</v>
      </c>
      <c r="L14" s="9">
        <v>-2.4138700000000002</v>
      </c>
      <c r="M14">
        <v>-0.83357700000000001</v>
      </c>
      <c r="N14" s="3">
        <v>-10.6226</v>
      </c>
    </row>
    <row r="15" spans="1:14" x14ac:dyDescent="0.15">
      <c r="A15" s="6" t="s">
        <v>18</v>
      </c>
      <c r="B15" s="6">
        <v>1100</v>
      </c>
      <c r="C15" s="12">
        <v>-6.36</v>
      </c>
      <c r="D15" s="12">
        <v>5.68</v>
      </c>
      <c r="E15" s="12">
        <v>-1.49</v>
      </c>
      <c r="F15">
        <v>18654794</v>
      </c>
      <c r="G15">
        <v>4231312</v>
      </c>
      <c r="H15">
        <v>-17.52</v>
      </c>
      <c r="I15" s="3">
        <v>-5.9992999999999999</v>
      </c>
      <c r="J15" s="8">
        <v>1050</v>
      </c>
      <c r="K15" s="9">
        <v>1.2952099999999994E-2</v>
      </c>
      <c r="L15" s="9">
        <v>-2.4138700000000002</v>
      </c>
      <c r="M15">
        <v>-0.89810800000000002</v>
      </c>
      <c r="N15" s="3">
        <v>-11.5207</v>
      </c>
    </row>
    <row r="16" spans="1:14" x14ac:dyDescent="0.15">
      <c r="A16" s="6" t="s">
        <v>19</v>
      </c>
      <c r="B16" s="6">
        <v>1103</v>
      </c>
      <c r="C16" s="12">
        <v>4.55</v>
      </c>
      <c r="D16" s="12">
        <v>2.7</v>
      </c>
      <c r="E16" s="12">
        <v>6.625</v>
      </c>
      <c r="F16">
        <v>18654793</v>
      </c>
      <c r="G16">
        <v>4231410</v>
      </c>
      <c r="H16">
        <v>-12.404999999999999</v>
      </c>
      <c r="I16" s="3">
        <v>-3.9499999999998536E-2</v>
      </c>
      <c r="J16" s="8">
        <v>1110</v>
      </c>
      <c r="K16" s="9">
        <v>1.3206099999999998E-2</v>
      </c>
      <c r="L16" s="9">
        <v>-2.4202599999999999</v>
      </c>
      <c r="M16">
        <v>-0.84475299999999998</v>
      </c>
      <c r="N16" s="3">
        <v>-12.365500000000001</v>
      </c>
    </row>
    <row r="17" spans="1:14" x14ac:dyDescent="0.15">
      <c r="A17" s="6" t="s">
        <v>20</v>
      </c>
      <c r="B17" s="6">
        <v>1110</v>
      </c>
      <c r="C17" s="12">
        <v>3.46</v>
      </c>
      <c r="D17" s="12">
        <v>-12.48</v>
      </c>
      <c r="E17" s="12">
        <v>-9.16</v>
      </c>
      <c r="F17">
        <v>18654795</v>
      </c>
      <c r="G17">
        <v>4231512</v>
      </c>
      <c r="H17">
        <v>-9.3249999999999993</v>
      </c>
      <c r="I17" s="3">
        <v>3.9499000000000013</v>
      </c>
      <c r="J17" s="8">
        <v>1110</v>
      </c>
      <c r="K17" s="9">
        <v>1.3206099999999998E-2</v>
      </c>
      <c r="L17" s="9">
        <v>-2.4202599999999999</v>
      </c>
      <c r="M17">
        <v>-0.90938699999999995</v>
      </c>
      <c r="N17" s="3">
        <v>-13.274900000000001</v>
      </c>
    </row>
    <row r="18" spans="1:14" x14ac:dyDescent="0.15">
      <c r="A18" s="6" t="s">
        <v>21</v>
      </c>
      <c r="B18" s="6">
        <v>1115</v>
      </c>
      <c r="C18" s="12">
        <v>-13.13</v>
      </c>
      <c r="D18" s="12">
        <v>4.54</v>
      </c>
      <c r="E18" s="12">
        <v>-8.7449999999999992</v>
      </c>
      <c r="F18">
        <v>18654794</v>
      </c>
      <c r="G18">
        <v>4231610</v>
      </c>
      <c r="H18">
        <v>-22.13</v>
      </c>
      <c r="I18" s="3">
        <v>-8.0103999999999989</v>
      </c>
      <c r="J18" s="8">
        <v>1110</v>
      </c>
      <c r="K18" s="9">
        <v>1.3206099999999998E-2</v>
      </c>
      <c r="L18" s="9">
        <v>-2.4202599999999999</v>
      </c>
      <c r="M18">
        <v>-0.84475299999999998</v>
      </c>
      <c r="N18" s="3">
        <v>-14.1196</v>
      </c>
    </row>
    <row r="19" spans="1:14" x14ac:dyDescent="0.15">
      <c r="A19" s="6" t="s">
        <v>22</v>
      </c>
      <c r="B19" s="6">
        <v>1118</v>
      </c>
      <c r="C19" s="12">
        <v>3.58</v>
      </c>
      <c r="D19" s="12">
        <v>-7.74</v>
      </c>
      <c r="E19" s="12">
        <v>-5.63</v>
      </c>
      <c r="F19">
        <v>18654793</v>
      </c>
      <c r="G19">
        <v>4231712</v>
      </c>
      <c r="H19">
        <v>-18.07</v>
      </c>
      <c r="I19" s="3">
        <v>-3.0707000000000004</v>
      </c>
      <c r="J19" s="8">
        <v>1110</v>
      </c>
      <c r="K19" s="9">
        <v>1.3206099999999998E-2</v>
      </c>
      <c r="L19" s="9">
        <v>-2.4202599999999999</v>
      </c>
      <c r="M19">
        <v>-0.879637</v>
      </c>
      <c r="N19" s="3">
        <v>-14.9993</v>
      </c>
    </row>
    <row r="20" spans="1:14" x14ac:dyDescent="0.15">
      <c r="A20" s="6" t="s">
        <v>23</v>
      </c>
      <c r="B20" s="6">
        <v>1121</v>
      </c>
      <c r="C20" s="12">
        <v>-8.51</v>
      </c>
      <c r="D20" s="12">
        <v>2.08</v>
      </c>
      <c r="E20" s="12">
        <v>-6.1150000000000002</v>
      </c>
      <c r="F20">
        <v>18654795</v>
      </c>
      <c r="G20">
        <v>4231811</v>
      </c>
      <c r="H20">
        <v>-26.195</v>
      </c>
      <c r="I20" s="3">
        <v>-10.3476</v>
      </c>
      <c r="J20" s="8">
        <v>1130</v>
      </c>
      <c r="K20" s="9">
        <v>1.2807100000000002E-2</v>
      </c>
      <c r="L20" s="9">
        <v>-2.4291999999999998</v>
      </c>
      <c r="M20">
        <v>-0.84814400000000001</v>
      </c>
      <c r="N20" s="3">
        <v>-15.8474</v>
      </c>
    </row>
    <row r="21" spans="1:14" x14ac:dyDescent="0.15">
      <c r="A21" s="6" t="s">
        <v>24</v>
      </c>
      <c r="B21" s="6">
        <v>1249</v>
      </c>
      <c r="C21" s="12">
        <v>1.1599999999999999</v>
      </c>
      <c r="D21" s="12">
        <v>1.1000000000000001</v>
      </c>
      <c r="E21" s="12">
        <v>2.08</v>
      </c>
      <c r="F21">
        <v>18654796</v>
      </c>
      <c r="G21">
        <v>4231904</v>
      </c>
      <c r="H21">
        <v>-24.574999999999999</v>
      </c>
      <c r="I21" s="3">
        <v>-7.960799999999999</v>
      </c>
      <c r="J21" s="8">
        <v>1250</v>
      </c>
      <c r="K21" s="9">
        <v>1.26801E-2</v>
      </c>
      <c r="L21" s="9">
        <v>-2.4444400000000002</v>
      </c>
      <c r="M21">
        <v>-0.76684300000000005</v>
      </c>
      <c r="N21" s="3">
        <v>-16.6142</v>
      </c>
    </row>
    <row r="22" spans="1:14" x14ac:dyDescent="0.15">
      <c r="A22" s="6" t="s">
        <v>25</v>
      </c>
      <c r="B22" s="6">
        <v>1255</v>
      </c>
      <c r="C22" s="12">
        <v>0.12</v>
      </c>
      <c r="D22" s="12">
        <v>-2.6</v>
      </c>
      <c r="E22" s="12">
        <v>-2.44</v>
      </c>
      <c r="F22">
        <v>18654793</v>
      </c>
      <c r="G22">
        <v>4232005</v>
      </c>
      <c r="H22">
        <v>-23.965</v>
      </c>
      <c r="I22" s="3">
        <v>-6.5577000000000005</v>
      </c>
      <c r="J22" s="8">
        <v>1250</v>
      </c>
      <c r="K22" s="9">
        <v>1.26801E-2</v>
      </c>
      <c r="L22" s="9">
        <v>-2.4444400000000002</v>
      </c>
      <c r="M22">
        <v>-0.79308599999999996</v>
      </c>
      <c r="N22" s="3">
        <v>-17.407299999999999</v>
      </c>
    </row>
    <row r="23" spans="1:14" x14ac:dyDescent="0.15">
      <c r="A23" s="6" t="s">
        <v>26</v>
      </c>
      <c r="B23" s="6">
        <v>1303</v>
      </c>
      <c r="C23" s="12">
        <v>-2.42</v>
      </c>
      <c r="D23" s="12">
        <v>0.8</v>
      </c>
      <c r="E23" s="12">
        <v>-1.66</v>
      </c>
      <c r="F23">
        <v>18654793</v>
      </c>
      <c r="G23">
        <v>4232108</v>
      </c>
      <c r="H23">
        <v>-26.475000000000001</v>
      </c>
      <c r="I23" s="3">
        <v>-8.299000000000003</v>
      </c>
      <c r="J23" s="8">
        <v>1310</v>
      </c>
      <c r="K23" s="9">
        <v>1.1483099999999996E-2</v>
      </c>
      <c r="L23" s="9">
        <v>-2.4341200000000001</v>
      </c>
      <c r="M23">
        <v>-0.76869200000000004</v>
      </c>
      <c r="N23" s="3">
        <v>-18.175999999999998</v>
      </c>
    </row>
    <row r="24" spans="1:14" x14ac:dyDescent="0.15">
      <c r="A24" s="6" t="s">
        <v>27</v>
      </c>
      <c r="B24" s="6">
        <v>1315</v>
      </c>
      <c r="C24" s="12">
        <v>0.44</v>
      </c>
      <c r="D24" s="12">
        <v>4.0999999999999996</v>
      </c>
      <c r="E24" s="12">
        <v>4.72</v>
      </c>
      <c r="F24">
        <v>18654790</v>
      </c>
      <c r="G24">
        <v>4232209</v>
      </c>
      <c r="H24">
        <v>-25.855</v>
      </c>
      <c r="I24" s="3">
        <v>-6.9513999999999996</v>
      </c>
      <c r="J24" s="8">
        <v>1310</v>
      </c>
      <c r="K24" s="9">
        <v>1.1483099999999996E-2</v>
      </c>
      <c r="L24" s="9">
        <v>-2.4341200000000001</v>
      </c>
      <c r="M24">
        <v>-0.72758500000000004</v>
      </c>
      <c r="N24" s="3">
        <v>-18.903600000000001</v>
      </c>
    </row>
    <row r="25" spans="1:14" x14ac:dyDescent="0.15">
      <c r="A25" s="6" t="s">
        <v>28</v>
      </c>
      <c r="B25" s="6">
        <v>1402</v>
      </c>
      <c r="C25" s="12">
        <v>1.09412</v>
      </c>
      <c r="D25" s="12">
        <v>9.2941199999999995</v>
      </c>
      <c r="E25" s="12">
        <v>10.488200000000001</v>
      </c>
      <c r="F25">
        <v>18654797</v>
      </c>
      <c r="G25">
        <v>4232308</v>
      </c>
      <c r="H25">
        <v>-23.257899999999999</v>
      </c>
      <c r="I25" s="3">
        <v>-3.6160999999999994</v>
      </c>
      <c r="J25" s="8">
        <v>1410</v>
      </c>
      <c r="K25" s="9">
        <v>1.0553499999999993E-2</v>
      </c>
      <c r="L25" s="9">
        <v>-2.4300299999999999</v>
      </c>
      <c r="M25">
        <v>-0.73821899999999996</v>
      </c>
      <c r="N25" s="3">
        <v>-19.6418</v>
      </c>
    </row>
    <row r="26" spans="1:14" x14ac:dyDescent="0.15">
      <c r="A26" s="6" t="s">
        <v>29</v>
      </c>
      <c r="B26" s="6">
        <v>1412</v>
      </c>
      <c r="C26" s="12">
        <v>7.8882399999999997</v>
      </c>
      <c r="D26" s="12">
        <v>-6.6117600000000003</v>
      </c>
      <c r="E26" s="12">
        <v>1.77647</v>
      </c>
      <c r="F26">
        <v>18654789</v>
      </c>
      <c r="G26">
        <v>4232408</v>
      </c>
      <c r="H26">
        <v>-14.6668</v>
      </c>
      <c r="I26" s="3">
        <v>5.6001999999999992</v>
      </c>
      <c r="J26" s="8">
        <v>1410</v>
      </c>
      <c r="K26" s="9">
        <v>1.0553499999999993E-2</v>
      </c>
      <c r="L26" s="9">
        <v>-2.4300299999999999</v>
      </c>
      <c r="M26">
        <v>-0.62522100000000003</v>
      </c>
      <c r="N26" s="3">
        <v>-20.266999999999999</v>
      </c>
    </row>
    <row r="27" spans="1:14" x14ac:dyDescent="0.15">
      <c r="A27" s="6" t="s">
        <v>30</v>
      </c>
      <c r="B27" s="6">
        <v>1416</v>
      </c>
      <c r="C27" s="12">
        <v>-5.5176499999999997</v>
      </c>
      <c r="D27" s="12">
        <v>0.98235300000000003</v>
      </c>
      <c r="E27" s="12">
        <v>-4.6352900000000004</v>
      </c>
      <c r="F27">
        <v>18654796</v>
      </c>
      <c r="G27">
        <v>4232512</v>
      </c>
      <c r="H27">
        <v>-20.7315</v>
      </c>
      <c r="I27" s="3">
        <v>0.30819999999999936</v>
      </c>
      <c r="J27" s="8">
        <v>1410</v>
      </c>
      <c r="K27" s="9">
        <v>1.0553499999999993E-2</v>
      </c>
      <c r="L27" s="9">
        <v>-2.4300299999999999</v>
      </c>
      <c r="M27">
        <v>-0.77267699999999995</v>
      </c>
      <c r="N27" s="3">
        <v>-21.0397</v>
      </c>
    </row>
    <row r="28" spans="1:14" x14ac:dyDescent="0.15">
      <c r="A28" s="6" t="s">
        <v>31</v>
      </c>
      <c r="B28" s="6">
        <v>1421</v>
      </c>
      <c r="C28" s="12">
        <v>1.4764699999999999</v>
      </c>
      <c r="D28" s="12">
        <v>2.8764699999999999</v>
      </c>
      <c r="E28" s="12">
        <v>4.6529400000000001</v>
      </c>
      <c r="F28">
        <v>18654794</v>
      </c>
      <c r="G28">
        <v>4232610</v>
      </c>
      <c r="H28">
        <v>-19.502099999999999</v>
      </c>
      <c r="I28" s="3">
        <v>2.1856000000000009</v>
      </c>
      <c r="J28" s="8">
        <v>1430</v>
      </c>
      <c r="K28" s="9">
        <v>1.0288499999999992E-2</v>
      </c>
      <c r="L28" s="9">
        <v>-2.4233500000000001</v>
      </c>
      <c r="M28">
        <v>-0.64801200000000003</v>
      </c>
      <c r="N28" s="3">
        <v>-21.6877</v>
      </c>
    </row>
    <row r="29" spans="1:14" x14ac:dyDescent="0.15">
      <c r="A29" s="6" t="s">
        <v>32</v>
      </c>
      <c r="B29" s="6">
        <v>1425</v>
      </c>
      <c r="C29" s="12">
        <v>3.7705899999999999</v>
      </c>
      <c r="D29" s="12">
        <v>-0.82941200000000004</v>
      </c>
      <c r="E29" s="12">
        <v>3.6411799999999999</v>
      </c>
      <c r="F29">
        <v>18654794</v>
      </c>
      <c r="G29">
        <v>4232711</v>
      </c>
      <c r="H29">
        <v>-16.1785</v>
      </c>
      <c r="I29" s="3">
        <v>6.1931000000000012</v>
      </c>
      <c r="J29" s="8">
        <v>1430</v>
      </c>
      <c r="K29" s="9">
        <v>1.0288499999999992E-2</v>
      </c>
      <c r="L29" s="9">
        <v>-2.4233500000000001</v>
      </c>
      <c r="M29">
        <v>-0.68381700000000001</v>
      </c>
      <c r="N29" s="3">
        <v>-22.371600000000001</v>
      </c>
    </row>
    <row r="30" spans="1:14" x14ac:dyDescent="0.15">
      <c r="A30" s="6" t="s">
        <v>33</v>
      </c>
      <c r="B30" s="6">
        <v>1429</v>
      </c>
      <c r="C30" s="12">
        <f>-0.535294</f>
        <v>-0.53529400000000005</v>
      </c>
      <c r="D30" s="12">
        <v>-7.4352900000000002</v>
      </c>
      <c r="E30" s="12">
        <v>-7.7705900000000003</v>
      </c>
      <c r="F30">
        <v>18654794</v>
      </c>
      <c r="G30">
        <v>4232809</v>
      </c>
      <c r="H30">
        <v>-16.860900000000001</v>
      </c>
      <c r="I30" s="3">
        <v>6.174199999999999</v>
      </c>
      <c r="J30" s="8">
        <v>1430</v>
      </c>
      <c r="K30" s="9">
        <v>1.0288499999999992E-2</v>
      </c>
      <c r="L30" s="9">
        <v>-2.4233500000000001</v>
      </c>
      <c r="M30">
        <v>-0.66350600000000004</v>
      </c>
      <c r="N30" s="3">
        <v>-23.0351</v>
      </c>
    </row>
    <row r="31" spans="1:14" x14ac:dyDescent="0.15">
      <c r="A31" s="6" t="s">
        <v>34</v>
      </c>
      <c r="B31" s="6">
        <v>1435</v>
      </c>
      <c r="C31" s="12">
        <f>-6.24118</f>
        <v>-6.2411799999999999</v>
      </c>
      <c r="D31" s="12">
        <v>-2.2411799999999999</v>
      </c>
      <c r="E31" s="12">
        <v>-8.9823500000000003</v>
      </c>
      <c r="F31">
        <v>18654792</v>
      </c>
      <c r="G31">
        <v>4232908</v>
      </c>
      <c r="H31">
        <v>-23.699100000000001</v>
      </c>
      <c r="I31" s="3">
        <v>-9.2999999999996419E-3</v>
      </c>
      <c r="J31" s="8">
        <v>1430</v>
      </c>
      <c r="K31" s="9">
        <v>1.0288499999999992E-2</v>
      </c>
      <c r="L31" s="9">
        <v>-2.4233500000000001</v>
      </c>
      <c r="M31">
        <v>-0.654783</v>
      </c>
      <c r="N31" s="3">
        <v>-23.689800000000002</v>
      </c>
    </row>
    <row r="32" spans="1:14" x14ac:dyDescent="0.15">
      <c r="A32" s="6" t="s">
        <v>35</v>
      </c>
      <c r="B32" s="6">
        <v>1439</v>
      </c>
      <c r="C32" s="12">
        <v>-2.44706</v>
      </c>
      <c r="D32" s="12">
        <v>4.2529399999999997</v>
      </c>
      <c r="E32" s="12">
        <v>1.60588</v>
      </c>
      <c r="F32">
        <v>18654796</v>
      </c>
      <c r="G32">
        <v>4233011</v>
      </c>
      <c r="H32">
        <v>-26.043199999999999</v>
      </c>
      <c r="I32" s="3">
        <v>-1.625</v>
      </c>
      <c r="J32" s="8">
        <v>1430</v>
      </c>
      <c r="K32" s="9">
        <v>1.0288499999999992E-2</v>
      </c>
      <c r="L32" s="9">
        <v>-2.4233500000000001</v>
      </c>
      <c r="M32">
        <v>-0.72834600000000005</v>
      </c>
      <c r="N32" s="3">
        <v>-24.418199999999999</v>
      </c>
    </row>
    <row r="33" spans="1:14" x14ac:dyDescent="0.15">
      <c r="A33" s="6" t="s">
        <v>36</v>
      </c>
      <c r="B33" s="6">
        <v>1442</v>
      </c>
      <c r="C33" s="12">
        <v>4.2470600000000003</v>
      </c>
      <c r="D33" s="12">
        <v>-3.8529399999999998</v>
      </c>
      <c r="E33" s="12">
        <v>0.19411800000000001</v>
      </c>
      <c r="F33">
        <v>18654794</v>
      </c>
      <c r="G33">
        <v>4233111</v>
      </c>
      <c r="H33">
        <v>-21.793199999999999</v>
      </c>
      <c r="I33" s="3">
        <v>3.2142000000000017</v>
      </c>
      <c r="J33" s="8">
        <v>1450</v>
      </c>
      <c r="K33" s="9">
        <v>9.1692000000000023E-3</v>
      </c>
      <c r="L33" s="9">
        <v>-2.4239099999999998</v>
      </c>
      <c r="M33">
        <v>-0.58918899999999996</v>
      </c>
      <c r="N33" s="3">
        <v>-25.007400000000001</v>
      </c>
    </row>
    <row r="34" spans="1:14" x14ac:dyDescent="0.15">
      <c r="A34" s="6" t="s">
        <v>37</v>
      </c>
      <c r="B34" s="6">
        <v>1446</v>
      </c>
      <c r="C34" s="12">
        <f>-4.55882</f>
        <v>-4.5588199999999999</v>
      </c>
      <c r="D34" s="12">
        <v>-7.9588200000000002</v>
      </c>
      <c r="E34" s="12">
        <v>-12.817600000000001</v>
      </c>
      <c r="F34">
        <v>18654797</v>
      </c>
      <c r="G34">
        <v>4233212</v>
      </c>
      <c r="H34">
        <v>-25.999099999999999</v>
      </c>
      <c r="I34" s="3">
        <v>-0.36199999999999832</v>
      </c>
      <c r="J34" s="8">
        <v>1450</v>
      </c>
      <c r="K34" s="9">
        <v>9.1692000000000023E-3</v>
      </c>
      <c r="L34" s="9">
        <v>-2.4239099999999998</v>
      </c>
      <c r="M34">
        <v>-0.62975599999999998</v>
      </c>
      <c r="N34" s="3">
        <v>-25.6371</v>
      </c>
    </row>
    <row r="35" spans="1:14" x14ac:dyDescent="0.15">
      <c r="A35" s="6" t="s">
        <v>38</v>
      </c>
      <c r="B35" s="6">
        <v>1450</v>
      </c>
      <c r="C35" s="12">
        <f>-7.46471</f>
        <v>-7.4647100000000002</v>
      </c>
      <c r="D35" s="12">
        <v>-3.26471</v>
      </c>
      <c r="E35" s="12">
        <v>-10.3294</v>
      </c>
      <c r="F35">
        <v>18654791</v>
      </c>
      <c r="G35">
        <v>4233312</v>
      </c>
      <c r="H35">
        <v>-33.710900000000002</v>
      </c>
      <c r="I35" s="3">
        <v>-7.5122000000000035</v>
      </c>
      <c r="J35" s="8">
        <v>1450</v>
      </c>
      <c r="K35" s="9">
        <v>9.1692000000000023E-3</v>
      </c>
      <c r="L35" s="9">
        <v>-2.4239099999999998</v>
      </c>
      <c r="M35">
        <v>-0.56155900000000003</v>
      </c>
      <c r="N35" s="3">
        <v>-26.198699999999999</v>
      </c>
    </row>
    <row r="36" spans="1:14" x14ac:dyDescent="0.15">
      <c r="A36" s="6" t="s">
        <v>39</v>
      </c>
      <c r="B36" s="6">
        <v>1453</v>
      </c>
      <c r="C36" s="12">
        <f>-4.17059</f>
        <v>-4.1705899999999998</v>
      </c>
      <c r="D36" s="12">
        <v>-15.3706</v>
      </c>
      <c r="E36" s="12">
        <v>-18.641200000000001</v>
      </c>
      <c r="F36">
        <v>18654796</v>
      </c>
      <c r="G36">
        <v>4233411</v>
      </c>
      <c r="H36">
        <v>-37.4285</v>
      </c>
      <c r="I36" s="3">
        <v>-10.598299999999998</v>
      </c>
      <c r="J36" s="8">
        <v>1450</v>
      </c>
      <c r="K36" s="9">
        <v>9.1692000000000023E-3</v>
      </c>
      <c r="L36" s="9">
        <v>-2.4239099999999998</v>
      </c>
      <c r="M36">
        <v>-0.63151100000000004</v>
      </c>
      <c r="N36" s="3">
        <v>-26.830200000000001</v>
      </c>
    </row>
    <row r="37" spans="1:14" x14ac:dyDescent="0.15">
      <c r="A37" s="6" t="s">
        <v>40</v>
      </c>
      <c r="B37" s="6">
        <v>1456</v>
      </c>
      <c r="C37" s="12">
        <v>-14.4765</v>
      </c>
      <c r="D37" s="12">
        <v>4.2235300000000002</v>
      </c>
      <c r="E37" s="12">
        <v>-9.4529399999999999</v>
      </c>
      <c r="F37">
        <v>18654797</v>
      </c>
      <c r="G37">
        <v>4233511</v>
      </c>
      <c r="H37">
        <v>-52.3521</v>
      </c>
      <c r="I37" s="3">
        <v>-24.911999999999999</v>
      </c>
      <c r="J37" s="8">
        <v>1450</v>
      </c>
      <c r="K37" s="9">
        <v>9.1692000000000023E-3</v>
      </c>
      <c r="L37" s="9">
        <v>-2.4239099999999998</v>
      </c>
      <c r="M37">
        <v>-0.60991099999999998</v>
      </c>
      <c r="N37" s="3">
        <v>-27.440100000000001</v>
      </c>
    </row>
    <row r="38" spans="1:14" x14ac:dyDescent="0.15">
      <c r="A38" s="6" t="s">
        <v>41</v>
      </c>
      <c r="B38" s="6">
        <v>1501</v>
      </c>
      <c r="C38" s="12">
        <v>3.6176499999999998</v>
      </c>
      <c r="D38" s="12">
        <v>-9.3823500000000006</v>
      </c>
      <c r="E38" s="12">
        <v>-5.4647100000000002</v>
      </c>
      <c r="F38">
        <v>18654796</v>
      </c>
      <c r="G38">
        <v>4233611</v>
      </c>
      <c r="H38">
        <v>-48.4315</v>
      </c>
      <c r="I38" s="3">
        <v>-20.379100000000001</v>
      </c>
      <c r="J38" s="8">
        <v>1510</v>
      </c>
      <c r="K38" s="9">
        <v>9.3661000000000022E-3</v>
      </c>
      <c r="L38" s="9">
        <v>-2.4191699999999998</v>
      </c>
      <c r="M38">
        <v>-0.612263</v>
      </c>
      <c r="N38" s="3">
        <v>-28.052399999999999</v>
      </c>
    </row>
    <row r="39" spans="1:14" x14ac:dyDescent="0.15">
      <c r="A39" s="6" t="s">
        <v>42</v>
      </c>
      <c r="B39" s="6">
        <v>1505</v>
      </c>
      <c r="C39" s="12">
        <f>-8.48824</f>
        <v>-8.4882399999999993</v>
      </c>
      <c r="D39" s="12">
        <v>-4.9882400000000002</v>
      </c>
      <c r="E39" s="12">
        <v>-13.8765</v>
      </c>
      <c r="F39">
        <v>18654796</v>
      </c>
      <c r="G39">
        <v>4233712</v>
      </c>
      <c r="H39">
        <v>-57.366799999999998</v>
      </c>
      <c r="I39" s="3">
        <v>-28.688899999999997</v>
      </c>
      <c r="J39" s="8">
        <v>1510</v>
      </c>
      <c r="K39" s="9">
        <v>9.3661000000000022E-3</v>
      </c>
      <c r="L39" s="9">
        <v>-2.4191699999999998</v>
      </c>
      <c r="M39">
        <v>-0.62548300000000001</v>
      </c>
      <c r="N39" s="3">
        <v>-28.677900000000001</v>
      </c>
    </row>
    <row r="40" spans="1:14" x14ac:dyDescent="0.15">
      <c r="A40" s="6" t="s">
        <v>43</v>
      </c>
      <c r="B40" s="6">
        <v>1508</v>
      </c>
      <c r="C40" s="12">
        <v>-5.5941200000000002</v>
      </c>
      <c r="D40" s="12">
        <v>8.5058799999999994</v>
      </c>
      <c r="E40" s="12">
        <v>2.9117600000000001</v>
      </c>
      <c r="F40">
        <v>18654795</v>
      </c>
      <c r="G40">
        <v>4233813</v>
      </c>
      <c r="H40">
        <v>-62.658000000000001</v>
      </c>
      <c r="I40" s="3">
        <v>-33.361699999999999</v>
      </c>
      <c r="J40" s="8">
        <v>1510</v>
      </c>
      <c r="K40" s="9">
        <v>9.3661000000000022E-3</v>
      </c>
      <c r="L40" s="9">
        <v>-2.4191699999999998</v>
      </c>
      <c r="M40">
        <v>-0.61845600000000001</v>
      </c>
      <c r="N40" s="3">
        <v>-29.296299999999999</v>
      </c>
    </row>
    <row r="41" spans="1:14" x14ac:dyDescent="0.15">
      <c r="A41" s="6" t="s">
        <v>44</v>
      </c>
      <c r="B41" s="6">
        <v>1541</v>
      </c>
      <c r="C41" s="12">
        <v>7.8928599999999998</v>
      </c>
      <c r="D41" s="12">
        <v>-8.5928599999999999</v>
      </c>
      <c r="E41" s="12">
        <v>-0.7</v>
      </c>
      <c r="F41">
        <v>18654796</v>
      </c>
      <c r="G41">
        <v>4233911</v>
      </c>
      <c r="H41">
        <v>-54.458599999999997</v>
      </c>
      <c r="I41" s="3">
        <v>-24.573199999999996</v>
      </c>
      <c r="J41" s="8">
        <v>1550</v>
      </c>
      <c r="K41" s="9">
        <v>8.8546999999999931E-3</v>
      </c>
      <c r="L41" s="9">
        <v>-2.40557</v>
      </c>
      <c r="M41">
        <v>-0.58912900000000001</v>
      </c>
      <c r="N41" s="3">
        <v>-29.885400000000001</v>
      </c>
    </row>
    <row r="42" spans="1:14" x14ac:dyDescent="0.15">
      <c r="A42" s="6" t="s">
        <v>45</v>
      </c>
      <c r="B42" s="6">
        <v>1558</v>
      </c>
      <c r="C42" s="12">
        <v>-8.1142900000000004</v>
      </c>
      <c r="D42" s="12">
        <v>6.9142900000000003</v>
      </c>
      <c r="E42" s="12">
        <v>-1.4</v>
      </c>
      <c r="F42">
        <v>18654800</v>
      </c>
      <c r="G42">
        <v>4234011</v>
      </c>
      <c r="H42">
        <v>-62.812199999999997</v>
      </c>
      <c r="I42" s="3">
        <v>-32.306100000000001</v>
      </c>
      <c r="J42" s="8">
        <v>1550</v>
      </c>
      <c r="K42" s="9">
        <v>8.8546999999999931E-3</v>
      </c>
      <c r="L42" s="9">
        <v>-2.40557</v>
      </c>
      <c r="M42">
        <v>-0.62070599999999998</v>
      </c>
      <c r="N42" s="3">
        <v>-30.5061</v>
      </c>
    </row>
    <row r="43" spans="1:14" x14ac:dyDescent="0.15">
      <c r="A43" s="6" t="s">
        <v>46</v>
      </c>
      <c r="B43" s="6">
        <v>1605</v>
      </c>
      <c r="C43" s="12">
        <v>6.57857</v>
      </c>
      <c r="D43" s="12">
        <v>-9.7785700000000002</v>
      </c>
      <c r="E43" s="12">
        <v>-3</v>
      </c>
      <c r="F43">
        <v>18654801</v>
      </c>
      <c r="G43">
        <v>4234116</v>
      </c>
      <c r="H43">
        <v>-56.0657</v>
      </c>
      <c r="I43" s="3">
        <v>-24.96</v>
      </c>
      <c r="J43" s="8">
        <v>1610</v>
      </c>
      <c r="K43" s="9">
        <v>8.3972999999999964E-3</v>
      </c>
      <c r="L43" s="9">
        <v>-2.4033799999999998</v>
      </c>
      <c r="M43">
        <v>-0.59957700000000003</v>
      </c>
      <c r="N43" s="3">
        <v>-31.105699999999999</v>
      </c>
    </row>
    <row r="44" spans="1:14" x14ac:dyDescent="0.15">
      <c r="A44" s="6" t="s">
        <v>47</v>
      </c>
      <c r="B44" s="6">
        <v>1610</v>
      </c>
      <c r="C44" s="12">
        <v>-9.0285700000000002</v>
      </c>
      <c r="D44" s="12">
        <v>3.5285700000000002</v>
      </c>
      <c r="E44" s="12">
        <v>-6</v>
      </c>
      <c r="F44">
        <v>18654794</v>
      </c>
      <c r="G44">
        <v>4234207</v>
      </c>
      <c r="H44">
        <v>-65.469300000000004</v>
      </c>
      <c r="I44" s="3">
        <v>-33.892800000000008</v>
      </c>
      <c r="J44" s="8">
        <v>1610</v>
      </c>
      <c r="K44" s="9">
        <v>8.3972999999999964E-3</v>
      </c>
      <c r="L44" s="9">
        <v>-2.4033799999999998</v>
      </c>
      <c r="M44">
        <v>-0.470771</v>
      </c>
      <c r="N44" s="3">
        <v>-31.576499999999999</v>
      </c>
    </row>
    <row r="45" spans="1:14" x14ac:dyDescent="0.15">
      <c r="A45" s="6" t="s">
        <v>48</v>
      </c>
      <c r="B45" s="6">
        <v>1629</v>
      </c>
      <c r="C45" s="12">
        <v>2.36429</v>
      </c>
      <c r="D45" s="12">
        <v>13.435700000000001</v>
      </c>
      <c r="E45" s="12">
        <v>15</v>
      </c>
      <c r="F45">
        <v>18654798</v>
      </c>
      <c r="G45">
        <v>4234308</v>
      </c>
      <c r="H45">
        <v>-62.5229</v>
      </c>
      <c r="I45" s="3">
        <v>-30.395499999999998</v>
      </c>
      <c r="J45" s="8">
        <v>1630</v>
      </c>
      <c r="K45" s="9">
        <v>7.6969999999999955E-3</v>
      </c>
      <c r="L45" s="9">
        <v>-2.3942999999999999</v>
      </c>
      <c r="M45">
        <v>-0.55094600000000005</v>
      </c>
      <c r="N45" s="3">
        <v>-32.127400000000002</v>
      </c>
    </row>
    <row r="46" spans="1:14" x14ac:dyDescent="0.15">
      <c r="A46" s="6" t="s">
        <v>49</v>
      </c>
      <c r="B46" s="6">
        <v>1634</v>
      </c>
      <c r="C46" s="12">
        <v>14.0571</v>
      </c>
      <c r="D46" s="12">
        <v>5.7428600000000003</v>
      </c>
      <c r="E46" s="12">
        <v>19.7</v>
      </c>
      <c r="F46">
        <v>18654800</v>
      </c>
      <c r="G46">
        <v>4234412</v>
      </c>
      <c r="H46">
        <v>-48.776499999999999</v>
      </c>
      <c r="I46" s="3">
        <v>-16.093699999999998</v>
      </c>
      <c r="J46" s="8">
        <v>1630</v>
      </c>
      <c r="K46" s="9">
        <v>7.6969999999999955E-3</v>
      </c>
      <c r="L46" s="9">
        <v>-2.3942999999999999</v>
      </c>
      <c r="M46">
        <v>-0.55534799999999995</v>
      </c>
      <c r="N46" s="3">
        <v>-32.6828</v>
      </c>
    </row>
    <row r="47" spans="1:14" x14ac:dyDescent="0.15">
      <c r="A47" s="6" t="s">
        <v>50</v>
      </c>
      <c r="B47" s="6">
        <v>1641</v>
      </c>
      <c r="C47" s="12">
        <v>6.45</v>
      </c>
      <c r="D47" s="12">
        <v>-19.95</v>
      </c>
      <c r="E47" s="12">
        <v>-13.8</v>
      </c>
      <c r="F47">
        <v>18654798</v>
      </c>
      <c r="G47">
        <v>4234511</v>
      </c>
      <c r="H47">
        <v>-42.68</v>
      </c>
      <c r="I47" s="3">
        <v>-9.5193999999999974</v>
      </c>
      <c r="J47" s="8">
        <v>1650</v>
      </c>
      <c r="K47" s="9">
        <v>7.2414999999999979E-3</v>
      </c>
      <c r="L47" s="9">
        <v>-2.3920300000000001</v>
      </c>
      <c r="M47">
        <v>-0.47784100000000002</v>
      </c>
      <c r="N47" s="3">
        <v>-33.160600000000002</v>
      </c>
    </row>
    <row r="48" spans="1:14" x14ac:dyDescent="0.15">
      <c r="A48" s="6" t="s">
        <v>51</v>
      </c>
      <c r="B48" s="6">
        <v>1646</v>
      </c>
      <c r="C48" s="12">
        <f>-19.9571</f>
        <v>-19.957100000000001</v>
      </c>
      <c r="D48" s="12">
        <v>-0.24285699999999999</v>
      </c>
      <c r="E48" s="12">
        <v>-20.100000000000001</v>
      </c>
      <c r="F48">
        <v>18654801</v>
      </c>
      <c r="G48">
        <v>4234610</v>
      </c>
      <c r="H48">
        <v>-62.633600000000001</v>
      </c>
      <c r="I48" s="3">
        <v>-28.968600000000002</v>
      </c>
      <c r="J48" s="8">
        <v>1650</v>
      </c>
      <c r="K48" s="9">
        <v>7.2414999999999979E-3</v>
      </c>
      <c r="L48" s="9">
        <v>-2.3920300000000001</v>
      </c>
      <c r="M48">
        <v>-0.50434500000000004</v>
      </c>
      <c r="N48" s="3">
        <v>-33.664999999999999</v>
      </c>
    </row>
    <row r="49" spans="1:14" x14ac:dyDescent="0.15">
      <c r="A49" s="6" t="s">
        <v>52</v>
      </c>
      <c r="B49" s="6">
        <v>1650</v>
      </c>
      <c r="C49" s="12">
        <v>0.53571400000000002</v>
      </c>
      <c r="D49" s="12">
        <v>-25.1357</v>
      </c>
      <c r="E49" s="12">
        <v>-24.1</v>
      </c>
      <c r="F49">
        <v>18654799</v>
      </c>
      <c r="G49">
        <v>4234712</v>
      </c>
      <c r="H49">
        <v>-62.487200000000001</v>
      </c>
      <c r="I49" s="3">
        <v>-28.329599999999999</v>
      </c>
      <c r="J49" s="8">
        <v>1650</v>
      </c>
      <c r="K49" s="9">
        <v>7.2414999999999979E-3</v>
      </c>
      <c r="L49" s="9">
        <v>-2.3920300000000001</v>
      </c>
      <c r="M49">
        <v>-0.492643</v>
      </c>
      <c r="N49" s="3">
        <v>-34.157600000000002</v>
      </c>
    </row>
    <row r="50" spans="1:14" x14ac:dyDescent="0.15">
      <c r="A50" s="6" t="s">
        <v>53</v>
      </c>
      <c r="B50" s="6">
        <v>1655</v>
      </c>
      <c r="C50" s="12">
        <v>-27.371400000000001</v>
      </c>
      <c r="D50" s="12">
        <v>3.17143</v>
      </c>
      <c r="E50" s="12">
        <v>-24.4</v>
      </c>
      <c r="F50">
        <v>18654799</v>
      </c>
      <c r="G50">
        <v>4234811</v>
      </c>
      <c r="H50">
        <v>-88.740700000000004</v>
      </c>
      <c r="I50" s="3">
        <v>-54.094600000000007</v>
      </c>
      <c r="J50" s="8">
        <v>1650</v>
      </c>
      <c r="K50" s="9">
        <v>7.2414999999999979E-3</v>
      </c>
      <c r="L50" s="9">
        <v>-2.3920300000000001</v>
      </c>
      <c r="M50">
        <v>-0.48844300000000002</v>
      </c>
      <c r="N50" s="3">
        <v>-34.646099999999997</v>
      </c>
    </row>
    <row r="51" spans="1:14" x14ac:dyDescent="0.15">
      <c r="A51" s="6" t="s">
        <v>54</v>
      </c>
      <c r="B51" s="6">
        <v>1659</v>
      </c>
      <c r="C51" s="12">
        <v>2.5214300000000001</v>
      </c>
      <c r="D51" s="12">
        <v>-0.421429</v>
      </c>
      <c r="E51" s="12">
        <v>2</v>
      </c>
      <c r="F51">
        <v>18654800</v>
      </c>
      <c r="G51">
        <v>4234910</v>
      </c>
      <c r="H51">
        <v>-85.894300000000001</v>
      </c>
      <c r="I51" s="3">
        <v>-50.7545</v>
      </c>
      <c r="J51" s="8">
        <v>1650</v>
      </c>
      <c r="K51" s="9">
        <v>7.2414999999999979E-3</v>
      </c>
      <c r="L51" s="9">
        <v>-2.3920300000000001</v>
      </c>
      <c r="M51">
        <v>-0.49374299999999999</v>
      </c>
      <c r="N51" s="3">
        <v>-35.139800000000001</v>
      </c>
    </row>
    <row r="52" spans="1:14" x14ac:dyDescent="0.15">
      <c r="A52" s="6" t="s">
        <v>55</v>
      </c>
      <c r="B52" s="6">
        <v>1703</v>
      </c>
      <c r="C52" s="12">
        <f>-0.185714</f>
        <v>-0.18571399999999999</v>
      </c>
      <c r="D52" s="12">
        <v>-1.2142900000000001</v>
      </c>
      <c r="E52" s="12">
        <v>-1.8</v>
      </c>
      <c r="F52">
        <v>18654799</v>
      </c>
      <c r="G52">
        <v>4235012</v>
      </c>
      <c r="H52">
        <v>-86.197900000000004</v>
      </c>
      <c r="I52" s="3">
        <v>-50.572900000000004</v>
      </c>
      <c r="J52" s="8">
        <v>1710</v>
      </c>
      <c r="K52" s="9">
        <v>7.0019999999999943E-3</v>
      </c>
      <c r="L52" s="9">
        <v>-2.3850199999999999</v>
      </c>
      <c r="M52">
        <v>-0.48516100000000001</v>
      </c>
      <c r="N52" s="3">
        <v>-35.625</v>
      </c>
    </row>
    <row r="53" spans="1:14" x14ac:dyDescent="0.15">
      <c r="A53" s="6" t="s">
        <v>56</v>
      </c>
      <c r="B53" s="6">
        <v>1709</v>
      </c>
      <c r="C53" s="12">
        <f>-0.292857</f>
        <v>-0.29285699999999998</v>
      </c>
      <c r="D53" s="12">
        <v>-7.3071400000000004</v>
      </c>
      <c r="E53" s="12">
        <v>-7.6</v>
      </c>
      <c r="F53">
        <v>18654797</v>
      </c>
      <c r="G53">
        <v>4235112</v>
      </c>
      <c r="H53">
        <v>-86.951400000000007</v>
      </c>
      <c r="I53" s="3">
        <v>-50.856000000000009</v>
      </c>
      <c r="J53" s="8">
        <v>1710</v>
      </c>
      <c r="K53" s="9">
        <v>7.0019999999999943E-3</v>
      </c>
      <c r="L53" s="9">
        <v>-2.3850199999999999</v>
      </c>
      <c r="M53">
        <v>-0.47045700000000001</v>
      </c>
      <c r="N53" s="3">
        <v>-36.095399999999998</v>
      </c>
    </row>
    <row r="54" spans="1:14" x14ac:dyDescent="0.15">
      <c r="A54" s="6" t="s">
        <v>57</v>
      </c>
      <c r="B54" s="6">
        <v>1717</v>
      </c>
      <c r="C54" s="12">
        <v>-7.4894699999999998</v>
      </c>
      <c r="D54" s="12">
        <v>2.79474</v>
      </c>
      <c r="E54" s="12">
        <v>-4.18947</v>
      </c>
      <c r="F54">
        <v>18654799</v>
      </c>
      <c r="G54">
        <v>4235212</v>
      </c>
      <c r="H54">
        <v>-94.349699999999999</v>
      </c>
      <c r="I54" s="3">
        <v>-57.763500000000001</v>
      </c>
      <c r="J54" s="8">
        <v>1710</v>
      </c>
      <c r="K54" s="9">
        <v>7.0019999999999943E-3</v>
      </c>
      <c r="L54" s="9">
        <v>-2.3850199999999999</v>
      </c>
      <c r="M54">
        <v>-0.49082399999999998</v>
      </c>
      <c r="N54" s="3">
        <v>-36.586199999999998</v>
      </c>
    </row>
    <row r="55" spans="1:14" x14ac:dyDescent="0.15">
      <c r="A55" s="6" t="s">
        <v>58</v>
      </c>
      <c r="B55" s="6">
        <v>1720</v>
      </c>
      <c r="C55" s="12">
        <v>1.72105</v>
      </c>
      <c r="D55" s="12">
        <v>-8.6105300000000007</v>
      </c>
      <c r="E55" s="12">
        <v>-7.1789500000000004</v>
      </c>
      <c r="F55">
        <v>18654799</v>
      </c>
      <c r="G55">
        <v>4235311</v>
      </c>
      <c r="H55">
        <v>-92.091800000000006</v>
      </c>
      <c r="I55" s="3">
        <v>-55.029700000000005</v>
      </c>
      <c r="J55" s="8">
        <v>1710</v>
      </c>
      <c r="K55" s="9">
        <v>7.0019999999999943E-3</v>
      </c>
      <c r="L55" s="9">
        <v>-2.3850199999999999</v>
      </c>
      <c r="M55">
        <v>-0.47583399999999998</v>
      </c>
      <c r="N55" s="3">
        <v>-37.062100000000001</v>
      </c>
    </row>
    <row r="56" spans="1:14" x14ac:dyDescent="0.15">
      <c r="A56" s="6" t="s">
        <v>59</v>
      </c>
      <c r="B56" s="6">
        <v>1724</v>
      </c>
      <c r="C56" s="12">
        <v>-9.5684199999999997</v>
      </c>
      <c r="D56" s="12">
        <v>4.0842099999999997</v>
      </c>
      <c r="E56" s="12">
        <v>-5.9684200000000001</v>
      </c>
      <c r="F56">
        <v>18654800</v>
      </c>
      <c r="G56">
        <v>4235411</v>
      </c>
      <c r="H56">
        <v>-101.181</v>
      </c>
      <c r="I56" s="3">
        <v>-63.676399999999994</v>
      </c>
      <c r="J56" s="8">
        <v>1730</v>
      </c>
      <c r="K56" s="9">
        <v>6.3180999999999932E-3</v>
      </c>
      <c r="L56" s="9">
        <v>-2.37568</v>
      </c>
      <c r="M56">
        <v>-0.442521</v>
      </c>
      <c r="N56" s="3">
        <v>-37.504600000000003</v>
      </c>
    </row>
    <row r="57" spans="1:14" x14ac:dyDescent="0.15">
      <c r="A57" s="6" t="s">
        <v>60</v>
      </c>
      <c r="B57" s="6">
        <v>1729</v>
      </c>
      <c r="C57" s="12">
        <v>4.6421099999999997</v>
      </c>
      <c r="D57" s="12">
        <v>2.1789499999999999</v>
      </c>
      <c r="E57" s="12">
        <v>6.9421099999999996</v>
      </c>
      <c r="F57">
        <v>18654801</v>
      </c>
      <c r="G57">
        <v>4235512</v>
      </c>
      <c r="H57">
        <v>-96.818200000000004</v>
      </c>
      <c r="I57" s="3">
        <v>-58.866700000000002</v>
      </c>
      <c r="J57" s="8">
        <v>1730</v>
      </c>
      <c r="K57" s="9">
        <v>6.3180999999999932E-3</v>
      </c>
      <c r="L57" s="9">
        <v>-2.37568</v>
      </c>
      <c r="M57">
        <v>-0.44690099999999999</v>
      </c>
      <c r="N57" s="3">
        <v>-37.951500000000003</v>
      </c>
    </row>
    <row r="58" spans="1:14" x14ac:dyDescent="0.15">
      <c r="A58" s="6" t="s">
        <v>61</v>
      </c>
      <c r="B58" s="6">
        <v>1731</v>
      </c>
      <c r="C58" s="12">
        <v>1.9526300000000001</v>
      </c>
      <c r="D58" s="12">
        <v>-6.2263200000000003</v>
      </c>
      <c r="E58" s="12">
        <v>-4.1473699999999996</v>
      </c>
      <c r="F58">
        <v>18654801</v>
      </c>
      <c r="G58">
        <v>4235611</v>
      </c>
      <c r="H58">
        <v>-94.752399999999994</v>
      </c>
      <c r="I58" s="3">
        <v>-56.367299999999993</v>
      </c>
      <c r="J58" s="8">
        <v>1730</v>
      </c>
      <c r="K58" s="9">
        <v>6.3180999999999932E-3</v>
      </c>
      <c r="L58" s="9">
        <v>-2.37568</v>
      </c>
      <c r="M58">
        <v>-0.43358799999999997</v>
      </c>
      <c r="N58" s="3">
        <v>-38.385100000000001</v>
      </c>
    </row>
    <row r="59" spans="1:14" x14ac:dyDescent="0.15">
      <c r="A59" s="6" t="s">
        <v>62</v>
      </c>
      <c r="B59" s="6">
        <v>1735</v>
      </c>
      <c r="C59" s="12">
        <v>-5.3368399999999996</v>
      </c>
      <c r="D59" s="12">
        <v>12.5684</v>
      </c>
      <c r="E59" s="12">
        <v>6.8631599999999997</v>
      </c>
      <c r="F59">
        <v>18654801</v>
      </c>
      <c r="G59">
        <v>4235712</v>
      </c>
      <c r="H59">
        <v>-100.53400000000001</v>
      </c>
      <c r="I59" s="3">
        <v>-61.706600000000009</v>
      </c>
      <c r="J59" s="8">
        <v>1730</v>
      </c>
      <c r="K59" s="9">
        <v>6.3180999999999932E-3</v>
      </c>
      <c r="L59" s="9">
        <v>-2.37568</v>
      </c>
      <c r="M59">
        <v>-0.44234699999999999</v>
      </c>
      <c r="N59" s="3">
        <v>-38.827399999999997</v>
      </c>
    </row>
    <row r="60" spans="1:14" x14ac:dyDescent="0.15">
      <c r="A60" s="6" t="s">
        <v>63</v>
      </c>
      <c r="B60" s="6">
        <v>1739</v>
      </c>
      <c r="C60" s="12">
        <v>11.6737</v>
      </c>
      <c r="D60" s="12">
        <v>-12.236800000000001</v>
      </c>
      <c r="E60" s="12">
        <v>-0.72631599999999996</v>
      </c>
      <c r="F60">
        <v>18654797</v>
      </c>
      <c r="G60">
        <v>4235813</v>
      </c>
      <c r="H60">
        <v>-88.412899999999993</v>
      </c>
      <c r="I60" s="3">
        <v>-49.16129999999999</v>
      </c>
      <c r="J60" s="8">
        <v>1730</v>
      </c>
      <c r="K60" s="9">
        <v>6.3180999999999932E-3</v>
      </c>
      <c r="L60" s="9">
        <v>-2.37568</v>
      </c>
      <c r="M60">
        <v>-0.42413200000000001</v>
      </c>
      <c r="N60" s="3">
        <v>-39.251600000000003</v>
      </c>
    </row>
    <row r="61" spans="1:14" x14ac:dyDescent="0.15">
      <c r="A61" s="6" t="s">
        <v>64</v>
      </c>
      <c r="B61" s="6">
        <v>1743</v>
      </c>
      <c r="C61" s="12">
        <v>-11.0158</v>
      </c>
      <c r="D61" s="12">
        <v>5.9578899999999999</v>
      </c>
      <c r="E61" s="12">
        <v>-4.9157900000000003</v>
      </c>
      <c r="F61">
        <v>18654799</v>
      </c>
      <c r="G61">
        <v>4235911</v>
      </c>
      <c r="H61">
        <v>-100.039</v>
      </c>
      <c r="I61" s="3">
        <v>-60.366399999999999</v>
      </c>
      <c r="J61" s="8">
        <v>1750</v>
      </c>
      <c r="K61" s="9">
        <v>6.0966999999999966E-3</v>
      </c>
      <c r="L61" s="9">
        <v>-2.3803299999999998</v>
      </c>
      <c r="M61" s="10">
        <v>-0.42098799999999997</v>
      </c>
      <c r="N61" s="3">
        <v>-39.672600000000003</v>
      </c>
    </row>
    <row r="62" spans="1:14" x14ac:dyDescent="0.15">
      <c r="A62" s="6" t="s">
        <v>65</v>
      </c>
      <c r="B62" s="6">
        <v>1750</v>
      </c>
      <c r="C62" s="12">
        <v>5.1947400000000004</v>
      </c>
      <c r="D62" s="12">
        <v>-4.2473700000000001</v>
      </c>
      <c r="E62" s="12">
        <v>0.99473699999999998</v>
      </c>
      <c r="F62">
        <v>18654801</v>
      </c>
      <c r="G62">
        <v>4236011</v>
      </c>
      <c r="H62">
        <v>-94.462900000000005</v>
      </c>
      <c r="I62" s="3">
        <v>-54.360900000000008</v>
      </c>
      <c r="J62" s="8">
        <v>1750</v>
      </c>
      <c r="K62" s="9">
        <v>6.0966999999999966E-3</v>
      </c>
      <c r="L62" s="9">
        <v>-2.3803299999999998</v>
      </c>
      <c r="M62" s="10">
        <v>-0.4294</v>
      </c>
      <c r="N62" s="3">
        <v>-40.101999999999997</v>
      </c>
    </row>
    <row r="63" spans="1:14" x14ac:dyDescent="0.15">
      <c r="A63" s="6" t="s">
        <v>66</v>
      </c>
      <c r="B63" s="6">
        <v>1754</v>
      </c>
      <c r="C63" s="12">
        <f>-3.69474</f>
        <v>-3.6947399999999999</v>
      </c>
      <c r="D63" s="12">
        <v>-4.1526300000000003</v>
      </c>
      <c r="E63" s="12">
        <v>-7.8947399999999996</v>
      </c>
      <c r="F63">
        <v>18654801</v>
      </c>
      <c r="G63">
        <v>4236112</v>
      </c>
      <c r="H63">
        <v>-98.433899999999994</v>
      </c>
      <c r="I63" s="3">
        <v>-57.907199999999996</v>
      </c>
      <c r="J63" s="8">
        <v>1750</v>
      </c>
      <c r="K63" s="9">
        <v>6.0966999999999966E-3</v>
      </c>
      <c r="L63" s="9">
        <v>-2.3803299999999998</v>
      </c>
      <c r="M63">
        <v>-0.42477799999999999</v>
      </c>
      <c r="N63" s="3">
        <v>-40.526699999999998</v>
      </c>
    </row>
    <row r="64" spans="1:14" x14ac:dyDescent="0.15">
      <c r="A64" s="6" t="s">
        <v>67</v>
      </c>
      <c r="B64" s="6">
        <v>1757</v>
      </c>
      <c r="C64" s="12">
        <f>-3.48421</f>
        <v>-3.48421</v>
      </c>
      <c r="D64" s="12">
        <v>-5.1578900000000001</v>
      </c>
      <c r="E64" s="12">
        <v>-8.6842100000000002</v>
      </c>
      <c r="F64">
        <v>18654801</v>
      </c>
      <c r="G64">
        <v>4236211</v>
      </c>
      <c r="H64">
        <v>-102.252</v>
      </c>
      <c r="I64" s="3">
        <v>-61.308899999999994</v>
      </c>
      <c r="J64" s="8">
        <v>1750</v>
      </c>
      <c r="K64" s="9">
        <v>6.0966999999999966E-3</v>
      </c>
      <c r="L64" s="9">
        <v>-2.3803299999999998</v>
      </c>
      <c r="M64">
        <v>-0.41636600000000001</v>
      </c>
      <c r="N64" s="3">
        <v>-40.943100000000001</v>
      </c>
    </row>
    <row r="65" spans="1:14" x14ac:dyDescent="0.15">
      <c r="A65" s="6" t="s">
        <v>68</v>
      </c>
      <c r="B65" s="6">
        <v>1800</v>
      </c>
      <c r="C65" s="12">
        <f>-4.17368</f>
        <v>-4.1736800000000001</v>
      </c>
      <c r="D65" s="12">
        <v>-3.2631600000000001</v>
      </c>
      <c r="E65" s="12">
        <v>-7.1736800000000001</v>
      </c>
      <c r="F65">
        <v>18654801</v>
      </c>
      <c r="G65">
        <v>4236311</v>
      </c>
      <c r="H65">
        <v>-106.91800000000001</v>
      </c>
      <c r="I65" s="3">
        <v>-65.554300000000012</v>
      </c>
      <c r="J65" s="8">
        <v>1750</v>
      </c>
      <c r="K65" s="9">
        <v>6.0966999999999966E-3</v>
      </c>
      <c r="L65" s="9">
        <v>-2.3803299999999998</v>
      </c>
      <c r="M65">
        <v>-0.420572</v>
      </c>
      <c r="N65" s="3">
        <v>-41.363700000000001</v>
      </c>
    </row>
    <row r="66" spans="1:14" x14ac:dyDescent="0.15">
      <c r="A66" s="6" t="s">
        <v>69</v>
      </c>
      <c r="B66" s="6">
        <v>1805</v>
      </c>
      <c r="C66" s="12">
        <v>-3.8631600000000001</v>
      </c>
      <c r="D66" s="12">
        <v>12.7316</v>
      </c>
      <c r="E66" s="12">
        <v>8.7368400000000008</v>
      </c>
      <c r="F66">
        <v>18654802</v>
      </c>
      <c r="G66">
        <v>4236411</v>
      </c>
      <c r="H66">
        <v>-110.48099999999999</v>
      </c>
      <c r="I66" s="3">
        <v>-68.675099999999986</v>
      </c>
      <c r="J66" s="8">
        <v>1810</v>
      </c>
      <c r="K66" s="9">
        <v>6.3132999999999939E-3</v>
      </c>
      <c r="L66" s="9">
        <v>-2.37554</v>
      </c>
      <c r="M66">
        <v>-0.44224799999999997</v>
      </c>
      <c r="N66" s="3">
        <v>-41.805900000000001</v>
      </c>
    </row>
    <row r="67" spans="1:14" x14ac:dyDescent="0.15">
      <c r="A67" s="6" t="s">
        <v>70</v>
      </c>
      <c r="B67" s="6">
        <v>1810</v>
      </c>
      <c r="C67" s="12">
        <v>14.647399999999999</v>
      </c>
      <c r="D67" s="12">
        <v>-1.37368</v>
      </c>
      <c r="E67" s="12">
        <v>13.5474</v>
      </c>
      <c r="F67">
        <v>18654802</v>
      </c>
      <c r="G67">
        <v>4236511</v>
      </c>
      <c r="H67">
        <v>-96.791799999999995</v>
      </c>
      <c r="I67" s="3">
        <v>-54.548199999999994</v>
      </c>
      <c r="J67" s="8">
        <v>1810</v>
      </c>
      <c r="K67" s="9">
        <v>6.3132999999999939E-3</v>
      </c>
      <c r="L67" s="9">
        <v>-2.37554</v>
      </c>
      <c r="M67">
        <v>-0.43769799999999998</v>
      </c>
      <c r="N67" s="3">
        <v>-42.243600000000001</v>
      </c>
    </row>
    <row r="68" spans="1:14" x14ac:dyDescent="0.15">
      <c r="A68" s="6" t="s">
        <v>71</v>
      </c>
      <c r="B68" s="6">
        <v>1813</v>
      </c>
      <c r="C68" s="12">
        <f>-2.04211</f>
        <v>-2.0421100000000001</v>
      </c>
      <c r="D68" s="12">
        <v>-3.6789499999999999</v>
      </c>
      <c r="E68" s="12">
        <v>-5.9421099999999996</v>
      </c>
      <c r="F68">
        <v>18654803</v>
      </c>
      <c r="G68">
        <v>4236611</v>
      </c>
      <c r="H68">
        <v>-98.499700000000004</v>
      </c>
      <c r="I68" s="3">
        <v>-55.813800000000008</v>
      </c>
      <c r="J68" s="8">
        <v>1810</v>
      </c>
      <c r="K68" s="9">
        <v>6.3132999999999939E-3</v>
      </c>
      <c r="L68" s="9">
        <v>-2.37554</v>
      </c>
      <c r="M68">
        <v>-0.44224799999999997</v>
      </c>
      <c r="N68" s="3">
        <v>-42.685899999999997</v>
      </c>
    </row>
    <row r="69" spans="1:14" x14ac:dyDescent="0.15">
      <c r="A69" s="6" t="s">
        <v>72</v>
      </c>
      <c r="B69" s="6">
        <v>1816</v>
      </c>
      <c r="C69" s="12">
        <v>-2.7315800000000001</v>
      </c>
      <c r="D69" s="12">
        <v>17.715800000000002</v>
      </c>
      <c r="E69" s="12">
        <v>15.0684</v>
      </c>
      <c r="F69">
        <v>18654807</v>
      </c>
      <c r="G69">
        <v>4236711</v>
      </c>
      <c r="H69">
        <v>-101.705</v>
      </c>
      <c r="I69" s="3">
        <v>-58.563199999999995</v>
      </c>
      <c r="J69" s="8">
        <v>1810</v>
      </c>
      <c r="K69" s="9">
        <v>6.3132999999999939E-3</v>
      </c>
      <c r="L69" s="9">
        <v>-2.37554</v>
      </c>
      <c r="M69">
        <v>-0.455897</v>
      </c>
      <c r="N69" s="3">
        <v>-43.141800000000003</v>
      </c>
    </row>
    <row r="70" spans="1:14" x14ac:dyDescent="0.15">
      <c r="A70" s="6" t="s">
        <v>73</v>
      </c>
      <c r="B70" s="6">
        <v>1825</v>
      </c>
      <c r="C70" s="12">
        <v>18.678899999999999</v>
      </c>
      <c r="D70" s="12">
        <v>-1.2894699999999999</v>
      </c>
      <c r="E70" s="12">
        <v>16.978899999999999</v>
      </c>
      <c r="F70">
        <v>18654802</v>
      </c>
      <c r="G70">
        <v>4236811</v>
      </c>
      <c r="H70">
        <v>-83.507599999999996</v>
      </c>
      <c r="I70" s="3">
        <v>-40.036699999999996</v>
      </c>
      <c r="J70" s="8">
        <v>1830</v>
      </c>
      <c r="K70" s="9">
        <v>4.9668999999999963E-3</v>
      </c>
      <c r="L70" s="9">
        <v>-2.36843</v>
      </c>
      <c r="M70">
        <v>-0.32911499999999999</v>
      </c>
      <c r="N70" s="3">
        <v>-43.4709</v>
      </c>
    </row>
    <row r="71" spans="1:14" x14ac:dyDescent="0.15">
      <c r="A71" s="6" t="s">
        <v>74</v>
      </c>
      <c r="B71" s="6">
        <v>1829</v>
      </c>
      <c r="C71" s="12">
        <f>-1.41053</f>
        <v>-1.4105300000000001</v>
      </c>
      <c r="D71" s="12">
        <v>-10.0947</v>
      </c>
      <c r="E71" s="12">
        <v>-11.6105</v>
      </c>
      <c r="F71">
        <v>18654803</v>
      </c>
      <c r="G71">
        <v>4236910</v>
      </c>
      <c r="H71">
        <v>-84.857600000000005</v>
      </c>
      <c r="I71" s="3">
        <v>-41.039700000000003</v>
      </c>
      <c r="J71" s="8">
        <v>1830</v>
      </c>
      <c r="K71" s="9">
        <v>4.9668999999999963E-3</v>
      </c>
      <c r="L71" s="9">
        <v>-2.36843</v>
      </c>
      <c r="M71">
        <v>-0.34697499999999998</v>
      </c>
      <c r="N71" s="3">
        <v>-43.817900000000002</v>
      </c>
    </row>
    <row r="72" spans="1:14" x14ac:dyDescent="0.15">
      <c r="A72" t="s">
        <v>75</v>
      </c>
      <c r="B72">
        <v>1039</v>
      </c>
      <c r="C72" s="13">
        <f>-8.90333</f>
        <v>-8.9033300000000004</v>
      </c>
      <c r="D72" s="13">
        <v>-16.68</v>
      </c>
      <c r="E72" s="13">
        <v>-25.0867</v>
      </c>
      <c r="F72">
        <v>18654803</v>
      </c>
      <c r="G72">
        <v>4237011</v>
      </c>
      <c r="H72">
        <v>-94.3566</v>
      </c>
      <c r="I72" s="3">
        <v>-50.188400000000001</v>
      </c>
      <c r="J72" s="8">
        <v>1830</v>
      </c>
      <c r="K72" s="9">
        <v>4.9668999999999963E-3</v>
      </c>
      <c r="L72" s="9">
        <v>-2.36843</v>
      </c>
      <c r="M72">
        <v>-0.350358</v>
      </c>
      <c r="N72" s="3">
        <v>-44.168199999999999</v>
      </c>
    </row>
    <row r="73" spans="1:14" x14ac:dyDescent="0.15">
      <c r="A73" t="s">
        <v>76</v>
      </c>
      <c r="B73">
        <v>1043</v>
      </c>
      <c r="C73" s="13">
        <v>-14.2067</v>
      </c>
      <c r="D73" s="13">
        <v>7.64</v>
      </c>
      <c r="E73" s="13">
        <v>-6.17333</v>
      </c>
      <c r="F73">
        <v>18654804</v>
      </c>
      <c r="G73">
        <v>4237112</v>
      </c>
      <c r="H73">
        <v>-109.8</v>
      </c>
      <c r="I73" s="3">
        <v>-64.751999999999995</v>
      </c>
      <c r="J73" s="8">
        <v>1050</v>
      </c>
      <c r="K73" s="9">
        <v>1.2952099999999994E-2</v>
      </c>
      <c r="L73" s="9">
        <v>-2.4138700000000002</v>
      </c>
      <c r="M73">
        <v>-0.87982199999999999</v>
      </c>
      <c r="N73" s="3">
        <v>-45.048000000000002</v>
      </c>
    </row>
    <row r="74" spans="1:14" x14ac:dyDescent="0.15">
      <c r="A74" s="2" t="s">
        <v>77</v>
      </c>
      <c r="B74" s="2">
        <v>1047</v>
      </c>
      <c r="C74" s="13">
        <v>7.59</v>
      </c>
      <c r="D74" s="13">
        <v>-2.2400000000000002</v>
      </c>
      <c r="E74" s="13">
        <v>5.44</v>
      </c>
      <c r="F74" s="2">
        <v>18654805</v>
      </c>
      <c r="G74" s="2">
        <v>4237211</v>
      </c>
      <c r="H74" s="11">
        <v>-102.185</v>
      </c>
      <c r="I74" s="3">
        <v>-56.2744</v>
      </c>
      <c r="J74" s="8">
        <v>1050</v>
      </c>
      <c r="K74" s="9">
        <v>1.2952099999999994E-2</v>
      </c>
      <c r="L74" s="9">
        <v>-2.4138700000000002</v>
      </c>
      <c r="M74">
        <v>-0.862591</v>
      </c>
      <c r="N74" s="3">
        <v>-45.910600000000002</v>
      </c>
    </row>
    <row r="75" spans="1:14" x14ac:dyDescent="0.15">
      <c r="A75" t="s">
        <v>78</v>
      </c>
      <c r="B75">
        <v>1051</v>
      </c>
      <c r="C75" s="13">
        <f>-2.31333</f>
        <v>-2.3133300000000001</v>
      </c>
      <c r="D75" s="13">
        <v>-11.32</v>
      </c>
      <c r="E75" s="13">
        <v>-13.4467</v>
      </c>
      <c r="F75">
        <v>18654804</v>
      </c>
      <c r="G75">
        <v>4237312</v>
      </c>
      <c r="H75">
        <v>-104.462</v>
      </c>
      <c r="I75" s="3">
        <v>-57.690900000000006</v>
      </c>
      <c r="J75" s="8">
        <v>1050</v>
      </c>
      <c r="K75" s="9">
        <v>1.2952099999999994E-2</v>
      </c>
      <c r="L75" s="9">
        <v>-2.4138700000000002</v>
      </c>
      <c r="M75">
        <v>-0.86047899999999999</v>
      </c>
      <c r="N75" s="3">
        <v>-46.771099999999997</v>
      </c>
    </row>
    <row r="76" spans="1:14" x14ac:dyDescent="0.15">
      <c r="A76" t="s">
        <v>79</v>
      </c>
      <c r="B76">
        <v>1056</v>
      </c>
      <c r="C76" s="13">
        <v>-9.2166700000000006</v>
      </c>
      <c r="D76" s="13">
        <v>0.5</v>
      </c>
      <c r="E76" s="13">
        <v>-8.3333300000000001</v>
      </c>
      <c r="F76">
        <v>18654805</v>
      </c>
      <c r="G76">
        <v>4237410</v>
      </c>
      <c r="H76">
        <v>-114.73</v>
      </c>
      <c r="I76" s="3">
        <v>-67.104900000000001</v>
      </c>
      <c r="J76" s="8">
        <v>1050</v>
      </c>
      <c r="K76" s="9">
        <v>1.2952099999999994E-2</v>
      </c>
      <c r="L76" s="9">
        <v>-2.4138700000000002</v>
      </c>
      <c r="M76">
        <v>-0.85397599999999996</v>
      </c>
      <c r="N76" s="3">
        <v>-47.625100000000003</v>
      </c>
    </row>
    <row r="77" spans="1:14" x14ac:dyDescent="0.15">
      <c r="A77" t="s">
        <v>80</v>
      </c>
      <c r="B77">
        <v>1059</v>
      </c>
      <c r="C77" s="13">
        <v>1.18</v>
      </c>
      <c r="D77" s="13">
        <v>-3.18</v>
      </c>
      <c r="E77" s="13">
        <v>-2.42</v>
      </c>
      <c r="F77">
        <v>18654804</v>
      </c>
      <c r="G77">
        <v>4237512</v>
      </c>
      <c r="H77">
        <v>-113.89</v>
      </c>
      <c r="I77" s="3">
        <v>-65.395800000000008</v>
      </c>
      <c r="J77" s="8">
        <v>1050</v>
      </c>
      <c r="K77" s="9">
        <v>1.2952099999999994E-2</v>
      </c>
      <c r="L77" s="9">
        <v>-2.4138700000000002</v>
      </c>
      <c r="M77">
        <v>-0.86909499999999995</v>
      </c>
      <c r="N77" s="3">
        <v>-48.494199999999999</v>
      </c>
    </row>
    <row r="78" spans="1:14" x14ac:dyDescent="0.15">
      <c r="A78" t="s">
        <v>81</v>
      </c>
      <c r="B78">
        <v>1101</v>
      </c>
      <c r="C78" s="13">
        <v>-2.6233300000000002</v>
      </c>
      <c r="D78" s="13">
        <v>7.04</v>
      </c>
      <c r="E78" s="13">
        <v>4.4933300000000003</v>
      </c>
      <c r="F78">
        <v>18654804</v>
      </c>
      <c r="G78">
        <v>4237612</v>
      </c>
      <c r="H78">
        <v>-116.792</v>
      </c>
      <c r="I78" s="3">
        <v>-67.425700000000006</v>
      </c>
      <c r="J78" s="8">
        <v>1110</v>
      </c>
      <c r="K78" s="9">
        <v>1.3206099999999998E-2</v>
      </c>
      <c r="L78" s="9">
        <v>-2.4202599999999999</v>
      </c>
      <c r="M78">
        <v>-0.872112</v>
      </c>
      <c r="N78" s="3">
        <v>-49.366300000000003</v>
      </c>
    </row>
    <row r="79" spans="1:14" x14ac:dyDescent="0.15">
      <c r="A79" t="s">
        <v>82</v>
      </c>
      <c r="B79">
        <v>1103</v>
      </c>
      <c r="C79" s="13">
        <v>7.5733300000000003</v>
      </c>
      <c r="D79" s="13">
        <v>-4.6399999999999997</v>
      </c>
      <c r="E79" s="13">
        <v>2.7066699999999999</v>
      </c>
      <c r="F79">
        <v>18654804</v>
      </c>
      <c r="G79">
        <v>4237712</v>
      </c>
      <c r="H79">
        <v>-109.485</v>
      </c>
      <c r="I79" s="3">
        <v>-59.246600000000001</v>
      </c>
      <c r="J79" s="8">
        <v>1110</v>
      </c>
      <c r="K79" s="9">
        <v>1.3206099999999998E-2</v>
      </c>
      <c r="L79" s="9">
        <v>-2.4202599999999999</v>
      </c>
      <c r="M79">
        <v>-0.872112</v>
      </c>
      <c r="N79" s="3">
        <v>-50.238399999999999</v>
      </c>
    </row>
    <row r="80" spans="1:14" x14ac:dyDescent="0.15">
      <c r="A80" t="s">
        <v>83</v>
      </c>
      <c r="B80">
        <v>1105</v>
      </c>
      <c r="C80" s="13">
        <f>-6.13</f>
        <v>-6.13</v>
      </c>
      <c r="D80" s="13">
        <v>-4.22</v>
      </c>
      <c r="E80" s="13">
        <v>-10.38</v>
      </c>
      <c r="F80">
        <v>18654805</v>
      </c>
      <c r="G80">
        <v>4237811</v>
      </c>
      <c r="H80">
        <v>-114.87</v>
      </c>
      <c r="I80" s="3">
        <v>-63.758300000000006</v>
      </c>
      <c r="J80" s="8">
        <v>1110</v>
      </c>
      <c r="K80" s="9">
        <v>1.3206099999999998E-2</v>
      </c>
      <c r="L80" s="9">
        <v>-2.4202599999999999</v>
      </c>
      <c r="M80">
        <v>-0.87330700000000006</v>
      </c>
      <c r="N80" s="3">
        <v>-51.111699999999999</v>
      </c>
    </row>
    <row r="81" spans="1:14" x14ac:dyDescent="0.15">
      <c r="A81" t="s">
        <v>84</v>
      </c>
      <c r="B81">
        <v>1108</v>
      </c>
      <c r="C81" s="13">
        <f>-5.13333</f>
        <v>-5.1333299999999999</v>
      </c>
      <c r="D81" s="13">
        <v>-37.700000000000003</v>
      </c>
      <c r="E81" s="13">
        <v>-41.966700000000003</v>
      </c>
      <c r="F81">
        <v>18654804</v>
      </c>
      <c r="G81">
        <v>4237911</v>
      </c>
      <c r="H81">
        <v>-119.547</v>
      </c>
      <c r="I81" s="3">
        <v>-67.573099999999997</v>
      </c>
      <c r="J81" s="8">
        <v>1110</v>
      </c>
      <c r="K81" s="9">
        <v>1.3206099999999998E-2</v>
      </c>
      <c r="L81" s="9">
        <v>-2.4202599999999999</v>
      </c>
      <c r="M81">
        <v>-0.86219500000000004</v>
      </c>
      <c r="N81" s="3">
        <v>-51.9739</v>
      </c>
    </row>
    <row r="82" spans="1:14" x14ac:dyDescent="0.15">
      <c r="A82" t="s">
        <v>85</v>
      </c>
      <c r="B82">
        <v>1109</v>
      </c>
      <c r="C82" s="13">
        <v>-37.136699999999998</v>
      </c>
      <c r="D82" s="13">
        <v>26.42</v>
      </c>
      <c r="E82" s="13">
        <v>-10.253299999999999</v>
      </c>
      <c r="F82">
        <v>18654805</v>
      </c>
      <c r="G82">
        <v>4238011</v>
      </c>
      <c r="H82">
        <v>-156.965</v>
      </c>
      <c r="I82" s="3">
        <v>-104.10910000000001</v>
      </c>
      <c r="J82" s="8">
        <v>1110</v>
      </c>
      <c r="K82" s="9">
        <v>1.3206099999999998E-2</v>
      </c>
      <c r="L82" s="9">
        <v>-2.4202599999999999</v>
      </c>
      <c r="M82">
        <v>-0.88202800000000003</v>
      </c>
      <c r="N82" s="3">
        <v>-52.855899999999998</v>
      </c>
    </row>
    <row r="83" spans="1:14" x14ac:dyDescent="0.15">
      <c r="A83" t="s">
        <v>86</v>
      </c>
      <c r="B83">
        <v>1111</v>
      </c>
      <c r="C83" s="13">
        <v>28.86</v>
      </c>
      <c r="D83" s="13">
        <v>-6.06</v>
      </c>
      <c r="E83" s="13">
        <v>23.06</v>
      </c>
      <c r="F83">
        <v>18654808</v>
      </c>
      <c r="G83">
        <v>4238112</v>
      </c>
      <c r="H83">
        <v>-129.32499999999999</v>
      </c>
      <c r="I83" s="3">
        <v>-75.558499999999981</v>
      </c>
      <c r="J83" s="8">
        <v>1110</v>
      </c>
      <c r="K83" s="9">
        <v>1.3206099999999998E-2</v>
      </c>
      <c r="L83" s="9">
        <v>-2.4202599999999999</v>
      </c>
      <c r="M83">
        <v>-0.91058300000000003</v>
      </c>
      <c r="N83" s="3">
        <v>-53.766500000000001</v>
      </c>
    </row>
    <row r="84" spans="1:14" x14ac:dyDescent="0.15">
      <c r="A84" t="s">
        <v>87</v>
      </c>
      <c r="B84">
        <v>1116</v>
      </c>
      <c r="C84" s="13">
        <f>-5.54333</f>
        <v>-5.5433300000000001</v>
      </c>
      <c r="D84" s="13">
        <v>-1.84</v>
      </c>
      <c r="E84" s="13">
        <v>-7.1266699999999998</v>
      </c>
      <c r="F84">
        <v>18654806</v>
      </c>
      <c r="G84">
        <v>4238211</v>
      </c>
      <c r="H84">
        <v>-135.12700000000001</v>
      </c>
      <c r="I84" s="3">
        <v>-80.516900000000007</v>
      </c>
      <c r="J84" s="8">
        <v>1110</v>
      </c>
      <c r="K84" s="9">
        <v>1.3206099999999998E-2</v>
      </c>
      <c r="L84" s="9">
        <v>-2.4202599999999999</v>
      </c>
      <c r="M84">
        <v>-0.843557</v>
      </c>
      <c r="N84" s="3">
        <v>-54.610100000000003</v>
      </c>
    </row>
    <row r="85" spans="1:14" x14ac:dyDescent="0.15">
      <c r="A85" t="s">
        <v>88</v>
      </c>
      <c r="B85">
        <v>1117</v>
      </c>
      <c r="C85" s="13">
        <v>-2.1466699999999999</v>
      </c>
      <c r="D85" s="13">
        <v>18.18</v>
      </c>
      <c r="E85" s="13">
        <v>16.386700000000001</v>
      </c>
      <c r="F85">
        <v>18654806</v>
      </c>
      <c r="G85">
        <v>4238310</v>
      </c>
      <c r="H85">
        <v>-137.12</v>
      </c>
      <c r="I85" s="3">
        <v>-81.646500000000003</v>
      </c>
      <c r="J85" s="8">
        <v>1110</v>
      </c>
      <c r="K85" s="9">
        <v>1.3206099999999998E-2</v>
      </c>
      <c r="L85" s="9">
        <v>-2.4202599999999999</v>
      </c>
      <c r="M85">
        <v>-0.86339100000000002</v>
      </c>
      <c r="N85" s="3">
        <v>-55.473500000000001</v>
      </c>
    </row>
    <row r="86" spans="1:14" x14ac:dyDescent="0.15">
      <c r="A86" t="s">
        <v>89</v>
      </c>
      <c r="B86">
        <v>1119</v>
      </c>
      <c r="C86" s="13">
        <v>16.850000000000001</v>
      </c>
      <c r="D86" s="13">
        <v>-12.2</v>
      </c>
      <c r="E86" s="13">
        <v>4.5999999999999996</v>
      </c>
      <c r="F86">
        <v>18654806</v>
      </c>
      <c r="G86">
        <v>4238410</v>
      </c>
      <c r="H86">
        <v>-119.605</v>
      </c>
      <c r="I86" s="3">
        <v>-63.259400000000007</v>
      </c>
      <c r="J86" s="8">
        <v>1110</v>
      </c>
      <c r="K86" s="9">
        <v>1.3206099999999998E-2</v>
      </c>
      <c r="L86" s="9">
        <v>-2.4202599999999999</v>
      </c>
      <c r="M86">
        <v>-0.872112</v>
      </c>
      <c r="N86" s="3">
        <v>-56.345599999999997</v>
      </c>
    </row>
    <row r="87" spans="1:14" x14ac:dyDescent="0.15">
      <c r="A87" t="s">
        <v>90</v>
      </c>
      <c r="B87">
        <v>1121</v>
      </c>
      <c r="C87" s="13">
        <f>-11.8533</f>
        <v>-11.853300000000001</v>
      </c>
      <c r="D87" s="13">
        <v>-18.18</v>
      </c>
      <c r="E87" s="13">
        <v>-30.0867</v>
      </c>
      <c r="F87">
        <v>18654806</v>
      </c>
      <c r="G87">
        <v>4238511</v>
      </c>
      <c r="H87">
        <v>-131.63200000000001</v>
      </c>
      <c r="I87" s="3">
        <v>-74.440899999999999</v>
      </c>
      <c r="J87" s="8">
        <v>1130</v>
      </c>
      <c r="K87" s="9">
        <v>1.2807100000000002E-2</v>
      </c>
      <c r="L87" s="9">
        <v>-2.4291999999999998</v>
      </c>
      <c r="M87">
        <v>-0.84550199999999998</v>
      </c>
      <c r="N87" s="3">
        <v>-57.191099999999999</v>
      </c>
    </row>
    <row r="88" spans="1:14" x14ac:dyDescent="0.15">
      <c r="A88" t="s">
        <v>91</v>
      </c>
      <c r="B88">
        <v>1126</v>
      </c>
      <c r="C88" s="13">
        <v>-16.8567</v>
      </c>
      <c r="D88" s="13">
        <v>7.04</v>
      </c>
      <c r="E88" s="13">
        <v>-9.4733300000000007</v>
      </c>
      <c r="F88">
        <v>18654806</v>
      </c>
      <c r="G88">
        <v>4238611</v>
      </c>
      <c r="H88">
        <v>-149.15</v>
      </c>
      <c r="I88" s="3">
        <v>-91.121800000000007</v>
      </c>
      <c r="J88" s="8">
        <v>1130</v>
      </c>
      <c r="K88" s="9">
        <v>1.2807100000000002E-2</v>
      </c>
      <c r="L88" s="9">
        <v>-2.4291999999999998</v>
      </c>
      <c r="M88">
        <v>-0.83713099999999996</v>
      </c>
      <c r="N88" s="3">
        <v>-58.028199999999998</v>
      </c>
    </row>
    <row r="89" spans="1:14" x14ac:dyDescent="0.15">
      <c r="A89" t="s">
        <v>92</v>
      </c>
      <c r="B89">
        <v>1130</v>
      </c>
      <c r="C89" s="13">
        <v>7.04</v>
      </c>
      <c r="D89" s="13">
        <v>-2.2400000000000002</v>
      </c>
      <c r="E89" s="13">
        <v>5.34</v>
      </c>
      <c r="F89">
        <v>18654806</v>
      </c>
      <c r="G89">
        <v>4238711</v>
      </c>
      <c r="H89">
        <v>-142.11000000000001</v>
      </c>
      <c r="I89" s="3">
        <v>-83.244700000000023</v>
      </c>
      <c r="J89" s="8">
        <v>1130</v>
      </c>
      <c r="K89" s="9">
        <v>1.2807100000000002E-2</v>
      </c>
      <c r="L89" s="9">
        <v>-2.4291999999999998</v>
      </c>
      <c r="M89">
        <v>-0.83713099999999996</v>
      </c>
      <c r="N89" s="3">
        <v>-58.865299999999998</v>
      </c>
    </row>
    <row r="90" spans="1:14" x14ac:dyDescent="0.15">
      <c r="A90" t="s">
        <v>93</v>
      </c>
      <c r="B90">
        <v>1132</v>
      </c>
      <c r="C90" s="13">
        <v>-2.46333</v>
      </c>
      <c r="D90" s="13">
        <v>18.68</v>
      </c>
      <c r="E90" s="13">
        <v>17.153300000000002</v>
      </c>
      <c r="F90">
        <v>18654807</v>
      </c>
      <c r="G90">
        <v>4238812</v>
      </c>
      <c r="H90">
        <v>-144.46199999999999</v>
      </c>
      <c r="I90" s="3">
        <v>-84.741499999999988</v>
      </c>
      <c r="J90" s="8">
        <v>1130</v>
      </c>
      <c r="K90" s="9">
        <v>1.2807100000000002E-2</v>
      </c>
      <c r="L90" s="9">
        <v>-2.4291999999999998</v>
      </c>
      <c r="M90">
        <v>-0.85519500000000004</v>
      </c>
      <c r="N90" s="3">
        <v>-59.720500000000001</v>
      </c>
    </row>
    <row r="91" spans="1:14" x14ac:dyDescent="0.15">
      <c r="A91" t="s">
        <v>94</v>
      </c>
      <c r="B91">
        <v>1134</v>
      </c>
      <c r="C91" s="13">
        <v>18.833300000000001</v>
      </c>
      <c r="D91" s="13">
        <v>4.9000000000000004</v>
      </c>
      <c r="E91" s="13">
        <v>24.166699999999999</v>
      </c>
      <c r="F91">
        <v>18654807</v>
      </c>
      <c r="G91">
        <v>4238911</v>
      </c>
      <c r="H91">
        <v>-125.705</v>
      </c>
      <c r="I91" s="3">
        <v>-65.155699999999996</v>
      </c>
      <c r="J91" s="8">
        <v>1130</v>
      </c>
      <c r="K91" s="9">
        <v>1.2807100000000002E-2</v>
      </c>
      <c r="L91" s="9">
        <v>-2.4291999999999998</v>
      </c>
      <c r="M91">
        <v>-0.82875900000000002</v>
      </c>
      <c r="N91" s="3">
        <v>-60.549300000000002</v>
      </c>
    </row>
    <row r="92" spans="1:14" x14ac:dyDescent="0.15">
      <c r="A92" t="s">
        <v>95</v>
      </c>
      <c r="B92">
        <v>1136</v>
      </c>
      <c r="C92" s="13">
        <v>5.23</v>
      </c>
      <c r="D92" s="13">
        <v>-7.48</v>
      </c>
      <c r="E92" s="13">
        <v>-2.72</v>
      </c>
      <c r="F92">
        <v>18654807</v>
      </c>
      <c r="G92">
        <v>4239012</v>
      </c>
      <c r="H92">
        <v>-120.64</v>
      </c>
      <c r="I92" s="3">
        <v>-59.245200000000004</v>
      </c>
      <c r="J92" s="8">
        <v>1130</v>
      </c>
      <c r="K92" s="9">
        <v>1.2807100000000002E-2</v>
      </c>
      <c r="L92" s="9">
        <v>-2.4291999999999998</v>
      </c>
      <c r="M92">
        <v>-0.84550199999999998</v>
      </c>
      <c r="N92" s="3">
        <v>-61.394799999999996</v>
      </c>
    </row>
    <row r="93" spans="1:14" x14ac:dyDescent="0.15">
      <c r="A93" t="s">
        <v>96</v>
      </c>
      <c r="B93">
        <v>1141</v>
      </c>
      <c r="C93" s="13">
        <f>-7.17333</f>
        <v>-7.17333</v>
      </c>
      <c r="D93" s="13">
        <v>-3.96</v>
      </c>
      <c r="E93" s="13">
        <v>-10.806699999999999</v>
      </c>
      <c r="F93">
        <v>18654806</v>
      </c>
      <c r="G93">
        <v>4239111</v>
      </c>
      <c r="H93">
        <v>-127.967</v>
      </c>
      <c r="I93" s="3">
        <v>-65.753299999999996</v>
      </c>
      <c r="J93" s="8">
        <v>1150</v>
      </c>
      <c r="K93" s="9">
        <v>1.2804099999999999E-2</v>
      </c>
      <c r="L93" s="9">
        <v>-2.4291399999999999</v>
      </c>
      <c r="M93">
        <v>-0.81893300000000002</v>
      </c>
      <c r="N93" s="3">
        <v>-62.213700000000003</v>
      </c>
    </row>
    <row r="94" spans="1:14" x14ac:dyDescent="0.15">
      <c r="A94" t="s">
        <v>97</v>
      </c>
      <c r="B94">
        <v>1145</v>
      </c>
      <c r="C94" s="13">
        <v>-3.6766700000000001</v>
      </c>
      <c r="D94" s="13">
        <v>2.2599999999999998</v>
      </c>
      <c r="E94" s="13">
        <v>-1.7933300000000001</v>
      </c>
      <c r="F94">
        <v>18654808</v>
      </c>
      <c r="G94">
        <v>4239210</v>
      </c>
      <c r="H94">
        <v>-131.785</v>
      </c>
      <c r="I94" s="3">
        <v>-68.723299999999995</v>
      </c>
      <c r="J94" s="8">
        <v>1150</v>
      </c>
      <c r="K94" s="9">
        <v>1.2804099999999999E-2</v>
      </c>
      <c r="L94" s="9">
        <v>-2.4291399999999999</v>
      </c>
      <c r="M94">
        <v>-0.84800200000000003</v>
      </c>
      <c r="N94" s="3">
        <v>-63.061700000000002</v>
      </c>
    </row>
    <row r="95" spans="1:14" x14ac:dyDescent="0.15">
      <c r="A95" t="s">
        <v>98</v>
      </c>
      <c r="B95">
        <v>1149</v>
      </c>
      <c r="C95" s="13">
        <v>2.62</v>
      </c>
      <c r="D95" s="13">
        <v>8.18</v>
      </c>
      <c r="E95" s="13">
        <v>11.42</v>
      </c>
      <c r="F95">
        <v>18654808</v>
      </c>
      <c r="G95">
        <v>4239310</v>
      </c>
      <c r="H95">
        <v>-129.345</v>
      </c>
      <c r="I95" s="3">
        <v>-65.446300000000008</v>
      </c>
      <c r="J95" s="8">
        <v>1150</v>
      </c>
      <c r="K95" s="9">
        <v>1.2804099999999999E-2</v>
      </c>
      <c r="L95" s="9">
        <v>-2.4291399999999999</v>
      </c>
      <c r="M95">
        <v>-0.83699299999999999</v>
      </c>
      <c r="N95" s="3">
        <v>-63.898699999999998</v>
      </c>
    </row>
    <row r="96" spans="1:14" x14ac:dyDescent="0.15">
      <c r="A96" t="s">
        <v>99</v>
      </c>
      <c r="B96">
        <v>1151</v>
      </c>
      <c r="C96" s="13">
        <v>7.8166700000000002</v>
      </c>
      <c r="D96" s="13">
        <v>29.4</v>
      </c>
      <c r="E96" s="13">
        <v>37.2333</v>
      </c>
      <c r="F96">
        <v>18654807</v>
      </c>
      <c r="G96">
        <v>4239412</v>
      </c>
      <c r="H96">
        <v>-121.34699999999999</v>
      </c>
      <c r="I96" s="3">
        <v>-56.604199999999992</v>
      </c>
      <c r="J96" s="8">
        <v>1150</v>
      </c>
      <c r="K96" s="9">
        <v>1.2804099999999999E-2</v>
      </c>
      <c r="L96" s="9">
        <v>-2.4291399999999999</v>
      </c>
      <c r="M96">
        <v>-0.84404299999999999</v>
      </c>
      <c r="N96" s="3">
        <v>-64.742800000000003</v>
      </c>
    </row>
    <row r="97" spans="1:14" x14ac:dyDescent="0.15">
      <c r="A97" t="s">
        <v>100</v>
      </c>
      <c r="B97">
        <v>1153</v>
      </c>
      <c r="C97" s="13">
        <v>30.813300000000002</v>
      </c>
      <c r="D97" s="13">
        <v>-30.58</v>
      </c>
      <c r="E97" s="13">
        <v>-0.35333300000000001</v>
      </c>
      <c r="F97">
        <v>18654807</v>
      </c>
      <c r="G97">
        <v>4239511</v>
      </c>
      <c r="H97">
        <v>-91.24</v>
      </c>
      <c r="I97" s="3">
        <v>-25.668599999999998</v>
      </c>
      <c r="J97" s="8">
        <v>1150</v>
      </c>
      <c r="K97" s="9">
        <v>1.2804099999999999E-2</v>
      </c>
      <c r="L97" s="9">
        <v>-2.4291399999999999</v>
      </c>
      <c r="M97">
        <v>-0.828623</v>
      </c>
      <c r="N97" s="3">
        <v>-65.571399999999997</v>
      </c>
    </row>
    <row r="98" spans="1:14" x14ac:dyDescent="0.15">
      <c r="A98" t="s">
        <v>101</v>
      </c>
      <c r="B98">
        <v>1205</v>
      </c>
      <c r="C98" s="13">
        <f>-30.19</f>
        <v>-30.19</v>
      </c>
      <c r="D98" s="13">
        <v>-8.56</v>
      </c>
      <c r="E98" s="13">
        <v>-38.24</v>
      </c>
      <c r="F98">
        <v>18654807</v>
      </c>
      <c r="G98">
        <v>4239612</v>
      </c>
      <c r="H98">
        <v>-121.625</v>
      </c>
      <c r="I98" s="3">
        <v>-55.2256</v>
      </c>
      <c r="J98" s="8">
        <v>1210</v>
      </c>
      <c r="K98" s="9">
        <v>1.2607099999999996E-2</v>
      </c>
      <c r="L98" s="9">
        <v>-2.4336000000000002</v>
      </c>
      <c r="M98">
        <v>-0.82804999999999995</v>
      </c>
      <c r="N98" s="3">
        <v>-66.3994</v>
      </c>
    </row>
    <row r="99" spans="1:14" x14ac:dyDescent="0.15">
      <c r="A99" t="s">
        <v>102</v>
      </c>
      <c r="B99">
        <v>1210</v>
      </c>
      <c r="C99" s="13">
        <v>-9.3933300000000006</v>
      </c>
      <c r="D99" s="13">
        <v>19.66</v>
      </c>
      <c r="E99" s="13">
        <v>10.5733</v>
      </c>
      <c r="F99">
        <v>18654808</v>
      </c>
      <c r="G99">
        <v>4239711</v>
      </c>
      <c r="H99">
        <v>-130.602</v>
      </c>
      <c r="I99" s="3">
        <v>-63.38130000000001</v>
      </c>
      <c r="J99" s="8">
        <v>1210</v>
      </c>
      <c r="K99" s="9">
        <v>1.2607099999999996E-2</v>
      </c>
      <c r="L99" s="9">
        <v>-2.4336000000000002</v>
      </c>
      <c r="M99">
        <v>-0.82123100000000004</v>
      </c>
      <c r="N99" s="3">
        <v>-67.220699999999994</v>
      </c>
    </row>
    <row r="100" spans="1:14" x14ac:dyDescent="0.15">
      <c r="A100" t="s">
        <v>103</v>
      </c>
      <c r="B100">
        <v>1228</v>
      </c>
      <c r="C100" s="13">
        <v>18.3033</v>
      </c>
      <c r="D100" s="13">
        <v>18.48</v>
      </c>
      <c r="E100" s="13">
        <v>36.286700000000003</v>
      </c>
      <c r="F100">
        <v>18654807</v>
      </c>
      <c r="G100">
        <v>4239811</v>
      </c>
      <c r="H100">
        <v>-111.62</v>
      </c>
      <c r="I100" s="3">
        <v>-43.605900000000005</v>
      </c>
      <c r="J100" s="8">
        <v>1230</v>
      </c>
      <c r="K100" s="9">
        <v>1.2411099999999994E-2</v>
      </c>
      <c r="L100" s="9">
        <v>-2.4380799999999998</v>
      </c>
      <c r="M100">
        <v>-0.79340900000000003</v>
      </c>
      <c r="N100" s="3">
        <v>-68.014099999999999</v>
      </c>
    </row>
    <row r="101" spans="1:14" x14ac:dyDescent="0.15">
      <c r="A101" t="s">
        <v>104</v>
      </c>
      <c r="B101">
        <v>1255</v>
      </c>
      <c r="C101" s="13">
        <v>18.309999999999999</v>
      </c>
      <c r="D101" s="13">
        <v>2.1866699999999999</v>
      </c>
      <c r="E101" s="13">
        <v>20.593299999999999</v>
      </c>
      <c r="F101">
        <v>18654808</v>
      </c>
      <c r="G101">
        <v>4239911</v>
      </c>
      <c r="H101">
        <v>-93.224999999999994</v>
      </c>
      <c r="I101" s="3">
        <v>-24.38709999999999</v>
      </c>
      <c r="J101" s="8">
        <v>1250</v>
      </c>
      <c r="K101" s="9">
        <v>1.26801E-2</v>
      </c>
      <c r="L101" s="9">
        <v>-2.4444400000000002</v>
      </c>
      <c r="M101">
        <v>-0.82383099999999998</v>
      </c>
      <c r="N101" s="3">
        <v>-68.837900000000005</v>
      </c>
    </row>
    <row r="102" spans="1:14" x14ac:dyDescent="0.15">
      <c r="A102" t="s">
        <v>105</v>
      </c>
      <c r="B102">
        <v>1300</v>
      </c>
      <c r="C102" s="13">
        <v>1.82</v>
      </c>
      <c r="D102" s="13">
        <v>23.973299999999998</v>
      </c>
      <c r="E102" s="13">
        <v>25.7867</v>
      </c>
      <c r="F102">
        <v>18654808</v>
      </c>
      <c r="G102">
        <v>4240012</v>
      </c>
      <c r="H102">
        <v>-91.221699999999998</v>
      </c>
      <c r="I102" s="3">
        <v>-21.561499999999995</v>
      </c>
      <c r="J102" s="8">
        <v>1250</v>
      </c>
      <c r="K102" s="9">
        <v>1.26801E-2</v>
      </c>
      <c r="L102" s="9">
        <v>-2.4444400000000002</v>
      </c>
      <c r="M102">
        <v>-0.82225000000000004</v>
      </c>
      <c r="N102" s="3">
        <v>-69.660200000000003</v>
      </c>
    </row>
    <row r="103" spans="1:14" x14ac:dyDescent="0.15">
      <c r="A103" t="s">
        <v>106</v>
      </c>
      <c r="B103">
        <v>1304</v>
      </c>
      <c r="C103" s="13">
        <v>23.33</v>
      </c>
      <c r="D103" s="13">
        <v>-14.14</v>
      </c>
      <c r="E103" s="13">
        <v>9.08</v>
      </c>
      <c r="F103">
        <v>18654809</v>
      </c>
      <c r="G103">
        <v>4240112</v>
      </c>
      <c r="H103">
        <v>-67.570099999999996</v>
      </c>
      <c r="I103" s="3">
        <v>2.8451000000000022</v>
      </c>
      <c r="J103" s="8">
        <v>1310</v>
      </c>
      <c r="K103" s="9">
        <v>1.1483099999999996E-2</v>
      </c>
      <c r="L103" s="9">
        <v>-2.4341200000000001</v>
      </c>
      <c r="M103">
        <v>-0.75503100000000001</v>
      </c>
      <c r="N103" s="3">
        <v>-70.415199999999999</v>
      </c>
    </row>
    <row r="104" spans="1:14" x14ac:dyDescent="0.15">
      <c r="A104" t="s">
        <v>107</v>
      </c>
      <c r="B104">
        <v>1309</v>
      </c>
      <c r="C104" s="13">
        <f>-13.26</f>
        <v>-13.26</v>
      </c>
      <c r="D104" s="13">
        <v>-3.5533299999999999</v>
      </c>
      <c r="E104" s="13">
        <v>-17.026700000000002</v>
      </c>
      <c r="F104">
        <v>18654808</v>
      </c>
      <c r="G104">
        <v>4240211</v>
      </c>
      <c r="H104">
        <v>-81.270099999999999</v>
      </c>
      <c r="I104" s="3">
        <v>-10.124799999999993</v>
      </c>
      <c r="J104" s="8">
        <v>1310</v>
      </c>
      <c r="K104" s="9">
        <v>1.1483099999999996E-2</v>
      </c>
      <c r="L104" s="9">
        <v>-2.4341200000000001</v>
      </c>
      <c r="M104">
        <v>-0.73011300000000001</v>
      </c>
      <c r="N104" s="3">
        <v>-71.145300000000006</v>
      </c>
    </row>
    <row r="105" spans="1:14" x14ac:dyDescent="0.15">
      <c r="A105" t="s">
        <v>108</v>
      </c>
      <c r="B105">
        <v>1311</v>
      </c>
      <c r="C105" s="13">
        <f>-3.55</f>
        <v>-3.55</v>
      </c>
      <c r="D105" s="13">
        <v>-2.6666699999999999</v>
      </c>
      <c r="E105" s="13">
        <v>-5.6333299999999999</v>
      </c>
      <c r="F105">
        <v>18654808</v>
      </c>
      <c r="G105">
        <v>4240311</v>
      </c>
      <c r="H105">
        <v>-84.821700000000007</v>
      </c>
      <c r="I105" s="3">
        <v>-12.93010000000001</v>
      </c>
      <c r="J105" s="8">
        <v>1310</v>
      </c>
      <c r="K105" s="9">
        <v>1.1483099999999996E-2</v>
      </c>
      <c r="L105" s="9">
        <v>-2.4341200000000001</v>
      </c>
      <c r="M105">
        <v>-0.74630300000000005</v>
      </c>
      <c r="N105" s="3">
        <v>-71.891599999999997</v>
      </c>
    </row>
    <row r="106" spans="1:14" x14ac:dyDescent="0.15">
      <c r="A106" t="s">
        <v>109</v>
      </c>
      <c r="B106">
        <v>1315</v>
      </c>
      <c r="C106" s="13">
        <f>-2.84</f>
        <v>-2.84</v>
      </c>
      <c r="D106" s="13">
        <v>-22.98</v>
      </c>
      <c r="E106" s="13">
        <v>-26.24</v>
      </c>
      <c r="F106">
        <v>18654808</v>
      </c>
      <c r="G106">
        <v>4240411</v>
      </c>
      <c r="H106">
        <v>-87.575100000000006</v>
      </c>
      <c r="I106" s="3">
        <v>-14.937200000000004</v>
      </c>
      <c r="J106" s="8">
        <v>1310</v>
      </c>
      <c r="K106" s="9">
        <v>1.1483099999999996E-2</v>
      </c>
      <c r="L106" s="9">
        <v>-2.4341200000000001</v>
      </c>
      <c r="M106">
        <v>-0.74630300000000005</v>
      </c>
      <c r="N106" s="3">
        <v>-72.637900000000002</v>
      </c>
    </row>
    <row r="107" spans="1:14" x14ac:dyDescent="0.15">
      <c r="A107" t="s">
        <v>110</v>
      </c>
      <c r="B107">
        <v>1317</v>
      </c>
      <c r="C107" s="13">
        <v>-21.33</v>
      </c>
      <c r="D107" s="13">
        <v>10.0067</v>
      </c>
      <c r="E107" s="13">
        <v>-11.646699999999999</v>
      </c>
      <c r="F107">
        <v>18654809</v>
      </c>
      <c r="G107">
        <v>4240511</v>
      </c>
      <c r="H107">
        <v>-109.73</v>
      </c>
      <c r="I107" s="3">
        <v>-36.337100000000007</v>
      </c>
      <c r="J107" s="8">
        <v>1310</v>
      </c>
      <c r="K107" s="9">
        <v>1.1483099999999996E-2</v>
      </c>
      <c r="L107" s="9">
        <v>-2.4341200000000001</v>
      </c>
      <c r="M107">
        <v>-0.75503100000000001</v>
      </c>
      <c r="N107" s="3">
        <v>-73.392899999999997</v>
      </c>
    </row>
    <row r="108" spans="1:14" x14ac:dyDescent="0.15">
      <c r="A108" t="s">
        <v>111</v>
      </c>
      <c r="B108">
        <v>1320</v>
      </c>
      <c r="C108" s="13">
        <v>12.18</v>
      </c>
      <c r="D108" s="13">
        <v>-16.406700000000001</v>
      </c>
      <c r="E108" s="13">
        <v>-4.3533299999999997</v>
      </c>
      <c r="F108">
        <v>18654809</v>
      </c>
      <c r="G108">
        <v>4240611</v>
      </c>
      <c r="H108">
        <v>-98.636700000000005</v>
      </c>
      <c r="I108" s="3">
        <v>-24.497500000000002</v>
      </c>
      <c r="J108" s="8">
        <v>1310</v>
      </c>
      <c r="K108" s="9">
        <v>1.1483099999999996E-2</v>
      </c>
      <c r="L108" s="9">
        <v>-2.4341200000000001</v>
      </c>
      <c r="M108">
        <v>-0.74630300000000005</v>
      </c>
      <c r="N108" s="3">
        <v>-74.139200000000002</v>
      </c>
    </row>
    <row r="109" spans="1:14" x14ac:dyDescent="0.15">
      <c r="A109" t="s">
        <v>112</v>
      </c>
      <c r="B109">
        <v>1324</v>
      </c>
      <c r="C109" s="13">
        <f>-15.61</f>
        <v>-15.61</v>
      </c>
      <c r="D109" s="13">
        <v>-12.32</v>
      </c>
      <c r="E109" s="13">
        <v>-27.46</v>
      </c>
      <c r="F109">
        <v>18654810</v>
      </c>
      <c r="G109">
        <v>4240713</v>
      </c>
      <c r="H109">
        <v>-114.645</v>
      </c>
      <c r="I109" s="3">
        <v>-39.781999999999996</v>
      </c>
      <c r="J109" s="8">
        <v>1330</v>
      </c>
      <c r="K109" s="9">
        <v>1.0826000000000002E-2</v>
      </c>
      <c r="L109" s="9">
        <v>-2.4367399999999999</v>
      </c>
      <c r="M109">
        <v>-0.72371399999999997</v>
      </c>
      <c r="N109" s="3">
        <v>-74.863</v>
      </c>
    </row>
    <row r="110" spans="1:14" x14ac:dyDescent="0.15">
      <c r="A110" t="s">
        <v>113</v>
      </c>
      <c r="B110">
        <v>1326</v>
      </c>
      <c r="C110" s="13">
        <v>-11.8</v>
      </c>
      <c r="D110" s="13">
        <v>6.6666699999999995E-2</v>
      </c>
      <c r="E110" s="13">
        <v>-11.466699999999999</v>
      </c>
      <c r="F110">
        <v>18654809</v>
      </c>
      <c r="G110">
        <v>4240811</v>
      </c>
      <c r="H110">
        <v>-126.705</v>
      </c>
      <c r="I110" s="3">
        <v>-51.162899999999993</v>
      </c>
      <c r="J110" s="8">
        <v>1330</v>
      </c>
      <c r="K110" s="9">
        <v>1.0826000000000002E-2</v>
      </c>
      <c r="L110" s="9">
        <v>-2.4367399999999999</v>
      </c>
      <c r="M110">
        <v>-0.67916399999999999</v>
      </c>
      <c r="N110" s="3">
        <v>-75.542100000000005</v>
      </c>
    </row>
    <row r="111" spans="1:14" x14ac:dyDescent="0.15">
      <c r="A111" t="s">
        <v>114</v>
      </c>
      <c r="B111">
        <v>1329</v>
      </c>
      <c r="C111" s="13">
        <v>1.01</v>
      </c>
      <c r="D111" s="13">
        <v>5.3533299999999997</v>
      </c>
      <c r="E111" s="13">
        <v>6.9266699999999997</v>
      </c>
      <c r="F111">
        <v>18654810</v>
      </c>
      <c r="G111">
        <v>4240911</v>
      </c>
      <c r="H111">
        <v>-126.167</v>
      </c>
      <c r="I111" s="3">
        <v>-49.915199999999999</v>
      </c>
      <c r="J111" s="8">
        <v>1330</v>
      </c>
      <c r="K111" s="9">
        <v>1.0826000000000002E-2</v>
      </c>
      <c r="L111" s="9">
        <v>-2.4367399999999999</v>
      </c>
      <c r="M111">
        <v>-0.70968600000000004</v>
      </c>
      <c r="N111" s="3">
        <v>-76.251800000000003</v>
      </c>
    </row>
    <row r="112" spans="1:14" x14ac:dyDescent="0.15">
      <c r="A112" t="s">
        <v>115</v>
      </c>
      <c r="B112">
        <v>1332</v>
      </c>
      <c r="C112" s="13">
        <v>6.72</v>
      </c>
      <c r="D112" s="13">
        <v>5.04</v>
      </c>
      <c r="E112" s="13">
        <v>11.42</v>
      </c>
      <c r="F112">
        <v>18654810</v>
      </c>
      <c r="G112">
        <v>4241012</v>
      </c>
      <c r="H112">
        <v>-120.13</v>
      </c>
      <c r="I112" s="3">
        <v>-43.169699999999992</v>
      </c>
      <c r="J112" s="8">
        <v>1330</v>
      </c>
      <c r="K112" s="9">
        <v>1.0826000000000002E-2</v>
      </c>
      <c r="L112" s="9">
        <v>-2.4367399999999999</v>
      </c>
      <c r="M112">
        <v>-0.70845400000000003</v>
      </c>
      <c r="N112" s="3">
        <v>-76.960300000000004</v>
      </c>
    </row>
    <row r="113" spans="1:14" x14ac:dyDescent="0.15">
      <c r="A113" t="s">
        <v>116</v>
      </c>
      <c r="B113">
        <v>1336</v>
      </c>
      <c r="C113" s="13">
        <v>6.03</v>
      </c>
      <c r="D113" s="13">
        <v>-1.8733299999999999</v>
      </c>
      <c r="E113" s="13">
        <v>4.0133299999999998</v>
      </c>
      <c r="F113">
        <v>18654810</v>
      </c>
      <c r="G113">
        <v>4241112</v>
      </c>
      <c r="H113">
        <v>-114.595</v>
      </c>
      <c r="I113" s="3">
        <v>-36.933300000000003</v>
      </c>
      <c r="J113" s="8">
        <v>1330</v>
      </c>
      <c r="K113" s="9">
        <v>1.0826000000000002E-2</v>
      </c>
      <c r="L113" s="9">
        <v>-2.4367399999999999</v>
      </c>
      <c r="M113">
        <v>-0.70143900000000003</v>
      </c>
      <c r="N113" s="3">
        <v>-77.661699999999996</v>
      </c>
    </row>
    <row r="114" spans="1:14" x14ac:dyDescent="0.15">
      <c r="A114" t="s">
        <v>117</v>
      </c>
      <c r="B114">
        <v>1339</v>
      </c>
      <c r="C114" s="13">
        <v>-1.66</v>
      </c>
      <c r="D114" s="13">
        <v>11.4133</v>
      </c>
      <c r="E114" s="13">
        <v>9.8066700000000004</v>
      </c>
      <c r="F114">
        <v>18654810</v>
      </c>
      <c r="G114">
        <v>4241212</v>
      </c>
      <c r="H114">
        <v>-116.36199999999999</v>
      </c>
      <c r="I114" s="3">
        <v>-37.998899999999992</v>
      </c>
      <c r="J114" s="8">
        <v>1330</v>
      </c>
      <c r="K114" s="9">
        <v>1.0826000000000002E-2</v>
      </c>
      <c r="L114" s="9">
        <v>-2.4367399999999999</v>
      </c>
      <c r="M114">
        <v>-0.70143900000000003</v>
      </c>
      <c r="N114" s="3">
        <v>-78.363100000000003</v>
      </c>
    </row>
    <row r="115" spans="1:14" x14ac:dyDescent="0.15">
      <c r="A115" t="s">
        <v>118</v>
      </c>
      <c r="B115">
        <v>1341</v>
      </c>
      <c r="C115" s="13">
        <v>12.05</v>
      </c>
      <c r="D115" s="13">
        <v>0.9</v>
      </c>
      <c r="E115" s="13">
        <v>12.7</v>
      </c>
      <c r="F115">
        <v>18654811</v>
      </c>
      <c r="G115">
        <v>4241311</v>
      </c>
      <c r="H115">
        <v>-104.63</v>
      </c>
      <c r="I115" s="3">
        <v>-25.5642</v>
      </c>
      <c r="J115" s="8">
        <v>1330</v>
      </c>
      <c r="K115" s="9">
        <v>1.0826000000000002E-2</v>
      </c>
      <c r="L115" s="9">
        <v>-2.4367399999999999</v>
      </c>
      <c r="M115">
        <v>-0.70267100000000005</v>
      </c>
      <c r="N115" s="3">
        <v>-79.065799999999996</v>
      </c>
    </row>
    <row r="116" spans="1:14" x14ac:dyDescent="0.15">
      <c r="A116" t="s">
        <v>119</v>
      </c>
      <c r="B116">
        <v>1345</v>
      </c>
      <c r="C116" s="13">
        <v>1.66</v>
      </c>
      <c r="D116" s="13">
        <v>3.6866699999999999</v>
      </c>
      <c r="E116" s="13">
        <v>5.1933299999999996</v>
      </c>
      <c r="F116">
        <v>18654811</v>
      </c>
      <c r="G116">
        <v>4241411</v>
      </c>
      <c r="H116">
        <v>-103.35</v>
      </c>
      <c r="I116" s="3">
        <v>-23.594899999999996</v>
      </c>
      <c r="J116" s="8">
        <v>1350</v>
      </c>
      <c r="K116" s="9">
        <v>1.0556099999999999E-2</v>
      </c>
      <c r="L116" s="9">
        <v>-2.4300999999999999</v>
      </c>
      <c r="M116">
        <v>-0.689276</v>
      </c>
      <c r="N116" s="3">
        <v>-79.755099999999999</v>
      </c>
    </row>
    <row r="117" spans="1:14" x14ac:dyDescent="0.15">
      <c r="A117" t="s">
        <v>120</v>
      </c>
      <c r="B117">
        <v>1349</v>
      </c>
      <c r="C117" s="13">
        <v>5.07</v>
      </c>
      <c r="D117" s="13">
        <v>4.67333</v>
      </c>
      <c r="E117" s="13">
        <v>10.1867</v>
      </c>
      <c r="F117">
        <v>18654811</v>
      </c>
      <c r="G117">
        <v>4241511</v>
      </c>
      <c r="H117">
        <v>-98.971699999999998</v>
      </c>
      <c r="I117" s="3">
        <v>-18.527299999999997</v>
      </c>
      <c r="J117" s="8">
        <v>1350</v>
      </c>
      <c r="K117" s="9">
        <v>1.0556099999999999E-2</v>
      </c>
      <c r="L117" s="9">
        <v>-2.4300999999999999</v>
      </c>
      <c r="M117">
        <v>-0.689276</v>
      </c>
      <c r="N117" s="3">
        <v>-80.444400000000002</v>
      </c>
    </row>
    <row r="118" spans="1:14" x14ac:dyDescent="0.15">
      <c r="A118" t="s">
        <v>121</v>
      </c>
      <c r="B118">
        <v>1353</v>
      </c>
      <c r="C118" s="13">
        <v>4.9800000000000004</v>
      </c>
      <c r="D118" s="13">
        <v>-19.239999999999998</v>
      </c>
      <c r="E118" s="13">
        <v>-14.12</v>
      </c>
      <c r="F118">
        <v>18654810</v>
      </c>
      <c r="G118">
        <v>4241612</v>
      </c>
      <c r="H118">
        <v>-94.145099999999999</v>
      </c>
      <c r="I118" s="3">
        <v>-13.012600000000006</v>
      </c>
      <c r="J118" s="8">
        <v>1350</v>
      </c>
      <c r="K118" s="9">
        <v>1.0556099999999999E-2</v>
      </c>
      <c r="L118" s="9">
        <v>-2.4300999999999999</v>
      </c>
      <c r="M118">
        <v>-0.68817399999999995</v>
      </c>
      <c r="N118" s="3">
        <v>-81.132499999999993</v>
      </c>
    </row>
    <row r="119" spans="1:14" x14ac:dyDescent="0.15">
      <c r="A119" t="s">
        <v>122</v>
      </c>
      <c r="B119">
        <v>1355</v>
      </c>
      <c r="C119" s="13">
        <v>-17.11</v>
      </c>
      <c r="D119" s="13">
        <v>21.246700000000001</v>
      </c>
      <c r="E119" s="13">
        <v>4.67333</v>
      </c>
      <c r="F119">
        <v>18654811</v>
      </c>
      <c r="G119">
        <v>4241711</v>
      </c>
      <c r="H119">
        <v>-112.32</v>
      </c>
      <c r="I119" s="3">
        <v>-30.497099999999989</v>
      </c>
      <c r="J119" s="8">
        <v>1350</v>
      </c>
      <c r="K119" s="9">
        <v>1.0556099999999999E-2</v>
      </c>
      <c r="L119" s="9">
        <v>-2.4300999999999999</v>
      </c>
      <c r="M119">
        <v>-0.69037800000000005</v>
      </c>
      <c r="N119" s="3">
        <v>-81.822900000000004</v>
      </c>
    </row>
    <row r="120" spans="1:14" x14ac:dyDescent="0.15">
      <c r="A120" t="s">
        <v>123</v>
      </c>
      <c r="B120">
        <v>1358</v>
      </c>
      <c r="C120" s="13">
        <v>20.100000000000001</v>
      </c>
      <c r="D120" s="13">
        <v>-4.8666700000000001</v>
      </c>
      <c r="E120" s="13">
        <v>15.066700000000001</v>
      </c>
      <c r="F120">
        <v>18654812</v>
      </c>
      <c r="G120">
        <v>4241811</v>
      </c>
      <c r="H120">
        <v>-91.646699999999996</v>
      </c>
      <c r="I120" s="3">
        <v>-9.126499999999993</v>
      </c>
      <c r="J120" s="8">
        <v>1350</v>
      </c>
      <c r="K120" s="9">
        <v>1.0556099999999999E-2</v>
      </c>
      <c r="L120" s="9">
        <v>-2.4300999999999999</v>
      </c>
      <c r="M120">
        <v>-0.69727099999999997</v>
      </c>
      <c r="N120" s="3">
        <v>-82.520200000000003</v>
      </c>
    </row>
    <row r="121" spans="1:14" x14ac:dyDescent="0.15">
      <c r="A121" t="s">
        <v>124</v>
      </c>
      <c r="B121">
        <v>1402</v>
      </c>
      <c r="C121" s="13">
        <v>-3.39</v>
      </c>
      <c r="D121" s="13">
        <v>10.220000000000001</v>
      </c>
      <c r="E121" s="13">
        <v>6.56</v>
      </c>
      <c r="F121">
        <v>18654812</v>
      </c>
      <c r="G121">
        <v>4241911</v>
      </c>
      <c r="H121">
        <v>-95.775099999999995</v>
      </c>
      <c r="I121" s="3">
        <v>-12.565799999999996</v>
      </c>
      <c r="J121" s="8">
        <v>1410</v>
      </c>
      <c r="K121" s="9">
        <v>1.0553499999999993E-2</v>
      </c>
      <c r="L121" s="9">
        <v>-2.4300299999999999</v>
      </c>
      <c r="M121">
        <v>-0.68916200000000005</v>
      </c>
      <c r="N121" s="3">
        <v>-83.209299999999999</v>
      </c>
    </row>
    <row r="122" spans="1:14" x14ac:dyDescent="0.15">
      <c r="A122" t="s">
        <v>125</v>
      </c>
      <c r="B122">
        <v>1405</v>
      </c>
      <c r="C122" s="13">
        <v>11.82</v>
      </c>
      <c r="D122" s="13">
        <v>-20.293299999999999</v>
      </c>
      <c r="E122" s="13">
        <v>-8.8466699999999996</v>
      </c>
      <c r="F122">
        <v>18654812</v>
      </c>
      <c r="G122">
        <v>4242011</v>
      </c>
      <c r="H122">
        <v>-84.755099999999999</v>
      </c>
      <c r="I122" s="3">
        <v>-0.85660000000000025</v>
      </c>
      <c r="J122" s="8">
        <v>1410</v>
      </c>
      <c r="K122" s="9">
        <v>1.0553499999999993E-2</v>
      </c>
      <c r="L122" s="9">
        <v>-2.4300299999999999</v>
      </c>
      <c r="M122">
        <v>-0.68916200000000005</v>
      </c>
      <c r="N122" s="3">
        <v>-83.898499999999999</v>
      </c>
    </row>
    <row r="123" spans="1:14" x14ac:dyDescent="0.15">
      <c r="A123" t="s">
        <v>126</v>
      </c>
      <c r="B123">
        <v>1408</v>
      </c>
      <c r="C123" s="13">
        <v>-17.87</v>
      </c>
      <c r="D123" s="13">
        <v>8.0933299999999999</v>
      </c>
      <c r="E123" s="13">
        <v>-9.6533300000000004</v>
      </c>
      <c r="F123">
        <v>18654812</v>
      </c>
      <c r="G123">
        <v>4242112</v>
      </c>
      <c r="H123">
        <v>-103.837</v>
      </c>
      <c r="I123" s="3">
        <v>-19.242400000000004</v>
      </c>
      <c r="J123" s="8">
        <v>1410</v>
      </c>
      <c r="K123" s="9">
        <v>1.0553499999999993E-2</v>
      </c>
      <c r="L123" s="9">
        <v>-2.4300299999999999</v>
      </c>
      <c r="M123">
        <v>-0.69605399999999995</v>
      </c>
      <c r="N123" s="3">
        <v>-84.5946</v>
      </c>
    </row>
    <row r="124" spans="1:14" x14ac:dyDescent="0.15">
      <c r="A124" t="s">
        <v>127</v>
      </c>
      <c r="B124">
        <v>1413</v>
      </c>
      <c r="C124" s="13">
        <v>7.74</v>
      </c>
      <c r="D124" s="13">
        <v>3.18</v>
      </c>
      <c r="E124" s="13">
        <v>10.84</v>
      </c>
      <c r="F124">
        <v>18654812</v>
      </c>
      <c r="G124">
        <v>4242211</v>
      </c>
      <c r="H124">
        <v>-95.92</v>
      </c>
      <c r="I124" s="3">
        <v>-10.643200000000007</v>
      </c>
      <c r="J124" s="8">
        <v>1410</v>
      </c>
      <c r="K124" s="9">
        <v>1.0553499999999993E-2</v>
      </c>
      <c r="L124" s="9">
        <v>-2.4300299999999999</v>
      </c>
      <c r="M124">
        <v>-0.68227000000000004</v>
      </c>
      <c r="N124" s="3">
        <v>-85.276799999999994</v>
      </c>
    </row>
    <row r="125" spans="1:14" x14ac:dyDescent="0.15">
      <c r="A125" t="s">
        <v>128</v>
      </c>
      <c r="B125">
        <v>1416</v>
      </c>
      <c r="C125" s="13">
        <v>4.75</v>
      </c>
      <c r="D125" s="13">
        <v>-1.23333</v>
      </c>
      <c r="E125" s="13">
        <v>3.5333299999999999</v>
      </c>
      <c r="F125">
        <v>18654813</v>
      </c>
      <c r="G125">
        <v>4242311</v>
      </c>
      <c r="H125">
        <v>-91.954999999999998</v>
      </c>
      <c r="I125" s="3">
        <v>-5.9809999999999945</v>
      </c>
      <c r="J125" s="8">
        <v>1410</v>
      </c>
      <c r="K125" s="9">
        <v>1.0553499999999993E-2</v>
      </c>
      <c r="L125" s="9">
        <v>-2.4300299999999999</v>
      </c>
      <c r="M125">
        <v>-0.69715499999999997</v>
      </c>
      <c r="N125" s="3">
        <v>-85.974000000000004</v>
      </c>
    </row>
    <row r="126" spans="1:14" x14ac:dyDescent="0.15">
      <c r="A126" t="s">
        <v>129</v>
      </c>
      <c r="B126">
        <v>1419</v>
      </c>
      <c r="C126" s="13">
        <v>0.16</v>
      </c>
      <c r="D126" s="13">
        <v>-26.546700000000001</v>
      </c>
      <c r="E126" s="13">
        <v>-26.173300000000001</v>
      </c>
      <c r="F126">
        <v>18654812</v>
      </c>
      <c r="G126">
        <v>4242411</v>
      </c>
      <c r="H126">
        <v>-92.491699999999994</v>
      </c>
      <c r="I126" s="3">
        <v>-5.8365000000000009</v>
      </c>
      <c r="J126" s="8">
        <v>1410</v>
      </c>
      <c r="K126" s="9">
        <v>1.0553499999999993E-2</v>
      </c>
      <c r="L126" s="9">
        <v>-2.4300299999999999</v>
      </c>
      <c r="M126">
        <v>-0.68116900000000002</v>
      </c>
      <c r="N126" s="3">
        <v>-86.655199999999994</v>
      </c>
    </row>
    <row r="127" spans="1:14" x14ac:dyDescent="0.15">
      <c r="A127" t="s">
        <v>130</v>
      </c>
      <c r="B127">
        <v>1424</v>
      </c>
      <c r="C127" s="13">
        <v>-26.33</v>
      </c>
      <c r="D127" s="13">
        <v>7.04</v>
      </c>
      <c r="E127" s="13">
        <v>-19.18</v>
      </c>
      <c r="F127">
        <v>18654812</v>
      </c>
      <c r="G127">
        <v>4242510</v>
      </c>
      <c r="H127">
        <v>-118.93</v>
      </c>
      <c r="I127" s="3">
        <v>-31.604600000000005</v>
      </c>
      <c r="J127" s="8">
        <v>1430</v>
      </c>
      <c r="K127" s="9">
        <v>1.0288499999999992E-2</v>
      </c>
      <c r="L127" s="9">
        <v>-2.4233500000000001</v>
      </c>
      <c r="M127">
        <v>-0.67027700000000001</v>
      </c>
      <c r="N127" s="3">
        <v>-87.325400000000002</v>
      </c>
    </row>
    <row r="128" spans="1:14" x14ac:dyDescent="0.15">
      <c r="A128" t="s">
        <v>131</v>
      </c>
      <c r="B128">
        <v>1430</v>
      </c>
      <c r="C128" s="13">
        <v>8.18</v>
      </c>
      <c r="D128" s="13">
        <v>9.2266700000000004</v>
      </c>
      <c r="E128" s="13">
        <v>17.613299999999999</v>
      </c>
      <c r="F128">
        <v>18654814</v>
      </c>
      <c r="G128">
        <v>4242611</v>
      </c>
      <c r="H128">
        <v>-111.32</v>
      </c>
      <c r="I128" s="3">
        <v>-23.295299999999997</v>
      </c>
      <c r="J128" s="8">
        <v>1430</v>
      </c>
      <c r="K128" s="9">
        <v>1.0288499999999992E-2</v>
      </c>
      <c r="L128" s="9">
        <v>-2.4233500000000001</v>
      </c>
      <c r="M128">
        <v>-0.69931100000000002</v>
      </c>
      <c r="N128" s="3">
        <v>-88.024699999999996</v>
      </c>
    </row>
    <row r="129" spans="1:14" x14ac:dyDescent="0.15">
      <c r="A129" t="s">
        <v>132</v>
      </c>
      <c r="B129">
        <v>1434</v>
      </c>
      <c r="C129" s="13">
        <v>9.19</v>
      </c>
      <c r="D129" s="13">
        <v>22.4133</v>
      </c>
      <c r="E129" s="13">
        <v>31.6067</v>
      </c>
      <c r="F129">
        <v>18654815</v>
      </c>
      <c r="G129">
        <v>4242711</v>
      </c>
      <c r="H129">
        <v>-102.11199999999999</v>
      </c>
      <c r="I129" s="3">
        <v>-13.402499999999989</v>
      </c>
      <c r="J129" s="8">
        <v>1430</v>
      </c>
      <c r="K129" s="9">
        <v>1.0288499999999992E-2</v>
      </c>
      <c r="L129" s="9">
        <v>-2.4233500000000001</v>
      </c>
      <c r="M129">
        <v>-0.68479400000000001</v>
      </c>
      <c r="N129" s="3">
        <v>-88.709500000000006</v>
      </c>
    </row>
    <row r="130" spans="1:14" x14ac:dyDescent="0.15">
      <c r="A130" t="s">
        <v>133</v>
      </c>
      <c r="B130">
        <v>1445</v>
      </c>
      <c r="C130" s="13">
        <v>24.208300000000001</v>
      </c>
      <c r="D130" s="13">
        <v>-0.50833300000000003</v>
      </c>
      <c r="E130" s="13">
        <v>24.191700000000001</v>
      </c>
      <c r="F130">
        <v>18654814</v>
      </c>
      <c r="G130">
        <v>4242811</v>
      </c>
      <c r="H130">
        <v>-78.800899999999999</v>
      </c>
      <c r="I130" s="3">
        <v>10.5047</v>
      </c>
      <c r="J130" s="8">
        <v>1450</v>
      </c>
      <c r="K130" s="9">
        <v>9.1692000000000023E-3</v>
      </c>
      <c r="L130" s="9">
        <v>-2.4239099999999998</v>
      </c>
      <c r="M130">
        <v>-0.59609599999999996</v>
      </c>
      <c r="N130" s="3">
        <v>-89.305599999999998</v>
      </c>
    </row>
    <row r="131" spans="1:14" x14ac:dyDescent="0.15">
      <c r="A131" t="s">
        <v>134</v>
      </c>
      <c r="B131">
        <v>1450</v>
      </c>
      <c r="C131" s="13">
        <v>-1.0833299999999999</v>
      </c>
      <c r="D131" s="13">
        <v>9.3833300000000008</v>
      </c>
      <c r="E131" s="13">
        <v>8.0833300000000001</v>
      </c>
      <c r="F131">
        <v>18654814</v>
      </c>
      <c r="G131">
        <v>4242911</v>
      </c>
      <c r="H131">
        <v>-79.596800000000002</v>
      </c>
      <c r="I131" s="3">
        <v>10.311800000000005</v>
      </c>
      <c r="J131" s="8">
        <v>1450</v>
      </c>
      <c r="K131" s="9">
        <v>9.1692000000000023E-3</v>
      </c>
      <c r="L131" s="9">
        <v>-2.4239099999999998</v>
      </c>
      <c r="M131">
        <v>-0.60300299999999996</v>
      </c>
      <c r="N131" s="3">
        <v>-89.908600000000007</v>
      </c>
    </row>
    <row r="132" spans="1:14" x14ac:dyDescent="0.15">
      <c r="A132" t="s">
        <v>135</v>
      </c>
      <c r="B132">
        <v>1459</v>
      </c>
      <c r="C132" s="13">
        <v>8.8249999999999993</v>
      </c>
      <c r="D132" s="13">
        <v>1.9750000000000001</v>
      </c>
      <c r="E132" s="13">
        <v>11.175000000000001</v>
      </c>
      <c r="F132">
        <v>18654815</v>
      </c>
      <c r="G132">
        <v>4243012</v>
      </c>
      <c r="H132">
        <v>-70.492599999999996</v>
      </c>
      <c r="I132" s="3">
        <v>20.032000000000011</v>
      </c>
      <c r="J132" s="8">
        <v>1450</v>
      </c>
      <c r="K132" s="9">
        <v>9.1692000000000023E-3</v>
      </c>
      <c r="L132" s="9">
        <v>-2.4239099999999998</v>
      </c>
      <c r="M132">
        <v>-0.61594099999999996</v>
      </c>
      <c r="N132" s="3">
        <v>-90.524600000000007</v>
      </c>
    </row>
    <row r="133" spans="1:14" x14ac:dyDescent="0.15">
      <c r="A133" t="s">
        <v>136</v>
      </c>
      <c r="B133">
        <v>1502</v>
      </c>
      <c r="C133" s="13">
        <v>3.4333300000000002</v>
      </c>
      <c r="D133" s="13">
        <v>-37.833300000000001</v>
      </c>
      <c r="E133" s="13">
        <v>-33.433300000000003</v>
      </c>
      <c r="F133">
        <v>18654816</v>
      </c>
      <c r="G133">
        <v>4243112</v>
      </c>
      <c r="H133">
        <v>-67.788399999999996</v>
      </c>
      <c r="I133" s="3">
        <v>23.362499999999997</v>
      </c>
      <c r="J133" s="8">
        <v>1510</v>
      </c>
      <c r="K133" s="9">
        <v>9.3661000000000022E-3</v>
      </c>
      <c r="L133" s="9">
        <v>-2.4191699999999998</v>
      </c>
      <c r="M133">
        <v>-0.62631599999999998</v>
      </c>
      <c r="N133" s="3">
        <v>-91.150899999999993</v>
      </c>
    </row>
    <row r="134" spans="1:14" x14ac:dyDescent="0.15">
      <c r="A134" t="s">
        <v>137</v>
      </c>
      <c r="B134">
        <v>1506</v>
      </c>
      <c r="C134" s="13">
        <v>-37.058300000000003</v>
      </c>
      <c r="D134" s="13">
        <v>5.4583300000000001</v>
      </c>
      <c r="E134" s="13">
        <v>-31.441700000000001</v>
      </c>
      <c r="F134">
        <v>18654815</v>
      </c>
      <c r="G134">
        <v>4243211</v>
      </c>
      <c r="H134">
        <v>-105.23399999999999</v>
      </c>
      <c r="I134" s="3">
        <v>-13.47699999999999</v>
      </c>
      <c r="J134" s="8">
        <v>1510</v>
      </c>
      <c r="K134" s="9">
        <v>9.3661000000000022E-3</v>
      </c>
      <c r="L134" s="9">
        <v>-2.4191699999999998</v>
      </c>
      <c r="M134">
        <v>-0.60607</v>
      </c>
      <c r="N134" s="3">
        <v>-91.757000000000005</v>
      </c>
    </row>
    <row r="135" spans="1:14" x14ac:dyDescent="0.15">
      <c r="A135" t="s">
        <v>138</v>
      </c>
      <c r="B135">
        <v>1509</v>
      </c>
      <c r="C135" s="13">
        <v>6.55</v>
      </c>
      <c r="D135" s="13">
        <v>-2.5499999999999998</v>
      </c>
      <c r="E135" s="13">
        <v>4.25</v>
      </c>
      <c r="F135">
        <v>18654816</v>
      </c>
      <c r="G135">
        <v>4243312</v>
      </c>
      <c r="H135">
        <v>-99.230099999999993</v>
      </c>
      <c r="I135" s="3">
        <v>-6.8405999999999949</v>
      </c>
      <c r="J135" s="8">
        <v>1510</v>
      </c>
      <c r="K135" s="9">
        <v>9.3661000000000022E-3</v>
      </c>
      <c r="L135" s="9">
        <v>-2.4191699999999998</v>
      </c>
      <c r="M135">
        <v>-0.63250899999999999</v>
      </c>
      <c r="N135" s="3">
        <v>-92.389499999999998</v>
      </c>
    </row>
    <row r="136" spans="1:14" x14ac:dyDescent="0.15">
      <c r="A136" t="s">
        <v>139</v>
      </c>
      <c r="B136">
        <v>1516</v>
      </c>
      <c r="C136" s="13">
        <v>-1.5416700000000001</v>
      </c>
      <c r="D136" s="13">
        <v>2.0416699999999999</v>
      </c>
      <c r="E136" s="13">
        <v>0.54166700000000001</v>
      </c>
      <c r="F136">
        <v>18654815</v>
      </c>
      <c r="G136">
        <v>4243411</v>
      </c>
      <c r="H136">
        <v>-101.276</v>
      </c>
      <c r="I136" s="3">
        <v>-8.2804999999999893</v>
      </c>
      <c r="J136" s="8">
        <v>1510</v>
      </c>
      <c r="K136" s="9">
        <v>9.3661000000000022E-3</v>
      </c>
      <c r="L136" s="9">
        <v>-2.4191699999999998</v>
      </c>
      <c r="M136">
        <v>-0.60607</v>
      </c>
      <c r="N136" s="3">
        <v>-92.995500000000007</v>
      </c>
    </row>
    <row r="137" spans="1:14" x14ac:dyDescent="0.15">
      <c r="A137" t="s">
        <v>140</v>
      </c>
      <c r="B137">
        <v>1518</v>
      </c>
      <c r="C137" s="13">
        <v>4.1666699999999999</v>
      </c>
      <c r="D137" s="13">
        <v>-6.3666700000000001</v>
      </c>
      <c r="E137" s="13">
        <v>-2.0666699999999998</v>
      </c>
      <c r="F137">
        <v>18654815</v>
      </c>
      <c r="G137">
        <v>4243510</v>
      </c>
      <c r="H137">
        <v>-98.171700000000001</v>
      </c>
      <c r="I137" s="3">
        <v>-4.5631000000000057</v>
      </c>
      <c r="J137" s="8">
        <v>1510</v>
      </c>
      <c r="K137" s="9">
        <v>9.3661000000000022E-3</v>
      </c>
      <c r="L137" s="9">
        <v>-2.4191699999999998</v>
      </c>
      <c r="M137">
        <v>-0.613097</v>
      </c>
      <c r="N137" s="3">
        <v>-93.608599999999996</v>
      </c>
    </row>
    <row r="138" spans="1:14" x14ac:dyDescent="0.15">
      <c r="A138" t="s">
        <v>141</v>
      </c>
      <c r="B138">
        <v>1521</v>
      </c>
      <c r="C138" s="13">
        <f>-6.525</f>
        <v>-6.5250000000000004</v>
      </c>
      <c r="D138" s="13">
        <v>-3.375</v>
      </c>
      <c r="E138" s="13">
        <v>-10.175000000000001</v>
      </c>
      <c r="F138">
        <v>18654814</v>
      </c>
      <c r="G138">
        <v>4243611</v>
      </c>
      <c r="H138">
        <v>-104.61799999999999</v>
      </c>
      <c r="I138" s="3">
        <v>-10.386299999999991</v>
      </c>
      <c r="J138" s="8">
        <v>1530</v>
      </c>
      <c r="K138" s="9">
        <v>9.3130999999999908E-3</v>
      </c>
      <c r="L138" s="9">
        <v>-2.40774</v>
      </c>
      <c r="M138">
        <v>-0.62305200000000005</v>
      </c>
      <c r="N138" s="3">
        <v>-94.231700000000004</v>
      </c>
    </row>
    <row r="139" spans="1:14" x14ac:dyDescent="0.15">
      <c r="A139" t="s">
        <v>142</v>
      </c>
      <c r="B139">
        <v>1524</v>
      </c>
      <c r="C139" s="13">
        <v>-2.3166699999999998</v>
      </c>
      <c r="D139" s="13">
        <v>3.6166700000000001</v>
      </c>
      <c r="E139" s="13">
        <v>1.51667</v>
      </c>
      <c r="F139">
        <v>18654814</v>
      </c>
      <c r="G139">
        <v>4243711</v>
      </c>
      <c r="H139">
        <v>-107.46299999999999</v>
      </c>
      <c r="I139" s="3">
        <v>-12.607599999999991</v>
      </c>
      <c r="J139" s="8">
        <v>1530</v>
      </c>
      <c r="K139" s="9">
        <v>9.3130999999999908E-3</v>
      </c>
      <c r="L139" s="9">
        <v>-2.40774</v>
      </c>
      <c r="M139">
        <v>-0.62373100000000004</v>
      </c>
      <c r="N139" s="3">
        <v>-94.855400000000003</v>
      </c>
    </row>
    <row r="140" spans="1:14" x14ac:dyDescent="0.15">
      <c r="A140" t="s">
        <v>143</v>
      </c>
      <c r="B140">
        <v>1529</v>
      </c>
      <c r="C140" s="13">
        <v>4.2916699999999999</v>
      </c>
      <c r="D140" s="13">
        <v>-8.6916700000000002</v>
      </c>
      <c r="E140" s="13">
        <v>-4.0916699999999997</v>
      </c>
      <c r="F140">
        <v>18654814</v>
      </c>
      <c r="G140">
        <v>4243811</v>
      </c>
      <c r="H140">
        <v>-103.509</v>
      </c>
      <c r="I140" s="3">
        <v>-8.0297999999999945</v>
      </c>
      <c r="J140" s="8">
        <v>1530</v>
      </c>
      <c r="K140" s="9">
        <v>9.3130999999999908E-3</v>
      </c>
      <c r="L140" s="9">
        <v>-2.40774</v>
      </c>
      <c r="M140">
        <v>-0.62373100000000004</v>
      </c>
      <c r="N140" s="3">
        <v>-95.479200000000006</v>
      </c>
    </row>
    <row r="141" spans="1:14" x14ac:dyDescent="0.15">
      <c r="A141" t="s">
        <v>144</v>
      </c>
      <c r="B141">
        <v>1532</v>
      </c>
      <c r="C141" s="13">
        <v>-8</v>
      </c>
      <c r="D141" s="4">
        <v>3.33067E-16</v>
      </c>
      <c r="E141" s="13">
        <v>-7.7</v>
      </c>
      <c r="F141">
        <v>18654815</v>
      </c>
      <c r="G141">
        <v>4243911</v>
      </c>
      <c r="H141">
        <v>-111.855</v>
      </c>
      <c r="I141" s="3">
        <v>-15.745199999999997</v>
      </c>
      <c r="J141" s="8">
        <v>1530</v>
      </c>
      <c r="K141" s="9">
        <v>9.3130999999999908E-3</v>
      </c>
      <c r="L141" s="9">
        <v>-2.40774</v>
      </c>
      <c r="M141">
        <v>-0.63064699999999996</v>
      </c>
      <c r="N141" s="3">
        <v>-96.109800000000007</v>
      </c>
    </row>
    <row r="142" spans="1:14" x14ac:dyDescent="0.15">
      <c r="A142" t="s">
        <v>145</v>
      </c>
      <c r="B142">
        <v>1538</v>
      </c>
      <c r="C142" s="13">
        <v>0.30833300000000002</v>
      </c>
      <c r="D142" s="13">
        <v>10.691700000000001</v>
      </c>
      <c r="E142" s="13">
        <v>10.9917</v>
      </c>
      <c r="F142">
        <v>18654815</v>
      </c>
      <c r="G142">
        <v>4244011</v>
      </c>
      <c r="H142">
        <v>-111.70099999999999</v>
      </c>
      <c r="I142" s="3">
        <v>-14.967499999999987</v>
      </c>
      <c r="J142" s="8">
        <v>1530</v>
      </c>
      <c r="K142" s="9">
        <v>9.3130999999999908E-3</v>
      </c>
      <c r="L142" s="9">
        <v>-2.40774</v>
      </c>
      <c r="M142">
        <v>-0.62373100000000004</v>
      </c>
      <c r="N142" s="3">
        <v>-96.733500000000006</v>
      </c>
    </row>
    <row r="143" spans="1:14" x14ac:dyDescent="0.15">
      <c r="A143" t="s">
        <v>146</v>
      </c>
      <c r="B143">
        <v>1541</v>
      </c>
      <c r="C143" s="13">
        <v>14.316700000000001</v>
      </c>
      <c r="D143" s="13">
        <v>-12.1167</v>
      </c>
      <c r="E143" s="13">
        <v>2.3833299999999999</v>
      </c>
      <c r="F143">
        <v>18654814</v>
      </c>
      <c r="G143">
        <v>4244111</v>
      </c>
      <c r="H143">
        <v>-99.196700000000007</v>
      </c>
      <c r="I143" s="3">
        <v>-1.87530000000001</v>
      </c>
      <c r="J143" s="8">
        <v>1550</v>
      </c>
      <c r="K143" s="9">
        <v>8.8546999999999931E-3</v>
      </c>
      <c r="L143" s="9">
        <v>-2.40557</v>
      </c>
      <c r="M143">
        <v>-0.587893</v>
      </c>
      <c r="N143" s="3">
        <v>-97.321399999999997</v>
      </c>
    </row>
    <row r="144" spans="1:14" x14ac:dyDescent="0.15">
      <c r="A144" t="s">
        <v>147</v>
      </c>
      <c r="B144">
        <v>1545</v>
      </c>
      <c r="C144" s="13">
        <v>-11.975</v>
      </c>
      <c r="D144" s="13">
        <v>4.9749999999999996</v>
      </c>
      <c r="E144" s="13">
        <v>-7.125</v>
      </c>
      <c r="F144">
        <v>18654813</v>
      </c>
      <c r="G144">
        <v>4244211</v>
      </c>
      <c r="H144">
        <v>-111.24299999999999</v>
      </c>
      <c r="I144" s="3">
        <v>-13.333699999999993</v>
      </c>
      <c r="J144" s="8">
        <v>1550</v>
      </c>
      <c r="K144" s="9">
        <v>8.8546999999999931E-3</v>
      </c>
      <c r="L144" s="9">
        <v>-2.40557</v>
      </c>
      <c r="M144">
        <v>-0.587893</v>
      </c>
      <c r="N144" s="3">
        <v>-97.909300000000002</v>
      </c>
    </row>
    <row r="145" spans="1:14" x14ac:dyDescent="0.15">
      <c r="A145" t="s">
        <v>148</v>
      </c>
      <c r="B145">
        <v>1549</v>
      </c>
      <c r="C145" s="13">
        <v>7.0333300000000003</v>
      </c>
      <c r="D145" s="13">
        <v>-8.2333300000000005</v>
      </c>
      <c r="E145" s="13">
        <v>-1.1333299999999999</v>
      </c>
      <c r="F145">
        <v>18654815</v>
      </c>
      <c r="G145">
        <v>4244311</v>
      </c>
      <c r="H145">
        <v>-105.238</v>
      </c>
      <c r="I145" s="3">
        <v>-6.7210999999999927</v>
      </c>
      <c r="J145" s="8">
        <v>1550</v>
      </c>
      <c r="K145" s="9">
        <v>8.8546999999999931E-3</v>
      </c>
      <c r="L145" s="9">
        <v>-2.40557</v>
      </c>
      <c r="M145">
        <v>-0.60758100000000004</v>
      </c>
      <c r="N145" s="3">
        <v>-98.516900000000007</v>
      </c>
    </row>
    <row r="146" spans="1:14" x14ac:dyDescent="0.15">
      <c r="A146" t="s">
        <v>149</v>
      </c>
      <c r="B146">
        <v>1555</v>
      </c>
      <c r="C146" s="13">
        <f>-7.95833</f>
        <v>-7.9583300000000001</v>
      </c>
      <c r="D146" s="13">
        <v>-7.3416699999999997</v>
      </c>
      <c r="E146" s="13">
        <v>-15.1417</v>
      </c>
      <c r="F146">
        <v>18654813</v>
      </c>
      <c r="G146">
        <v>4244412</v>
      </c>
      <c r="H146">
        <v>-113.334</v>
      </c>
      <c r="I146" s="3">
        <v>-14.229799999999997</v>
      </c>
      <c r="J146" s="8">
        <v>1550</v>
      </c>
      <c r="K146" s="9">
        <v>8.8546999999999931E-3</v>
      </c>
      <c r="L146" s="9">
        <v>-2.40557</v>
      </c>
      <c r="M146">
        <v>-0.58727499999999999</v>
      </c>
      <c r="N146" s="3">
        <v>-99.104200000000006</v>
      </c>
    </row>
    <row r="147" spans="1:14" x14ac:dyDescent="0.15">
      <c r="A147" t="s">
        <v>150</v>
      </c>
      <c r="B147">
        <v>1558</v>
      </c>
      <c r="C147" s="13">
        <v>-6.35</v>
      </c>
      <c r="D147" s="13">
        <v>13.25</v>
      </c>
      <c r="E147" s="13">
        <v>6.95</v>
      </c>
      <c r="F147">
        <v>18654816</v>
      </c>
      <c r="G147">
        <v>4244511</v>
      </c>
      <c r="H147">
        <v>-120.18</v>
      </c>
      <c r="I147" s="3">
        <v>-20.467600000000004</v>
      </c>
      <c r="J147" s="8">
        <v>1550</v>
      </c>
      <c r="K147" s="9">
        <v>8.8546999999999931E-3</v>
      </c>
      <c r="L147" s="9">
        <v>-2.40557</v>
      </c>
      <c r="M147">
        <v>-0.60819900000000005</v>
      </c>
      <c r="N147" s="3">
        <v>-99.712400000000002</v>
      </c>
    </row>
    <row r="148" spans="1:14" x14ac:dyDescent="0.15">
      <c r="A148" t="s">
        <v>151</v>
      </c>
      <c r="B148">
        <v>1600</v>
      </c>
      <c r="C148" s="13">
        <v>11.958299999999999</v>
      </c>
      <c r="D148" s="13">
        <v>-2.6583299999999999</v>
      </c>
      <c r="E148" s="13">
        <v>9.4416700000000002</v>
      </c>
      <c r="F148">
        <v>18654815</v>
      </c>
      <c r="G148">
        <v>4244613</v>
      </c>
      <c r="H148">
        <v>-107.57599999999999</v>
      </c>
      <c r="I148" s="3">
        <v>-7.2639999999999958</v>
      </c>
      <c r="J148" s="8">
        <v>1550</v>
      </c>
      <c r="K148" s="9">
        <v>8.8546999999999931E-3</v>
      </c>
      <c r="L148" s="9">
        <v>-2.40557</v>
      </c>
      <c r="M148">
        <v>-0.59978200000000004</v>
      </c>
      <c r="N148" s="3">
        <v>-100.312</v>
      </c>
    </row>
    <row r="149" spans="1:14" x14ac:dyDescent="0.15">
      <c r="A149" t="s">
        <v>152</v>
      </c>
      <c r="B149">
        <v>1610</v>
      </c>
      <c r="C149" s="13">
        <v>-1.23333</v>
      </c>
      <c r="D149" s="13">
        <v>9.4333299999999998</v>
      </c>
      <c r="E149" s="13">
        <v>8.0333299999999994</v>
      </c>
      <c r="F149">
        <v>18654816</v>
      </c>
      <c r="G149">
        <v>4244711</v>
      </c>
      <c r="H149">
        <v>-109.52200000000001</v>
      </c>
      <c r="I149" s="3">
        <v>-8.6500000000000057</v>
      </c>
      <c r="J149" s="8">
        <v>1610</v>
      </c>
      <c r="K149" s="9">
        <v>8.3972999999999964E-3</v>
      </c>
      <c r="L149" s="9">
        <v>-2.4033799999999998</v>
      </c>
      <c r="M149">
        <v>-0.56001900000000004</v>
      </c>
      <c r="N149" s="3">
        <v>-100.872</v>
      </c>
    </row>
    <row r="150" spans="1:14" x14ac:dyDescent="0.15">
      <c r="A150" t="s">
        <v>153</v>
      </c>
      <c r="B150">
        <v>1616</v>
      </c>
      <c r="C150" s="13">
        <v>11.074999999999999</v>
      </c>
      <c r="D150" s="13">
        <v>14.425000000000001</v>
      </c>
      <c r="E150" s="13">
        <v>25.225000000000001</v>
      </c>
      <c r="F150">
        <v>18654817</v>
      </c>
      <c r="G150">
        <v>4244812</v>
      </c>
      <c r="H150">
        <v>-99.267600000000002</v>
      </c>
      <c r="I150" s="3">
        <v>2.1813999999999965</v>
      </c>
      <c r="J150" s="8">
        <v>1610</v>
      </c>
      <c r="K150" s="9">
        <v>8.3972999999999964E-3</v>
      </c>
      <c r="L150" s="9">
        <v>-2.4033799999999998</v>
      </c>
      <c r="M150">
        <v>-0.57697200000000004</v>
      </c>
      <c r="N150" s="3">
        <v>-101.449</v>
      </c>
    </row>
    <row r="151" spans="1:14" x14ac:dyDescent="0.15">
      <c r="A151" t="s">
        <v>154</v>
      </c>
      <c r="B151">
        <v>1619</v>
      </c>
      <c r="C151" s="13">
        <v>15.283300000000001</v>
      </c>
      <c r="D151" s="13">
        <v>-9.7833299999999994</v>
      </c>
      <c r="E151" s="13">
        <v>5.4166699999999999</v>
      </c>
      <c r="F151">
        <v>18654817</v>
      </c>
      <c r="G151">
        <v>4244911</v>
      </c>
      <c r="H151">
        <v>-84.413399999999996</v>
      </c>
      <c r="I151" s="3">
        <v>17.595600000000005</v>
      </c>
      <c r="J151" s="8">
        <v>1610</v>
      </c>
      <c r="K151" s="9">
        <v>8.3972999999999964E-3</v>
      </c>
      <c r="L151" s="9">
        <v>-2.4033799999999998</v>
      </c>
      <c r="M151">
        <v>-0.55945900000000004</v>
      </c>
      <c r="N151" s="3">
        <v>-102.009</v>
      </c>
    </row>
    <row r="152" spans="1:14" x14ac:dyDescent="0.15">
      <c r="A152" t="s">
        <v>155</v>
      </c>
      <c r="B152">
        <v>1631</v>
      </c>
      <c r="C152" s="13">
        <f>-8.90833</f>
        <v>-8.9083299999999994</v>
      </c>
      <c r="D152" s="13">
        <v>-6.9916700000000001</v>
      </c>
      <c r="E152" s="13">
        <v>-15.591699999999999</v>
      </c>
      <c r="F152">
        <v>18654818</v>
      </c>
      <c r="G152">
        <v>4245012</v>
      </c>
      <c r="H152">
        <v>-93.759200000000007</v>
      </c>
      <c r="I152" s="3">
        <v>8.7837999999999994</v>
      </c>
      <c r="J152" s="8">
        <v>1630</v>
      </c>
      <c r="K152" s="9">
        <v>7.6969999999999955E-3</v>
      </c>
      <c r="L152" s="9">
        <v>-2.3942999999999999</v>
      </c>
      <c r="M152">
        <v>-0.53400800000000004</v>
      </c>
      <c r="N152" s="3">
        <v>-102.54300000000001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2015-04-30T00:11:19Z</dcterms:modified>
</cp:coreProperties>
</file>