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960" windowHeight="6990" activeTab="8"/>
  </bookViews>
  <sheets>
    <sheet name="invol" sheetId="1" r:id="rId1"/>
    <sheet name="3.5 days" sheetId="2" r:id="rId2"/>
    <sheet name="1 week" sheetId="3" r:id="rId3"/>
    <sheet name="2 weeks" sheetId="4" r:id="rId4"/>
    <sheet name="4 weeks" sheetId="5" r:id="rId5"/>
    <sheet name="8 weeks" sheetId="6" r:id="rId6"/>
    <sheet name="12 weeks" sheetId="8" r:id="rId7"/>
    <sheet name="24 weeks" sheetId="11" r:id="rId8"/>
    <sheet name="averages" sheetId="7" r:id="rId9"/>
  </sheets>
  <definedNames>
    <definedName name="lambda">averages!$B$11</definedName>
  </definedNames>
  <calcPr calcId="125725" concurrentCalc="0"/>
</workbook>
</file>

<file path=xl/calcChain.xml><?xml version="1.0" encoding="utf-8"?>
<calcChain xmlns="http://schemas.openxmlformats.org/spreadsheetml/2006/main">
  <c r="B10" i="5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6" i="4"/>
  <c r="C6"/>
  <c r="D6"/>
  <c r="E6"/>
  <c r="F6"/>
  <c r="G6"/>
  <c r="H6"/>
  <c r="E3" i="3"/>
  <c r="E4"/>
  <c r="E5"/>
  <c r="E6"/>
  <c r="E7"/>
  <c r="C3" i="11"/>
  <c r="D3"/>
  <c r="E3"/>
  <c r="F3"/>
  <c r="G3"/>
  <c r="H3"/>
  <c r="I3"/>
  <c r="J3"/>
  <c r="K3"/>
  <c r="L3"/>
  <c r="M3"/>
  <c r="N3"/>
  <c r="O3"/>
  <c r="P3"/>
  <c r="Q3"/>
  <c r="R3"/>
  <c r="C4"/>
  <c r="D4"/>
  <c r="E4"/>
  <c r="F4"/>
  <c r="G4"/>
  <c r="H4"/>
  <c r="I4"/>
  <c r="J4"/>
  <c r="K4"/>
  <c r="L4"/>
  <c r="M4"/>
  <c r="N4"/>
  <c r="O4"/>
  <c r="P4"/>
  <c r="Q4"/>
  <c r="R4"/>
  <c r="C5"/>
  <c r="D5"/>
  <c r="E5"/>
  <c r="F5"/>
  <c r="G5"/>
  <c r="H5"/>
  <c r="I5"/>
  <c r="J5"/>
  <c r="K5"/>
  <c r="L5"/>
  <c r="M5"/>
  <c r="N5"/>
  <c r="O5"/>
  <c r="P5"/>
  <c r="Q5"/>
  <c r="R5"/>
  <c r="C6"/>
  <c r="D6"/>
  <c r="E6"/>
  <c r="F6"/>
  <c r="G6"/>
  <c r="H6"/>
  <c r="I6"/>
  <c r="J6"/>
  <c r="K6"/>
  <c r="L6"/>
  <c r="M6"/>
  <c r="N6"/>
  <c r="O6"/>
  <c r="P6"/>
  <c r="Q6"/>
  <c r="R6"/>
  <c r="C7"/>
  <c r="D7"/>
  <c r="E7"/>
  <c r="F7"/>
  <c r="G7"/>
  <c r="H7"/>
  <c r="I7"/>
  <c r="J7"/>
  <c r="K7"/>
  <c r="L7"/>
  <c r="M7"/>
  <c r="N7"/>
  <c r="O7"/>
  <c r="P7"/>
  <c r="Q7"/>
  <c r="R7"/>
  <c r="C8"/>
  <c r="D8"/>
  <c r="E8"/>
  <c r="F8"/>
  <c r="G8"/>
  <c r="H8"/>
  <c r="I8"/>
  <c r="J8"/>
  <c r="K8"/>
  <c r="L8"/>
  <c r="M8"/>
  <c r="N8"/>
  <c r="O8"/>
  <c r="P8"/>
  <c r="Q8"/>
  <c r="R8"/>
  <c r="C9"/>
  <c r="D9"/>
  <c r="E9"/>
  <c r="F9"/>
  <c r="G9"/>
  <c r="H9"/>
  <c r="I9"/>
  <c r="J9"/>
  <c r="K9"/>
  <c r="L9"/>
  <c r="M9"/>
  <c r="N9"/>
  <c r="O9"/>
  <c r="P9"/>
  <c r="Q9"/>
  <c r="R9"/>
  <c r="B4"/>
  <c r="B5"/>
  <c r="B6"/>
  <c r="B7"/>
  <c r="B8"/>
  <c r="B9"/>
  <c r="B3"/>
  <c r="C1"/>
  <c r="A1"/>
  <c r="C3" i="8"/>
  <c r="D3"/>
  <c r="E3"/>
  <c r="F3"/>
  <c r="G3"/>
  <c r="H3"/>
  <c r="I3"/>
  <c r="J3"/>
  <c r="K3"/>
  <c r="L3"/>
  <c r="M3"/>
  <c r="N3"/>
  <c r="O3"/>
  <c r="P3"/>
  <c r="Q3"/>
  <c r="R3"/>
  <c r="S3"/>
  <c r="C4"/>
  <c r="D4"/>
  <c r="E4"/>
  <c r="F4"/>
  <c r="G4"/>
  <c r="H4"/>
  <c r="I4"/>
  <c r="J4"/>
  <c r="K4"/>
  <c r="L4"/>
  <c r="M4"/>
  <c r="N4"/>
  <c r="O4"/>
  <c r="P4"/>
  <c r="Q4"/>
  <c r="R4"/>
  <c r="S4"/>
  <c r="C5"/>
  <c r="D5"/>
  <c r="E5"/>
  <c r="F5"/>
  <c r="G5"/>
  <c r="H5"/>
  <c r="I5"/>
  <c r="J5"/>
  <c r="K5"/>
  <c r="L5"/>
  <c r="M5"/>
  <c r="N5"/>
  <c r="O5"/>
  <c r="P5"/>
  <c r="Q5"/>
  <c r="R5"/>
  <c r="S5"/>
  <c r="C6"/>
  <c r="D6"/>
  <c r="E6"/>
  <c r="F6"/>
  <c r="G6"/>
  <c r="H6"/>
  <c r="I6"/>
  <c r="J6"/>
  <c r="K6"/>
  <c r="L6"/>
  <c r="M6"/>
  <c r="N6"/>
  <c r="O6"/>
  <c r="P6"/>
  <c r="Q6"/>
  <c r="R6"/>
  <c r="S6"/>
  <c r="C7"/>
  <c r="D7"/>
  <c r="E7"/>
  <c r="F7"/>
  <c r="G7"/>
  <c r="H7"/>
  <c r="I7"/>
  <c r="J7"/>
  <c r="K7"/>
  <c r="L7"/>
  <c r="M7"/>
  <c r="N7"/>
  <c r="O7"/>
  <c r="P7"/>
  <c r="Q7"/>
  <c r="R7"/>
  <c r="S7"/>
  <c r="C8"/>
  <c r="D8"/>
  <c r="E8"/>
  <c r="F8"/>
  <c r="G8"/>
  <c r="H8"/>
  <c r="I8"/>
  <c r="J8"/>
  <c r="K8"/>
  <c r="L8"/>
  <c r="M8"/>
  <c r="N8"/>
  <c r="O8"/>
  <c r="P8"/>
  <c r="Q8"/>
  <c r="R8"/>
  <c r="S8"/>
  <c r="C9"/>
  <c r="D9"/>
  <c r="E9"/>
  <c r="F9"/>
  <c r="G9"/>
  <c r="H9"/>
  <c r="I9"/>
  <c r="J9"/>
  <c r="K9"/>
  <c r="L9"/>
  <c r="M9"/>
  <c r="N9"/>
  <c r="O9"/>
  <c r="P9"/>
  <c r="Q9"/>
  <c r="R9"/>
  <c r="S9"/>
  <c r="C10"/>
  <c r="D10"/>
  <c r="E10"/>
  <c r="F10"/>
  <c r="G10"/>
  <c r="H10"/>
  <c r="I10"/>
  <c r="J10"/>
  <c r="K10"/>
  <c r="L10"/>
  <c r="M10"/>
  <c r="N10"/>
  <c r="O10"/>
  <c r="P10"/>
  <c r="Q10"/>
  <c r="R10"/>
  <c r="S10"/>
  <c r="C11"/>
  <c r="D11"/>
  <c r="E11"/>
  <c r="F11"/>
  <c r="G11"/>
  <c r="H11"/>
  <c r="I11"/>
  <c r="J11"/>
  <c r="K11"/>
  <c r="L11"/>
  <c r="M11"/>
  <c r="N11"/>
  <c r="O11"/>
  <c r="P11"/>
  <c r="Q11"/>
  <c r="R11"/>
  <c r="S11"/>
  <c r="C12"/>
  <c r="D12"/>
  <c r="E12"/>
  <c r="F12"/>
  <c r="G12"/>
  <c r="H12"/>
  <c r="I12"/>
  <c r="J12"/>
  <c r="K12"/>
  <c r="L12"/>
  <c r="M12"/>
  <c r="N12"/>
  <c r="O12"/>
  <c r="P12"/>
  <c r="Q12"/>
  <c r="R12"/>
  <c r="S12"/>
  <c r="C13"/>
  <c r="D13"/>
  <c r="E13"/>
  <c r="F13"/>
  <c r="G13"/>
  <c r="H13"/>
  <c r="I13"/>
  <c r="J13"/>
  <c r="K13"/>
  <c r="L13"/>
  <c r="M13"/>
  <c r="N13"/>
  <c r="O13"/>
  <c r="P13"/>
  <c r="Q13"/>
  <c r="R13"/>
  <c r="S13"/>
  <c r="C14"/>
  <c r="D14"/>
  <c r="E14"/>
  <c r="F14"/>
  <c r="G14"/>
  <c r="H14"/>
  <c r="I14"/>
  <c r="J14"/>
  <c r="K14"/>
  <c r="L14"/>
  <c r="M14"/>
  <c r="N14"/>
  <c r="O14"/>
  <c r="P14"/>
  <c r="Q14"/>
  <c r="R14"/>
  <c r="S14"/>
  <c r="C15"/>
  <c r="D15"/>
  <c r="E15"/>
  <c r="F15"/>
  <c r="G15"/>
  <c r="H15"/>
  <c r="I15"/>
  <c r="J15"/>
  <c r="K15"/>
  <c r="L15"/>
  <c r="M15"/>
  <c r="N15"/>
  <c r="O15"/>
  <c r="P15"/>
  <c r="Q15"/>
  <c r="R15"/>
  <c r="S15"/>
  <c r="B4"/>
  <c r="B5"/>
  <c r="B6"/>
  <c r="B7"/>
  <c r="B8"/>
  <c r="B9"/>
  <c r="B10"/>
  <c r="B11"/>
  <c r="B12"/>
  <c r="B13"/>
  <c r="B14"/>
  <c r="B15"/>
  <c r="B3"/>
  <c r="E14" i="7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3"/>
  <c r="X96" i="1"/>
  <c r="X95"/>
  <c r="X94"/>
  <c r="X93"/>
  <c r="X92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P115"/>
  <c r="P114"/>
  <c r="P111"/>
  <c r="P110"/>
  <c r="P109"/>
  <c r="P108"/>
  <c r="P107"/>
  <c r="P106"/>
  <c r="P105"/>
  <c r="P104"/>
  <c r="P103"/>
  <c r="P102"/>
  <c r="P101"/>
  <c r="P100"/>
  <c r="P99"/>
  <c r="P98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J3" i="7"/>
  <c r="K3"/>
  <c r="N3"/>
  <c r="O3"/>
  <c r="P3"/>
  <c r="R3"/>
  <c r="S3"/>
  <c r="T3"/>
  <c r="V3"/>
  <c r="W3"/>
  <c r="X3"/>
  <c r="Z3"/>
  <c r="AA3"/>
  <c r="AB3"/>
  <c r="L65" i="1"/>
  <c r="L64"/>
  <c r="L63"/>
  <c r="L62"/>
  <c r="L61"/>
  <c r="L60"/>
  <c r="L59"/>
  <c r="L58"/>
  <c r="L57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3" i="7"/>
  <c r="L27" i="1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H60"/>
  <c r="H59"/>
  <c r="H58"/>
  <c r="H57"/>
  <c r="H56"/>
  <c r="H55"/>
  <c r="H54"/>
  <c r="H53"/>
  <c r="H52"/>
  <c r="H51"/>
  <c r="H50"/>
  <c r="H49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B2" i="7"/>
  <c r="C2"/>
  <c r="D2"/>
  <c r="F2"/>
  <c r="G2"/>
  <c r="H2"/>
  <c r="J2"/>
  <c r="K2"/>
  <c r="L2"/>
  <c r="N2"/>
  <c r="O2"/>
  <c r="P2"/>
  <c r="R2"/>
  <c r="S2"/>
  <c r="T2"/>
  <c r="V2"/>
  <c r="W2"/>
  <c r="X2"/>
  <c r="Z2"/>
  <c r="Z1"/>
  <c r="H5"/>
  <c r="H8"/>
  <c r="AB15" i="1"/>
  <c r="AB14"/>
  <c r="AB13"/>
  <c r="AB12"/>
  <c r="AB11"/>
  <c r="AB10"/>
  <c r="AB9"/>
  <c r="AB8"/>
  <c r="AB5"/>
  <c r="AB4"/>
  <c r="AB3"/>
  <c r="B16" i="4"/>
  <c r="C16"/>
  <c r="D16"/>
  <c r="E16"/>
  <c r="F16"/>
  <c r="G16"/>
  <c r="H16"/>
  <c r="B17"/>
  <c r="C17"/>
  <c r="D17"/>
  <c r="E17"/>
  <c r="F17"/>
  <c r="G17"/>
  <c r="H17"/>
  <c r="J11"/>
  <c r="P61" i="1"/>
  <c r="P60"/>
  <c r="AB2" i="7"/>
  <c r="H10"/>
  <c r="AA2"/>
  <c r="H9"/>
  <c r="P59" i="1"/>
  <c r="P58"/>
  <c r="P57"/>
  <c r="D57"/>
  <c r="AC57"/>
  <c r="P56"/>
  <c r="D56"/>
  <c r="P55"/>
  <c r="D55"/>
  <c r="P54"/>
  <c r="D54"/>
  <c r="P53"/>
  <c r="D53"/>
  <c r="P52"/>
  <c r="D52"/>
  <c r="P51"/>
  <c r="D51"/>
  <c r="P50"/>
  <c r="D50"/>
  <c r="P49"/>
  <c r="D49"/>
  <c r="P48"/>
  <c r="D48"/>
  <c r="P47"/>
  <c r="D47"/>
  <c r="P46"/>
  <c r="D46"/>
  <c r="X45"/>
  <c r="P45"/>
  <c r="D45"/>
  <c r="AC45"/>
  <c r="X44"/>
  <c r="P44"/>
  <c r="D44"/>
  <c r="AC44"/>
  <c r="X43"/>
  <c r="P43"/>
  <c r="D43"/>
  <c r="AC43"/>
  <c r="X42"/>
  <c r="P42"/>
  <c r="D42"/>
  <c r="AC42"/>
  <c r="X41"/>
  <c r="P41"/>
  <c r="D41"/>
  <c r="AC41"/>
  <c r="X40"/>
  <c r="P40"/>
  <c r="D40"/>
  <c r="AC40"/>
  <c r="X39"/>
  <c r="T39"/>
  <c r="P39"/>
  <c r="D39"/>
  <c r="AC39"/>
  <c r="X38"/>
  <c r="T38"/>
  <c r="P38"/>
  <c r="D38"/>
  <c r="AC38"/>
  <c r="X37"/>
  <c r="T37"/>
  <c r="P37"/>
  <c r="D37"/>
  <c r="AC37"/>
  <c r="X36"/>
  <c r="T36"/>
  <c r="P36"/>
  <c r="D36"/>
  <c r="AC36"/>
  <c r="X35"/>
  <c r="T35"/>
  <c r="P35"/>
  <c r="D35"/>
  <c r="AC35"/>
  <c r="X34"/>
  <c r="T34"/>
  <c r="P34"/>
  <c r="D34"/>
  <c r="AC34"/>
  <c r="X33"/>
  <c r="T33"/>
  <c r="P33"/>
  <c r="D33"/>
  <c r="AC33"/>
  <c r="X32"/>
  <c r="T32"/>
  <c r="P32"/>
  <c r="D32"/>
  <c r="AC32"/>
  <c r="X31"/>
  <c r="T31"/>
  <c r="P31"/>
  <c r="D31"/>
  <c r="AC31"/>
  <c r="X30"/>
  <c r="T30"/>
  <c r="P30"/>
  <c r="D30"/>
  <c r="AC30"/>
  <c r="X29"/>
  <c r="T29"/>
  <c r="P29"/>
  <c r="D29"/>
  <c r="AC29"/>
  <c r="X28"/>
  <c r="T28"/>
  <c r="P28"/>
  <c r="D28"/>
  <c r="AC28"/>
  <c r="X27"/>
  <c r="T27"/>
  <c r="P27"/>
  <c r="D27"/>
  <c r="AC27"/>
  <c r="X26"/>
  <c r="P26"/>
  <c r="H26"/>
  <c r="D26"/>
  <c r="AC26"/>
  <c r="X25"/>
  <c r="P25"/>
  <c r="H25"/>
  <c r="D25"/>
  <c r="AC25"/>
  <c r="X24"/>
  <c r="T24"/>
  <c r="P24"/>
  <c r="H24"/>
  <c r="X23"/>
  <c r="T23"/>
  <c r="P23"/>
  <c r="H23"/>
  <c r="X22"/>
  <c r="T22"/>
  <c r="P22"/>
  <c r="H22"/>
  <c r="D22"/>
  <c r="X21"/>
  <c r="T21"/>
  <c r="P21"/>
  <c r="H21"/>
  <c r="D21"/>
  <c r="X20"/>
  <c r="T20"/>
  <c r="P20"/>
  <c r="H20"/>
  <c r="D20"/>
  <c r="X19"/>
  <c r="T19"/>
  <c r="P19"/>
  <c r="H19"/>
  <c r="D19"/>
  <c r="X18"/>
  <c r="T18"/>
  <c r="P18"/>
  <c r="H18"/>
  <c r="D18"/>
  <c r="X17"/>
  <c r="T17"/>
  <c r="P17"/>
  <c r="H17"/>
  <c r="D17"/>
  <c r="X16"/>
  <c r="T16"/>
  <c r="P16"/>
  <c r="H16"/>
  <c r="D16"/>
  <c r="X15"/>
  <c r="T15"/>
  <c r="P15"/>
  <c r="H15"/>
  <c r="D15"/>
  <c r="X14"/>
  <c r="T14"/>
  <c r="P14"/>
  <c r="H14"/>
  <c r="D14"/>
  <c r="X13"/>
  <c r="T13"/>
  <c r="P13"/>
  <c r="D13"/>
  <c r="AC12"/>
  <c r="X12"/>
  <c r="T12"/>
  <c r="P12"/>
  <c r="D12"/>
  <c r="AC11"/>
  <c r="X11"/>
  <c r="T11"/>
  <c r="P11"/>
  <c r="H11"/>
  <c r="D11"/>
  <c r="AC10"/>
  <c r="X10"/>
  <c r="T10"/>
  <c r="P10"/>
  <c r="H10"/>
  <c r="D10"/>
  <c r="AC9"/>
  <c r="X9"/>
  <c r="T9"/>
  <c r="P9"/>
  <c r="H9"/>
  <c r="D9"/>
  <c r="AC8"/>
  <c r="X8"/>
  <c r="T8"/>
  <c r="P8"/>
  <c r="H8"/>
  <c r="D8"/>
  <c r="AC7"/>
  <c r="X7"/>
  <c r="T7"/>
  <c r="P7"/>
  <c r="H7"/>
  <c r="D7"/>
  <c r="AC6"/>
  <c r="X6"/>
  <c r="T6"/>
  <c r="P6"/>
  <c r="H6"/>
  <c r="D6"/>
  <c r="AC5"/>
  <c r="X5"/>
  <c r="T5"/>
  <c r="P5"/>
  <c r="H5"/>
  <c r="D5"/>
  <c r="X4"/>
  <c r="T4"/>
  <c r="P4"/>
  <c r="H4"/>
  <c r="D4"/>
  <c r="AC3"/>
  <c r="X3"/>
  <c r="T3"/>
  <c r="P3"/>
  <c r="H3"/>
  <c r="D3"/>
  <c r="G9" i="7"/>
  <c r="G10"/>
  <c r="V1"/>
  <c r="G5"/>
  <c r="W1"/>
  <c r="G6"/>
  <c r="X1"/>
  <c r="G7"/>
  <c r="G8"/>
  <c r="K3" i="6"/>
  <c r="L3"/>
  <c r="M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C1" i="8"/>
  <c r="A1"/>
  <c r="C1" i="7"/>
  <c r="B9"/>
  <c r="D1"/>
  <c r="B10"/>
  <c r="B1"/>
  <c r="B8"/>
  <c r="B6"/>
  <c r="B7"/>
  <c r="B5"/>
  <c r="R1"/>
  <c r="F8"/>
  <c r="S1"/>
  <c r="F9"/>
  <c r="T1"/>
  <c r="F10"/>
  <c r="N1"/>
  <c r="E8"/>
  <c r="O1"/>
  <c r="E9"/>
  <c r="P1"/>
  <c r="E10"/>
  <c r="J1"/>
  <c r="D8"/>
  <c r="K1"/>
  <c r="D9"/>
  <c r="L1"/>
  <c r="D10"/>
  <c r="F1"/>
  <c r="C8"/>
  <c r="G1"/>
  <c r="C9"/>
  <c r="H1"/>
  <c r="C10"/>
  <c r="C3" i="6"/>
  <c r="D3"/>
  <c r="E3"/>
  <c r="F3"/>
  <c r="G3"/>
  <c r="H3"/>
  <c r="I3"/>
  <c r="J3"/>
  <c r="C4"/>
  <c r="D4"/>
  <c r="E4"/>
  <c r="F4"/>
  <c r="G4"/>
  <c r="H4"/>
  <c r="I4"/>
  <c r="J4"/>
  <c r="C5"/>
  <c r="D5"/>
  <c r="E5"/>
  <c r="F5"/>
  <c r="G5"/>
  <c r="H5"/>
  <c r="I5"/>
  <c r="J5"/>
  <c r="C6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B4"/>
  <c r="B5"/>
  <c r="B6"/>
  <c r="B7"/>
  <c r="B8"/>
  <c r="B9"/>
  <c r="B10"/>
  <c r="B11"/>
  <c r="B3"/>
  <c r="C1"/>
  <c r="A1"/>
  <c r="C1" i="4"/>
  <c r="A1"/>
  <c r="C1" i="3"/>
  <c r="A1"/>
  <c r="C1" i="2"/>
  <c r="A1"/>
  <c r="C3"/>
  <c r="C4"/>
  <c r="B3"/>
  <c r="C1" i="5"/>
  <c r="A1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C3"/>
  <c r="D3"/>
  <c r="E3"/>
  <c r="F3"/>
  <c r="G3"/>
  <c r="H3"/>
  <c r="I3"/>
  <c r="J3"/>
  <c r="K3"/>
  <c r="B3"/>
  <c r="D3" i="4"/>
  <c r="E3"/>
  <c r="F3"/>
  <c r="G3"/>
  <c r="H3"/>
  <c r="D4"/>
  <c r="E4"/>
  <c r="F4"/>
  <c r="G4"/>
  <c r="H4"/>
  <c r="D5"/>
  <c r="E5"/>
  <c r="F5"/>
  <c r="G5"/>
  <c r="H5"/>
  <c r="C3"/>
  <c r="C4"/>
  <c r="C5"/>
  <c r="B4"/>
  <c r="B5"/>
  <c r="B3"/>
  <c r="J5"/>
  <c r="B4" i="2"/>
  <c r="B5"/>
  <c r="C5"/>
  <c r="B4" i="3"/>
  <c r="C4"/>
  <c r="D4"/>
  <c r="B5"/>
  <c r="C5"/>
  <c r="D5"/>
  <c r="B6"/>
  <c r="C6"/>
  <c r="D6"/>
  <c r="B7"/>
  <c r="C7"/>
  <c r="D7"/>
  <c r="C3"/>
  <c r="D3"/>
  <c r="B3"/>
  <c r="B8" i="4"/>
  <c r="C8"/>
  <c r="D8"/>
  <c r="E8"/>
  <c r="F8"/>
  <c r="G8"/>
  <c r="H8"/>
  <c r="B9"/>
  <c r="C9"/>
  <c r="D9"/>
  <c r="E9"/>
  <c r="F9"/>
  <c r="G9"/>
  <c r="H9"/>
  <c r="C7"/>
  <c r="D7"/>
  <c r="E7"/>
  <c r="F7"/>
  <c r="G7"/>
  <c r="H7"/>
  <c r="B7"/>
  <c r="AB1" i="7"/>
  <c r="H7"/>
  <c r="AA1"/>
  <c r="H6"/>
  <c r="AA25" i="1"/>
  <c r="AB25"/>
  <c r="AA26"/>
  <c r="AB26"/>
  <c r="AA27"/>
  <c r="AB27"/>
  <c r="AA28"/>
  <c r="AB28"/>
  <c r="AA29"/>
  <c r="AB29"/>
  <c r="AA30"/>
  <c r="AB30"/>
  <c r="AA31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A41"/>
  <c r="AB41"/>
  <c r="AA42"/>
  <c r="AB42"/>
  <c r="AA43"/>
  <c r="AB43"/>
  <c r="AA44"/>
  <c r="AB44"/>
  <c r="AA45"/>
  <c r="AB45"/>
  <c r="AA57"/>
  <c r="AB57"/>
  <c r="F7" i="7"/>
  <c r="E7"/>
  <c r="C7"/>
  <c r="F6"/>
  <c r="E6"/>
  <c r="C6"/>
  <c r="F5"/>
  <c r="E5"/>
  <c r="C5"/>
  <c r="D7"/>
  <c r="D6"/>
  <c r="D5"/>
</calcChain>
</file>

<file path=xl/sharedStrings.xml><?xml version="1.0" encoding="utf-8"?>
<sst xmlns="http://schemas.openxmlformats.org/spreadsheetml/2006/main" count="193" uniqueCount="33">
  <si>
    <t>basal</t>
  </si>
  <si>
    <t>suprabasal</t>
  </si>
  <si>
    <t>time</t>
  </si>
  <si>
    <t>t</t>
  </si>
  <si>
    <t>lambda</t>
  </si>
  <si>
    <t>InvolucrinCREER RosaYFP 3,5 days</t>
    <phoneticPr fontId="1" type="noConversion"/>
  </si>
  <si>
    <t>InvolucrinCREER RosaYFP 1 week</t>
    <phoneticPr fontId="1" type="noConversion"/>
  </si>
  <si>
    <t>InvolucrinCREER RosaYFP 2 weeks</t>
    <phoneticPr fontId="1" type="noConversion"/>
  </si>
  <si>
    <t>InvolucrinCREER RosaYFP 4 weeks</t>
    <phoneticPr fontId="1" type="noConversion"/>
  </si>
  <si>
    <t>InvolucrinCREER RosaYFP 8 weeks</t>
    <phoneticPr fontId="1" type="noConversion"/>
  </si>
  <si>
    <t>InvolucrinCREER RosaYFP 12 weeks</t>
    <phoneticPr fontId="1" type="noConversion"/>
  </si>
  <si>
    <t>mouse</t>
    <phoneticPr fontId="1" type="noConversion"/>
  </si>
  <si>
    <t>basal cells</t>
    <phoneticPr fontId="1" type="noConversion"/>
  </si>
  <si>
    <t>suprabasal cells</t>
    <phoneticPr fontId="1" type="noConversion"/>
  </si>
  <si>
    <t>total size</t>
    <phoneticPr fontId="1" type="noConversion"/>
  </si>
  <si>
    <t>F</t>
    <phoneticPr fontId="1" type="noConversion"/>
  </si>
  <si>
    <t>F</t>
    <phoneticPr fontId="1" type="noConversion"/>
  </si>
  <si>
    <t>mouse</t>
    <phoneticPr fontId="1" type="noConversion"/>
  </si>
  <si>
    <t>basal cells</t>
    <phoneticPr fontId="1" type="noConversion"/>
  </si>
  <si>
    <t>basal cells</t>
    <phoneticPr fontId="1" type="noConversion"/>
  </si>
  <si>
    <t>b</t>
  </si>
  <si>
    <t>s</t>
  </si>
  <si>
    <t>InvolucrinCREER RosaYFP 24 weeks</t>
    <phoneticPr fontId="4" type="noConversion"/>
  </si>
  <si>
    <t>mouse</t>
    <phoneticPr fontId="4" type="noConversion"/>
  </si>
  <si>
    <t>basal cells</t>
    <phoneticPr fontId="4" type="noConversion"/>
  </si>
  <si>
    <t>suprabasal cells</t>
    <phoneticPr fontId="4" type="noConversion"/>
  </si>
  <si>
    <t>total size</t>
    <phoneticPr fontId="4" type="noConversion"/>
  </si>
  <si>
    <t>M31</t>
    <phoneticPr fontId="4" type="noConversion"/>
  </si>
  <si>
    <t>5bis</t>
    <phoneticPr fontId="4" type="noConversion"/>
  </si>
  <si>
    <t>5bis</t>
    <phoneticPr fontId="4" type="noConversion"/>
  </si>
  <si>
    <t>F36</t>
    <phoneticPr fontId="4" type="noConversion"/>
  </si>
  <si>
    <t>A</t>
    <phoneticPr fontId="4" type="noConversion"/>
  </si>
  <si>
    <t>A</t>
    <phoneticPr fontId="4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</si>
</sst>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b/>
      <sz val="18"/>
      <color theme="3"/>
      <name val="Cambria"/>
      <family val="2"/>
      <scheme val="major"/>
    </font>
    <font>
      <sz val="10"/>
      <name val="Verdana"/>
      <family val="2"/>
    </font>
    <font>
      <b/>
      <sz val="10"/>
      <name val="Verdana"/>
      <family val="2"/>
    </font>
    <font>
      <sz val="11"/>
      <color rgb="FF006100"/>
      <name val="Calibri"/>
      <family val="2"/>
      <scheme val="minor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/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basal</c:v>
          </c:tx>
          <c:spPr>
            <a:ln w="28575">
              <a:noFill/>
            </a:ln>
          </c:spPr>
          <c:marker>
            <c:symbol val="plus"/>
            <c:size val="7"/>
          </c:marker>
          <c:errBars>
            <c:errDir val="y"/>
            <c:errBarType val="both"/>
            <c:errValType val="cust"/>
            <c:plus>
              <c:numRef>
                <c:f>averages!$B$8:$H$8</c:f>
                <c:numCache>
                  <c:formatCode>General</c:formatCode>
                  <c:ptCount val="7"/>
                  <c:pt idx="0">
                    <c:v>3.2321281577725708E-2</c:v>
                  </c:pt>
                  <c:pt idx="1">
                    <c:v>9.0795763671099247E-2</c:v>
                  </c:pt>
                  <c:pt idx="2">
                    <c:v>6.9038535279027091E-2</c:v>
                  </c:pt>
                  <c:pt idx="3">
                    <c:v>0.14170050275614074</c:v>
                  </c:pt>
                  <c:pt idx="4">
                    <c:v>0.32638162161241102</c:v>
                  </c:pt>
                  <c:pt idx="5">
                    <c:v>0.27578618052022297</c:v>
                  </c:pt>
                  <c:pt idx="6">
                    <c:v>0.39542842128966432</c:v>
                  </c:pt>
                </c:numCache>
              </c:numRef>
            </c:plus>
            <c:minus>
              <c:numRef>
                <c:f>averages!$B$8:$H$8</c:f>
                <c:numCache>
                  <c:formatCode>General</c:formatCode>
                  <c:ptCount val="7"/>
                  <c:pt idx="0">
                    <c:v>3.2321281577725708E-2</c:v>
                  </c:pt>
                  <c:pt idx="1">
                    <c:v>9.0795763671099247E-2</c:v>
                  </c:pt>
                  <c:pt idx="2">
                    <c:v>6.9038535279027091E-2</c:v>
                  </c:pt>
                  <c:pt idx="3">
                    <c:v>0.14170050275614074</c:v>
                  </c:pt>
                  <c:pt idx="4">
                    <c:v>0.32638162161241102</c:v>
                  </c:pt>
                  <c:pt idx="5">
                    <c:v>0.27578618052022297</c:v>
                  </c:pt>
                  <c:pt idx="6">
                    <c:v>0.39542842128966432</c:v>
                  </c:pt>
                </c:numCache>
              </c:numRef>
            </c:minus>
          </c:errBars>
          <c:xVal>
            <c:numRef>
              <c:f>averages!$B$4:$H$4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24</c:v>
                </c:pt>
              </c:numCache>
            </c:numRef>
          </c:xVal>
          <c:yVal>
            <c:numRef>
              <c:f>averages!$B$5:$H$5</c:f>
              <c:numCache>
                <c:formatCode>General</c:formatCode>
                <c:ptCount val="7"/>
                <c:pt idx="0">
                  <c:v>1.101123595505618</c:v>
                </c:pt>
                <c:pt idx="1">
                  <c:v>1.3269230769230769</c:v>
                </c:pt>
                <c:pt idx="2">
                  <c:v>1.3898305084745763</c:v>
                </c:pt>
                <c:pt idx="3">
                  <c:v>2.1284403669724772</c:v>
                </c:pt>
                <c:pt idx="4">
                  <c:v>2.7142857142857144</c:v>
                </c:pt>
                <c:pt idx="5">
                  <c:v>3.5222222222222221</c:v>
                </c:pt>
                <c:pt idx="6">
                  <c:v>3.8181818181818183</c:v>
                </c:pt>
              </c:numCache>
            </c:numRef>
          </c:yVal>
        </c:ser>
        <c:ser>
          <c:idx val="1"/>
          <c:order val="1"/>
          <c:tx>
            <c:v>suprabasal</c:v>
          </c:tx>
          <c:spPr>
            <a:ln w="28575">
              <a:noFill/>
            </a:ln>
          </c:spPr>
          <c:marker>
            <c:symbol val="x"/>
            <c:size val="7"/>
          </c:marker>
          <c:errBars>
            <c:errDir val="y"/>
            <c:errBarType val="both"/>
            <c:errValType val="cust"/>
            <c:plus>
              <c:numRef>
                <c:f>averages!$B$9:$H$9</c:f>
                <c:numCache>
                  <c:formatCode>General</c:formatCode>
                  <c:ptCount val="7"/>
                  <c:pt idx="0">
                    <c:v>5.3544614313484007E-2</c:v>
                  </c:pt>
                  <c:pt idx="1">
                    <c:v>0.12833778958394956</c:v>
                  </c:pt>
                  <c:pt idx="2">
                    <c:v>0.21995146118407766</c:v>
                  </c:pt>
                  <c:pt idx="3">
                    <c:v>0.20259637869244349</c:v>
                  </c:pt>
                  <c:pt idx="4">
                    <c:v>0.53669131534650694</c:v>
                  </c:pt>
                  <c:pt idx="5">
                    <c:v>0.40362821674256555</c:v>
                  </c:pt>
                  <c:pt idx="6">
                    <c:v>1.2254869162166449</c:v>
                  </c:pt>
                </c:numCache>
              </c:numRef>
            </c:plus>
            <c:minus>
              <c:numRef>
                <c:f>averages!$B$9:$H$9</c:f>
                <c:numCache>
                  <c:formatCode>General</c:formatCode>
                  <c:ptCount val="7"/>
                  <c:pt idx="0">
                    <c:v>5.3544614313484007E-2</c:v>
                  </c:pt>
                  <c:pt idx="1">
                    <c:v>0.12833778958394956</c:v>
                  </c:pt>
                  <c:pt idx="2">
                    <c:v>0.21995146118407766</c:v>
                  </c:pt>
                  <c:pt idx="3">
                    <c:v>0.20259637869244349</c:v>
                  </c:pt>
                  <c:pt idx="4">
                    <c:v>0.53669131534650694</c:v>
                  </c:pt>
                  <c:pt idx="5">
                    <c:v>0.40362821674256555</c:v>
                  </c:pt>
                  <c:pt idx="6">
                    <c:v>1.2254869162166449</c:v>
                  </c:pt>
                </c:numCache>
              </c:numRef>
            </c:minus>
          </c:errBars>
          <c:xVal>
            <c:numRef>
              <c:f>averages!$B$4:$H$4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24</c:v>
                </c:pt>
              </c:numCache>
            </c:numRef>
          </c:xVal>
          <c:yVal>
            <c:numRef>
              <c:f>averages!$B$6:$H$6</c:f>
              <c:numCache>
                <c:formatCode>General</c:formatCode>
                <c:ptCount val="7"/>
                <c:pt idx="0">
                  <c:v>0.34831460674157305</c:v>
                </c:pt>
                <c:pt idx="1">
                  <c:v>0.76470588235294112</c:v>
                </c:pt>
                <c:pt idx="2">
                  <c:v>1.5084745762711864</c:v>
                </c:pt>
                <c:pt idx="3">
                  <c:v>2.3486238532110093</c:v>
                </c:pt>
                <c:pt idx="4">
                  <c:v>4.1714285714285717</c:v>
                </c:pt>
                <c:pt idx="5">
                  <c:v>4.9222222222222225</c:v>
                </c:pt>
                <c:pt idx="6">
                  <c:v>5.2727272727272725</c:v>
                </c:pt>
              </c:numCache>
            </c:numRef>
          </c:yVal>
        </c:ser>
        <c:ser>
          <c:idx val="2"/>
          <c:order val="2"/>
          <c:tx>
            <c:v>total</c:v>
          </c:tx>
          <c:spPr>
            <a:ln w="28575">
              <a:noFill/>
            </a:ln>
          </c:spPr>
          <c:marker>
            <c:symbol val="star"/>
            <c:size val="7"/>
          </c:marker>
          <c:errBars>
            <c:errDir val="y"/>
            <c:errBarType val="both"/>
            <c:errValType val="cust"/>
            <c:plus>
              <c:numRef>
                <c:f>averages!$B$10:$H$10</c:f>
                <c:numCache>
                  <c:formatCode>General</c:formatCode>
                  <c:ptCount val="7"/>
                  <c:pt idx="0">
                    <c:v>6.0154836274696845E-2</c:v>
                  </c:pt>
                  <c:pt idx="1">
                    <c:v>0.15400872728046833</c:v>
                  </c:pt>
                  <c:pt idx="2">
                    <c:v>0.20501285487121987</c:v>
                  </c:pt>
                  <c:pt idx="3">
                    <c:v>0.26436647176126593</c:v>
                  </c:pt>
                  <c:pt idx="4">
                    <c:v>0.67039655228887529</c:v>
                  </c:pt>
                  <c:pt idx="5">
                    <c:v>0.57184523397729781</c:v>
                  </c:pt>
                  <c:pt idx="6">
                    <c:v>1.2365641548625403</c:v>
                  </c:pt>
                </c:numCache>
              </c:numRef>
            </c:plus>
            <c:minus>
              <c:numRef>
                <c:f>averages!$B$10:$H$10</c:f>
                <c:numCache>
                  <c:formatCode>General</c:formatCode>
                  <c:ptCount val="7"/>
                  <c:pt idx="0">
                    <c:v>6.0154836274696845E-2</c:v>
                  </c:pt>
                  <c:pt idx="1">
                    <c:v>0.15400872728046833</c:v>
                  </c:pt>
                  <c:pt idx="2">
                    <c:v>0.20501285487121987</c:v>
                  </c:pt>
                  <c:pt idx="3">
                    <c:v>0.26436647176126593</c:v>
                  </c:pt>
                  <c:pt idx="4">
                    <c:v>0.67039655228887529</c:v>
                  </c:pt>
                  <c:pt idx="5">
                    <c:v>0.57184523397729781</c:v>
                  </c:pt>
                  <c:pt idx="6">
                    <c:v>1.2365641548625403</c:v>
                  </c:pt>
                </c:numCache>
              </c:numRef>
            </c:minus>
          </c:errBars>
          <c:xVal>
            <c:numRef>
              <c:f>averages!$B$4:$H$4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24</c:v>
                </c:pt>
              </c:numCache>
            </c:numRef>
          </c:xVal>
          <c:yVal>
            <c:numRef>
              <c:f>averages!$B$7:$H$7</c:f>
              <c:numCache>
                <c:formatCode>General</c:formatCode>
                <c:ptCount val="7"/>
                <c:pt idx="0">
                  <c:v>1.449438202247191</c:v>
                </c:pt>
                <c:pt idx="1">
                  <c:v>2.0769230769230771</c:v>
                </c:pt>
                <c:pt idx="2">
                  <c:v>2.8983050847457625</c:v>
                </c:pt>
                <c:pt idx="3">
                  <c:v>4.477064220183486</c:v>
                </c:pt>
                <c:pt idx="4">
                  <c:v>6.8857142857142861</c:v>
                </c:pt>
                <c:pt idx="5">
                  <c:v>8.4444444444444446</c:v>
                </c:pt>
                <c:pt idx="6">
                  <c:v>9.0909090909090917</c:v>
                </c:pt>
              </c:numCache>
            </c:numRef>
          </c:yVal>
        </c:ser>
        <c:ser>
          <c:idx val="3"/>
          <c:order val="3"/>
          <c:tx>
            <c:v>basal (theory)</c:v>
          </c:tx>
          <c:marker>
            <c:symbol val="none"/>
          </c:marker>
          <c:xVal>
            <c:numRef>
              <c:f>averages!$B$13:$B$112</c:f>
              <c:numCache>
                <c:formatCode>General</c:formatCode>
                <c:ptCount val="100"/>
                <c:pt idx="0">
                  <c:v>0</c:v>
                </c:pt>
                <c:pt idx="1">
                  <c:v>0.24242424242424199</c:v>
                </c:pt>
                <c:pt idx="2">
                  <c:v>0.48484848484848497</c:v>
                </c:pt>
                <c:pt idx="3">
                  <c:v>0.72727272727272696</c:v>
                </c:pt>
                <c:pt idx="4">
                  <c:v>0.96969696969696995</c:v>
                </c:pt>
                <c:pt idx="5">
                  <c:v>1.2121212121212099</c:v>
                </c:pt>
                <c:pt idx="6">
                  <c:v>1.4545454545454499</c:v>
                </c:pt>
                <c:pt idx="7">
                  <c:v>1.6969696969696999</c:v>
                </c:pt>
                <c:pt idx="8">
                  <c:v>1.9393939393939399</c:v>
                </c:pt>
                <c:pt idx="9">
                  <c:v>2.1818181818181799</c:v>
                </c:pt>
                <c:pt idx="10">
                  <c:v>2.4242424242424199</c:v>
                </c:pt>
                <c:pt idx="11">
                  <c:v>2.6666666666666701</c:v>
                </c:pt>
                <c:pt idx="12">
                  <c:v>2.9090909090909101</c:v>
                </c:pt>
                <c:pt idx="13">
                  <c:v>3.15151515151515</c:v>
                </c:pt>
                <c:pt idx="14">
                  <c:v>3.39393939393939</c:v>
                </c:pt>
                <c:pt idx="15">
                  <c:v>3.6363636363636398</c:v>
                </c:pt>
                <c:pt idx="16">
                  <c:v>3.8787878787878798</c:v>
                </c:pt>
                <c:pt idx="17">
                  <c:v>4.1212121212121202</c:v>
                </c:pt>
                <c:pt idx="18">
                  <c:v>4.3636363636363598</c:v>
                </c:pt>
                <c:pt idx="19">
                  <c:v>4.60606060606061</c:v>
                </c:pt>
                <c:pt idx="20">
                  <c:v>4.8484848484848504</c:v>
                </c:pt>
                <c:pt idx="21">
                  <c:v>5.0909090909090899</c:v>
                </c:pt>
                <c:pt idx="22">
                  <c:v>5.3333333333333304</c:v>
                </c:pt>
                <c:pt idx="23">
                  <c:v>5.5757575757575797</c:v>
                </c:pt>
                <c:pt idx="24">
                  <c:v>5.8181818181818201</c:v>
                </c:pt>
                <c:pt idx="25">
                  <c:v>6.0606060606060597</c:v>
                </c:pt>
                <c:pt idx="26">
                  <c:v>6.3030303030303001</c:v>
                </c:pt>
                <c:pt idx="27">
                  <c:v>6.5454545454545503</c:v>
                </c:pt>
                <c:pt idx="28">
                  <c:v>6.7878787878787898</c:v>
                </c:pt>
                <c:pt idx="29">
                  <c:v>7.0303030303030303</c:v>
                </c:pt>
                <c:pt idx="30">
                  <c:v>7.2727272727272698</c:v>
                </c:pt>
                <c:pt idx="31">
                  <c:v>7.51515151515152</c:v>
                </c:pt>
                <c:pt idx="32">
                  <c:v>7.7575757575757596</c:v>
                </c:pt>
                <c:pt idx="33">
                  <c:v>8</c:v>
                </c:pt>
                <c:pt idx="34">
                  <c:v>8.2424242424242404</c:v>
                </c:pt>
                <c:pt idx="35">
                  <c:v>8.4848484848484809</c:v>
                </c:pt>
                <c:pt idx="36">
                  <c:v>8.7272727272727302</c:v>
                </c:pt>
                <c:pt idx="37">
                  <c:v>8.9696969696969706</c:v>
                </c:pt>
                <c:pt idx="38">
                  <c:v>9.2121212121212093</c:v>
                </c:pt>
                <c:pt idx="39">
                  <c:v>9.4545454545454604</c:v>
                </c:pt>
                <c:pt idx="40">
                  <c:v>9.6969696969697008</c:v>
                </c:pt>
                <c:pt idx="41">
                  <c:v>9.9393939393939394</c:v>
                </c:pt>
                <c:pt idx="42">
                  <c:v>10.181818181818199</c:v>
                </c:pt>
                <c:pt idx="43">
                  <c:v>10.424242424242401</c:v>
                </c:pt>
                <c:pt idx="44">
                  <c:v>10.6666666666667</c:v>
                </c:pt>
                <c:pt idx="45">
                  <c:v>10.909090909090899</c:v>
                </c:pt>
                <c:pt idx="46">
                  <c:v>11.1515151515152</c:v>
                </c:pt>
                <c:pt idx="47">
                  <c:v>11.3939393939394</c:v>
                </c:pt>
                <c:pt idx="48">
                  <c:v>11.636363636363599</c:v>
                </c:pt>
                <c:pt idx="49">
                  <c:v>11.8787878787879</c:v>
                </c:pt>
                <c:pt idx="50">
                  <c:v>12.1212121212121</c:v>
                </c:pt>
                <c:pt idx="51">
                  <c:v>12.363636363636401</c:v>
                </c:pt>
                <c:pt idx="52">
                  <c:v>12.6060606060606</c:v>
                </c:pt>
                <c:pt idx="53">
                  <c:v>12.8484848484848</c:v>
                </c:pt>
                <c:pt idx="54">
                  <c:v>13.090909090909101</c:v>
                </c:pt>
                <c:pt idx="55">
                  <c:v>13.3333333333333</c:v>
                </c:pt>
                <c:pt idx="56">
                  <c:v>13.575757575757599</c:v>
                </c:pt>
                <c:pt idx="57">
                  <c:v>13.818181818181801</c:v>
                </c:pt>
                <c:pt idx="58">
                  <c:v>14.0606060606061</c:v>
                </c:pt>
                <c:pt idx="59">
                  <c:v>14.303030303030299</c:v>
                </c:pt>
                <c:pt idx="60">
                  <c:v>14.545454545454501</c:v>
                </c:pt>
                <c:pt idx="61">
                  <c:v>14.7878787878788</c:v>
                </c:pt>
                <c:pt idx="62">
                  <c:v>15.030303030302999</c:v>
                </c:pt>
                <c:pt idx="63">
                  <c:v>15.2727272727273</c:v>
                </c:pt>
                <c:pt idx="64">
                  <c:v>15.5151515151515</c:v>
                </c:pt>
                <c:pt idx="65">
                  <c:v>15.7575757575758</c:v>
                </c:pt>
                <c:pt idx="66">
                  <c:v>16</c:v>
                </c:pt>
                <c:pt idx="67">
                  <c:v>16.2424242424242</c:v>
                </c:pt>
                <c:pt idx="68">
                  <c:v>16.484848484848499</c:v>
                </c:pt>
                <c:pt idx="69">
                  <c:v>16.727272727272702</c:v>
                </c:pt>
                <c:pt idx="70">
                  <c:v>16.969696969697001</c:v>
                </c:pt>
                <c:pt idx="71">
                  <c:v>17.2121212121212</c:v>
                </c:pt>
                <c:pt idx="72">
                  <c:v>17.454545454545499</c:v>
                </c:pt>
                <c:pt idx="73">
                  <c:v>17.696969696969699</c:v>
                </c:pt>
                <c:pt idx="74">
                  <c:v>17.939393939393899</c:v>
                </c:pt>
                <c:pt idx="75">
                  <c:v>18.181818181818201</c:v>
                </c:pt>
                <c:pt idx="76">
                  <c:v>18.424242424242401</c:v>
                </c:pt>
                <c:pt idx="77">
                  <c:v>18.6666666666667</c:v>
                </c:pt>
                <c:pt idx="78">
                  <c:v>18.909090909090899</c:v>
                </c:pt>
                <c:pt idx="79">
                  <c:v>19.151515151515198</c:v>
                </c:pt>
                <c:pt idx="80">
                  <c:v>19.393939393939402</c:v>
                </c:pt>
                <c:pt idx="81">
                  <c:v>19.636363636363601</c:v>
                </c:pt>
                <c:pt idx="82">
                  <c:v>19.8787878787879</c:v>
                </c:pt>
                <c:pt idx="83">
                  <c:v>20.1212121212121</c:v>
                </c:pt>
                <c:pt idx="84">
                  <c:v>20.363636363636399</c:v>
                </c:pt>
                <c:pt idx="85">
                  <c:v>20.606060606060598</c:v>
                </c:pt>
                <c:pt idx="86">
                  <c:v>20.848484848484802</c:v>
                </c:pt>
                <c:pt idx="87">
                  <c:v>21.090909090909101</c:v>
                </c:pt>
                <c:pt idx="88">
                  <c:v>21.3333333333333</c:v>
                </c:pt>
                <c:pt idx="89">
                  <c:v>21.575757575757599</c:v>
                </c:pt>
                <c:pt idx="90">
                  <c:v>21.818181818181799</c:v>
                </c:pt>
                <c:pt idx="91">
                  <c:v>22.060606060606101</c:v>
                </c:pt>
                <c:pt idx="92">
                  <c:v>22.303030303030301</c:v>
                </c:pt>
                <c:pt idx="93">
                  <c:v>22.545454545454501</c:v>
                </c:pt>
                <c:pt idx="94">
                  <c:v>22.7878787878788</c:v>
                </c:pt>
                <c:pt idx="95">
                  <c:v>23.030303030302999</c:v>
                </c:pt>
                <c:pt idx="96">
                  <c:v>23.272727272727298</c:v>
                </c:pt>
                <c:pt idx="97">
                  <c:v>23.515151515151501</c:v>
                </c:pt>
                <c:pt idx="98">
                  <c:v>23.7575757575758</c:v>
                </c:pt>
                <c:pt idx="99">
                  <c:v>24</c:v>
                </c:pt>
              </c:numCache>
            </c:numRef>
          </c:xVal>
          <c:yVal>
            <c:numRef>
              <c:f>averages!$C$13:$C$112</c:f>
              <c:numCache>
                <c:formatCode>General</c:formatCode>
                <c:ptCount val="100"/>
                <c:pt idx="0">
                  <c:v>1</c:v>
                </c:pt>
                <c:pt idx="1">
                  <c:v>1.17155218602755</c:v>
                </c:pt>
                <c:pt idx="2">
                  <c:v>1.2808636129413</c:v>
                </c:pt>
                <c:pt idx="3">
                  <c:v>1.3749072065982699</c:v>
                </c:pt>
                <c:pt idx="4">
                  <c:v>1.46479218748287</c:v>
                </c:pt>
                <c:pt idx="5">
                  <c:v>1.55280755247553</c:v>
                </c:pt>
                <c:pt idx="6">
                  <c:v>1.6390893353085301</c:v>
                </c:pt>
                <c:pt idx="7">
                  <c:v>1.7233373393601901</c:v>
                </c:pt>
                <c:pt idx="8">
                  <c:v>1.8052592707686499</c:v>
                </c:pt>
                <c:pt idx="9">
                  <c:v>1.88466348538265</c:v>
                </c:pt>
                <c:pt idx="10">
                  <c:v>1.96145500335778</c:v>
                </c:pt>
                <c:pt idx="11">
                  <c:v>2.0356102627086798</c:v>
                </c:pt>
                <c:pt idx="12">
                  <c:v>2.1071527236706702</c:v>
                </c:pt>
                <c:pt idx="13">
                  <c:v>2.1761345026293499</c:v>
                </c:pt>
                <c:pt idx="14">
                  <c:v>2.2426239447941501</c:v>
                </c:pt>
                <c:pt idx="15">
                  <c:v>2.30669772364022</c:v>
                </c:pt>
                <c:pt idx="16">
                  <c:v>2.36843603311954</c:v>
                </c:pt>
                <c:pt idx="17">
                  <c:v>2.4279197644344399</c:v>
                </c:pt>
                <c:pt idx="18">
                  <c:v>2.4852289041477298</c:v>
                </c:pt>
                <c:pt idx="19">
                  <c:v>2.54044166126172</c:v>
                </c:pt>
                <c:pt idx="20">
                  <c:v>2.59363401899747</c:v>
                </c:pt>
                <c:pt idx="21">
                  <c:v>2.6448795289461802</c:v>
                </c:pt>
                <c:pt idx="22">
                  <c:v>2.6942492408654801</c:v>
                </c:pt>
                <c:pt idx="23">
                  <c:v>2.7418117067960401</c:v>
                </c:pt>
                <c:pt idx="24">
                  <c:v>2.7876330248053098</c:v>
                </c:pt>
                <c:pt idx="25">
                  <c:v>2.83177690298767</c:v>
                </c:pt>
                <c:pt idx="26">
                  <c:v>2.8743047330445499</c:v>
                </c:pt>
                <c:pt idx="27">
                  <c:v>2.9152756676287401</c:v>
                </c:pt>
                <c:pt idx="28">
                  <c:v>2.9547466983366801</c:v>
                </c:pt>
                <c:pt idx="29">
                  <c:v>2.9927727327115998</c:v>
                </c:pt>
                <c:pt idx="30">
                  <c:v>3.0294066694189499</c:v>
                </c:pt>
                <c:pt idx="31">
                  <c:v>3.0646994712020699</c:v>
                </c:pt>
                <c:pt idx="32">
                  <c:v>3.0987002354433102</c:v>
                </c:pt>
                <c:pt idx="33">
                  <c:v>3.13145626229083</c:v>
                </c:pt>
                <c:pt idx="34">
                  <c:v>3.1630131203688299</c:v>
                </c:pt>
                <c:pt idx="35">
                  <c:v>3.1934147101237702</c:v>
                </c:pt>
                <c:pt idx="36">
                  <c:v>3.2227033248693702</c:v>
                </c:pt>
                <c:pt idx="37">
                  <c:v>3.2509197096128899</c:v>
                </c:pt>
                <c:pt idx="38">
                  <c:v>3.2781031177297</c:v>
                </c:pt>
                <c:pt idx="39">
                  <c:v>3.3042913655674502</c:v>
                </c:pt>
                <c:pt idx="40">
                  <c:v>3.3295208850529798</c:v>
                </c:pt>
                <c:pt idx="41">
                  <c:v>3.35382677437374</c:v>
                </c:pt>
                <c:pt idx="42">
                  <c:v>3.3772428468037399</c:v>
                </c:pt>
                <c:pt idx="43">
                  <c:v>3.39980167774468</c:v>
                </c:pt>
                <c:pt idx="44">
                  <c:v>3.42153465004131</c:v>
                </c:pt>
                <c:pt idx="45">
                  <c:v>3.4424719976404901</c:v>
                </c:pt>
                <c:pt idx="46">
                  <c:v>3.4626428476512299</c:v>
                </c:pt>
                <c:pt idx="47">
                  <c:v>3.4820752608660102</c:v>
                </c:pt>
                <c:pt idx="48">
                  <c:v>3.5007962707959002</c:v>
                </c:pt>
                <c:pt idx="49">
                  <c:v>3.5188319212791299</c:v>
                </c:pt>
                <c:pt idx="50">
                  <c:v>3.5362073027129499</c:v>
                </c:pt>
                <c:pt idx="51">
                  <c:v>3.5529465869572801</c:v>
                </c:pt>
                <c:pt idx="52">
                  <c:v>3.5690730609619199</c:v>
                </c:pt>
                <c:pt idx="53">
                  <c:v>3.58460915916192</c:v>
                </c:pt>
                <c:pt idx="54">
                  <c:v>3.5995764946881699</c:v>
                </c:pt>
                <c:pt idx="55">
                  <c:v>3.6139958894344599</c:v>
                </c:pt>
                <c:pt idx="56">
                  <c:v>3.6278874030230299</c:v>
                </c:pt>
                <c:pt idx="57">
                  <c:v>3.64127036071012</c:v>
                </c:pt>
                <c:pt idx="58">
                  <c:v>3.6541633802748499</c:v>
                </c:pt>
                <c:pt idx="59">
                  <c:v>3.6665843979125698</c:v>
                </c:pt>
                <c:pt idx="60">
                  <c:v>3.67855069319311</c:v>
                </c:pt>
                <c:pt idx="61">
                  <c:v>3.6900789130946299</c:v>
                </c:pt>
                <c:pt idx="62">
                  <c:v>3.70118509516705</c:v>
                </c:pt>
                <c:pt idx="63">
                  <c:v>3.71188468983584</c:v>
                </c:pt>
                <c:pt idx="64">
                  <c:v>3.7221925819043999</c:v>
                </c:pt>
                <c:pt idx="65">
                  <c:v>3.7321231112550799</c:v>
                </c:pt>
                <c:pt idx="66">
                  <c:v>3.7416900927982999</c:v>
                </c:pt>
                <c:pt idx="67">
                  <c:v>3.75090683569498</c:v>
                </c:pt>
                <c:pt idx="68">
                  <c:v>3.7597861618695401</c:v>
                </c:pt>
                <c:pt idx="69">
                  <c:v>3.7683404238466598</c:v>
                </c:pt>
                <c:pt idx="70">
                  <c:v>3.7765815219361101</c:v>
                </c:pt>
                <c:pt idx="71">
                  <c:v>3.7845209207879198</c:v>
                </c:pt>
                <c:pt idx="72">
                  <c:v>3.79216966534148</c:v>
                </c:pt>
                <c:pt idx="73">
                  <c:v>3.7995383961909499</c:v>
                </c:pt>
                <c:pt idx="74">
                  <c:v>3.8066373643878202</c:v>
                </c:pt>
                <c:pt idx="75">
                  <c:v>3.8134764457020398</c:v>
                </c:pt>
                <c:pt idx="76">
                  <c:v>3.8200651543601798</c:v>
                </c:pt>
                <c:pt idx="77">
                  <c:v>3.8264126562817098</c:v>
                </c:pt>
                <c:pt idx="78">
                  <c:v>3.8325277818294401</c:v>
                </c:pt>
                <c:pt idx="79">
                  <c:v>3.8384190380940102</c:v>
                </c:pt>
                <c:pt idx="80">
                  <c:v>3.8440946207295399</c:v>
                </c:pt>
                <c:pt idx="81">
                  <c:v>3.8495624253573801</c:v>
                </c:pt>
                <c:pt idx="82">
                  <c:v>3.8548300585439099</c:v>
                </c:pt>
                <c:pt idx="83">
                  <c:v>3.8599048483841498</c:v>
                </c:pt>
                <c:pt idx="84">
                  <c:v>3.8647938547032701</c:v>
                </c:pt>
                <c:pt idx="85">
                  <c:v>3.8695038788709999</c:v>
                </c:pt>
                <c:pt idx="86">
                  <c:v>3.8740414732592199</c:v>
                </c:pt>
                <c:pt idx="87">
                  <c:v>3.8784129503742699</c:v>
                </c:pt>
                <c:pt idx="88">
                  <c:v>3.8826243916159502</c:v>
                </c:pt>
                <c:pt idx="89">
                  <c:v>3.8866816557577799</c:v>
                </c:pt>
                <c:pt idx="90">
                  <c:v>3.890590387084</c:v>
                </c:pt>
                <c:pt idx="91">
                  <c:v>3.8943560232492702</c:v>
                </c:pt>
                <c:pt idx="92">
                  <c:v>3.8979838028380698</c:v>
                </c:pt>
                <c:pt idx="93">
                  <c:v>3.90147877265965</c:v>
                </c:pt>
                <c:pt idx="94">
                  <c:v>3.9048457947553898</c:v>
                </c:pt>
                <c:pt idx="95">
                  <c:v>3.9080895531850199</c:v>
                </c:pt>
                <c:pt idx="96">
                  <c:v>3.9112145605130699</c:v>
                </c:pt>
                <c:pt idx="97">
                  <c:v>3.9142251641155599</c:v>
                </c:pt>
                <c:pt idx="98">
                  <c:v>3.9171255522133301</c:v>
                </c:pt>
                <c:pt idx="99">
                  <c:v>3.91991975968909</c:v>
                </c:pt>
              </c:numCache>
            </c:numRef>
          </c:yVal>
        </c:ser>
        <c:ser>
          <c:idx val="4"/>
          <c:order val="4"/>
          <c:tx>
            <c:v>suprabasal (theory)</c:v>
          </c:tx>
          <c:marker>
            <c:symbol val="none"/>
          </c:marker>
          <c:xVal>
            <c:numRef>
              <c:f>averages!$B$13:$B$112</c:f>
              <c:numCache>
                <c:formatCode>General</c:formatCode>
                <c:ptCount val="100"/>
                <c:pt idx="0">
                  <c:v>0</c:v>
                </c:pt>
                <c:pt idx="1">
                  <c:v>0.24242424242424199</c:v>
                </c:pt>
                <c:pt idx="2">
                  <c:v>0.48484848484848497</c:v>
                </c:pt>
                <c:pt idx="3">
                  <c:v>0.72727272727272696</c:v>
                </c:pt>
                <c:pt idx="4">
                  <c:v>0.96969696969696995</c:v>
                </c:pt>
                <c:pt idx="5">
                  <c:v>1.2121212121212099</c:v>
                </c:pt>
                <c:pt idx="6">
                  <c:v>1.4545454545454499</c:v>
                </c:pt>
                <c:pt idx="7">
                  <c:v>1.6969696969696999</c:v>
                </c:pt>
                <c:pt idx="8">
                  <c:v>1.9393939393939399</c:v>
                </c:pt>
                <c:pt idx="9">
                  <c:v>2.1818181818181799</c:v>
                </c:pt>
                <c:pt idx="10">
                  <c:v>2.4242424242424199</c:v>
                </c:pt>
                <c:pt idx="11">
                  <c:v>2.6666666666666701</c:v>
                </c:pt>
                <c:pt idx="12">
                  <c:v>2.9090909090909101</c:v>
                </c:pt>
                <c:pt idx="13">
                  <c:v>3.15151515151515</c:v>
                </c:pt>
                <c:pt idx="14">
                  <c:v>3.39393939393939</c:v>
                </c:pt>
                <c:pt idx="15">
                  <c:v>3.6363636363636398</c:v>
                </c:pt>
                <c:pt idx="16">
                  <c:v>3.8787878787878798</c:v>
                </c:pt>
                <c:pt idx="17">
                  <c:v>4.1212121212121202</c:v>
                </c:pt>
                <c:pt idx="18">
                  <c:v>4.3636363636363598</c:v>
                </c:pt>
                <c:pt idx="19">
                  <c:v>4.60606060606061</c:v>
                </c:pt>
                <c:pt idx="20">
                  <c:v>4.8484848484848504</c:v>
                </c:pt>
                <c:pt idx="21">
                  <c:v>5.0909090909090899</c:v>
                </c:pt>
                <c:pt idx="22">
                  <c:v>5.3333333333333304</c:v>
                </c:pt>
                <c:pt idx="23">
                  <c:v>5.5757575757575797</c:v>
                </c:pt>
                <c:pt idx="24">
                  <c:v>5.8181818181818201</c:v>
                </c:pt>
                <c:pt idx="25">
                  <c:v>6.0606060606060597</c:v>
                </c:pt>
                <c:pt idx="26">
                  <c:v>6.3030303030303001</c:v>
                </c:pt>
                <c:pt idx="27">
                  <c:v>6.5454545454545503</c:v>
                </c:pt>
                <c:pt idx="28">
                  <c:v>6.7878787878787898</c:v>
                </c:pt>
                <c:pt idx="29">
                  <c:v>7.0303030303030303</c:v>
                </c:pt>
                <c:pt idx="30">
                  <c:v>7.2727272727272698</c:v>
                </c:pt>
                <c:pt idx="31">
                  <c:v>7.51515151515152</c:v>
                </c:pt>
                <c:pt idx="32">
                  <c:v>7.7575757575757596</c:v>
                </c:pt>
                <c:pt idx="33">
                  <c:v>8</c:v>
                </c:pt>
                <c:pt idx="34">
                  <c:v>8.2424242424242404</c:v>
                </c:pt>
                <c:pt idx="35">
                  <c:v>8.4848484848484809</c:v>
                </c:pt>
                <c:pt idx="36">
                  <c:v>8.7272727272727302</c:v>
                </c:pt>
                <c:pt idx="37">
                  <c:v>8.9696969696969706</c:v>
                </c:pt>
                <c:pt idx="38">
                  <c:v>9.2121212121212093</c:v>
                </c:pt>
                <c:pt idx="39">
                  <c:v>9.4545454545454604</c:v>
                </c:pt>
                <c:pt idx="40">
                  <c:v>9.6969696969697008</c:v>
                </c:pt>
                <c:pt idx="41">
                  <c:v>9.9393939393939394</c:v>
                </c:pt>
                <c:pt idx="42">
                  <c:v>10.181818181818199</c:v>
                </c:pt>
                <c:pt idx="43">
                  <c:v>10.424242424242401</c:v>
                </c:pt>
                <c:pt idx="44">
                  <c:v>10.6666666666667</c:v>
                </c:pt>
                <c:pt idx="45">
                  <c:v>10.909090909090899</c:v>
                </c:pt>
                <c:pt idx="46">
                  <c:v>11.1515151515152</c:v>
                </c:pt>
                <c:pt idx="47">
                  <c:v>11.3939393939394</c:v>
                </c:pt>
                <c:pt idx="48">
                  <c:v>11.636363636363599</c:v>
                </c:pt>
                <c:pt idx="49">
                  <c:v>11.8787878787879</c:v>
                </c:pt>
                <c:pt idx="50">
                  <c:v>12.1212121212121</c:v>
                </c:pt>
                <c:pt idx="51">
                  <c:v>12.363636363636401</c:v>
                </c:pt>
                <c:pt idx="52">
                  <c:v>12.6060606060606</c:v>
                </c:pt>
                <c:pt idx="53">
                  <c:v>12.8484848484848</c:v>
                </c:pt>
                <c:pt idx="54">
                  <c:v>13.090909090909101</c:v>
                </c:pt>
                <c:pt idx="55">
                  <c:v>13.3333333333333</c:v>
                </c:pt>
                <c:pt idx="56">
                  <c:v>13.575757575757599</c:v>
                </c:pt>
                <c:pt idx="57">
                  <c:v>13.818181818181801</c:v>
                </c:pt>
                <c:pt idx="58">
                  <c:v>14.0606060606061</c:v>
                </c:pt>
                <c:pt idx="59">
                  <c:v>14.303030303030299</c:v>
                </c:pt>
                <c:pt idx="60">
                  <c:v>14.545454545454501</c:v>
                </c:pt>
                <c:pt idx="61">
                  <c:v>14.7878787878788</c:v>
                </c:pt>
                <c:pt idx="62">
                  <c:v>15.030303030302999</c:v>
                </c:pt>
                <c:pt idx="63">
                  <c:v>15.2727272727273</c:v>
                </c:pt>
                <c:pt idx="64">
                  <c:v>15.5151515151515</c:v>
                </c:pt>
                <c:pt idx="65">
                  <c:v>15.7575757575758</c:v>
                </c:pt>
                <c:pt idx="66">
                  <c:v>16</c:v>
                </c:pt>
                <c:pt idx="67">
                  <c:v>16.2424242424242</c:v>
                </c:pt>
                <c:pt idx="68">
                  <c:v>16.484848484848499</c:v>
                </c:pt>
                <c:pt idx="69">
                  <c:v>16.727272727272702</c:v>
                </c:pt>
                <c:pt idx="70">
                  <c:v>16.969696969697001</c:v>
                </c:pt>
                <c:pt idx="71">
                  <c:v>17.2121212121212</c:v>
                </c:pt>
                <c:pt idx="72">
                  <c:v>17.454545454545499</c:v>
                </c:pt>
                <c:pt idx="73">
                  <c:v>17.696969696969699</c:v>
                </c:pt>
                <c:pt idx="74">
                  <c:v>17.939393939393899</c:v>
                </c:pt>
                <c:pt idx="75">
                  <c:v>18.181818181818201</c:v>
                </c:pt>
                <c:pt idx="76">
                  <c:v>18.424242424242401</c:v>
                </c:pt>
                <c:pt idx="77">
                  <c:v>18.6666666666667</c:v>
                </c:pt>
                <c:pt idx="78">
                  <c:v>18.909090909090899</c:v>
                </c:pt>
                <c:pt idx="79">
                  <c:v>19.151515151515198</c:v>
                </c:pt>
                <c:pt idx="80">
                  <c:v>19.393939393939402</c:v>
                </c:pt>
                <c:pt idx="81">
                  <c:v>19.636363636363601</c:v>
                </c:pt>
                <c:pt idx="82">
                  <c:v>19.8787878787879</c:v>
                </c:pt>
                <c:pt idx="83">
                  <c:v>20.1212121212121</c:v>
                </c:pt>
                <c:pt idx="84">
                  <c:v>20.363636363636399</c:v>
                </c:pt>
                <c:pt idx="85">
                  <c:v>20.606060606060598</c:v>
                </c:pt>
                <c:pt idx="86">
                  <c:v>20.848484848484802</c:v>
                </c:pt>
                <c:pt idx="87">
                  <c:v>21.090909090909101</c:v>
                </c:pt>
                <c:pt idx="88">
                  <c:v>21.3333333333333</c:v>
                </c:pt>
                <c:pt idx="89">
                  <c:v>21.575757575757599</c:v>
                </c:pt>
                <c:pt idx="90">
                  <c:v>21.818181818181799</c:v>
                </c:pt>
                <c:pt idx="91">
                  <c:v>22.060606060606101</c:v>
                </c:pt>
                <c:pt idx="92">
                  <c:v>22.303030303030301</c:v>
                </c:pt>
                <c:pt idx="93">
                  <c:v>22.545454545454501</c:v>
                </c:pt>
                <c:pt idx="94">
                  <c:v>22.7878787878788</c:v>
                </c:pt>
                <c:pt idx="95">
                  <c:v>23.030303030302999</c:v>
                </c:pt>
                <c:pt idx="96">
                  <c:v>23.272727272727298</c:v>
                </c:pt>
                <c:pt idx="97">
                  <c:v>23.515151515151501</c:v>
                </c:pt>
                <c:pt idx="98">
                  <c:v>23.7575757575758</c:v>
                </c:pt>
                <c:pt idx="99">
                  <c:v>24</c:v>
                </c:pt>
              </c:numCache>
            </c:numRef>
          </c:xVal>
          <c:yVal>
            <c:numRef>
              <c:f>averages!$D$13:$D$112</c:f>
              <c:numCache>
                <c:formatCode>General</c:formatCode>
                <c:ptCount val="100"/>
                <c:pt idx="0" formatCode="0.00E+00">
                  <c:v>-2.2204460492503101E-16</c:v>
                </c:pt>
                <c:pt idx="1">
                  <c:v>5.4759322092666797E-2</c:v>
                </c:pt>
                <c:pt idx="2">
                  <c:v>0.139946065744702</c:v>
                </c:pt>
                <c:pt idx="3">
                  <c:v>0.23063503508435501</c:v>
                </c:pt>
                <c:pt idx="4">
                  <c:v>0.32976036396831698</c:v>
                </c:pt>
                <c:pt idx="5">
                  <c:v>0.43972929624618101</c:v>
                </c:pt>
                <c:pt idx="6">
                  <c:v>0.56049049440727206</c:v>
                </c:pt>
                <c:pt idx="7">
                  <c:v>0.69063111625139095</c:v>
                </c:pt>
                <c:pt idx="8">
                  <c:v>0.82826290176679895</c:v>
                </c:pt>
                <c:pt idx="9">
                  <c:v>0.97148328128054495</c:v>
                </c:pt>
                <c:pt idx="10">
                  <c:v>1.1185684778215499</c:v>
                </c:pt>
                <c:pt idx="11">
                  <c:v>1.2680311889215701</c:v>
                </c:pt>
                <c:pt idx="12">
                  <c:v>1.4186187042381899</c:v>
                </c:pt>
                <c:pt idx="13">
                  <c:v>1.56928910410148</c:v>
                </c:pt>
                <c:pt idx="14">
                  <c:v>1.7191823762491301</c:v>
                </c:pt>
                <c:pt idx="15">
                  <c:v>1.86759307608264</c:v>
                </c:pt>
                <c:pt idx="16">
                  <c:v>2.0139465539116701</c:v>
                </c:pt>
                <c:pt idx="17">
                  <c:v>2.1577789068590998</c:v>
                </c:pt>
                <c:pt idx="18">
                  <c:v>2.29872018693055</c:v>
                </c:pt>
                <c:pt idx="19">
                  <c:v>2.43648028245787</c:v>
                </c:pt>
                <c:pt idx="20">
                  <c:v>2.5708369562142201</c:v>
                </c:pt>
                <c:pt idx="21">
                  <c:v>2.7016256311053399</c:v>
                </c:pt>
                <c:pt idx="22">
                  <c:v>2.8287306128220102</c:v>
                </c:pt>
                <c:pt idx="23">
                  <c:v>2.95207751499786</c:v>
                </c:pt>
                <c:pt idx="24">
                  <c:v>3.07162670709593</c:v>
                </c:pt>
                <c:pt idx="25">
                  <c:v>3.1873676432937899</c:v>
                </c:pt>
                <c:pt idx="26">
                  <c:v>3.2993139570304701</c:v>
                </c:pt>
                <c:pt idx="27">
                  <c:v>3.4074992245491802</c:v>
                </c:pt>
                <c:pt idx="28">
                  <c:v>3.5119733144968399</c:v>
                </c:pt>
                <c:pt idx="29">
                  <c:v>3.6127992512282798</c:v>
                </c:pt>
                <c:pt idx="30">
                  <c:v>3.7100505280386602</c:v>
                </c:pt>
                <c:pt idx="31">
                  <c:v>3.80380881381716</c:v>
                </c:pt>
                <c:pt idx="32">
                  <c:v>3.8941620029438599</c:v>
                </c:pt>
                <c:pt idx="33">
                  <c:v>3.98120256389609</c:v>
                </c:pt>
                <c:pt idx="34">
                  <c:v>4.0650261471079299</c:v>
                </c:pt>
                <c:pt idx="35">
                  <c:v>4.1457304172057396</c:v>
                </c:pt>
                <c:pt idx="36">
                  <c:v>4.2234140788855798</c:v>
                </c:pt>
                <c:pt idx="37">
                  <c:v>4.2981760694385898</c:v>
                </c:pt>
                <c:pt idx="38">
                  <c:v>4.3701148942696904</c:v>
                </c:pt>
                <c:pt idx="39">
                  <c:v>4.4393280847641803</c:v>
                </c:pt>
                <c:pt idx="40">
                  <c:v>4.5059117605233396</c:v>
                </c:pt>
                <c:pt idx="41">
                  <c:v>4.5699602803571002</c:v>
                </c:pt>
                <c:pt idx="42">
                  <c:v>4.6315659685139696</c:v>
                </c:pt>
                <c:pt idx="43">
                  <c:v>4.6908189044755098</c:v>
                </c:pt>
                <c:pt idx="44">
                  <c:v>4.74780676624267</c:v>
                </c:pt>
                <c:pt idx="45">
                  <c:v>4.8026147184712897</c:v>
                </c:pt>
                <c:pt idx="46">
                  <c:v>4.8553253380335404</c:v>
                </c:pt>
                <c:pt idx="47">
                  <c:v>4.9060185706540302</c:v>
                </c:pt>
                <c:pt idx="48">
                  <c:v>4.9547717131961004</c:v>
                </c:pt>
                <c:pt idx="49">
                  <c:v>5.0016594169851203</c:v>
                </c:pt>
                <c:pt idx="50">
                  <c:v>5.04675370824007</c:v>
                </c:pt>
                <c:pt idx="51">
                  <c:v>5.0901240222851696</c:v>
                </c:pt>
                <c:pt idx="52">
                  <c:v>5.1318372487269599</c:v>
                </c:pt>
                <c:pt idx="53">
                  <c:v>5.1719577852312897</c:v>
                </c:pt>
                <c:pt idx="54">
                  <c:v>5.2105475978974702</c:v>
                </c:pt>
                <c:pt idx="55">
                  <c:v>5.2476662865678696</c:v>
                </c:pt>
                <c:pt idx="56">
                  <c:v>5.2833711536714096</c:v>
                </c:pt>
                <c:pt idx="57">
                  <c:v>5.3177172754490503</c:v>
                </c:pt>
                <c:pt idx="58">
                  <c:v>5.3507575746065301</c:v>
                </c:pt>
                <c:pt idx="59">
                  <c:v>5.3825428935900801</c:v>
                </c:pt>
                <c:pt idx="60">
                  <c:v>5.4131220678699599</c:v>
                </c:pt>
                <c:pt idx="61">
                  <c:v>5.4425419986835903</c:v>
                </c:pt>
                <c:pt idx="62">
                  <c:v>5.4708477248424998</c:v>
                </c:pt>
                <c:pt idx="63">
                  <c:v>5.4980824932521104</c:v>
                </c:pt>
                <c:pt idx="64">
                  <c:v>5.5242878279125804</c:v>
                </c:pt>
                <c:pt idx="65">
                  <c:v>5.5495035971747804</c:v>
                </c:pt>
                <c:pt idx="66">
                  <c:v>5.5737680791222797</c:v>
                </c:pt>
                <c:pt idx="67">
                  <c:v>5.5971180249799604</c:v>
                </c:pt>
                <c:pt idx="68">
                  <c:v>5.6195887204672497</c:v>
                </c:pt>
                <c:pt idx="69">
                  <c:v>5.6412140450585602</c:v>
                </c:pt>
                <c:pt idx="70">
                  <c:v>5.6620265291452601</c:v>
                </c:pt>
                <c:pt idx="71">
                  <c:v>5.6820574090890901</c:v>
                </c:pt>
                <c:pt idx="72">
                  <c:v>5.7013366801947303</c:v>
                </c:pt>
                <c:pt idx="73">
                  <c:v>5.7198931476248296</c:v>
                </c:pt>
                <c:pt idx="74">
                  <c:v>5.7377544753000498</c:v>
                </c:pt>
                <c:pt idx="75">
                  <c:v>5.7549472328387603</c:v>
                </c:pt>
                <c:pt idx="76">
                  <c:v>5.7714969405723098</c:v>
                </c:pt>
                <c:pt idx="77">
                  <c:v>5.7874281127131804</c:v>
                </c:pt>
                <c:pt idx="78">
                  <c:v>5.8027642987213701</c:v>
                </c:pt>
                <c:pt idx="79">
                  <c:v>5.81752812293752</c:v>
                </c:pt>
                <c:pt idx="80">
                  <c:v>5.8317413225451897</c:v>
                </c:pt>
                <c:pt idx="81">
                  <c:v>5.8454247839293796</c:v>
                </c:pt>
                <c:pt idx="82">
                  <c:v>5.8585985774711702</c:v>
                </c:pt>
                <c:pt idx="83">
                  <c:v>5.8712819908740101</c:v>
                </c:pt>
                <c:pt idx="84">
                  <c:v>5.88349356107235</c:v>
                </c:pt>
                <c:pt idx="85">
                  <c:v>5.8952511047551202</c:v>
                </c:pt>
                <c:pt idx="86">
                  <c:v>5.9065717475923503</c:v>
                </c:pt>
                <c:pt idx="87">
                  <c:v>5.9174719522349202</c:v>
                </c:pt>
                <c:pt idx="88">
                  <c:v>5.9279675450676104</c:v>
                </c:pt>
                <c:pt idx="89">
                  <c:v>5.93807374187638</c:v>
                </c:pt>
                <c:pt idx="90">
                  <c:v>5.9478051723774001</c:v>
                </c:pt>
                <c:pt idx="91">
                  <c:v>5.9571759037312999</c:v>
                </c:pt>
                <c:pt idx="92">
                  <c:v>5.9661994630428099</c:v>
                </c:pt>
                <c:pt idx="93">
                  <c:v>5.9748888589191802</c:v>
                </c:pt>
                <c:pt idx="94">
                  <c:v>5.9832566020961799</c:v>
                </c:pt>
                <c:pt idx="95">
                  <c:v>5.9913147252396</c:v>
                </c:pt>
                <c:pt idx="96">
                  <c:v>5.9990748018448397</c:v>
                </c:pt>
                <c:pt idx="97">
                  <c:v>6.0065479644272397</c:v>
                </c:pt>
                <c:pt idx="98">
                  <c:v>6.0137449218873797</c:v>
                </c:pt>
                <c:pt idx="99">
                  <c:v>6.0206759761641004</c:v>
                </c:pt>
              </c:numCache>
            </c:numRef>
          </c:yVal>
        </c:ser>
        <c:ser>
          <c:idx val="5"/>
          <c:order val="5"/>
          <c:tx>
            <c:v>total (theory)</c:v>
          </c:tx>
          <c:marker>
            <c:symbol val="none"/>
          </c:marker>
          <c:xVal>
            <c:numRef>
              <c:f>averages!$B$13:$B$112</c:f>
              <c:numCache>
                <c:formatCode>General</c:formatCode>
                <c:ptCount val="100"/>
                <c:pt idx="0">
                  <c:v>0</c:v>
                </c:pt>
                <c:pt idx="1">
                  <c:v>0.24242424242424199</c:v>
                </c:pt>
                <c:pt idx="2">
                  <c:v>0.48484848484848497</c:v>
                </c:pt>
                <c:pt idx="3">
                  <c:v>0.72727272727272696</c:v>
                </c:pt>
                <c:pt idx="4">
                  <c:v>0.96969696969696995</c:v>
                </c:pt>
                <c:pt idx="5">
                  <c:v>1.2121212121212099</c:v>
                </c:pt>
                <c:pt idx="6">
                  <c:v>1.4545454545454499</c:v>
                </c:pt>
                <c:pt idx="7">
                  <c:v>1.6969696969696999</c:v>
                </c:pt>
                <c:pt idx="8">
                  <c:v>1.9393939393939399</c:v>
                </c:pt>
                <c:pt idx="9">
                  <c:v>2.1818181818181799</c:v>
                </c:pt>
                <c:pt idx="10">
                  <c:v>2.4242424242424199</c:v>
                </c:pt>
                <c:pt idx="11">
                  <c:v>2.6666666666666701</c:v>
                </c:pt>
                <c:pt idx="12">
                  <c:v>2.9090909090909101</c:v>
                </c:pt>
                <c:pt idx="13">
                  <c:v>3.15151515151515</c:v>
                </c:pt>
                <c:pt idx="14">
                  <c:v>3.39393939393939</c:v>
                </c:pt>
                <c:pt idx="15">
                  <c:v>3.6363636363636398</c:v>
                </c:pt>
                <c:pt idx="16">
                  <c:v>3.8787878787878798</c:v>
                </c:pt>
                <c:pt idx="17">
                  <c:v>4.1212121212121202</c:v>
                </c:pt>
                <c:pt idx="18">
                  <c:v>4.3636363636363598</c:v>
                </c:pt>
                <c:pt idx="19">
                  <c:v>4.60606060606061</c:v>
                </c:pt>
                <c:pt idx="20">
                  <c:v>4.8484848484848504</c:v>
                </c:pt>
                <c:pt idx="21">
                  <c:v>5.0909090909090899</c:v>
                </c:pt>
                <c:pt idx="22">
                  <c:v>5.3333333333333304</c:v>
                </c:pt>
                <c:pt idx="23">
                  <c:v>5.5757575757575797</c:v>
                </c:pt>
                <c:pt idx="24">
                  <c:v>5.8181818181818201</c:v>
                </c:pt>
                <c:pt idx="25">
                  <c:v>6.0606060606060597</c:v>
                </c:pt>
                <c:pt idx="26">
                  <c:v>6.3030303030303001</c:v>
                </c:pt>
                <c:pt idx="27">
                  <c:v>6.5454545454545503</c:v>
                </c:pt>
                <c:pt idx="28">
                  <c:v>6.7878787878787898</c:v>
                </c:pt>
                <c:pt idx="29">
                  <c:v>7.0303030303030303</c:v>
                </c:pt>
                <c:pt idx="30">
                  <c:v>7.2727272727272698</c:v>
                </c:pt>
                <c:pt idx="31">
                  <c:v>7.51515151515152</c:v>
                </c:pt>
                <c:pt idx="32">
                  <c:v>7.7575757575757596</c:v>
                </c:pt>
                <c:pt idx="33">
                  <c:v>8</c:v>
                </c:pt>
                <c:pt idx="34">
                  <c:v>8.2424242424242404</c:v>
                </c:pt>
                <c:pt idx="35">
                  <c:v>8.4848484848484809</c:v>
                </c:pt>
                <c:pt idx="36">
                  <c:v>8.7272727272727302</c:v>
                </c:pt>
                <c:pt idx="37">
                  <c:v>8.9696969696969706</c:v>
                </c:pt>
                <c:pt idx="38">
                  <c:v>9.2121212121212093</c:v>
                </c:pt>
                <c:pt idx="39">
                  <c:v>9.4545454545454604</c:v>
                </c:pt>
                <c:pt idx="40">
                  <c:v>9.6969696969697008</c:v>
                </c:pt>
                <c:pt idx="41">
                  <c:v>9.9393939393939394</c:v>
                </c:pt>
                <c:pt idx="42">
                  <c:v>10.181818181818199</c:v>
                </c:pt>
                <c:pt idx="43">
                  <c:v>10.424242424242401</c:v>
                </c:pt>
                <c:pt idx="44">
                  <c:v>10.6666666666667</c:v>
                </c:pt>
                <c:pt idx="45">
                  <c:v>10.909090909090899</c:v>
                </c:pt>
                <c:pt idx="46">
                  <c:v>11.1515151515152</c:v>
                </c:pt>
                <c:pt idx="47">
                  <c:v>11.3939393939394</c:v>
                </c:pt>
                <c:pt idx="48">
                  <c:v>11.636363636363599</c:v>
                </c:pt>
                <c:pt idx="49">
                  <c:v>11.8787878787879</c:v>
                </c:pt>
                <c:pt idx="50">
                  <c:v>12.1212121212121</c:v>
                </c:pt>
                <c:pt idx="51">
                  <c:v>12.363636363636401</c:v>
                </c:pt>
                <c:pt idx="52">
                  <c:v>12.6060606060606</c:v>
                </c:pt>
                <c:pt idx="53">
                  <c:v>12.8484848484848</c:v>
                </c:pt>
                <c:pt idx="54">
                  <c:v>13.090909090909101</c:v>
                </c:pt>
                <c:pt idx="55">
                  <c:v>13.3333333333333</c:v>
                </c:pt>
                <c:pt idx="56">
                  <c:v>13.575757575757599</c:v>
                </c:pt>
                <c:pt idx="57">
                  <c:v>13.818181818181801</c:v>
                </c:pt>
                <c:pt idx="58">
                  <c:v>14.0606060606061</c:v>
                </c:pt>
                <c:pt idx="59">
                  <c:v>14.303030303030299</c:v>
                </c:pt>
                <c:pt idx="60">
                  <c:v>14.545454545454501</c:v>
                </c:pt>
                <c:pt idx="61">
                  <c:v>14.7878787878788</c:v>
                </c:pt>
                <c:pt idx="62">
                  <c:v>15.030303030302999</c:v>
                </c:pt>
                <c:pt idx="63">
                  <c:v>15.2727272727273</c:v>
                </c:pt>
                <c:pt idx="64">
                  <c:v>15.5151515151515</c:v>
                </c:pt>
                <c:pt idx="65">
                  <c:v>15.7575757575758</c:v>
                </c:pt>
                <c:pt idx="66">
                  <c:v>16</c:v>
                </c:pt>
                <c:pt idx="67">
                  <c:v>16.2424242424242</c:v>
                </c:pt>
                <c:pt idx="68">
                  <c:v>16.484848484848499</c:v>
                </c:pt>
                <c:pt idx="69">
                  <c:v>16.727272727272702</c:v>
                </c:pt>
                <c:pt idx="70">
                  <c:v>16.969696969697001</c:v>
                </c:pt>
                <c:pt idx="71">
                  <c:v>17.2121212121212</c:v>
                </c:pt>
                <c:pt idx="72">
                  <c:v>17.454545454545499</c:v>
                </c:pt>
                <c:pt idx="73">
                  <c:v>17.696969696969699</c:v>
                </c:pt>
                <c:pt idx="74">
                  <c:v>17.939393939393899</c:v>
                </c:pt>
                <c:pt idx="75">
                  <c:v>18.181818181818201</c:v>
                </c:pt>
                <c:pt idx="76">
                  <c:v>18.424242424242401</c:v>
                </c:pt>
                <c:pt idx="77">
                  <c:v>18.6666666666667</c:v>
                </c:pt>
                <c:pt idx="78">
                  <c:v>18.909090909090899</c:v>
                </c:pt>
                <c:pt idx="79">
                  <c:v>19.151515151515198</c:v>
                </c:pt>
                <c:pt idx="80">
                  <c:v>19.393939393939402</c:v>
                </c:pt>
                <c:pt idx="81">
                  <c:v>19.636363636363601</c:v>
                </c:pt>
                <c:pt idx="82">
                  <c:v>19.8787878787879</c:v>
                </c:pt>
                <c:pt idx="83">
                  <c:v>20.1212121212121</c:v>
                </c:pt>
                <c:pt idx="84">
                  <c:v>20.363636363636399</c:v>
                </c:pt>
                <c:pt idx="85">
                  <c:v>20.606060606060598</c:v>
                </c:pt>
                <c:pt idx="86">
                  <c:v>20.848484848484802</c:v>
                </c:pt>
                <c:pt idx="87">
                  <c:v>21.090909090909101</c:v>
                </c:pt>
                <c:pt idx="88">
                  <c:v>21.3333333333333</c:v>
                </c:pt>
                <c:pt idx="89">
                  <c:v>21.575757575757599</c:v>
                </c:pt>
                <c:pt idx="90">
                  <c:v>21.818181818181799</c:v>
                </c:pt>
                <c:pt idx="91">
                  <c:v>22.060606060606101</c:v>
                </c:pt>
                <c:pt idx="92">
                  <c:v>22.303030303030301</c:v>
                </c:pt>
                <c:pt idx="93">
                  <c:v>22.545454545454501</c:v>
                </c:pt>
                <c:pt idx="94">
                  <c:v>22.7878787878788</c:v>
                </c:pt>
                <c:pt idx="95">
                  <c:v>23.030303030302999</c:v>
                </c:pt>
                <c:pt idx="96">
                  <c:v>23.272727272727298</c:v>
                </c:pt>
                <c:pt idx="97">
                  <c:v>23.515151515151501</c:v>
                </c:pt>
                <c:pt idx="98">
                  <c:v>23.7575757575758</c:v>
                </c:pt>
                <c:pt idx="99">
                  <c:v>24</c:v>
                </c:pt>
              </c:numCache>
            </c:numRef>
          </c:xVal>
          <c:yVal>
            <c:numRef>
              <c:f>averages!$E$13:$E$112</c:f>
              <c:numCache>
                <c:formatCode>General</c:formatCode>
                <c:ptCount val="100"/>
                <c:pt idx="0">
                  <c:v>0.99999999999999978</c:v>
                </c:pt>
                <c:pt idx="1">
                  <c:v>1.2263115081202167</c:v>
                </c:pt>
                <c:pt idx="2">
                  <c:v>1.4208096786860021</c:v>
                </c:pt>
                <c:pt idx="3">
                  <c:v>1.6055422416826248</c:v>
                </c:pt>
                <c:pt idx="4">
                  <c:v>1.7945525514511869</c:v>
                </c:pt>
                <c:pt idx="5">
                  <c:v>1.992536848721711</c:v>
                </c:pt>
                <c:pt idx="6">
                  <c:v>2.1995798297158022</c:v>
                </c:pt>
                <c:pt idx="7">
                  <c:v>2.413968455611581</c:v>
                </c:pt>
                <c:pt idx="8">
                  <c:v>2.6335221725354487</c:v>
                </c:pt>
                <c:pt idx="9">
                  <c:v>2.856146766663195</c:v>
                </c:pt>
                <c:pt idx="10">
                  <c:v>3.0800234811793299</c:v>
                </c:pt>
                <c:pt idx="11">
                  <c:v>3.3036414516302499</c:v>
                </c:pt>
                <c:pt idx="12">
                  <c:v>3.5257714279088601</c:v>
                </c:pt>
                <c:pt idx="13">
                  <c:v>3.7454236067308297</c:v>
                </c:pt>
                <c:pt idx="14">
                  <c:v>3.9618063210432801</c:v>
                </c:pt>
                <c:pt idx="15">
                  <c:v>4.1742907997228595</c:v>
                </c:pt>
                <c:pt idx="16">
                  <c:v>4.3823825870312101</c:v>
                </c:pt>
                <c:pt idx="17">
                  <c:v>4.5856986712935397</c:v>
                </c:pt>
                <c:pt idx="18">
                  <c:v>4.7839490910782798</c:v>
                </c:pt>
                <c:pt idx="19">
                  <c:v>4.9769219437195904</c:v>
                </c:pt>
                <c:pt idx="20">
                  <c:v>5.1644709752116906</c:v>
                </c:pt>
                <c:pt idx="21">
                  <c:v>5.3465051600515201</c:v>
                </c:pt>
                <c:pt idx="22">
                  <c:v>5.5229798536874899</c:v>
                </c:pt>
                <c:pt idx="23">
                  <c:v>5.6938892217939001</c:v>
                </c:pt>
                <c:pt idx="24">
                  <c:v>5.8592597319012398</c:v>
                </c:pt>
                <c:pt idx="25">
                  <c:v>6.0191445462814599</c:v>
                </c:pt>
                <c:pt idx="26">
                  <c:v>6.1736186900750205</c:v>
                </c:pt>
                <c:pt idx="27">
                  <c:v>6.3227748921779199</c:v>
                </c:pt>
                <c:pt idx="28">
                  <c:v>6.4667200128335196</c:v>
                </c:pt>
                <c:pt idx="29">
                  <c:v>6.6055719839398801</c:v>
                </c:pt>
                <c:pt idx="30">
                  <c:v>6.7394571974576101</c:v>
                </c:pt>
                <c:pt idx="31">
                  <c:v>6.8685082850192298</c:v>
                </c:pt>
                <c:pt idx="32">
                  <c:v>6.9928622383871701</c:v>
                </c:pt>
                <c:pt idx="33">
                  <c:v>7.1126588261869195</c:v>
                </c:pt>
                <c:pt idx="34">
                  <c:v>7.2280392674767597</c:v>
                </c:pt>
                <c:pt idx="35">
                  <c:v>7.3391451273295099</c:v>
                </c:pt>
                <c:pt idx="36">
                  <c:v>7.4461174037549505</c:v>
                </c:pt>
                <c:pt idx="37">
                  <c:v>7.5490957790514797</c:v>
                </c:pt>
                <c:pt idx="38">
                  <c:v>7.6482180119993899</c:v>
                </c:pt>
                <c:pt idx="39">
                  <c:v>7.7436194503316305</c:v>
                </c:pt>
                <c:pt idx="40">
                  <c:v>7.8354326455763195</c:v>
                </c:pt>
                <c:pt idx="41">
                  <c:v>7.9237870547308402</c:v>
                </c:pt>
                <c:pt idx="42">
                  <c:v>8.0088088153177104</c:v>
                </c:pt>
                <c:pt idx="43">
                  <c:v>8.0906205822201898</c:v>
                </c:pt>
                <c:pt idx="44">
                  <c:v>8.1693414162839808</c:v>
                </c:pt>
                <c:pt idx="45">
                  <c:v>8.2450867161117802</c:v>
                </c:pt>
                <c:pt idx="46">
                  <c:v>8.3179681856847694</c:v>
                </c:pt>
                <c:pt idx="47">
                  <c:v>8.38809383152004</c:v>
                </c:pt>
                <c:pt idx="48">
                  <c:v>8.455567983992001</c:v>
                </c:pt>
                <c:pt idx="49">
                  <c:v>8.5204913382642502</c:v>
                </c:pt>
                <c:pt idx="50">
                  <c:v>8.5829610109530208</c:v>
                </c:pt>
                <c:pt idx="51">
                  <c:v>8.6430706092424501</c:v>
                </c:pt>
                <c:pt idx="52">
                  <c:v>8.7009103096888794</c:v>
                </c:pt>
                <c:pt idx="53">
                  <c:v>8.7565669443932102</c:v>
                </c:pt>
                <c:pt idx="54">
                  <c:v>8.8101240925856406</c:v>
                </c:pt>
                <c:pt idx="55">
                  <c:v>8.86166217600233</c:v>
                </c:pt>
                <c:pt idx="56">
                  <c:v>8.91125855669444</c:v>
                </c:pt>
                <c:pt idx="57">
                  <c:v>8.9589876361591703</c:v>
                </c:pt>
                <c:pt idx="58">
                  <c:v>9.0049209548813796</c:v>
                </c:pt>
                <c:pt idx="59">
                  <c:v>9.0491272915026499</c:v>
                </c:pt>
                <c:pt idx="60">
                  <c:v>9.0916727610630694</c:v>
                </c:pt>
                <c:pt idx="61">
                  <c:v>9.1326209117782202</c:v>
                </c:pt>
                <c:pt idx="62">
                  <c:v>9.1720328200095498</c:v>
                </c:pt>
                <c:pt idx="63">
                  <c:v>9.2099671830879508</c:v>
                </c:pt>
                <c:pt idx="64">
                  <c:v>9.2464804098169804</c:v>
                </c:pt>
                <c:pt idx="65">
                  <c:v>9.2816267084298598</c:v>
                </c:pt>
                <c:pt idx="66">
                  <c:v>9.3154581719205787</c:v>
                </c:pt>
                <c:pt idx="67">
                  <c:v>9.3480248606749399</c:v>
                </c:pt>
                <c:pt idx="68">
                  <c:v>9.3793748823367906</c:v>
                </c:pt>
                <c:pt idx="69">
                  <c:v>9.4095544689052204</c:v>
                </c:pt>
                <c:pt idx="70">
                  <c:v>9.4386080510813706</c:v>
                </c:pt>
                <c:pt idx="71">
                  <c:v>9.4665783298770094</c:v>
                </c:pt>
                <c:pt idx="72">
                  <c:v>9.4935063455362112</c:v>
                </c:pt>
                <c:pt idx="73">
                  <c:v>9.5194315438157791</c:v>
                </c:pt>
                <c:pt idx="74">
                  <c:v>9.5443918396878704</c:v>
                </c:pt>
                <c:pt idx="75">
                  <c:v>9.5684236785407997</c:v>
                </c:pt>
                <c:pt idx="76">
                  <c:v>9.59156209493249</c:v>
                </c:pt>
                <c:pt idx="77">
                  <c:v>9.6138407689948906</c:v>
                </c:pt>
                <c:pt idx="78">
                  <c:v>9.6352920805508102</c:v>
                </c:pt>
                <c:pt idx="79">
                  <c:v>9.6559471610315306</c:v>
                </c:pt>
                <c:pt idx="80">
                  <c:v>9.6758359432747305</c:v>
                </c:pt>
                <c:pt idx="81">
                  <c:v>9.6949872092867597</c:v>
                </c:pt>
                <c:pt idx="82">
                  <c:v>9.713428636015081</c:v>
                </c:pt>
                <c:pt idx="83">
                  <c:v>9.7311868392581609</c:v>
                </c:pt>
                <c:pt idx="84">
                  <c:v>9.7482874157756196</c:v>
                </c:pt>
                <c:pt idx="85">
                  <c:v>9.7647549836261192</c:v>
                </c:pt>
                <c:pt idx="86">
                  <c:v>9.7806132208515706</c:v>
                </c:pt>
                <c:pt idx="87">
                  <c:v>9.7958849026091901</c:v>
                </c:pt>
                <c:pt idx="88">
                  <c:v>9.8105919366835614</c:v>
                </c:pt>
                <c:pt idx="89">
                  <c:v>9.8247553976341599</c:v>
                </c:pt>
                <c:pt idx="90">
                  <c:v>9.8383955594614001</c:v>
                </c:pt>
                <c:pt idx="91">
                  <c:v>9.8515319269805701</c:v>
                </c:pt>
                <c:pt idx="92">
                  <c:v>9.8641832658808788</c:v>
                </c:pt>
                <c:pt idx="93">
                  <c:v>9.8763676315788302</c:v>
                </c:pt>
                <c:pt idx="94">
                  <c:v>9.8881023968515702</c:v>
                </c:pt>
                <c:pt idx="95">
                  <c:v>9.899404278424619</c:v>
                </c:pt>
                <c:pt idx="96">
                  <c:v>9.9102893623579096</c:v>
                </c:pt>
                <c:pt idx="97">
                  <c:v>9.9207731285428</c:v>
                </c:pt>
                <c:pt idx="98">
                  <c:v>9.9308704741007094</c:v>
                </c:pt>
                <c:pt idx="99">
                  <c:v>9.94059573585319</c:v>
                </c:pt>
              </c:numCache>
            </c:numRef>
          </c:yVal>
        </c:ser>
        <c:axId val="197856640"/>
        <c:axId val="197858432"/>
      </c:scatterChart>
      <c:valAx>
        <c:axId val="197856640"/>
        <c:scaling>
          <c:orientation val="minMax"/>
          <c:max val="24"/>
          <c:min val="0"/>
        </c:scaling>
        <c:axPos val="b"/>
        <c:numFmt formatCode="General" sourceLinked="1"/>
        <c:tickLblPos val="nextTo"/>
        <c:crossAx val="197858432"/>
        <c:crosses val="autoZero"/>
        <c:crossBetween val="midCat"/>
      </c:valAx>
      <c:valAx>
        <c:axId val="197858432"/>
        <c:scaling>
          <c:orientation val="minMax"/>
        </c:scaling>
        <c:axPos val="l"/>
        <c:majorGridlines/>
        <c:numFmt formatCode="General" sourceLinked="1"/>
        <c:tickLblPos val="nextTo"/>
        <c:crossAx val="197856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11</xdr:row>
      <xdr:rowOff>85724</xdr:rowOff>
    </xdr:from>
    <xdr:to>
      <xdr:col>15</xdr:col>
      <xdr:colOff>76200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5"/>
  <sheetViews>
    <sheetView workbookViewId="0">
      <selection sqref="A1:D1"/>
    </sheetView>
  </sheetViews>
  <sheetFormatPr defaultColWidth="11" defaultRowHeight="12.75"/>
  <sheetData>
    <row r="1" spans="1:29" ht="12.75" customHeight="1">
      <c r="A1" s="7" t="s">
        <v>5</v>
      </c>
      <c r="B1" s="7"/>
      <c r="C1" s="7"/>
      <c r="D1" s="7"/>
      <c r="E1" s="7" t="s">
        <v>6</v>
      </c>
      <c r="F1" s="7"/>
      <c r="G1" s="7"/>
      <c r="H1" s="7"/>
      <c r="I1" s="7" t="s">
        <v>7</v>
      </c>
      <c r="J1" s="7"/>
      <c r="K1" s="7"/>
      <c r="L1" s="7"/>
      <c r="M1" s="7" t="s">
        <v>8</v>
      </c>
      <c r="N1" s="7"/>
      <c r="O1" s="7"/>
      <c r="P1" s="7"/>
      <c r="Q1" s="7" t="s">
        <v>9</v>
      </c>
      <c r="R1" s="7"/>
      <c r="S1" s="7"/>
      <c r="T1" s="7"/>
      <c r="U1" s="7" t="s">
        <v>10</v>
      </c>
      <c r="V1" s="7"/>
      <c r="W1" s="7"/>
      <c r="X1" s="7"/>
      <c r="Y1" s="6" t="s">
        <v>22</v>
      </c>
      <c r="Z1" s="6"/>
      <c r="AA1" s="6"/>
      <c r="AB1" s="6"/>
    </row>
    <row r="2" spans="1:29">
      <c r="A2" t="s">
        <v>11</v>
      </c>
      <c r="B2" t="s">
        <v>12</v>
      </c>
      <c r="C2" t="s">
        <v>13</v>
      </c>
      <c r="D2" t="s">
        <v>14</v>
      </c>
      <c r="E2" t="s">
        <v>11</v>
      </c>
      <c r="F2" t="s">
        <v>12</v>
      </c>
      <c r="G2" t="s">
        <v>13</v>
      </c>
      <c r="H2" t="s">
        <v>14</v>
      </c>
      <c r="I2" t="s">
        <v>23</v>
      </c>
      <c r="J2" t="s">
        <v>24</v>
      </c>
      <c r="K2" t="s">
        <v>25</v>
      </c>
      <c r="L2" t="s">
        <v>26</v>
      </c>
      <c r="M2" t="s">
        <v>11</v>
      </c>
      <c r="N2" t="s">
        <v>12</v>
      </c>
      <c r="O2" t="s">
        <v>13</v>
      </c>
      <c r="P2" t="s">
        <v>14</v>
      </c>
      <c r="Q2" t="s">
        <v>11</v>
      </c>
      <c r="R2" t="s">
        <v>12</v>
      </c>
      <c r="S2" t="s">
        <v>13</v>
      </c>
      <c r="T2" t="s">
        <v>14</v>
      </c>
      <c r="U2" t="s">
        <v>11</v>
      </c>
      <c r="V2" t="s">
        <v>12</v>
      </c>
      <c r="W2" t="s">
        <v>13</v>
      </c>
      <c r="X2" t="s">
        <v>14</v>
      </c>
      <c r="Y2" t="s">
        <v>23</v>
      </c>
      <c r="Z2" t="s">
        <v>24</v>
      </c>
      <c r="AA2" t="s">
        <v>25</v>
      </c>
      <c r="AB2" t="s">
        <v>26</v>
      </c>
    </row>
    <row r="3" spans="1:29">
      <c r="A3">
        <v>5</v>
      </c>
      <c r="B3">
        <v>1</v>
      </c>
      <c r="C3">
        <v>0</v>
      </c>
      <c r="D3">
        <f t="shared" ref="D3:D22" si="0">C3+B3</f>
        <v>1</v>
      </c>
      <c r="E3" t="s">
        <v>15</v>
      </c>
      <c r="F3">
        <v>1</v>
      </c>
      <c r="G3">
        <v>0</v>
      </c>
      <c r="H3">
        <f t="shared" ref="H3:H11" si="1">G3+F3</f>
        <v>1</v>
      </c>
      <c r="I3">
        <v>11</v>
      </c>
      <c r="J3" s="3">
        <v>1</v>
      </c>
      <c r="K3" s="3">
        <v>0</v>
      </c>
      <c r="L3" s="3">
        <f t="shared" ref="L3:L27" si="2">K3+J3</f>
        <v>1</v>
      </c>
      <c r="M3" s="2">
        <v>13</v>
      </c>
      <c r="N3" s="3">
        <v>1</v>
      </c>
      <c r="O3" s="3">
        <v>0</v>
      </c>
      <c r="P3" s="3">
        <f t="shared" ref="P3:P61" si="3">O3+N3</f>
        <v>1</v>
      </c>
      <c r="Q3" s="3">
        <v>19</v>
      </c>
      <c r="R3" s="3">
        <v>1</v>
      </c>
      <c r="S3" s="3">
        <v>0</v>
      </c>
      <c r="T3" s="3">
        <f t="shared" ref="T3:T24" si="4">S3+R3</f>
        <v>1</v>
      </c>
      <c r="U3">
        <v>12</v>
      </c>
      <c r="V3" s="3">
        <v>1</v>
      </c>
      <c r="W3" s="3">
        <v>1</v>
      </c>
      <c r="X3" s="3">
        <f t="shared" ref="X3:X45" si="5">W3+V3</f>
        <v>2</v>
      </c>
      <c r="Y3" t="s">
        <v>27</v>
      </c>
      <c r="Z3" s="3">
        <v>2</v>
      </c>
      <c r="AA3" s="3">
        <v>2</v>
      </c>
      <c r="AB3" s="3">
        <f>AA3+Z3</f>
        <v>4</v>
      </c>
      <c r="AC3" t="str">
        <f t="shared" ref="AC3:AC12" si="6">IF($D3=2,D3,"")</f>
        <v/>
      </c>
    </row>
    <row r="4" spans="1:29">
      <c r="A4">
        <v>5</v>
      </c>
      <c r="B4">
        <v>1</v>
      </c>
      <c r="C4">
        <v>0</v>
      </c>
      <c r="D4">
        <f t="shared" si="0"/>
        <v>1</v>
      </c>
      <c r="E4" t="s">
        <v>15</v>
      </c>
      <c r="F4">
        <v>1</v>
      </c>
      <c r="G4">
        <v>1</v>
      </c>
      <c r="H4">
        <f t="shared" si="1"/>
        <v>2</v>
      </c>
      <c r="I4">
        <v>11</v>
      </c>
      <c r="J4" s="3">
        <v>1</v>
      </c>
      <c r="K4" s="3">
        <v>0</v>
      </c>
      <c r="L4" s="3">
        <f t="shared" si="2"/>
        <v>1</v>
      </c>
      <c r="M4" s="2">
        <v>13</v>
      </c>
      <c r="N4" s="3">
        <v>1</v>
      </c>
      <c r="O4" s="3">
        <v>0</v>
      </c>
      <c r="P4" s="3">
        <f t="shared" si="3"/>
        <v>1</v>
      </c>
      <c r="Q4" s="3">
        <v>19</v>
      </c>
      <c r="R4" s="3">
        <v>1</v>
      </c>
      <c r="S4" s="3">
        <v>1</v>
      </c>
      <c r="T4" s="3">
        <f t="shared" si="4"/>
        <v>2</v>
      </c>
      <c r="U4">
        <v>12</v>
      </c>
      <c r="V4" s="3">
        <v>1</v>
      </c>
      <c r="W4" s="3">
        <v>1</v>
      </c>
      <c r="X4" s="3">
        <f t="shared" si="5"/>
        <v>2</v>
      </c>
      <c r="Y4" t="s">
        <v>27</v>
      </c>
      <c r="Z4" s="3">
        <v>2</v>
      </c>
      <c r="AA4" s="3">
        <v>5</v>
      </c>
      <c r="AB4" s="3">
        <f>AA4+Z4</f>
        <v>7</v>
      </c>
    </row>
    <row r="5" spans="1:29">
      <c r="A5">
        <v>5</v>
      </c>
      <c r="B5">
        <v>1</v>
      </c>
      <c r="C5">
        <v>0</v>
      </c>
      <c r="D5">
        <f t="shared" si="0"/>
        <v>1</v>
      </c>
      <c r="E5" t="s">
        <v>15</v>
      </c>
      <c r="F5">
        <v>1</v>
      </c>
      <c r="G5">
        <v>1</v>
      </c>
      <c r="H5">
        <f t="shared" si="1"/>
        <v>2</v>
      </c>
      <c r="I5">
        <v>11</v>
      </c>
      <c r="J5" s="3">
        <v>1</v>
      </c>
      <c r="K5" s="3">
        <v>0</v>
      </c>
      <c r="L5" s="3">
        <f t="shared" si="2"/>
        <v>1</v>
      </c>
      <c r="M5" s="2">
        <v>13</v>
      </c>
      <c r="N5" s="3">
        <v>1</v>
      </c>
      <c r="O5" s="3">
        <v>0</v>
      </c>
      <c r="P5" s="3">
        <f t="shared" si="3"/>
        <v>1</v>
      </c>
      <c r="Q5" s="3">
        <v>19</v>
      </c>
      <c r="R5" s="3">
        <v>1</v>
      </c>
      <c r="S5" s="3">
        <v>2</v>
      </c>
      <c r="T5" s="3">
        <f t="shared" si="4"/>
        <v>3</v>
      </c>
      <c r="U5">
        <v>12</v>
      </c>
      <c r="V5" s="3">
        <v>1</v>
      </c>
      <c r="W5" s="3">
        <v>1</v>
      </c>
      <c r="X5" s="3">
        <f t="shared" si="5"/>
        <v>2</v>
      </c>
      <c r="Y5" t="s">
        <v>27</v>
      </c>
      <c r="Z5" s="3">
        <v>5</v>
      </c>
      <c r="AA5" s="3">
        <v>2</v>
      </c>
      <c r="AB5" s="3">
        <f>AA5+Z5</f>
        <v>7</v>
      </c>
      <c r="AC5" t="str">
        <f t="shared" si="6"/>
        <v/>
      </c>
    </row>
    <row r="6" spans="1:29">
      <c r="A6">
        <v>5</v>
      </c>
      <c r="B6">
        <v>1</v>
      </c>
      <c r="C6">
        <v>0</v>
      </c>
      <c r="D6">
        <f t="shared" si="0"/>
        <v>1</v>
      </c>
      <c r="E6" t="s">
        <v>16</v>
      </c>
      <c r="F6">
        <v>1</v>
      </c>
      <c r="G6">
        <v>1</v>
      </c>
      <c r="H6">
        <f t="shared" si="1"/>
        <v>2</v>
      </c>
      <c r="I6">
        <v>11</v>
      </c>
      <c r="J6" s="3">
        <v>1</v>
      </c>
      <c r="K6" s="3">
        <v>0</v>
      </c>
      <c r="L6" s="3">
        <f t="shared" si="2"/>
        <v>1</v>
      </c>
      <c r="M6" s="2">
        <v>13</v>
      </c>
      <c r="N6" s="3">
        <v>1</v>
      </c>
      <c r="O6" s="3">
        <v>0</v>
      </c>
      <c r="P6" s="3">
        <f t="shared" si="3"/>
        <v>1</v>
      </c>
      <c r="Q6" s="3">
        <v>19</v>
      </c>
      <c r="R6" s="3">
        <v>1</v>
      </c>
      <c r="S6" s="3">
        <v>3</v>
      </c>
      <c r="T6" s="3">
        <f t="shared" si="4"/>
        <v>4</v>
      </c>
      <c r="U6">
        <v>12</v>
      </c>
      <c r="V6" s="3">
        <v>1</v>
      </c>
      <c r="W6" s="3">
        <v>1</v>
      </c>
      <c r="X6" s="3">
        <f t="shared" si="5"/>
        <v>2</v>
      </c>
      <c r="AC6" t="str">
        <f t="shared" si="6"/>
        <v/>
      </c>
    </row>
    <row r="7" spans="1:29">
      <c r="A7">
        <v>5</v>
      </c>
      <c r="B7">
        <v>1</v>
      </c>
      <c r="C7">
        <v>0</v>
      </c>
      <c r="D7">
        <f t="shared" si="0"/>
        <v>1</v>
      </c>
      <c r="E7" t="s">
        <v>16</v>
      </c>
      <c r="F7">
        <v>1</v>
      </c>
      <c r="G7">
        <v>2</v>
      </c>
      <c r="H7">
        <f t="shared" si="1"/>
        <v>3</v>
      </c>
      <c r="I7">
        <v>11</v>
      </c>
      <c r="J7" s="3">
        <v>1</v>
      </c>
      <c r="K7" s="3">
        <v>0</v>
      </c>
      <c r="L7" s="3">
        <f t="shared" si="2"/>
        <v>1</v>
      </c>
      <c r="M7" s="2">
        <v>13</v>
      </c>
      <c r="N7" s="3">
        <v>1</v>
      </c>
      <c r="O7" s="3">
        <v>1</v>
      </c>
      <c r="P7" s="3">
        <f t="shared" si="3"/>
        <v>2</v>
      </c>
      <c r="Q7" s="3">
        <v>19</v>
      </c>
      <c r="R7" s="3">
        <v>1</v>
      </c>
      <c r="S7" s="3">
        <v>4</v>
      </c>
      <c r="T7" s="3">
        <f t="shared" si="4"/>
        <v>5</v>
      </c>
      <c r="U7">
        <v>12</v>
      </c>
      <c r="V7" s="3">
        <v>1</v>
      </c>
      <c r="W7" s="3">
        <v>2</v>
      </c>
      <c r="X7" s="3">
        <f t="shared" si="5"/>
        <v>3</v>
      </c>
      <c r="Y7" t="s">
        <v>23</v>
      </c>
      <c r="Z7" t="s">
        <v>24</v>
      </c>
      <c r="AA7" t="s">
        <v>25</v>
      </c>
      <c r="AB7" t="s">
        <v>26</v>
      </c>
      <c r="AC7" t="str">
        <f t="shared" si="6"/>
        <v/>
      </c>
    </row>
    <row r="8" spans="1:29">
      <c r="A8">
        <v>5</v>
      </c>
      <c r="B8">
        <v>1</v>
      </c>
      <c r="C8">
        <v>0</v>
      </c>
      <c r="D8">
        <f t="shared" si="0"/>
        <v>1</v>
      </c>
      <c r="E8" t="s">
        <v>16</v>
      </c>
      <c r="F8">
        <v>2</v>
      </c>
      <c r="G8">
        <v>0</v>
      </c>
      <c r="H8">
        <f t="shared" si="1"/>
        <v>2</v>
      </c>
      <c r="I8">
        <v>11</v>
      </c>
      <c r="J8" s="3">
        <v>1</v>
      </c>
      <c r="K8" s="3">
        <v>0</v>
      </c>
      <c r="L8" s="3">
        <f t="shared" si="2"/>
        <v>1</v>
      </c>
      <c r="M8" s="2">
        <v>13</v>
      </c>
      <c r="N8" s="3">
        <v>1</v>
      </c>
      <c r="O8" s="3">
        <v>1</v>
      </c>
      <c r="P8" s="3">
        <f t="shared" si="3"/>
        <v>2</v>
      </c>
      <c r="Q8" s="3">
        <v>19</v>
      </c>
      <c r="R8" s="3">
        <v>1</v>
      </c>
      <c r="S8" s="3">
        <v>5</v>
      </c>
      <c r="T8" s="3">
        <f t="shared" si="4"/>
        <v>6</v>
      </c>
      <c r="U8">
        <v>12</v>
      </c>
      <c r="V8" s="3">
        <v>1</v>
      </c>
      <c r="W8" s="3">
        <v>3</v>
      </c>
      <c r="X8" s="3">
        <f t="shared" si="5"/>
        <v>4</v>
      </c>
      <c r="Y8">
        <v>58</v>
      </c>
      <c r="Z8" s="3">
        <v>3</v>
      </c>
      <c r="AA8" s="3">
        <v>5</v>
      </c>
      <c r="AB8" s="3">
        <f t="shared" ref="AB8:AB15" si="7">AA8+Z8</f>
        <v>8</v>
      </c>
      <c r="AC8" t="str">
        <f t="shared" si="6"/>
        <v/>
      </c>
    </row>
    <row r="9" spans="1:29">
      <c r="A9">
        <v>5</v>
      </c>
      <c r="B9">
        <v>1</v>
      </c>
      <c r="C9">
        <v>0</v>
      </c>
      <c r="D9">
        <f t="shared" si="0"/>
        <v>1</v>
      </c>
      <c r="E9" t="s">
        <v>16</v>
      </c>
      <c r="F9">
        <v>3</v>
      </c>
      <c r="G9">
        <v>1</v>
      </c>
      <c r="H9">
        <f t="shared" si="1"/>
        <v>4</v>
      </c>
      <c r="I9">
        <v>11</v>
      </c>
      <c r="J9" s="3">
        <v>1</v>
      </c>
      <c r="K9" s="3">
        <v>1</v>
      </c>
      <c r="L9" s="3">
        <f t="shared" si="2"/>
        <v>2</v>
      </c>
      <c r="M9" s="2">
        <v>13</v>
      </c>
      <c r="N9" s="3">
        <v>1</v>
      </c>
      <c r="O9" s="3">
        <v>1</v>
      </c>
      <c r="P9" s="3">
        <f t="shared" si="3"/>
        <v>2</v>
      </c>
      <c r="Q9" s="3">
        <v>19</v>
      </c>
      <c r="R9" s="3">
        <v>1</v>
      </c>
      <c r="S9" s="3">
        <v>9</v>
      </c>
      <c r="T9" s="3">
        <f t="shared" si="4"/>
        <v>10</v>
      </c>
      <c r="U9">
        <v>12</v>
      </c>
      <c r="V9" s="3">
        <v>1</v>
      </c>
      <c r="W9" s="3">
        <v>3</v>
      </c>
      <c r="X9" s="3">
        <f t="shared" si="5"/>
        <v>4</v>
      </c>
      <c r="Y9">
        <v>58</v>
      </c>
      <c r="Z9" s="3">
        <v>3</v>
      </c>
      <c r="AA9" s="3">
        <v>16</v>
      </c>
      <c r="AB9" s="3">
        <f t="shared" si="7"/>
        <v>19</v>
      </c>
      <c r="AC9" t="str">
        <f t="shared" si="6"/>
        <v/>
      </c>
    </row>
    <row r="10" spans="1:29">
      <c r="A10">
        <v>5</v>
      </c>
      <c r="B10">
        <v>1</v>
      </c>
      <c r="C10">
        <v>0</v>
      </c>
      <c r="D10">
        <f t="shared" si="0"/>
        <v>1</v>
      </c>
      <c r="E10" t="s">
        <v>16</v>
      </c>
      <c r="F10">
        <v>3</v>
      </c>
      <c r="G10">
        <v>1</v>
      </c>
      <c r="H10">
        <f t="shared" si="1"/>
        <v>4</v>
      </c>
      <c r="I10">
        <v>11</v>
      </c>
      <c r="J10" s="3">
        <v>1</v>
      </c>
      <c r="K10" s="3">
        <v>1</v>
      </c>
      <c r="L10" s="3">
        <f t="shared" si="2"/>
        <v>2</v>
      </c>
      <c r="M10" s="2">
        <v>13</v>
      </c>
      <c r="N10" s="3">
        <v>1</v>
      </c>
      <c r="O10" s="3">
        <v>1</v>
      </c>
      <c r="P10" s="3">
        <f t="shared" si="3"/>
        <v>2</v>
      </c>
      <c r="Q10" s="3">
        <v>19</v>
      </c>
      <c r="R10" s="3">
        <v>2</v>
      </c>
      <c r="S10" s="3">
        <v>1</v>
      </c>
      <c r="T10" s="3">
        <f t="shared" si="4"/>
        <v>3</v>
      </c>
      <c r="U10">
        <v>12</v>
      </c>
      <c r="V10" s="3">
        <v>1</v>
      </c>
      <c r="W10" s="3">
        <v>3</v>
      </c>
      <c r="X10" s="3">
        <f t="shared" si="5"/>
        <v>4</v>
      </c>
      <c r="Y10">
        <v>58</v>
      </c>
      <c r="Z10" s="3">
        <v>4</v>
      </c>
      <c r="AA10" s="3">
        <v>2</v>
      </c>
      <c r="AB10" s="3">
        <f t="shared" si="7"/>
        <v>6</v>
      </c>
      <c r="AC10" t="str">
        <f t="shared" si="6"/>
        <v/>
      </c>
    </row>
    <row r="11" spans="1:29">
      <c r="A11">
        <v>5</v>
      </c>
      <c r="B11">
        <v>1</v>
      </c>
      <c r="C11">
        <v>0</v>
      </c>
      <c r="D11">
        <f t="shared" si="0"/>
        <v>1</v>
      </c>
      <c r="E11" t="s">
        <v>16</v>
      </c>
      <c r="F11">
        <v>4</v>
      </c>
      <c r="G11">
        <v>0</v>
      </c>
      <c r="H11">
        <f t="shared" si="1"/>
        <v>4</v>
      </c>
      <c r="I11">
        <v>11</v>
      </c>
      <c r="J11" s="3">
        <v>1</v>
      </c>
      <c r="K11" s="3">
        <v>1</v>
      </c>
      <c r="L11" s="3">
        <f t="shared" si="2"/>
        <v>2</v>
      </c>
      <c r="M11" s="2">
        <v>13</v>
      </c>
      <c r="N11" s="3">
        <v>1</v>
      </c>
      <c r="O11" s="3">
        <v>1</v>
      </c>
      <c r="P11" s="3">
        <f t="shared" si="3"/>
        <v>2</v>
      </c>
      <c r="Q11" s="3">
        <v>19</v>
      </c>
      <c r="R11" s="3">
        <v>2</v>
      </c>
      <c r="S11" s="3">
        <v>3</v>
      </c>
      <c r="T11" s="3">
        <f t="shared" si="4"/>
        <v>5</v>
      </c>
      <c r="U11">
        <v>12</v>
      </c>
      <c r="V11" s="3">
        <v>2</v>
      </c>
      <c r="W11" s="3">
        <v>2</v>
      </c>
      <c r="X11" s="3">
        <f t="shared" si="5"/>
        <v>4</v>
      </c>
      <c r="Y11">
        <v>58</v>
      </c>
      <c r="Z11" s="3">
        <v>4</v>
      </c>
      <c r="AA11" s="3">
        <v>4</v>
      </c>
      <c r="AB11" s="3">
        <f t="shared" si="7"/>
        <v>8</v>
      </c>
      <c r="AC11" t="str">
        <f t="shared" si="6"/>
        <v/>
      </c>
    </row>
    <row r="12" spans="1:29">
      <c r="A12">
        <v>5</v>
      </c>
      <c r="B12">
        <v>1</v>
      </c>
      <c r="C12">
        <v>0</v>
      </c>
      <c r="D12">
        <f t="shared" si="0"/>
        <v>1</v>
      </c>
      <c r="I12">
        <v>11</v>
      </c>
      <c r="J12" s="3">
        <v>1</v>
      </c>
      <c r="K12" s="3">
        <v>1</v>
      </c>
      <c r="L12" s="3">
        <f t="shared" si="2"/>
        <v>2</v>
      </c>
      <c r="M12" s="2">
        <v>13</v>
      </c>
      <c r="N12" s="3">
        <v>1</v>
      </c>
      <c r="O12" s="3">
        <v>1</v>
      </c>
      <c r="P12" s="3">
        <f t="shared" si="3"/>
        <v>2</v>
      </c>
      <c r="Q12" s="3">
        <v>19</v>
      </c>
      <c r="R12" s="3">
        <v>2</v>
      </c>
      <c r="S12" s="3">
        <v>3</v>
      </c>
      <c r="T12" s="3">
        <f t="shared" si="4"/>
        <v>5</v>
      </c>
      <c r="U12">
        <v>12</v>
      </c>
      <c r="V12" s="3">
        <v>2</v>
      </c>
      <c r="W12" s="3">
        <v>2</v>
      </c>
      <c r="X12" s="3">
        <f t="shared" si="5"/>
        <v>4</v>
      </c>
      <c r="Y12">
        <v>58</v>
      </c>
      <c r="Z12" s="3">
        <v>4</v>
      </c>
      <c r="AA12" s="3">
        <v>5</v>
      </c>
      <c r="AB12" s="3">
        <f t="shared" si="7"/>
        <v>9</v>
      </c>
      <c r="AC12" t="str">
        <f t="shared" si="6"/>
        <v/>
      </c>
    </row>
    <row r="13" spans="1:29">
      <c r="A13">
        <v>5</v>
      </c>
      <c r="B13">
        <v>1</v>
      </c>
      <c r="C13">
        <v>0</v>
      </c>
      <c r="D13">
        <f t="shared" si="0"/>
        <v>1</v>
      </c>
      <c r="E13" t="s">
        <v>17</v>
      </c>
      <c r="F13" t="s">
        <v>18</v>
      </c>
      <c r="G13" t="s">
        <v>13</v>
      </c>
      <c r="H13" t="s">
        <v>14</v>
      </c>
      <c r="I13">
        <v>11</v>
      </c>
      <c r="J13" s="3">
        <v>1</v>
      </c>
      <c r="K13" s="3">
        <v>1</v>
      </c>
      <c r="L13" s="3">
        <f t="shared" si="2"/>
        <v>2</v>
      </c>
      <c r="M13" s="2">
        <v>13</v>
      </c>
      <c r="N13" s="3">
        <v>1</v>
      </c>
      <c r="O13" s="3">
        <v>1</v>
      </c>
      <c r="P13" s="3">
        <f t="shared" si="3"/>
        <v>2</v>
      </c>
      <c r="Q13" s="3">
        <v>19</v>
      </c>
      <c r="R13" s="3">
        <v>2</v>
      </c>
      <c r="S13" s="3">
        <v>7</v>
      </c>
      <c r="T13" s="3">
        <f t="shared" si="4"/>
        <v>9</v>
      </c>
      <c r="U13">
        <v>12</v>
      </c>
      <c r="V13" s="3">
        <v>1</v>
      </c>
      <c r="W13" s="3">
        <v>4</v>
      </c>
      <c r="X13" s="3">
        <f t="shared" si="5"/>
        <v>5</v>
      </c>
      <c r="Y13">
        <v>58</v>
      </c>
      <c r="Z13" s="3">
        <v>4</v>
      </c>
      <c r="AA13" s="3">
        <v>6</v>
      </c>
      <c r="AB13" s="3">
        <f t="shared" si="7"/>
        <v>10</v>
      </c>
    </row>
    <row r="14" spans="1:29">
      <c r="A14">
        <v>5</v>
      </c>
      <c r="B14">
        <v>1</v>
      </c>
      <c r="C14">
        <v>1</v>
      </c>
      <c r="D14">
        <f t="shared" si="0"/>
        <v>2</v>
      </c>
      <c r="E14">
        <v>14</v>
      </c>
      <c r="F14">
        <v>1</v>
      </c>
      <c r="G14">
        <v>0</v>
      </c>
      <c r="H14">
        <f t="shared" ref="H14:H26" si="8">G14+F14</f>
        <v>1</v>
      </c>
      <c r="I14">
        <v>11</v>
      </c>
      <c r="J14" s="3">
        <v>1</v>
      </c>
      <c r="K14" s="3">
        <v>1</v>
      </c>
      <c r="L14" s="3">
        <f t="shared" si="2"/>
        <v>2</v>
      </c>
      <c r="M14" s="2">
        <v>13</v>
      </c>
      <c r="N14" s="3">
        <v>1</v>
      </c>
      <c r="O14" s="3">
        <v>1</v>
      </c>
      <c r="P14" s="3">
        <f t="shared" si="3"/>
        <v>2</v>
      </c>
      <c r="Q14" s="3">
        <v>19</v>
      </c>
      <c r="R14" s="3">
        <v>2</v>
      </c>
      <c r="S14" s="3">
        <v>9</v>
      </c>
      <c r="T14" s="3">
        <f t="shared" si="4"/>
        <v>11</v>
      </c>
      <c r="U14">
        <v>12</v>
      </c>
      <c r="V14" s="3">
        <v>1</v>
      </c>
      <c r="W14" s="3">
        <v>4</v>
      </c>
      <c r="X14" s="3">
        <f t="shared" si="5"/>
        <v>5</v>
      </c>
      <c r="Y14">
        <v>58</v>
      </c>
      <c r="Z14" s="3">
        <v>5</v>
      </c>
      <c r="AA14" s="3">
        <v>6</v>
      </c>
      <c r="AB14" s="3">
        <f t="shared" si="7"/>
        <v>11</v>
      </c>
    </row>
    <row r="15" spans="1:29">
      <c r="A15">
        <v>5</v>
      </c>
      <c r="B15">
        <v>1</v>
      </c>
      <c r="C15">
        <v>1</v>
      </c>
      <c r="D15">
        <f t="shared" si="0"/>
        <v>2</v>
      </c>
      <c r="E15">
        <v>14</v>
      </c>
      <c r="F15">
        <v>1</v>
      </c>
      <c r="G15">
        <v>0</v>
      </c>
      <c r="H15">
        <f t="shared" si="8"/>
        <v>1</v>
      </c>
      <c r="I15">
        <v>11</v>
      </c>
      <c r="J15" s="3">
        <v>1</v>
      </c>
      <c r="K15" s="3">
        <v>2</v>
      </c>
      <c r="L15" s="3">
        <f t="shared" si="2"/>
        <v>3</v>
      </c>
      <c r="M15" s="2">
        <v>13</v>
      </c>
      <c r="N15" s="3">
        <v>1</v>
      </c>
      <c r="O15" s="3">
        <v>1</v>
      </c>
      <c r="P15" s="3">
        <f t="shared" si="3"/>
        <v>2</v>
      </c>
      <c r="Q15" s="3">
        <v>19</v>
      </c>
      <c r="R15" s="3">
        <v>2</v>
      </c>
      <c r="S15" s="3">
        <v>9</v>
      </c>
      <c r="T15" s="3">
        <f t="shared" si="4"/>
        <v>11</v>
      </c>
      <c r="U15">
        <v>12</v>
      </c>
      <c r="V15" s="3">
        <v>2</v>
      </c>
      <c r="W15" s="3">
        <v>3</v>
      </c>
      <c r="X15" s="3">
        <f t="shared" si="5"/>
        <v>5</v>
      </c>
      <c r="Y15">
        <v>58</v>
      </c>
      <c r="Z15" s="3">
        <v>6</v>
      </c>
      <c r="AA15" s="3">
        <v>5</v>
      </c>
      <c r="AB15" s="3">
        <f t="shared" si="7"/>
        <v>11</v>
      </c>
    </row>
    <row r="16" spans="1:29">
      <c r="A16">
        <v>5</v>
      </c>
      <c r="B16">
        <v>1</v>
      </c>
      <c r="C16">
        <v>1</v>
      </c>
      <c r="D16">
        <f t="shared" si="0"/>
        <v>2</v>
      </c>
      <c r="E16">
        <v>14</v>
      </c>
      <c r="F16">
        <v>1</v>
      </c>
      <c r="G16">
        <v>0</v>
      </c>
      <c r="H16">
        <f t="shared" si="8"/>
        <v>1</v>
      </c>
      <c r="I16">
        <v>11</v>
      </c>
      <c r="J16" s="3">
        <v>1</v>
      </c>
      <c r="K16" s="3">
        <v>2</v>
      </c>
      <c r="L16" s="3">
        <f t="shared" si="2"/>
        <v>3</v>
      </c>
      <c r="M16" s="2">
        <v>13</v>
      </c>
      <c r="N16" s="3">
        <v>1</v>
      </c>
      <c r="O16" s="3">
        <v>1</v>
      </c>
      <c r="P16" s="3">
        <f t="shared" si="3"/>
        <v>2</v>
      </c>
      <c r="Q16" s="3">
        <v>19</v>
      </c>
      <c r="R16" s="3">
        <v>2</v>
      </c>
      <c r="S16" s="3">
        <v>10</v>
      </c>
      <c r="T16" s="3">
        <f t="shared" si="4"/>
        <v>12</v>
      </c>
      <c r="U16">
        <v>12</v>
      </c>
      <c r="V16" s="3">
        <v>2</v>
      </c>
      <c r="W16" s="3">
        <v>3</v>
      </c>
      <c r="X16" s="3">
        <f t="shared" si="5"/>
        <v>5</v>
      </c>
    </row>
    <row r="17" spans="1:29">
      <c r="A17">
        <v>5</v>
      </c>
      <c r="B17">
        <v>1</v>
      </c>
      <c r="C17">
        <v>1</v>
      </c>
      <c r="D17">
        <f t="shared" si="0"/>
        <v>2</v>
      </c>
      <c r="E17">
        <v>14</v>
      </c>
      <c r="F17">
        <v>1</v>
      </c>
      <c r="G17">
        <v>0</v>
      </c>
      <c r="H17">
        <f t="shared" si="8"/>
        <v>1</v>
      </c>
      <c r="I17">
        <v>11</v>
      </c>
      <c r="J17" s="3">
        <v>1</v>
      </c>
      <c r="K17" s="3">
        <v>2</v>
      </c>
      <c r="L17" s="3">
        <f t="shared" si="2"/>
        <v>3</v>
      </c>
      <c r="M17" s="2">
        <v>13</v>
      </c>
      <c r="N17" s="3">
        <v>1</v>
      </c>
      <c r="O17" s="3">
        <v>1</v>
      </c>
      <c r="P17" s="3">
        <f t="shared" si="3"/>
        <v>2</v>
      </c>
      <c r="Q17" s="3">
        <v>19</v>
      </c>
      <c r="R17" s="3">
        <v>3</v>
      </c>
      <c r="S17" s="3">
        <v>2</v>
      </c>
      <c r="T17" s="3">
        <f t="shared" si="4"/>
        <v>5</v>
      </c>
      <c r="U17">
        <v>12</v>
      </c>
      <c r="V17" s="3">
        <v>3</v>
      </c>
      <c r="W17" s="3">
        <v>2</v>
      </c>
      <c r="X17" s="3">
        <f t="shared" si="5"/>
        <v>5</v>
      </c>
    </row>
    <row r="18" spans="1:29">
      <c r="A18">
        <v>5</v>
      </c>
      <c r="B18">
        <v>1</v>
      </c>
      <c r="C18">
        <v>1</v>
      </c>
      <c r="D18">
        <f t="shared" si="0"/>
        <v>2</v>
      </c>
      <c r="E18">
        <v>14</v>
      </c>
      <c r="F18">
        <v>1</v>
      </c>
      <c r="G18">
        <v>0</v>
      </c>
      <c r="H18">
        <f t="shared" si="8"/>
        <v>1</v>
      </c>
      <c r="I18">
        <v>11</v>
      </c>
      <c r="J18" s="3">
        <v>1</v>
      </c>
      <c r="K18" s="3">
        <v>2</v>
      </c>
      <c r="L18" s="3">
        <f t="shared" si="2"/>
        <v>3</v>
      </c>
      <c r="M18" s="2">
        <v>13</v>
      </c>
      <c r="N18" s="3">
        <v>1</v>
      </c>
      <c r="O18" s="3">
        <v>2</v>
      </c>
      <c r="P18" s="3">
        <f t="shared" si="3"/>
        <v>3</v>
      </c>
      <c r="Q18" s="3">
        <v>19</v>
      </c>
      <c r="R18" s="3">
        <v>3</v>
      </c>
      <c r="S18" s="3">
        <v>3</v>
      </c>
      <c r="T18" s="3">
        <f t="shared" si="4"/>
        <v>6</v>
      </c>
      <c r="U18">
        <v>12</v>
      </c>
      <c r="V18" s="3">
        <v>4</v>
      </c>
      <c r="W18" s="3">
        <v>1</v>
      </c>
      <c r="X18" s="3">
        <f t="shared" si="5"/>
        <v>5</v>
      </c>
    </row>
    <row r="19" spans="1:29">
      <c r="A19">
        <v>5</v>
      </c>
      <c r="B19">
        <v>1</v>
      </c>
      <c r="C19">
        <v>1</v>
      </c>
      <c r="D19">
        <f t="shared" si="0"/>
        <v>2</v>
      </c>
      <c r="E19">
        <v>14</v>
      </c>
      <c r="F19">
        <v>1</v>
      </c>
      <c r="G19">
        <v>0</v>
      </c>
      <c r="H19">
        <f t="shared" si="8"/>
        <v>1</v>
      </c>
      <c r="I19">
        <v>11</v>
      </c>
      <c r="J19" s="3">
        <v>1</v>
      </c>
      <c r="K19" s="3">
        <v>3</v>
      </c>
      <c r="L19" s="3">
        <f t="shared" si="2"/>
        <v>4</v>
      </c>
      <c r="M19" s="2">
        <v>13</v>
      </c>
      <c r="N19" s="3">
        <v>1</v>
      </c>
      <c r="O19" s="3">
        <v>3</v>
      </c>
      <c r="P19" s="3">
        <f t="shared" si="3"/>
        <v>4</v>
      </c>
      <c r="Q19" s="3">
        <v>19</v>
      </c>
      <c r="R19" s="3">
        <v>3</v>
      </c>
      <c r="S19" s="3">
        <v>5</v>
      </c>
      <c r="T19" s="3">
        <f t="shared" si="4"/>
        <v>8</v>
      </c>
      <c r="U19">
        <v>12</v>
      </c>
      <c r="V19" s="3">
        <v>2</v>
      </c>
      <c r="W19" s="3">
        <v>4</v>
      </c>
      <c r="X19" s="3">
        <f t="shared" si="5"/>
        <v>6</v>
      </c>
    </row>
    <row r="20" spans="1:29">
      <c r="A20">
        <v>5</v>
      </c>
      <c r="B20">
        <v>2</v>
      </c>
      <c r="C20">
        <v>0</v>
      </c>
      <c r="D20">
        <f t="shared" si="0"/>
        <v>2</v>
      </c>
      <c r="E20">
        <v>14</v>
      </c>
      <c r="F20">
        <v>1</v>
      </c>
      <c r="G20">
        <v>0</v>
      </c>
      <c r="H20">
        <f t="shared" si="8"/>
        <v>1</v>
      </c>
      <c r="I20">
        <v>11</v>
      </c>
      <c r="J20" s="3">
        <v>1</v>
      </c>
      <c r="K20" s="3">
        <v>5</v>
      </c>
      <c r="L20" s="3">
        <f t="shared" si="2"/>
        <v>6</v>
      </c>
      <c r="M20" s="2">
        <v>13</v>
      </c>
      <c r="N20" s="3">
        <v>1</v>
      </c>
      <c r="O20" s="3">
        <v>3</v>
      </c>
      <c r="P20" s="3">
        <f t="shared" si="3"/>
        <v>4</v>
      </c>
      <c r="Q20" s="3">
        <v>19</v>
      </c>
      <c r="R20" s="3">
        <v>3</v>
      </c>
      <c r="S20" s="3">
        <v>8</v>
      </c>
      <c r="T20" s="3">
        <f t="shared" si="4"/>
        <v>11</v>
      </c>
      <c r="U20">
        <v>12</v>
      </c>
      <c r="V20" s="3">
        <v>3</v>
      </c>
      <c r="W20" s="3">
        <v>3</v>
      </c>
      <c r="X20" s="3">
        <f t="shared" si="5"/>
        <v>6</v>
      </c>
    </row>
    <row r="21" spans="1:29">
      <c r="A21">
        <v>5</v>
      </c>
      <c r="B21">
        <v>2</v>
      </c>
      <c r="C21">
        <v>0</v>
      </c>
      <c r="D21">
        <f t="shared" si="0"/>
        <v>2</v>
      </c>
      <c r="E21">
        <v>14</v>
      </c>
      <c r="F21">
        <v>1</v>
      </c>
      <c r="G21">
        <v>0</v>
      </c>
      <c r="H21">
        <f t="shared" si="8"/>
        <v>1</v>
      </c>
      <c r="I21">
        <v>11</v>
      </c>
      <c r="J21" s="3">
        <v>1</v>
      </c>
      <c r="K21" s="3">
        <v>5</v>
      </c>
      <c r="L21" s="3">
        <f t="shared" si="2"/>
        <v>6</v>
      </c>
      <c r="M21" s="2">
        <v>13</v>
      </c>
      <c r="N21" s="3">
        <v>1</v>
      </c>
      <c r="O21" s="3">
        <v>3</v>
      </c>
      <c r="P21" s="3">
        <f t="shared" si="3"/>
        <v>4</v>
      </c>
      <c r="Q21" s="3">
        <v>19</v>
      </c>
      <c r="R21" s="3">
        <v>4</v>
      </c>
      <c r="S21" s="3">
        <v>2</v>
      </c>
      <c r="T21" s="3">
        <f t="shared" si="4"/>
        <v>6</v>
      </c>
      <c r="U21">
        <v>12</v>
      </c>
      <c r="V21" s="3">
        <v>3</v>
      </c>
      <c r="W21" s="3">
        <v>3</v>
      </c>
      <c r="X21" s="3">
        <f t="shared" si="5"/>
        <v>6</v>
      </c>
    </row>
    <row r="22" spans="1:29">
      <c r="A22">
        <v>5</v>
      </c>
      <c r="B22">
        <v>2</v>
      </c>
      <c r="C22">
        <v>1</v>
      </c>
      <c r="D22">
        <f t="shared" si="0"/>
        <v>3</v>
      </c>
      <c r="E22">
        <v>14</v>
      </c>
      <c r="F22">
        <v>1</v>
      </c>
      <c r="G22">
        <v>1</v>
      </c>
      <c r="H22">
        <f t="shared" si="8"/>
        <v>2</v>
      </c>
      <c r="I22">
        <v>11</v>
      </c>
      <c r="J22" s="3">
        <v>1</v>
      </c>
      <c r="K22" s="3">
        <v>6</v>
      </c>
      <c r="L22" s="3">
        <f t="shared" si="2"/>
        <v>7</v>
      </c>
      <c r="M22" s="2">
        <v>13</v>
      </c>
      <c r="N22" s="3">
        <v>1</v>
      </c>
      <c r="O22" s="3">
        <v>3</v>
      </c>
      <c r="P22" s="3">
        <f t="shared" si="3"/>
        <v>4</v>
      </c>
      <c r="Q22" s="3">
        <v>19</v>
      </c>
      <c r="R22" s="3">
        <v>4</v>
      </c>
      <c r="S22" s="3">
        <v>8</v>
      </c>
      <c r="T22" s="3">
        <f t="shared" si="4"/>
        <v>12</v>
      </c>
      <c r="U22">
        <v>12</v>
      </c>
      <c r="V22" s="3">
        <v>4</v>
      </c>
      <c r="W22" s="3">
        <v>2</v>
      </c>
      <c r="X22" s="3">
        <f t="shared" si="5"/>
        <v>6</v>
      </c>
    </row>
    <row r="23" spans="1:29">
      <c r="E23">
        <v>14</v>
      </c>
      <c r="F23">
        <v>1</v>
      </c>
      <c r="G23">
        <v>2</v>
      </c>
      <c r="H23">
        <f t="shared" si="8"/>
        <v>3</v>
      </c>
      <c r="I23">
        <v>11</v>
      </c>
      <c r="J23" s="3">
        <v>2</v>
      </c>
      <c r="K23" s="3">
        <v>0</v>
      </c>
      <c r="L23" s="3">
        <f t="shared" si="2"/>
        <v>2</v>
      </c>
      <c r="M23" s="2">
        <v>13</v>
      </c>
      <c r="N23" s="3">
        <v>1</v>
      </c>
      <c r="O23" s="3">
        <v>4</v>
      </c>
      <c r="P23" s="3">
        <f t="shared" si="3"/>
        <v>5</v>
      </c>
      <c r="Q23" s="3">
        <v>19</v>
      </c>
      <c r="R23" s="3">
        <v>5</v>
      </c>
      <c r="S23" s="3">
        <v>5</v>
      </c>
      <c r="T23" s="3">
        <f t="shared" si="4"/>
        <v>10</v>
      </c>
      <c r="U23">
        <v>12</v>
      </c>
      <c r="V23" s="3">
        <v>3</v>
      </c>
      <c r="W23" s="3">
        <v>4</v>
      </c>
      <c r="X23" s="3">
        <f t="shared" si="5"/>
        <v>7</v>
      </c>
    </row>
    <row r="24" spans="1:29">
      <c r="A24" t="s">
        <v>11</v>
      </c>
      <c r="B24" t="s">
        <v>19</v>
      </c>
      <c r="C24" t="s">
        <v>13</v>
      </c>
      <c r="D24" t="s">
        <v>14</v>
      </c>
      <c r="E24">
        <v>14</v>
      </c>
      <c r="F24">
        <v>2</v>
      </c>
      <c r="G24">
        <v>0</v>
      </c>
      <c r="H24">
        <f t="shared" si="8"/>
        <v>2</v>
      </c>
      <c r="I24">
        <v>11</v>
      </c>
      <c r="J24" s="3">
        <v>2</v>
      </c>
      <c r="K24" s="3">
        <v>1</v>
      </c>
      <c r="L24" s="3">
        <f t="shared" si="2"/>
        <v>3</v>
      </c>
      <c r="M24" s="2">
        <v>13</v>
      </c>
      <c r="N24" s="3">
        <v>1</v>
      </c>
      <c r="O24" s="3">
        <v>4</v>
      </c>
      <c r="P24" s="3">
        <f t="shared" si="3"/>
        <v>5</v>
      </c>
      <c r="Q24" s="3">
        <v>19</v>
      </c>
      <c r="R24" s="3">
        <v>8</v>
      </c>
      <c r="S24" s="3">
        <v>7</v>
      </c>
      <c r="T24" s="3">
        <f t="shared" si="4"/>
        <v>15</v>
      </c>
      <c r="U24">
        <v>12</v>
      </c>
      <c r="V24" s="3">
        <v>4</v>
      </c>
      <c r="W24" s="3">
        <v>3</v>
      </c>
      <c r="X24" s="3">
        <f t="shared" si="5"/>
        <v>7</v>
      </c>
    </row>
    <row r="25" spans="1:29">
      <c r="A25">
        <v>7</v>
      </c>
      <c r="B25">
        <v>1</v>
      </c>
      <c r="C25">
        <v>0</v>
      </c>
      <c r="D25">
        <f t="shared" ref="D25:D57" si="9">C25+B25</f>
        <v>1</v>
      </c>
      <c r="E25">
        <v>14</v>
      </c>
      <c r="F25">
        <v>2</v>
      </c>
      <c r="G25">
        <v>1</v>
      </c>
      <c r="H25">
        <f t="shared" si="8"/>
        <v>3</v>
      </c>
      <c r="I25">
        <v>11</v>
      </c>
      <c r="J25" s="3">
        <v>2</v>
      </c>
      <c r="K25" s="3">
        <v>1</v>
      </c>
      <c r="L25" s="3">
        <f t="shared" si="2"/>
        <v>3</v>
      </c>
      <c r="M25" s="2">
        <v>13</v>
      </c>
      <c r="N25" s="3">
        <v>1</v>
      </c>
      <c r="O25" s="3">
        <v>4</v>
      </c>
      <c r="P25" s="3">
        <f t="shared" si="3"/>
        <v>5</v>
      </c>
      <c r="U25">
        <v>12</v>
      </c>
      <c r="V25" s="3">
        <v>4</v>
      </c>
      <c r="W25" s="3">
        <v>3</v>
      </c>
      <c r="X25" s="3">
        <f t="shared" si="5"/>
        <v>7</v>
      </c>
      <c r="AA25" t="str">
        <f t="shared" ref="AA25:AC38" si="10">IF($D25=2,B25,"")</f>
        <v/>
      </c>
      <c r="AB25" t="str">
        <f t="shared" si="10"/>
        <v/>
      </c>
      <c r="AC25" t="str">
        <f t="shared" si="10"/>
        <v/>
      </c>
    </row>
    <row r="26" spans="1:29">
      <c r="A26">
        <v>7</v>
      </c>
      <c r="B26">
        <v>1</v>
      </c>
      <c r="C26">
        <v>0</v>
      </c>
      <c r="D26">
        <f t="shared" si="9"/>
        <v>1</v>
      </c>
      <c r="E26">
        <v>14</v>
      </c>
      <c r="F26">
        <v>2</v>
      </c>
      <c r="G26">
        <v>2</v>
      </c>
      <c r="H26">
        <f t="shared" si="8"/>
        <v>4</v>
      </c>
      <c r="I26">
        <v>11</v>
      </c>
      <c r="J26" s="3">
        <v>2</v>
      </c>
      <c r="K26" s="3">
        <v>2</v>
      </c>
      <c r="L26" s="3">
        <f t="shared" si="2"/>
        <v>4</v>
      </c>
      <c r="M26" s="2">
        <v>13</v>
      </c>
      <c r="N26" s="3">
        <v>1</v>
      </c>
      <c r="O26" s="3">
        <v>5</v>
      </c>
      <c r="P26" s="3">
        <f t="shared" si="3"/>
        <v>6</v>
      </c>
      <c r="Q26" t="s">
        <v>11</v>
      </c>
      <c r="R26" t="s">
        <v>12</v>
      </c>
      <c r="S26" t="s">
        <v>13</v>
      </c>
      <c r="T26" t="s">
        <v>14</v>
      </c>
      <c r="U26">
        <v>12</v>
      </c>
      <c r="V26" s="3">
        <v>6</v>
      </c>
      <c r="W26" s="3">
        <v>1</v>
      </c>
      <c r="X26" s="3">
        <f t="shared" si="5"/>
        <v>7</v>
      </c>
      <c r="AA26" t="str">
        <f t="shared" si="10"/>
        <v/>
      </c>
      <c r="AB26" t="str">
        <f t="shared" si="10"/>
        <v/>
      </c>
      <c r="AC26" t="str">
        <f t="shared" si="10"/>
        <v/>
      </c>
    </row>
    <row r="27" spans="1:29">
      <c r="A27">
        <v>7</v>
      </c>
      <c r="B27">
        <v>1</v>
      </c>
      <c r="C27">
        <v>0</v>
      </c>
      <c r="D27">
        <f t="shared" si="9"/>
        <v>1</v>
      </c>
      <c r="I27">
        <v>11</v>
      </c>
      <c r="J27" s="3">
        <v>2</v>
      </c>
      <c r="K27" s="3">
        <v>2</v>
      </c>
      <c r="L27" s="3">
        <f t="shared" si="2"/>
        <v>4</v>
      </c>
      <c r="M27" s="2">
        <v>13</v>
      </c>
      <c r="N27" s="3">
        <v>1</v>
      </c>
      <c r="O27" s="3">
        <v>5</v>
      </c>
      <c r="P27" s="3">
        <f t="shared" si="3"/>
        <v>6</v>
      </c>
      <c r="Q27" s="4">
        <v>30</v>
      </c>
      <c r="R27" s="3">
        <v>1</v>
      </c>
      <c r="S27" s="3">
        <v>1</v>
      </c>
      <c r="T27" s="3">
        <f t="shared" ref="T27:T39" si="11">S27+R27</f>
        <v>2</v>
      </c>
      <c r="U27">
        <v>12</v>
      </c>
      <c r="V27" s="3">
        <v>5</v>
      </c>
      <c r="W27" s="3">
        <v>3</v>
      </c>
      <c r="X27" s="3">
        <f t="shared" si="5"/>
        <v>8</v>
      </c>
      <c r="AA27" t="str">
        <f t="shared" si="10"/>
        <v/>
      </c>
      <c r="AB27" t="str">
        <f t="shared" si="10"/>
        <v/>
      </c>
      <c r="AC27" t="str">
        <f t="shared" si="10"/>
        <v/>
      </c>
    </row>
    <row r="28" spans="1:29">
      <c r="A28">
        <v>7</v>
      </c>
      <c r="B28">
        <v>1</v>
      </c>
      <c r="C28">
        <v>0</v>
      </c>
      <c r="D28">
        <f t="shared" si="9"/>
        <v>1</v>
      </c>
      <c r="E28" t="s">
        <v>23</v>
      </c>
      <c r="F28" t="s">
        <v>24</v>
      </c>
      <c r="G28" t="s">
        <v>25</v>
      </c>
      <c r="H28" t="s">
        <v>26</v>
      </c>
      <c r="M28" s="2">
        <v>13</v>
      </c>
      <c r="N28" s="3">
        <v>1</v>
      </c>
      <c r="O28" s="3">
        <v>5</v>
      </c>
      <c r="P28" s="3">
        <f t="shared" si="3"/>
        <v>6</v>
      </c>
      <c r="Q28" s="4">
        <v>30</v>
      </c>
      <c r="R28" s="3">
        <v>1</v>
      </c>
      <c r="S28" s="3">
        <v>1</v>
      </c>
      <c r="T28" s="3">
        <f t="shared" si="11"/>
        <v>2</v>
      </c>
      <c r="U28">
        <v>12</v>
      </c>
      <c r="V28" s="3">
        <v>5</v>
      </c>
      <c r="W28" s="3">
        <v>3</v>
      </c>
      <c r="X28" s="3">
        <f t="shared" si="5"/>
        <v>8</v>
      </c>
      <c r="AA28" t="str">
        <f t="shared" si="10"/>
        <v/>
      </c>
      <c r="AB28" t="str">
        <f t="shared" si="10"/>
        <v/>
      </c>
      <c r="AC28" t="str">
        <f t="shared" si="10"/>
        <v/>
      </c>
    </row>
    <row r="29" spans="1:29">
      <c r="A29">
        <v>7</v>
      </c>
      <c r="B29">
        <v>1</v>
      </c>
      <c r="C29">
        <v>0</v>
      </c>
      <c r="D29">
        <f t="shared" si="9"/>
        <v>1</v>
      </c>
      <c r="E29">
        <v>4</v>
      </c>
      <c r="F29">
        <v>1</v>
      </c>
      <c r="G29">
        <v>1</v>
      </c>
      <c r="H29">
        <f t="shared" ref="H29:H46" si="12">SUM(F29:G29)</f>
        <v>2</v>
      </c>
      <c r="I29" t="s">
        <v>23</v>
      </c>
      <c r="J29" t="s">
        <v>24</v>
      </c>
      <c r="K29" t="s">
        <v>25</v>
      </c>
      <c r="L29" t="s">
        <v>26</v>
      </c>
      <c r="M29" s="2">
        <v>13</v>
      </c>
      <c r="N29" s="3">
        <v>1</v>
      </c>
      <c r="O29" s="3">
        <v>5</v>
      </c>
      <c r="P29" s="3">
        <f t="shared" si="3"/>
        <v>6</v>
      </c>
      <c r="Q29" s="4">
        <v>30</v>
      </c>
      <c r="R29" s="3">
        <v>1</v>
      </c>
      <c r="S29" s="3">
        <v>2</v>
      </c>
      <c r="T29" s="3">
        <f t="shared" si="11"/>
        <v>3</v>
      </c>
      <c r="U29">
        <v>12</v>
      </c>
      <c r="V29" s="3">
        <v>8</v>
      </c>
      <c r="W29" s="3">
        <v>0</v>
      </c>
      <c r="X29" s="3">
        <f t="shared" si="5"/>
        <v>8</v>
      </c>
      <c r="AA29" t="str">
        <f t="shared" si="10"/>
        <v/>
      </c>
      <c r="AB29" t="str">
        <f t="shared" si="10"/>
        <v/>
      </c>
      <c r="AC29" t="str">
        <f t="shared" si="10"/>
        <v/>
      </c>
    </row>
    <row r="30" spans="1:29">
      <c r="A30">
        <v>7</v>
      </c>
      <c r="B30">
        <v>1</v>
      </c>
      <c r="C30">
        <v>0</v>
      </c>
      <c r="D30">
        <f t="shared" si="9"/>
        <v>1</v>
      </c>
      <c r="E30">
        <v>4</v>
      </c>
      <c r="F30">
        <v>1</v>
      </c>
      <c r="G30">
        <v>1</v>
      </c>
      <c r="H30">
        <f t="shared" si="12"/>
        <v>2</v>
      </c>
      <c r="I30" t="s">
        <v>31</v>
      </c>
      <c r="J30" s="3">
        <v>1</v>
      </c>
      <c r="K30" s="3">
        <v>0</v>
      </c>
      <c r="L30" s="3">
        <f t="shared" ref="L30:L54" si="13">K30+J30</f>
        <v>1</v>
      </c>
      <c r="M30" s="2">
        <v>13</v>
      </c>
      <c r="N30" s="3">
        <v>1</v>
      </c>
      <c r="O30" s="3">
        <v>5</v>
      </c>
      <c r="P30" s="3">
        <f t="shared" si="3"/>
        <v>6</v>
      </c>
      <c r="Q30" s="4">
        <v>30</v>
      </c>
      <c r="R30" s="3">
        <v>1</v>
      </c>
      <c r="S30" s="3">
        <v>4</v>
      </c>
      <c r="T30" s="3">
        <f t="shared" si="11"/>
        <v>5</v>
      </c>
      <c r="U30">
        <v>12</v>
      </c>
      <c r="V30" s="3">
        <v>1</v>
      </c>
      <c r="W30" s="3">
        <v>8</v>
      </c>
      <c r="X30" s="3">
        <f t="shared" si="5"/>
        <v>9</v>
      </c>
      <c r="AA30" t="str">
        <f t="shared" si="10"/>
        <v/>
      </c>
      <c r="AB30" t="str">
        <f t="shared" si="10"/>
        <v/>
      </c>
      <c r="AC30" t="str">
        <f t="shared" si="10"/>
        <v/>
      </c>
    </row>
    <row r="31" spans="1:29">
      <c r="A31">
        <v>7</v>
      </c>
      <c r="B31">
        <v>1</v>
      </c>
      <c r="C31">
        <v>0</v>
      </c>
      <c r="D31">
        <f t="shared" si="9"/>
        <v>1</v>
      </c>
      <c r="E31">
        <v>4</v>
      </c>
      <c r="F31">
        <v>1</v>
      </c>
      <c r="G31">
        <v>1</v>
      </c>
      <c r="H31">
        <f t="shared" si="12"/>
        <v>2</v>
      </c>
      <c r="I31" t="s">
        <v>31</v>
      </c>
      <c r="J31" s="3">
        <v>1</v>
      </c>
      <c r="K31" s="3">
        <v>0</v>
      </c>
      <c r="L31" s="3">
        <f t="shared" si="13"/>
        <v>1</v>
      </c>
      <c r="M31" s="2">
        <v>13</v>
      </c>
      <c r="N31" s="3">
        <v>1</v>
      </c>
      <c r="O31" s="3">
        <v>9</v>
      </c>
      <c r="P31" s="3">
        <f t="shared" si="3"/>
        <v>10</v>
      </c>
      <c r="Q31" s="4">
        <v>30</v>
      </c>
      <c r="R31" s="3">
        <v>1</v>
      </c>
      <c r="S31" s="3">
        <v>4</v>
      </c>
      <c r="T31" s="3">
        <f t="shared" si="11"/>
        <v>5</v>
      </c>
      <c r="U31">
        <v>12</v>
      </c>
      <c r="V31" s="3">
        <v>2</v>
      </c>
      <c r="W31" s="3">
        <v>7</v>
      </c>
      <c r="X31" s="3">
        <f t="shared" si="5"/>
        <v>9</v>
      </c>
      <c r="AA31" t="str">
        <f t="shared" si="10"/>
        <v/>
      </c>
      <c r="AB31" t="str">
        <f t="shared" si="10"/>
        <v/>
      </c>
      <c r="AC31" t="str">
        <f t="shared" si="10"/>
        <v/>
      </c>
    </row>
    <row r="32" spans="1:29">
      <c r="A32">
        <v>7</v>
      </c>
      <c r="B32">
        <v>1</v>
      </c>
      <c r="C32">
        <v>0</v>
      </c>
      <c r="D32">
        <f t="shared" si="9"/>
        <v>1</v>
      </c>
      <c r="E32">
        <v>4</v>
      </c>
      <c r="F32">
        <v>1</v>
      </c>
      <c r="G32">
        <v>1</v>
      </c>
      <c r="H32">
        <f t="shared" si="12"/>
        <v>2</v>
      </c>
      <c r="I32" t="s">
        <v>31</v>
      </c>
      <c r="J32" s="3">
        <v>1</v>
      </c>
      <c r="K32" s="3">
        <v>0</v>
      </c>
      <c r="L32" s="3">
        <f t="shared" si="13"/>
        <v>1</v>
      </c>
      <c r="M32" s="2">
        <v>13</v>
      </c>
      <c r="N32" s="3">
        <v>2</v>
      </c>
      <c r="O32" s="3">
        <v>0</v>
      </c>
      <c r="P32" s="3">
        <f t="shared" si="3"/>
        <v>2</v>
      </c>
      <c r="Q32" s="4">
        <v>30</v>
      </c>
      <c r="R32" s="3">
        <v>2</v>
      </c>
      <c r="S32" s="3">
        <v>4</v>
      </c>
      <c r="T32" s="3">
        <f t="shared" si="11"/>
        <v>6</v>
      </c>
      <c r="U32">
        <v>12</v>
      </c>
      <c r="V32" s="3">
        <v>3</v>
      </c>
      <c r="W32" s="3">
        <v>6</v>
      </c>
      <c r="X32" s="3">
        <f t="shared" si="5"/>
        <v>9</v>
      </c>
      <c r="AA32" t="str">
        <f t="shared" si="10"/>
        <v/>
      </c>
      <c r="AB32" t="str">
        <f t="shared" si="10"/>
        <v/>
      </c>
      <c r="AC32" t="str">
        <f t="shared" si="10"/>
        <v/>
      </c>
    </row>
    <row r="33" spans="1:29">
      <c r="A33">
        <v>7</v>
      </c>
      <c r="B33">
        <v>1</v>
      </c>
      <c r="C33">
        <v>0</v>
      </c>
      <c r="D33">
        <f t="shared" si="9"/>
        <v>1</v>
      </c>
      <c r="E33">
        <v>4</v>
      </c>
      <c r="F33">
        <v>1</v>
      </c>
      <c r="G33">
        <v>1</v>
      </c>
      <c r="H33">
        <f t="shared" si="12"/>
        <v>2</v>
      </c>
      <c r="I33" t="s">
        <v>31</v>
      </c>
      <c r="J33" s="3">
        <v>1</v>
      </c>
      <c r="K33" s="3">
        <v>1</v>
      </c>
      <c r="L33" s="3">
        <f t="shared" si="13"/>
        <v>2</v>
      </c>
      <c r="M33" s="2">
        <v>13</v>
      </c>
      <c r="N33" s="3">
        <v>2</v>
      </c>
      <c r="O33" s="3">
        <v>0</v>
      </c>
      <c r="P33" s="3">
        <f t="shared" si="3"/>
        <v>2</v>
      </c>
      <c r="Q33" s="4">
        <v>30</v>
      </c>
      <c r="R33" s="3">
        <v>3</v>
      </c>
      <c r="S33" s="3">
        <v>4</v>
      </c>
      <c r="T33" s="3">
        <f t="shared" si="11"/>
        <v>7</v>
      </c>
      <c r="U33">
        <v>12</v>
      </c>
      <c r="V33" s="3">
        <v>3</v>
      </c>
      <c r="W33" s="3">
        <v>7</v>
      </c>
      <c r="X33" s="3">
        <f t="shared" si="5"/>
        <v>10</v>
      </c>
      <c r="AA33" t="str">
        <f t="shared" si="10"/>
        <v/>
      </c>
      <c r="AB33" t="str">
        <f t="shared" si="10"/>
        <v/>
      </c>
      <c r="AC33" t="str">
        <f t="shared" si="10"/>
        <v/>
      </c>
    </row>
    <row r="34" spans="1:29">
      <c r="A34">
        <v>7</v>
      </c>
      <c r="B34">
        <v>1</v>
      </c>
      <c r="C34">
        <v>0</v>
      </c>
      <c r="D34">
        <f t="shared" si="9"/>
        <v>1</v>
      </c>
      <c r="E34">
        <v>4</v>
      </c>
      <c r="F34">
        <v>1</v>
      </c>
      <c r="G34">
        <v>2</v>
      </c>
      <c r="H34">
        <f t="shared" si="12"/>
        <v>3</v>
      </c>
      <c r="I34" t="s">
        <v>31</v>
      </c>
      <c r="J34" s="3">
        <v>1</v>
      </c>
      <c r="K34" s="3">
        <v>2</v>
      </c>
      <c r="L34" s="3">
        <f t="shared" si="13"/>
        <v>3</v>
      </c>
      <c r="M34" s="2">
        <v>13</v>
      </c>
      <c r="N34" s="3">
        <v>2</v>
      </c>
      <c r="O34" s="3">
        <v>0</v>
      </c>
      <c r="P34" s="3">
        <f t="shared" si="3"/>
        <v>2</v>
      </c>
      <c r="Q34" s="4">
        <v>30</v>
      </c>
      <c r="R34" s="3">
        <v>3</v>
      </c>
      <c r="S34" s="3">
        <v>6</v>
      </c>
      <c r="T34" s="3">
        <f t="shared" si="11"/>
        <v>9</v>
      </c>
      <c r="U34">
        <v>12</v>
      </c>
      <c r="V34" s="3">
        <v>3</v>
      </c>
      <c r="W34" s="3">
        <v>7</v>
      </c>
      <c r="X34" s="3">
        <f t="shared" si="5"/>
        <v>10</v>
      </c>
      <c r="AA34" t="str">
        <f t="shared" si="10"/>
        <v/>
      </c>
      <c r="AB34" t="str">
        <f t="shared" si="10"/>
        <v/>
      </c>
      <c r="AC34" t="str">
        <f t="shared" si="10"/>
        <v/>
      </c>
    </row>
    <row r="35" spans="1:29">
      <c r="A35">
        <v>7</v>
      </c>
      <c r="B35">
        <v>1</v>
      </c>
      <c r="C35">
        <v>0</v>
      </c>
      <c r="D35">
        <f t="shared" si="9"/>
        <v>1</v>
      </c>
      <c r="E35">
        <v>4</v>
      </c>
      <c r="F35">
        <v>1</v>
      </c>
      <c r="G35">
        <v>2</v>
      </c>
      <c r="H35">
        <f t="shared" si="12"/>
        <v>3</v>
      </c>
      <c r="I35" t="s">
        <v>31</v>
      </c>
      <c r="J35" s="3">
        <v>1</v>
      </c>
      <c r="K35" s="3">
        <v>2</v>
      </c>
      <c r="L35" s="3">
        <f t="shared" si="13"/>
        <v>3</v>
      </c>
      <c r="M35" s="2">
        <v>13</v>
      </c>
      <c r="N35" s="3">
        <v>2</v>
      </c>
      <c r="O35" s="3">
        <v>0</v>
      </c>
      <c r="P35" s="3">
        <f t="shared" si="3"/>
        <v>2</v>
      </c>
      <c r="Q35" s="4">
        <v>30</v>
      </c>
      <c r="R35" s="3">
        <v>4</v>
      </c>
      <c r="S35" s="3">
        <v>0</v>
      </c>
      <c r="T35" s="3">
        <f t="shared" si="11"/>
        <v>4</v>
      </c>
      <c r="U35">
        <v>12</v>
      </c>
      <c r="V35" s="3">
        <v>4</v>
      </c>
      <c r="W35" s="3">
        <v>6</v>
      </c>
      <c r="X35" s="3">
        <f t="shared" si="5"/>
        <v>10</v>
      </c>
      <c r="AA35" t="str">
        <f t="shared" si="10"/>
        <v/>
      </c>
      <c r="AB35" t="str">
        <f t="shared" si="10"/>
        <v/>
      </c>
      <c r="AC35" t="str">
        <f t="shared" si="10"/>
        <v/>
      </c>
    </row>
    <row r="36" spans="1:29">
      <c r="A36">
        <v>7</v>
      </c>
      <c r="B36">
        <v>1</v>
      </c>
      <c r="C36">
        <v>0</v>
      </c>
      <c r="D36">
        <f t="shared" si="9"/>
        <v>1</v>
      </c>
      <c r="E36">
        <v>4</v>
      </c>
      <c r="F36">
        <v>1</v>
      </c>
      <c r="G36">
        <v>2</v>
      </c>
      <c r="H36">
        <f t="shared" si="12"/>
        <v>3</v>
      </c>
      <c r="I36" t="s">
        <v>32</v>
      </c>
      <c r="J36" s="3">
        <v>1</v>
      </c>
      <c r="K36" s="3">
        <v>2</v>
      </c>
      <c r="L36" s="3">
        <f t="shared" si="13"/>
        <v>3</v>
      </c>
      <c r="M36" s="2">
        <v>13</v>
      </c>
      <c r="N36" s="3">
        <v>2</v>
      </c>
      <c r="O36" s="3">
        <v>0</v>
      </c>
      <c r="P36" s="3">
        <f t="shared" si="3"/>
        <v>2</v>
      </c>
      <c r="Q36" s="4">
        <v>30</v>
      </c>
      <c r="R36" s="3">
        <v>5</v>
      </c>
      <c r="S36" s="3">
        <v>0</v>
      </c>
      <c r="T36" s="3">
        <f t="shared" si="11"/>
        <v>5</v>
      </c>
      <c r="U36">
        <v>12</v>
      </c>
      <c r="V36" s="3">
        <v>6</v>
      </c>
      <c r="W36" s="3">
        <v>6</v>
      </c>
      <c r="X36" s="3">
        <f t="shared" si="5"/>
        <v>12</v>
      </c>
      <c r="AA36" t="str">
        <f t="shared" si="10"/>
        <v/>
      </c>
      <c r="AB36" t="str">
        <f t="shared" si="10"/>
        <v/>
      </c>
      <c r="AC36" t="str">
        <f t="shared" si="10"/>
        <v/>
      </c>
    </row>
    <row r="37" spans="1:29">
      <c r="A37">
        <v>7</v>
      </c>
      <c r="B37">
        <v>1</v>
      </c>
      <c r="C37">
        <v>0</v>
      </c>
      <c r="D37">
        <f t="shared" si="9"/>
        <v>1</v>
      </c>
      <c r="E37">
        <v>4</v>
      </c>
      <c r="F37">
        <v>1</v>
      </c>
      <c r="G37">
        <v>3</v>
      </c>
      <c r="H37">
        <f t="shared" si="12"/>
        <v>4</v>
      </c>
      <c r="I37" t="s">
        <v>32</v>
      </c>
      <c r="J37" s="3">
        <v>1</v>
      </c>
      <c r="K37" s="3">
        <v>2</v>
      </c>
      <c r="L37" s="3">
        <f t="shared" si="13"/>
        <v>3</v>
      </c>
      <c r="M37" s="2">
        <v>13</v>
      </c>
      <c r="N37" s="3">
        <v>2</v>
      </c>
      <c r="O37" s="3">
        <v>0</v>
      </c>
      <c r="P37" s="3">
        <f t="shared" si="3"/>
        <v>2</v>
      </c>
      <c r="Q37" s="4">
        <v>30</v>
      </c>
      <c r="R37" s="3">
        <v>6</v>
      </c>
      <c r="S37" s="3">
        <v>1</v>
      </c>
      <c r="T37" s="3">
        <f t="shared" si="11"/>
        <v>7</v>
      </c>
      <c r="U37">
        <v>12</v>
      </c>
      <c r="V37" s="3">
        <v>4</v>
      </c>
      <c r="W37" s="3">
        <v>9</v>
      </c>
      <c r="X37" s="3">
        <f t="shared" si="5"/>
        <v>13</v>
      </c>
      <c r="AA37" t="str">
        <f t="shared" si="10"/>
        <v/>
      </c>
      <c r="AB37" t="str">
        <f t="shared" si="10"/>
        <v/>
      </c>
      <c r="AC37" t="str">
        <f t="shared" si="10"/>
        <v/>
      </c>
    </row>
    <row r="38" spans="1:29">
      <c r="A38">
        <v>7</v>
      </c>
      <c r="B38">
        <v>1</v>
      </c>
      <c r="C38">
        <v>0</v>
      </c>
      <c r="D38">
        <f t="shared" si="9"/>
        <v>1</v>
      </c>
      <c r="E38">
        <v>4</v>
      </c>
      <c r="F38">
        <v>1</v>
      </c>
      <c r="G38">
        <v>0</v>
      </c>
      <c r="H38">
        <f t="shared" si="12"/>
        <v>1</v>
      </c>
      <c r="I38" t="s">
        <v>32</v>
      </c>
      <c r="J38" s="3">
        <v>1</v>
      </c>
      <c r="K38" s="3">
        <v>3</v>
      </c>
      <c r="L38" s="3">
        <f t="shared" si="13"/>
        <v>4</v>
      </c>
      <c r="M38" s="2">
        <v>13</v>
      </c>
      <c r="N38" s="3">
        <v>2</v>
      </c>
      <c r="O38" s="3">
        <v>0</v>
      </c>
      <c r="P38" s="3">
        <f t="shared" si="3"/>
        <v>2</v>
      </c>
      <c r="Q38" s="4">
        <v>30</v>
      </c>
      <c r="R38" s="3">
        <v>6</v>
      </c>
      <c r="S38" s="3">
        <v>2</v>
      </c>
      <c r="T38" s="3">
        <f t="shared" si="11"/>
        <v>8</v>
      </c>
      <c r="U38">
        <v>12</v>
      </c>
      <c r="V38" s="3">
        <v>2</v>
      </c>
      <c r="W38" s="3">
        <v>12</v>
      </c>
      <c r="X38" s="3">
        <f t="shared" si="5"/>
        <v>14</v>
      </c>
      <c r="AA38" t="str">
        <f t="shared" si="10"/>
        <v/>
      </c>
      <c r="AB38" t="str">
        <f t="shared" si="10"/>
        <v/>
      </c>
      <c r="AC38" t="str">
        <f t="shared" si="10"/>
        <v/>
      </c>
    </row>
    <row r="39" spans="1:29">
      <c r="A39">
        <v>7</v>
      </c>
      <c r="B39">
        <v>1</v>
      </c>
      <c r="C39">
        <v>0</v>
      </c>
      <c r="D39">
        <f t="shared" si="9"/>
        <v>1</v>
      </c>
      <c r="E39">
        <v>4</v>
      </c>
      <c r="F39">
        <v>1</v>
      </c>
      <c r="G39">
        <v>0</v>
      </c>
      <c r="H39">
        <f t="shared" si="12"/>
        <v>1</v>
      </c>
      <c r="I39" t="s">
        <v>32</v>
      </c>
      <c r="J39" s="3">
        <v>1</v>
      </c>
      <c r="K39" s="3">
        <v>5</v>
      </c>
      <c r="L39" s="3">
        <f t="shared" si="13"/>
        <v>6</v>
      </c>
      <c r="M39" s="2">
        <v>13</v>
      </c>
      <c r="N39" s="3">
        <v>2</v>
      </c>
      <c r="O39" s="3">
        <v>0</v>
      </c>
      <c r="P39" s="3">
        <f t="shared" si="3"/>
        <v>2</v>
      </c>
      <c r="Q39" s="4">
        <v>30</v>
      </c>
      <c r="R39" s="3">
        <v>7</v>
      </c>
      <c r="S39" s="3">
        <v>11</v>
      </c>
      <c r="T39" s="3">
        <f t="shared" si="11"/>
        <v>18</v>
      </c>
      <c r="U39">
        <v>12</v>
      </c>
      <c r="V39" s="3">
        <v>5</v>
      </c>
      <c r="W39" s="3">
        <v>9</v>
      </c>
      <c r="X39" s="3">
        <f t="shared" si="5"/>
        <v>14</v>
      </c>
      <c r="AA39" t="str">
        <f>IF($D39=2,B39,"")</f>
        <v/>
      </c>
      <c r="AB39" t="str">
        <f t="shared" ref="AB39:AC57" si="14">IF($D39=2,C39,"")</f>
        <v/>
      </c>
      <c r="AC39" t="str">
        <f t="shared" si="14"/>
        <v/>
      </c>
    </row>
    <row r="40" spans="1:29">
      <c r="A40">
        <v>7</v>
      </c>
      <c r="B40">
        <v>1</v>
      </c>
      <c r="C40">
        <v>0</v>
      </c>
      <c r="D40">
        <f t="shared" si="9"/>
        <v>1</v>
      </c>
      <c r="E40">
        <v>4</v>
      </c>
      <c r="F40">
        <v>1</v>
      </c>
      <c r="G40">
        <v>0</v>
      </c>
      <c r="H40">
        <f t="shared" si="12"/>
        <v>1</v>
      </c>
      <c r="I40" t="s">
        <v>32</v>
      </c>
      <c r="J40" s="3">
        <v>1</v>
      </c>
      <c r="K40" s="3">
        <v>5</v>
      </c>
      <c r="L40" s="3">
        <f t="shared" si="13"/>
        <v>6</v>
      </c>
      <c r="M40" s="2">
        <v>13</v>
      </c>
      <c r="N40" s="3">
        <v>2</v>
      </c>
      <c r="O40" s="3">
        <v>0</v>
      </c>
      <c r="P40" s="3">
        <f t="shared" si="3"/>
        <v>2</v>
      </c>
      <c r="U40">
        <v>12</v>
      </c>
      <c r="V40" s="3">
        <v>6</v>
      </c>
      <c r="W40" s="3">
        <v>8</v>
      </c>
      <c r="X40" s="3">
        <f t="shared" si="5"/>
        <v>14</v>
      </c>
      <c r="AA40" t="str">
        <f t="shared" ref="AA40:AA57" si="15">IF($D40=2,B40,"")</f>
        <v/>
      </c>
      <c r="AB40" t="str">
        <f t="shared" si="14"/>
        <v/>
      </c>
      <c r="AC40" t="str">
        <f t="shared" si="14"/>
        <v/>
      </c>
    </row>
    <row r="41" spans="1:29">
      <c r="A41">
        <v>7</v>
      </c>
      <c r="B41">
        <v>1</v>
      </c>
      <c r="C41">
        <v>0</v>
      </c>
      <c r="D41">
        <f t="shared" si="9"/>
        <v>1</v>
      </c>
      <c r="E41">
        <v>4</v>
      </c>
      <c r="F41">
        <v>1</v>
      </c>
      <c r="G41">
        <v>0</v>
      </c>
      <c r="H41">
        <f t="shared" si="12"/>
        <v>1</v>
      </c>
      <c r="I41" t="s">
        <v>32</v>
      </c>
      <c r="J41" s="3">
        <v>1</v>
      </c>
      <c r="K41" s="3">
        <v>6</v>
      </c>
      <c r="L41" s="3">
        <f t="shared" si="13"/>
        <v>7</v>
      </c>
      <c r="M41" s="2">
        <v>13</v>
      </c>
      <c r="N41" s="3">
        <v>2</v>
      </c>
      <c r="O41" s="3">
        <v>0</v>
      </c>
      <c r="P41" s="3">
        <f t="shared" si="3"/>
        <v>2</v>
      </c>
      <c r="U41">
        <v>12</v>
      </c>
      <c r="V41" s="3">
        <v>6</v>
      </c>
      <c r="W41" s="3">
        <v>8</v>
      </c>
      <c r="X41" s="3">
        <f t="shared" si="5"/>
        <v>14</v>
      </c>
      <c r="AA41" t="str">
        <f t="shared" si="15"/>
        <v/>
      </c>
      <c r="AB41" t="str">
        <f t="shared" si="14"/>
        <v/>
      </c>
      <c r="AC41" t="str">
        <f t="shared" si="14"/>
        <v/>
      </c>
    </row>
    <row r="42" spans="1:29">
      <c r="A42">
        <v>7</v>
      </c>
      <c r="B42">
        <v>1</v>
      </c>
      <c r="C42">
        <v>0</v>
      </c>
      <c r="D42">
        <f t="shared" si="9"/>
        <v>1</v>
      </c>
      <c r="E42">
        <v>4</v>
      </c>
      <c r="F42">
        <v>1</v>
      </c>
      <c r="G42">
        <v>0</v>
      </c>
      <c r="H42">
        <f t="shared" si="12"/>
        <v>1</v>
      </c>
      <c r="I42" t="s">
        <v>32</v>
      </c>
      <c r="J42" s="3">
        <v>2</v>
      </c>
      <c r="K42" s="3">
        <v>0</v>
      </c>
      <c r="L42" s="3">
        <f t="shared" si="13"/>
        <v>2</v>
      </c>
      <c r="M42" s="2">
        <v>13</v>
      </c>
      <c r="N42" s="3">
        <v>2</v>
      </c>
      <c r="O42" s="3">
        <v>1</v>
      </c>
      <c r="P42" s="3">
        <f t="shared" si="3"/>
        <v>3</v>
      </c>
      <c r="U42">
        <v>12</v>
      </c>
      <c r="V42" s="3">
        <v>2</v>
      </c>
      <c r="W42" s="3">
        <v>17</v>
      </c>
      <c r="X42" s="3">
        <f t="shared" si="5"/>
        <v>19</v>
      </c>
      <c r="AA42" t="str">
        <f t="shared" si="15"/>
        <v/>
      </c>
      <c r="AB42" t="str">
        <f t="shared" si="14"/>
        <v/>
      </c>
      <c r="AC42" t="str">
        <f t="shared" si="14"/>
        <v/>
      </c>
    </row>
    <row r="43" spans="1:29">
      <c r="A43">
        <v>7</v>
      </c>
      <c r="B43">
        <v>1</v>
      </c>
      <c r="C43">
        <v>0</v>
      </c>
      <c r="D43">
        <f t="shared" si="9"/>
        <v>1</v>
      </c>
      <c r="E43">
        <v>4</v>
      </c>
      <c r="F43">
        <v>2</v>
      </c>
      <c r="G43">
        <v>1</v>
      </c>
      <c r="H43">
        <f t="shared" si="12"/>
        <v>3</v>
      </c>
      <c r="I43" t="s">
        <v>32</v>
      </c>
      <c r="J43" s="3">
        <v>2</v>
      </c>
      <c r="K43" s="3">
        <v>0</v>
      </c>
      <c r="L43" s="3">
        <f t="shared" si="13"/>
        <v>2</v>
      </c>
      <c r="M43" s="2">
        <v>13</v>
      </c>
      <c r="N43" s="3">
        <v>2</v>
      </c>
      <c r="O43" s="3">
        <v>2</v>
      </c>
      <c r="P43" s="3">
        <f t="shared" si="3"/>
        <v>4</v>
      </c>
      <c r="U43">
        <v>12</v>
      </c>
      <c r="V43" s="3">
        <v>10</v>
      </c>
      <c r="W43" s="3">
        <v>9</v>
      </c>
      <c r="X43" s="3">
        <f t="shared" si="5"/>
        <v>19</v>
      </c>
      <c r="AA43" t="str">
        <f t="shared" si="15"/>
        <v/>
      </c>
      <c r="AB43" t="str">
        <f t="shared" si="14"/>
        <v/>
      </c>
      <c r="AC43" t="str">
        <f t="shared" si="14"/>
        <v/>
      </c>
    </row>
    <row r="44" spans="1:29">
      <c r="A44">
        <v>7</v>
      </c>
      <c r="B44">
        <v>1</v>
      </c>
      <c r="C44">
        <v>0</v>
      </c>
      <c r="D44">
        <f t="shared" si="9"/>
        <v>1</v>
      </c>
      <c r="E44">
        <v>4</v>
      </c>
      <c r="F44">
        <v>2</v>
      </c>
      <c r="G44">
        <v>1</v>
      </c>
      <c r="H44">
        <f t="shared" si="12"/>
        <v>3</v>
      </c>
      <c r="I44" t="s">
        <v>32</v>
      </c>
      <c r="J44" s="3">
        <v>2</v>
      </c>
      <c r="K44" s="3">
        <v>0</v>
      </c>
      <c r="L44" s="3">
        <f t="shared" si="13"/>
        <v>2</v>
      </c>
      <c r="M44" s="2">
        <v>13</v>
      </c>
      <c r="N44" s="3">
        <v>2</v>
      </c>
      <c r="O44" s="3">
        <v>3</v>
      </c>
      <c r="P44" s="3">
        <f t="shared" si="3"/>
        <v>5</v>
      </c>
      <c r="U44">
        <v>12</v>
      </c>
      <c r="V44" s="3">
        <v>10</v>
      </c>
      <c r="W44" s="3">
        <v>10</v>
      </c>
      <c r="X44" s="3">
        <f t="shared" si="5"/>
        <v>20</v>
      </c>
      <c r="AA44" t="str">
        <f t="shared" si="15"/>
        <v/>
      </c>
      <c r="AB44" t="str">
        <f t="shared" si="14"/>
        <v/>
      </c>
      <c r="AC44" t="str">
        <f t="shared" si="14"/>
        <v/>
      </c>
    </row>
    <row r="45" spans="1:29">
      <c r="A45">
        <v>7</v>
      </c>
      <c r="B45">
        <v>1</v>
      </c>
      <c r="C45">
        <v>0</v>
      </c>
      <c r="D45">
        <f t="shared" si="9"/>
        <v>1</v>
      </c>
      <c r="E45">
        <v>4</v>
      </c>
      <c r="F45">
        <v>2</v>
      </c>
      <c r="G45">
        <v>0</v>
      </c>
      <c r="H45">
        <f t="shared" si="12"/>
        <v>2</v>
      </c>
      <c r="I45" t="s">
        <v>32</v>
      </c>
      <c r="J45" s="3">
        <v>2</v>
      </c>
      <c r="K45" s="3">
        <v>0</v>
      </c>
      <c r="L45" s="3">
        <f t="shared" si="13"/>
        <v>2</v>
      </c>
      <c r="M45" s="2">
        <v>13</v>
      </c>
      <c r="N45" s="3">
        <v>2</v>
      </c>
      <c r="O45" s="3">
        <v>4</v>
      </c>
      <c r="P45" s="3">
        <f t="shared" si="3"/>
        <v>6</v>
      </c>
      <c r="U45">
        <v>12</v>
      </c>
      <c r="V45" s="3">
        <v>12</v>
      </c>
      <c r="W45" s="3">
        <v>14</v>
      </c>
      <c r="X45" s="3">
        <f t="shared" si="5"/>
        <v>26</v>
      </c>
      <c r="AA45" t="str">
        <f t="shared" si="15"/>
        <v/>
      </c>
      <c r="AB45" t="str">
        <f t="shared" si="14"/>
        <v/>
      </c>
      <c r="AC45" t="str">
        <f t="shared" si="14"/>
        <v/>
      </c>
    </row>
    <row r="46" spans="1:29">
      <c r="A46">
        <v>7</v>
      </c>
      <c r="B46">
        <v>1</v>
      </c>
      <c r="C46">
        <v>1</v>
      </c>
      <c r="D46">
        <f t="shared" si="9"/>
        <v>2</v>
      </c>
      <c r="E46">
        <v>4</v>
      </c>
      <c r="F46">
        <v>2</v>
      </c>
      <c r="G46">
        <v>0</v>
      </c>
      <c r="H46">
        <f t="shared" si="12"/>
        <v>2</v>
      </c>
      <c r="I46" t="s">
        <v>32</v>
      </c>
      <c r="J46" s="3">
        <v>2</v>
      </c>
      <c r="K46" s="3">
        <v>0</v>
      </c>
      <c r="L46" s="3">
        <f t="shared" si="13"/>
        <v>2</v>
      </c>
      <c r="M46" s="2">
        <v>13</v>
      </c>
      <c r="N46" s="3">
        <v>2</v>
      </c>
      <c r="O46" s="3">
        <v>4</v>
      </c>
      <c r="P46" s="3">
        <f t="shared" si="3"/>
        <v>6</v>
      </c>
    </row>
    <row r="47" spans="1:29">
      <c r="A47">
        <v>7</v>
      </c>
      <c r="B47">
        <v>1</v>
      </c>
      <c r="C47">
        <v>1</v>
      </c>
      <c r="D47">
        <f t="shared" si="9"/>
        <v>2</v>
      </c>
      <c r="I47" t="s">
        <v>32</v>
      </c>
      <c r="J47" s="3">
        <v>2</v>
      </c>
      <c r="K47" s="3">
        <v>0</v>
      </c>
      <c r="L47" s="3">
        <f t="shared" si="13"/>
        <v>2</v>
      </c>
      <c r="M47" s="2">
        <v>13</v>
      </c>
      <c r="N47" s="3">
        <v>2</v>
      </c>
      <c r="O47" s="3">
        <v>5</v>
      </c>
      <c r="P47" s="3">
        <f t="shared" si="3"/>
        <v>7</v>
      </c>
      <c r="U47" t="s">
        <v>23</v>
      </c>
      <c r="V47" t="s">
        <v>24</v>
      </c>
      <c r="W47" t="s">
        <v>25</v>
      </c>
      <c r="X47" t="s">
        <v>26</v>
      </c>
    </row>
    <row r="48" spans="1:29">
      <c r="A48">
        <v>7</v>
      </c>
      <c r="B48">
        <v>1</v>
      </c>
      <c r="C48">
        <v>1</v>
      </c>
      <c r="D48">
        <f t="shared" si="9"/>
        <v>2</v>
      </c>
      <c r="E48" t="s">
        <v>23</v>
      </c>
      <c r="F48" t="s">
        <v>24</v>
      </c>
      <c r="G48" t="s">
        <v>25</v>
      </c>
      <c r="H48" t="s">
        <v>26</v>
      </c>
      <c r="I48" t="s">
        <v>32</v>
      </c>
      <c r="J48" s="3">
        <v>2</v>
      </c>
      <c r="K48" s="3">
        <v>0</v>
      </c>
      <c r="L48" s="3">
        <f t="shared" si="13"/>
        <v>2</v>
      </c>
      <c r="M48" s="2">
        <v>13</v>
      </c>
      <c r="N48" s="3">
        <v>3</v>
      </c>
      <c r="O48" s="3">
        <v>1</v>
      </c>
      <c r="P48" s="3">
        <f t="shared" si="3"/>
        <v>4</v>
      </c>
      <c r="U48">
        <v>55</v>
      </c>
      <c r="V48">
        <v>1</v>
      </c>
      <c r="W48">
        <v>1</v>
      </c>
      <c r="X48">
        <f t="shared" ref="X48:X89" si="16">W48+V48</f>
        <v>2</v>
      </c>
    </row>
    <row r="49" spans="1:29">
      <c r="A49">
        <v>7</v>
      </c>
      <c r="B49">
        <v>1</v>
      </c>
      <c r="C49">
        <v>1</v>
      </c>
      <c r="D49">
        <f t="shared" si="9"/>
        <v>2</v>
      </c>
      <c r="E49" t="s">
        <v>30</v>
      </c>
      <c r="F49">
        <v>1</v>
      </c>
      <c r="G49">
        <v>1</v>
      </c>
      <c r="H49">
        <f t="shared" ref="H49:H60" si="17">G49+F49</f>
        <v>2</v>
      </c>
      <c r="I49" t="s">
        <v>32</v>
      </c>
      <c r="J49" s="3">
        <v>2</v>
      </c>
      <c r="K49" s="3">
        <v>0</v>
      </c>
      <c r="L49" s="3">
        <f t="shared" si="13"/>
        <v>2</v>
      </c>
      <c r="M49" s="2">
        <v>13</v>
      </c>
      <c r="N49" s="3">
        <v>3</v>
      </c>
      <c r="O49" s="3">
        <v>2</v>
      </c>
      <c r="P49" s="3">
        <f t="shared" si="3"/>
        <v>5</v>
      </c>
      <c r="U49">
        <v>55</v>
      </c>
      <c r="V49">
        <v>1</v>
      </c>
      <c r="W49">
        <v>1</v>
      </c>
      <c r="X49">
        <f t="shared" si="16"/>
        <v>2</v>
      </c>
    </row>
    <row r="50" spans="1:29">
      <c r="A50">
        <v>7</v>
      </c>
      <c r="B50">
        <v>1</v>
      </c>
      <c r="C50">
        <v>1</v>
      </c>
      <c r="D50">
        <f t="shared" si="9"/>
        <v>2</v>
      </c>
      <c r="E50" t="s">
        <v>30</v>
      </c>
      <c r="F50">
        <v>1</v>
      </c>
      <c r="G50">
        <v>1</v>
      </c>
      <c r="H50">
        <f t="shared" si="17"/>
        <v>2</v>
      </c>
      <c r="I50" t="s">
        <v>32</v>
      </c>
      <c r="J50" s="3">
        <v>2</v>
      </c>
      <c r="K50" s="3">
        <v>0</v>
      </c>
      <c r="L50" s="3">
        <f t="shared" si="13"/>
        <v>2</v>
      </c>
      <c r="M50" s="2">
        <v>13</v>
      </c>
      <c r="N50" s="3">
        <v>3</v>
      </c>
      <c r="O50" s="3">
        <v>2</v>
      </c>
      <c r="P50" s="3">
        <f t="shared" si="3"/>
        <v>5</v>
      </c>
      <c r="U50">
        <v>55</v>
      </c>
      <c r="V50">
        <v>1</v>
      </c>
      <c r="W50">
        <v>1</v>
      </c>
      <c r="X50">
        <f t="shared" si="16"/>
        <v>2</v>
      </c>
    </row>
    <row r="51" spans="1:29">
      <c r="A51">
        <v>7</v>
      </c>
      <c r="B51">
        <v>1</v>
      </c>
      <c r="C51">
        <v>1</v>
      </c>
      <c r="D51">
        <f t="shared" si="9"/>
        <v>2</v>
      </c>
      <c r="E51" t="s">
        <v>30</v>
      </c>
      <c r="F51">
        <v>1</v>
      </c>
      <c r="G51">
        <v>2</v>
      </c>
      <c r="H51">
        <f t="shared" si="17"/>
        <v>3</v>
      </c>
      <c r="I51" t="s">
        <v>32</v>
      </c>
      <c r="J51" s="3">
        <v>2</v>
      </c>
      <c r="K51" s="3">
        <v>1</v>
      </c>
      <c r="L51" s="3">
        <f t="shared" si="13"/>
        <v>3</v>
      </c>
      <c r="M51" s="2">
        <v>13</v>
      </c>
      <c r="N51" s="3">
        <v>3</v>
      </c>
      <c r="O51" s="3">
        <v>3</v>
      </c>
      <c r="P51" s="3">
        <f t="shared" si="3"/>
        <v>6</v>
      </c>
      <c r="U51">
        <v>55</v>
      </c>
      <c r="V51" s="2">
        <v>1</v>
      </c>
      <c r="W51" s="2">
        <v>1</v>
      </c>
      <c r="X51" s="5">
        <f t="shared" si="16"/>
        <v>2</v>
      </c>
    </row>
    <row r="52" spans="1:29">
      <c r="A52">
        <v>7</v>
      </c>
      <c r="B52">
        <v>1</v>
      </c>
      <c r="C52">
        <v>1</v>
      </c>
      <c r="D52">
        <f t="shared" si="9"/>
        <v>2</v>
      </c>
      <c r="E52" t="s">
        <v>30</v>
      </c>
      <c r="F52">
        <v>1</v>
      </c>
      <c r="G52">
        <v>3</v>
      </c>
      <c r="H52">
        <f t="shared" si="17"/>
        <v>4</v>
      </c>
      <c r="I52" t="s">
        <v>32</v>
      </c>
      <c r="J52" s="3">
        <v>2</v>
      </c>
      <c r="K52" s="3">
        <v>1</v>
      </c>
      <c r="L52" s="3">
        <f t="shared" si="13"/>
        <v>3</v>
      </c>
      <c r="M52" s="2">
        <v>13</v>
      </c>
      <c r="N52" s="3">
        <v>3</v>
      </c>
      <c r="O52" s="3">
        <v>4</v>
      </c>
      <c r="P52" s="3">
        <f t="shared" si="3"/>
        <v>7</v>
      </c>
      <c r="U52">
        <v>55</v>
      </c>
      <c r="V52">
        <v>1</v>
      </c>
      <c r="W52">
        <v>2</v>
      </c>
      <c r="X52">
        <f t="shared" si="16"/>
        <v>3</v>
      </c>
    </row>
    <row r="53" spans="1:29">
      <c r="A53">
        <v>7</v>
      </c>
      <c r="B53">
        <v>1</v>
      </c>
      <c r="C53">
        <v>1</v>
      </c>
      <c r="D53">
        <f t="shared" si="9"/>
        <v>2</v>
      </c>
      <c r="E53" t="s">
        <v>30</v>
      </c>
      <c r="F53">
        <v>1</v>
      </c>
      <c r="G53">
        <v>0</v>
      </c>
      <c r="H53">
        <f t="shared" si="17"/>
        <v>1</v>
      </c>
      <c r="I53" t="s">
        <v>32</v>
      </c>
      <c r="J53" s="3">
        <v>2</v>
      </c>
      <c r="K53" s="3">
        <v>2</v>
      </c>
      <c r="L53" s="3">
        <f t="shared" si="13"/>
        <v>4</v>
      </c>
      <c r="M53" s="2">
        <v>13</v>
      </c>
      <c r="N53" s="3">
        <v>3</v>
      </c>
      <c r="O53" s="3">
        <v>5</v>
      </c>
      <c r="P53" s="3">
        <f t="shared" si="3"/>
        <v>8</v>
      </c>
      <c r="U53">
        <v>55</v>
      </c>
      <c r="V53">
        <v>1</v>
      </c>
      <c r="W53">
        <v>3</v>
      </c>
      <c r="X53">
        <f t="shared" si="16"/>
        <v>4</v>
      </c>
    </row>
    <row r="54" spans="1:29">
      <c r="A54">
        <v>7</v>
      </c>
      <c r="B54">
        <v>2</v>
      </c>
      <c r="C54">
        <v>0</v>
      </c>
      <c r="D54">
        <f t="shared" si="9"/>
        <v>2</v>
      </c>
      <c r="E54" t="s">
        <v>30</v>
      </c>
      <c r="F54">
        <v>1</v>
      </c>
      <c r="G54">
        <v>0</v>
      </c>
      <c r="H54">
        <f t="shared" si="17"/>
        <v>1</v>
      </c>
      <c r="I54" t="s">
        <v>32</v>
      </c>
      <c r="J54" s="3">
        <v>2</v>
      </c>
      <c r="K54" s="3">
        <v>2</v>
      </c>
      <c r="L54" s="3">
        <f t="shared" si="13"/>
        <v>4</v>
      </c>
      <c r="M54" s="2">
        <v>13</v>
      </c>
      <c r="N54" s="3">
        <v>3</v>
      </c>
      <c r="O54" s="3">
        <v>7</v>
      </c>
      <c r="P54" s="3">
        <f t="shared" si="3"/>
        <v>10</v>
      </c>
      <c r="U54">
        <v>55</v>
      </c>
      <c r="V54">
        <v>1</v>
      </c>
      <c r="W54">
        <v>3</v>
      </c>
      <c r="X54">
        <f t="shared" si="16"/>
        <v>4</v>
      </c>
    </row>
    <row r="55" spans="1:29">
      <c r="A55">
        <v>7</v>
      </c>
      <c r="B55">
        <v>2</v>
      </c>
      <c r="C55">
        <v>0</v>
      </c>
      <c r="D55">
        <f t="shared" si="9"/>
        <v>2</v>
      </c>
      <c r="E55" t="s">
        <v>30</v>
      </c>
      <c r="F55">
        <v>1</v>
      </c>
      <c r="G55">
        <v>0</v>
      </c>
      <c r="H55">
        <f t="shared" si="17"/>
        <v>1</v>
      </c>
      <c r="M55" s="2">
        <v>13</v>
      </c>
      <c r="N55" s="3">
        <v>4</v>
      </c>
      <c r="O55" s="3">
        <v>0</v>
      </c>
      <c r="P55" s="3">
        <f t="shared" si="3"/>
        <v>4</v>
      </c>
      <c r="U55">
        <v>55</v>
      </c>
      <c r="V55">
        <v>1</v>
      </c>
      <c r="W55">
        <v>3</v>
      </c>
      <c r="X55">
        <f t="shared" si="16"/>
        <v>4</v>
      </c>
    </row>
    <row r="56" spans="1:29">
      <c r="A56">
        <v>7</v>
      </c>
      <c r="B56">
        <v>2</v>
      </c>
      <c r="C56">
        <v>0</v>
      </c>
      <c r="D56">
        <f t="shared" si="9"/>
        <v>2</v>
      </c>
      <c r="E56" t="s">
        <v>30</v>
      </c>
      <c r="F56">
        <v>1</v>
      </c>
      <c r="G56">
        <v>0</v>
      </c>
      <c r="H56">
        <f t="shared" si="17"/>
        <v>1</v>
      </c>
      <c r="I56" t="s">
        <v>23</v>
      </c>
      <c r="J56" t="s">
        <v>24</v>
      </c>
      <c r="K56" t="s">
        <v>25</v>
      </c>
      <c r="L56" t="s">
        <v>26</v>
      </c>
      <c r="M56" s="2">
        <v>13</v>
      </c>
      <c r="N56" s="3">
        <v>4</v>
      </c>
      <c r="O56" s="3">
        <v>2</v>
      </c>
      <c r="P56" s="3">
        <f t="shared" si="3"/>
        <v>6</v>
      </c>
      <c r="U56">
        <v>55</v>
      </c>
      <c r="V56">
        <v>1</v>
      </c>
      <c r="W56">
        <v>4</v>
      </c>
      <c r="X56">
        <f t="shared" si="16"/>
        <v>5</v>
      </c>
    </row>
    <row r="57" spans="1:29">
      <c r="A57">
        <v>7</v>
      </c>
      <c r="B57">
        <v>2</v>
      </c>
      <c r="C57">
        <v>1</v>
      </c>
      <c r="D57">
        <f t="shared" si="9"/>
        <v>3</v>
      </c>
      <c r="E57" t="s">
        <v>30</v>
      </c>
      <c r="F57">
        <v>1</v>
      </c>
      <c r="G57">
        <v>0</v>
      </c>
      <c r="H57">
        <f t="shared" si="17"/>
        <v>1</v>
      </c>
      <c r="I57" s="3">
        <v>15</v>
      </c>
      <c r="J57" s="3">
        <v>1</v>
      </c>
      <c r="K57" s="3">
        <v>4</v>
      </c>
      <c r="L57" s="3">
        <f>K57+J57</f>
        <v>5</v>
      </c>
      <c r="M57" s="2">
        <v>13</v>
      </c>
      <c r="N57" s="3">
        <v>4</v>
      </c>
      <c r="O57" s="3">
        <v>5</v>
      </c>
      <c r="P57" s="3">
        <f t="shared" si="3"/>
        <v>9</v>
      </c>
      <c r="U57">
        <v>55</v>
      </c>
      <c r="V57" s="2">
        <v>1</v>
      </c>
      <c r="W57" s="2">
        <v>4</v>
      </c>
      <c r="X57" s="5">
        <f t="shared" si="16"/>
        <v>5</v>
      </c>
      <c r="AA57" t="str">
        <f t="shared" si="15"/>
        <v/>
      </c>
      <c r="AB57" t="str">
        <f t="shared" si="14"/>
        <v/>
      </c>
      <c r="AC57" t="str">
        <f t="shared" si="14"/>
        <v/>
      </c>
    </row>
    <row r="58" spans="1:29">
      <c r="E58" t="s">
        <v>30</v>
      </c>
      <c r="F58">
        <v>1</v>
      </c>
      <c r="G58">
        <v>0</v>
      </c>
      <c r="H58">
        <f t="shared" si="17"/>
        <v>1</v>
      </c>
      <c r="I58" s="3">
        <v>15</v>
      </c>
      <c r="J58" s="3">
        <v>1</v>
      </c>
      <c r="K58" s="3">
        <v>0</v>
      </c>
      <c r="L58" s="3">
        <f>K58+J58</f>
        <v>1</v>
      </c>
      <c r="M58" s="2">
        <v>13</v>
      </c>
      <c r="N58" s="3">
        <v>4</v>
      </c>
      <c r="O58" s="3">
        <v>5</v>
      </c>
      <c r="P58" s="3">
        <f t="shared" si="3"/>
        <v>9</v>
      </c>
      <c r="U58">
        <v>55</v>
      </c>
      <c r="V58">
        <v>1</v>
      </c>
      <c r="W58">
        <v>8</v>
      </c>
      <c r="X58">
        <f t="shared" si="16"/>
        <v>9</v>
      </c>
    </row>
    <row r="59" spans="1:29">
      <c r="A59" t="s">
        <v>23</v>
      </c>
      <c r="B59" t="s">
        <v>24</v>
      </c>
      <c r="C59" t="s">
        <v>25</v>
      </c>
      <c r="D59" t="s">
        <v>26</v>
      </c>
      <c r="E59" t="s">
        <v>30</v>
      </c>
      <c r="F59">
        <v>2</v>
      </c>
      <c r="G59">
        <v>3</v>
      </c>
      <c r="H59">
        <f t="shared" si="17"/>
        <v>5</v>
      </c>
      <c r="I59" s="3">
        <v>15</v>
      </c>
      <c r="J59" s="3">
        <v>1</v>
      </c>
      <c r="K59" s="3">
        <v>3</v>
      </c>
      <c r="L59" s="3">
        <f>K59+J59</f>
        <v>4</v>
      </c>
      <c r="M59" s="2">
        <v>13</v>
      </c>
      <c r="N59" s="3">
        <v>5</v>
      </c>
      <c r="O59" s="3">
        <v>1</v>
      </c>
      <c r="P59" s="3">
        <f t="shared" si="3"/>
        <v>6</v>
      </c>
      <c r="U59">
        <v>55</v>
      </c>
      <c r="V59">
        <v>2</v>
      </c>
      <c r="W59">
        <v>2</v>
      </c>
      <c r="X59">
        <f t="shared" si="16"/>
        <v>4</v>
      </c>
    </row>
    <row r="60" spans="1:29">
      <c r="A60" t="s">
        <v>28</v>
      </c>
      <c r="B60">
        <v>1</v>
      </c>
      <c r="C60">
        <v>1</v>
      </c>
      <c r="D60">
        <f t="shared" ref="D60:D95" si="18">SUM(B60:C60)</f>
        <v>2</v>
      </c>
      <c r="E60" t="s">
        <v>30</v>
      </c>
      <c r="F60">
        <v>2</v>
      </c>
      <c r="H60">
        <f t="shared" si="17"/>
        <v>2</v>
      </c>
      <c r="I60" s="3">
        <v>15</v>
      </c>
      <c r="J60" s="3">
        <v>1</v>
      </c>
      <c r="K60" s="3">
        <v>4</v>
      </c>
      <c r="L60" s="3">
        <f>K60+J60</f>
        <v>5</v>
      </c>
      <c r="M60" s="2">
        <v>13</v>
      </c>
      <c r="N60" s="3">
        <v>6</v>
      </c>
      <c r="O60" s="3">
        <v>1</v>
      </c>
      <c r="P60" s="3">
        <f t="shared" si="3"/>
        <v>7</v>
      </c>
      <c r="U60">
        <v>55</v>
      </c>
      <c r="V60" s="2">
        <v>2</v>
      </c>
      <c r="W60" s="2">
        <v>2</v>
      </c>
      <c r="X60" s="5">
        <f t="shared" si="16"/>
        <v>4</v>
      </c>
    </row>
    <row r="61" spans="1:29">
      <c r="A61" t="s">
        <v>29</v>
      </c>
      <c r="B61">
        <v>1</v>
      </c>
      <c r="C61">
        <v>1</v>
      </c>
      <c r="D61">
        <f t="shared" si="18"/>
        <v>2</v>
      </c>
      <c r="I61" s="3">
        <v>15</v>
      </c>
      <c r="J61" s="3">
        <v>1</v>
      </c>
      <c r="K61" s="3">
        <v>2</v>
      </c>
      <c r="L61" s="3">
        <f>K61+J61</f>
        <v>3</v>
      </c>
      <c r="M61" s="2">
        <v>13</v>
      </c>
      <c r="N61" s="3">
        <v>6</v>
      </c>
      <c r="O61" s="3">
        <v>2</v>
      </c>
      <c r="P61" s="3">
        <f t="shared" si="3"/>
        <v>8</v>
      </c>
      <c r="U61">
        <v>55</v>
      </c>
      <c r="V61">
        <v>2</v>
      </c>
      <c r="W61">
        <v>3</v>
      </c>
      <c r="X61">
        <f t="shared" si="16"/>
        <v>5</v>
      </c>
    </row>
    <row r="62" spans="1:29">
      <c r="A62" t="s">
        <v>29</v>
      </c>
      <c r="B62">
        <v>1</v>
      </c>
      <c r="C62">
        <v>1</v>
      </c>
      <c r="D62">
        <f t="shared" si="18"/>
        <v>2</v>
      </c>
      <c r="I62" s="3">
        <v>15</v>
      </c>
      <c r="J62" s="3">
        <v>2</v>
      </c>
      <c r="K62" s="3">
        <v>0</v>
      </c>
      <c r="L62" s="3">
        <f t="shared" ref="L62:L65" si="19">K62+J62</f>
        <v>2</v>
      </c>
      <c r="U62">
        <v>55</v>
      </c>
      <c r="V62" s="2">
        <v>2</v>
      </c>
      <c r="W62" s="2">
        <v>3</v>
      </c>
      <c r="X62" s="5">
        <f t="shared" si="16"/>
        <v>5</v>
      </c>
    </row>
    <row r="63" spans="1:29">
      <c r="A63" t="s">
        <v>29</v>
      </c>
      <c r="B63">
        <v>1</v>
      </c>
      <c r="C63">
        <v>1</v>
      </c>
      <c r="D63">
        <f t="shared" si="18"/>
        <v>2</v>
      </c>
      <c r="I63" s="3">
        <v>15</v>
      </c>
      <c r="J63" s="3">
        <v>2</v>
      </c>
      <c r="K63" s="3">
        <v>1</v>
      </c>
      <c r="L63" s="3">
        <f t="shared" si="19"/>
        <v>3</v>
      </c>
      <c r="M63" t="s">
        <v>23</v>
      </c>
      <c r="N63" t="s">
        <v>24</v>
      </c>
      <c r="O63" t="s">
        <v>25</v>
      </c>
      <c r="P63" t="s">
        <v>26</v>
      </c>
      <c r="U63">
        <v>55</v>
      </c>
      <c r="V63">
        <v>2</v>
      </c>
      <c r="W63">
        <v>4</v>
      </c>
      <c r="X63">
        <f t="shared" si="16"/>
        <v>6</v>
      </c>
    </row>
    <row r="64" spans="1:29">
      <c r="A64" t="s">
        <v>29</v>
      </c>
      <c r="B64">
        <v>1</v>
      </c>
      <c r="C64">
        <v>1</v>
      </c>
      <c r="D64">
        <f t="shared" si="18"/>
        <v>2</v>
      </c>
      <c r="I64" s="3">
        <v>15</v>
      </c>
      <c r="J64" s="3">
        <v>2</v>
      </c>
      <c r="K64" s="3">
        <v>1</v>
      </c>
      <c r="L64" s="3">
        <f t="shared" si="19"/>
        <v>3</v>
      </c>
      <c r="M64" s="2">
        <v>37</v>
      </c>
      <c r="N64" s="3">
        <v>1</v>
      </c>
      <c r="O64" s="3">
        <v>1</v>
      </c>
      <c r="P64" s="3">
        <f t="shared" ref="P64:P95" si="20">SUM(N64+O64)</f>
        <v>2</v>
      </c>
      <c r="U64">
        <v>55</v>
      </c>
      <c r="V64">
        <v>2</v>
      </c>
      <c r="W64">
        <v>7</v>
      </c>
      <c r="X64">
        <f t="shared" si="16"/>
        <v>9</v>
      </c>
    </row>
    <row r="65" spans="1:24">
      <c r="A65" t="s">
        <v>29</v>
      </c>
      <c r="B65">
        <v>1</v>
      </c>
      <c r="C65">
        <v>1</v>
      </c>
      <c r="D65">
        <f t="shared" si="18"/>
        <v>2</v>
      </c>
      <c r="I65" s="3">
        <v>15</v>
      </c>
      <c r="J65" s="3">
        <v>3</v>
      </c>
      <c r="K65" s="3">
        <v>1</v>
      </c>
      <c r="L65" s="3">
        <f t="shared" si="19"/>
        <v>4</v>
      </c>
      <c r="M65" s="2">
        <v>37</v>
      </c>
      <c r="N65" s="3">
        <v>1</v>
      </c>
      <c r="O65" s="3">
        <v>1</v>
      </c>
      <c r="P65" s="3">
        <f t="shared" si="20"/>
        <v>2</v>
      </c>
      <c r="U65">
        <v>55</v>
      </c>
      <c r="V65">
        <v>2</v>
      </c>
      <c r="W65">
        <v>13</v>
      </c>
      <c r="X65">
        <f t="shared" si="16"/>
        <v>15</v>
      </c>
    </row>
    <row r="66" spans="1:24">
      <c r="A66" t="s">
        <v>29</v>
      </c>
      <c r="B66">
        <v>1</v>
      </c>
      <c r="C66">
        <v>1</v>
      </c>
      <c r="D66">
        <f t="shared" si="18"/>
        <v>2</v>
      </c>
      <c r="M66" s="2">
        <v>37</v>
      </c>
      <c r="N66" s="3">
        <v>1</v>
      </c>
      <c r="O66" s="3">
        <v>1</v>
      </c>
      <c r="P66" s="3">
        <f t="shared" si="20"/>
        <v>2</v>
      </c>
      <c r="U66">
        <v>55</v>
      </c>
      <c r="V66" s="2">
        <v>2</v>
      </c>
      <c r="W66" s="2">
        <v>17</v>
      </c>
      <c r="X66" s="5">
        <f t="shared" si="16"/>
        <v>19</v>
      </c>
    </row>
    <row r="67" spans="1:24">
      <c r="A67" t="s">
        <v>29</v>
      </c>
      <c r="B67">
        <v>1</v>
      </c>
      <c r="C67">
        <v>1</v>
      </c>
      <c r="D67">
        <f t="shared" si="18"/>
        <v>2</v>
      </c>
      <c r="M67" s="2">
        <v>37</v>
      </c>
      <c r="N67" s="3">
        <v>1</v>
      </c>
      <c r="O67" s="3">
        <v>1</v>
      </c>
      <c r="P67" s="3">
        <f t="shared" si="20"/>
        <v>2</v>
      </c>
      <c r="U67">
        <v>55</v>
      </c>
      <c r="V67">
        <v>3</v>
      </c>
      <c r="W67">
        <v>2</v>
      </c>
      <c r="X67">
        <f t="shared" si="16"/>
        <v>5</v>
      </c>
    </row>
    <row r="68" spans="1:24">
      <c r="A68" t="s">
        <v>29</v>
      </c>
      <c r="B68">
        <v>1</v>
      </c>
      <c r="C68">
        <v>1</v>
      </c>
      <c r="D68">
        <f t="shared" si="18"/>
        <v>2</v>
      </c>
      <c r="M68" s="2">
        <v>37</v>
      </c>
      <c r="N68" s="3">
        <v>1</v>
      </c>
      <c r="O68">
        <v>1</v>
      </c>
      <c r="P68" s="3">
        <f t="shared" si="20"/>
        <v>2</v>
      </c>
      <c r="U68">
        <v>55</v>
      </c>
      <c r="V68">
        <v>3</v>
      </c>
      <c r="W68">
        <v>3</v>
      </c>
      <c r="X68">
        <f t="shared" si="16"/>
        <v>6</v>
      </c>
    </row>
    <row r="69" spans="1:24">
      <c r="A69" t="s">
        <v>28</v>
      </c>
      <c r="B69">
        <v>1</v>
      </c>
      <c r="C69">
        <v>1</v>
      </c>
      <c r="D69">
        <f t="shared" si="18"/>
        <v>2</v>
      </c>
      <c r="M69" s="2">
        <v>37</v>
      </c>
      <c r="N69" s="3">
        <v>1</v>
      </c>
      <c r="O69" s="3">
        <v>2</v>
      </c>
      <c r="P69" s="3">
        <f t="shared" si="20"/>
        <v>3</v>
      </c>
      <c r="U69">
        <v>55</v>
      </c>
      <c r="V69" s="2">
        <v>3</v>
      </c>
      <c r="W69" s="2">
        <v>3</v>
      </c>
      <c r="X69" s="5">
        <f t="shared" si="16"/>
        <v>6</v>
      </c>
    </row>
    <row r="70" spans="1:24">
      <c r="A70" t="s">
        <v>28</v>
      </c>
      <c r="B70">
        <v>1</v>
      </c>
      <c r="C70">
        <v>1</v>
      </c>
      <c r="D70">
        <f t="shared" si="18"/>
        <v>2</v>
      </c>
      <c r="M70" s="2">
        <v>37</v>
      </c>
      <c r="N70" s="3">
        <v>1</v>
      </c>
      <c r="O70">
        <v>2</v>
      </c>
      <c r="P70" s="3">
        <f t="shared" si="20"/>
        <v>3</v>
      </c>
      <c r="U70">
        <v>55</v>
      </c>
      <c r="V70">
        <v>3</v>
      </c>
      <c r="W70">
        <v>4</v>
      </c>
      <c r="X70">
        <f t="shared" si="16"/>
        <v>7</v>
      </c>
    </row>
    <row r="71" spans="1:24">
      <c r="A71" t="s">
        <v>28</v>
      </c>
      <c r="B71">
        <v>1</v>
      </c>
      <c r="C71">
        <v>1</v>
      </c>
      <c r="D71">
        <f t="shared" si="18"/>
        <v>2</v>
      </c>
      <c r="M71" s="2">
        <v>37</v>
      </c>
      <c r="N71" s="3">
        <v>1</v>
      </c>
      <c r="O71" s="3">
        <v>3</v>
      </c>
      <c r="P71" s="3">
        <f t="shared" si="20"/>
        <v>4</v>
      </c>
      <c r="U71">
        <v>55</v>
      </c>
      <c r="V71">
        <v>3</v>
      </c>
      <c r="W71">
        <v>6</v>
      </c>
      <c r="X71">
        <f t="shared" si="16"/>
        <v>9</v>
      </c>
    </row>
    <row r="72" spans="1:24">
      <c r="A72" t="s">
        <v>28</v>
      </c>
      <c r="B72">
        <v>1</v>
      </c>
      <c r="C72">
        <v>1</v>
      </c>
      <c r="D72">
        <f t="shared" si="18"/>
        <v>2</v>
      </c>
      <c r="M72" s="2">
        <v>37</v>
      </c>
      <c r="N72" s="3">
        <v>1</v>
      </c>
      <c r="O72" s="3">
        <v>3</v>
      </c>
      <c r="P72" s="3">
        <f t="shared" si="20"/>
        <v>4</v>
      </c>
      <c r="U72">
        <v>55</v>
      </c>
      <c r="V72">
        <v>3</v>
      </c>
      <c r="W72">
        <v>7</v>
      </c>
      <c r="X72">
        <f t="shared" si="16"/>
        <v>10</v>
      </c>
    </row>
    <row r="73" spans="1:24">
      <c r="A73" t="s">
        <v>28</v>
      </c>
      <c r="B73">
        <v>1</v>
      </c>
      <c r="C73">
        <v>2</v>
      </c>
      <c r="D73">
        <f t="shared" si="18"/>
        <v>3</v>
      </c>
      <c r="M73" s="2">
        <v>37</v>
      </c>
      <c r="N73" s="3">
        <v>1</v>
      </c>
      <c r="O73" s="3">
        <v>3</v>
      </c>
      <c r="P73" s="3">
        <f t="shared" si="20"/>
        <v>4</v>
      </c>
      <c r="U73">
        <v>55</v>
      </c>
      <c r="V73">
        <v>3</v>
      </c>
      <c r="W73">
        <v>7</v>
      </c>
      <c r="X73">
        <f t="shared" si="16"/>
        <v>10</v>
      </c>
    </row>
    <row r="74" spans="1:24">
      <c r="A74" t="s">
        <v>28</v>
      </c>
      <c r="B74">
        <v>1</v>
      </c>
      <c r="C74">
        <v>0</v>
      </c>
      <c r="D74">
        <f t="shared" si="18"/>
        <v>1</v>
      </c>
      <c r="M74" s="2">
        <v>37</v>
      </c>
      <c r="N74" s="3">
        <v>1</v>
      </c>
      <c r="O74" s="3">
        <v>3</v>
      </c>
      <c r="P74" s="3">
        <f t="shared" si="20"/>
        <v>4</v>
      </c>
      <c r="U74">
        <v>55</v>
      </c>
      <c r="V74" s="2">
        <v>4</v>
      </c>
      <c r="W74" s="2">
        <v>1</v>
      </c>
      <c r="X74" s="5">
        <f t="shared" si="16"/>
        <v>5</v>
      </c>
    </row>
    <row r="75" spans="1:24">
      <c r="A75" t="s">
        <v>28</v>
      </c>
      <c r="B75">
        <v>1</v>
      </c>
      <c r="C75">
        <v>0</v>
      </c>
      <c r="D75">
        <f t="shared" si="18"/>
        <v>1</v>
      </c>
      <c r="M75" s="2">
        <v>37</v>
      </c>
      <c r="N75" s="3">
        <v>1</v>
      </c>
      <c r="O75" s="3">
        <v>3</v>
      </c>
      <c r="P75" s="3">
        <f t="shared" si="20"/>
        <v>4</v>
      </c>
      <c r="U75">
        <v>55</v>
      </c>
      <c r="V75">
        <v>4</v>
      </c>
      <c r="W75">
        <v>2</v>
      </c>
      <c r="X75">
        <f t="shared" si="16"/>
        <v>6</v>
      </c>
    </row>
    <row r="76" spans="1:24">
      <c r="A76" t="s">
        <v>28</v>
      </c>
      <c r="B76">
        <v>1</v>
      </c>
      <c r="C76">
        <v>0</v>
      </c>
      <c r="D76">
        <f t="shared" si="18"/>
        <v>1</v>
      </c>
      <c r="M76" s="2">
        <v>37</v>
      </c>
      <c r="N76" s="3">
        <v>1</v>
      </c>
      <c r="O76" s="3">
        <v>3</v>
      </c>
      <c r="P76" s="3">
        <f t="shared" si="20"/>
        <v>4</v>
      </c>
      <c r="U76">
        <v>55</v>
      </c>
      <c r="V76">
        <v>4</v>
      </c>
      <c r="W76">
        <v>3</v>
      </c>
      <c r="X76">
        <f t="shared" si="16"/>
        <v>7</v>
      </c>
    </row>
    <row r="77" spans="1:24">
      <c r="A77" t="s">
        <v>28</v>
      </c>
      <c r="B77">
        <v>1</v>
      </c>
      <c r="C77">
        <v>0</v>
      </c>
      <c r="D77">
        <f t="shared" si="18"/>
        <v>1</v>
      </c>
      <c r="M77" s="2">
        <v>37</v>
      </c>
      <c r="N77" s="3">
        <v>1</v>
      </c>
      <c r="O77" s="3">
        <v>3</v>
      </c>
      <c r="P77" s="3">
        <f t="shared" si="20"/>
        <v>4</v>
      </c>
      <c r="U77">
        <v>55</v>
      </c>
      <c r="V77" s="2">
        <v>4</v>
      </c>
      <c r="W77" s="2">
        <v>3</v>
      </c>
      <c r="X77" s="5">
        <f t="shared" si="16"/>
        <v>7</v>
      </c>
    </row>
    <row r="78" spans="1:24">
      <c r="A78" t="s">
        <v>28</v>
      </c>
      <c r="B78">
        <v>1</v>
      </c>
      <c r="C78">
        <v>0</v>
      </c>
      <c r="D78">
        <f t="shared" si="18"/>
        <v>1</v>
      </c>
      <c r="M78" s="2">
        <v>37</v>
      </c>
      <c r="N78" s="3">
        <v>1</v>
      </c>
      <c r="O78">
        <v>3</v>
      </c>
      <c r="P78" s="3">
        <f t="shared" si="20"/>
        <v>4</v>
      </c>
      <c r="U78">
        <v>55</v>
      </c>
      <c r="V78">
        <v>4</v>
      </c>
      <c r="W78">
        <v>6</v>
      </c>
      <c r="X78">
        <f t="shared" si="16"/>
        <v>10</v>
      </c>
    </row>
    <row r="79" spans="1:24">
      <c r="A79" t="s">
        <v>28</v>
      </c>
      <c r="B79">
        <v>1</v>
      </c>
      <c r="C79">
        <v>0</v>
      </c>
      <c r="D79">
        <f t="shared" si="18"/>
        <v>1</v>
      </c>
      <c r="M79" s="2">
        <v>37</v>
      </c>
      <c r="N79" s="3">
        <v>1</v>
      </c>
      <c r="O79" s="3">
        <v>4</v>
      </c>
      <c r="P79" s="3">
        <f t="shared" si="20"/>
        <v>5</v>
      </c>
      <c r="U79">
        <v>55</v>
      </c>
      <c r="V79">
        <v>4</v>
      </c>
      <c r="W79">
        <v>9</v>
      </c>
      <c r="X79">
        <f t="shared" si="16"/>
        <v>13</v>
      </c>
    </row>
    <row r="80" spans="1:24">
      <c r="A80" t="s">
        <v>28</v>
      </c>
      <c r="B80">
        <v>1</v>
      </c>
      <c r="C80">
        <v>0</v>
      </c>
      <c r="D80">
        <f t="shared" si="18"/>
        <v>1</v>
      </c>
      <c r="M80" s="2">
        <v>37</v>
      </c>
      <c r="N80" s="3">
        <v>1</v>
      </c>
      <c r="O80" s="3">
        <v>4</v>
      </c>
      <c r="P80" s="3">
        <f t="shared" si="20"/>
        <v>5</v>
      </c>
      <c r="U80">
        <v>55</v>
      </c>
      <c r="V80">
        <v>5</v>
      </c>
      <c r="W80">
        <v>3</v>
      </c>
      <c r="X80">
        <f t="shared" si="16"/>
        <v>8</v>
      </c>
    </row>
    <row r="81" spans="1:24">
      <c r="A81" t="s">
        <v>28</v>
      </c>
      <c r="B81">
        <v>1</v>
      </c>
      <c r="C81">
        <v>0</v>
      </c>
      <c r="D81">
        <f t="shared" si="18"/>
        <v>1</v>
      </c>
      <c r="M81" s="2">
        <v>37</v>
      </c>
      <c r="N81" s="3">
        <v>1</v>
      </c>
      <c r="O81">
        <v>5</v>
      </c>
      <c r="P81" s="3">
        <f t="shared" si="20"/>
        <v>6</v>
      </c>
      <c r="U81">
        <v>55</v>
      </c>
      <c r="V81">
        <v>5</v>
      </c>
      <c r="W81">
        <v>3</v>
      </c>
      <c r="X81">
        <f t="shared" si="16"/>
        <v>8</v>
      </c>
    </row>
    <row r="82" spans="1:24">
      <c r="A82" t="s">
        <v>28</v>
      </c>
      <c r="B82">
        <v>1</v>
      </c>
      <c r="C82">
        <v>0</v>
      </c>
      <c r="D82">
        <f t="shared" si="18"/>
        <v>1</v>
      </c>
      <c r="M82" s="2">
        <v>37</v>
      </c>
      <c r="N82" s="3">
        <v>1</v>
      </c>
      <c r="O82">
        <v>0</v>
      </c>
      <c r="P82" s="3">
        <f t="shared" si="20"/>
        <v>1</v>
      </c>
      <c r="U82">
        <v>55</v>
      </c>
      <c r="V82" s="2">
        <v>5</v>
      </c>
      <c r="W82" s="2">
        <v>9</v>
      </c>
      <c r="X82" s="5">
        <f t="shared" si="16"/>
        <v>14</v>
      </c>
    </row>
    <row r="83" spans="1:24">
      <c r="A83" t="s">
        <v>28</v>
      </c>
      <c r="B83">
        <v>1</v>
      </c>
      <c r="C83">
        <v>0</v>
      </c>
      <c r="D83">
        <f t="shared" si="18"/>
        <v>1</v>
      </c>
      <c r="M83" s="2">
        <v>37</v>
      </c>
      <c r="N83" s="3">
        <v>2</v>
      </c>
      <c r="O83" s="3">
        <v>1</v>
      </c>
      <c r="P83" s="3">
        <f t="shared" si="20"/>
        <v>3</v>
      </c>
      <c r="U83">
        <v>55</v>
      </c>
      <c r="V83">
        <v>6</v>
      </c>
      <c r="W83">
        <v>1</v>
      </c>
      <c r="X83">
        <f t="shared" si="16"/>
        <v>7</v>
      </c>
    </row>
    <row r="84" spans="1:24">
      <c r="A84" t="s">
        <v>28</v>
      </c>
      <c r="B84">
        <v>1</v>
      </c>
      <c r="C84">
        <v>0</v>
      </c>
      <c r="D84">
        <f t="shared" si="18"/>
        <v>1</v>
      </c>
      <c r="M84" s="2">
        <v>37</v>
      </c>
      <c r="N84" s="3">
        <v>2</v>
      </c>
      <c r="O84" s="3">
        <v>2</v>
      </c>
      <c r="P84" s="3">
        <f t="shared" si="20"/>
        <v>4</v>
      </c>
      <c r="U84">
        <v>55</v>
      </c>
      <c r="V84">
        <v>6</v>
      </c>
      <c r="W84">
        <v>6</v>
      </c>
      <c r="X84">
        <f t="shared" si="16"/>
        <v>12</v>
      </c>
    </row>
    <row r="85" spans="1:24">
      <c r="A85" t="s">
        <v>28</v>
      </c>
      <c r="B85">
        <v>1</v>
      </c>
      <c r="C85">
        <v>0</v>
      </c>
      <c r="D85">
        <f t="shared" si="18"/>
        <v>1</v>
      </c>
      <c r="M85" s="2">
        <v>37</v>
      </c>
      <c r="N85" s="3">
        <v>2</v>
      </c>
      <c r="O85" s="3">
        <v>2</v>
      </c>
      <c r="P85" s="3">
        <f t="shared" si="20"/>
        <v>4</v>
      </c>
      <c r="U85">
        <v>55</v>
      </c>
      <c r="V85">
        <v>6</v>
      </c>
      <c r="W85">
        <v>8</v>
      </c>
      <c r="X85">
        <f t="shared" si="16"/>
        <v>14</v>
      </c>
    </row>
    <row r="86" spans="1:24">
      <c r="A86" t="s">
        <v>28</v>
      </c>
      <c r="B86">
        <v>1</v>
      </c>
      <c r="C86">
        <v>0</v>
      </c>
      <c r="D86">
        <f t="shared" si="18"/>
        <v>1</v>
      </c>
      <c r="M86" s="2">
        <v>37</v>
      </c>
      <c r="N86" s="3">
        <v>2</v>
      </c>
      <c r="O86" s="3">
        <v>2</v>
      </c>
      <c r="P86" s="3">
        <f t="shared" si="20"/>
        <v>4</v>
      </c>
      <c r="U86">
        <v>55</v>
      </c>
      <c r="V86">
        <v>6</v>
      </c>
      <c r="W86">
        <v>8</v>
      </c>
      <c r="X86">
        <f t="shared" si="16"/>
        <v>14</v>
      </c>
    </row>
    <row r="87" spans="1:24">
      <c r="A87" t="s">
        <v>28</v>
      </c>
      <c r="B87">
        <v>1</v>
      </c>
      <c r="C87">
        <v>0</v>
      </c>
      <c r="D87">
        <f t="shared" si="18"/>
        <v>1</v>
      </c>
      <c r="M87" s="2">
        <v>37</v>
      </c>
      <c r="N87" s="3">
        <v>2</v>
      </c>
      <c r="O87" s="3">
        <v>2</v>
      </c>
      <c r="P87" s="3">
        <f t="shared" si="20"/>
        <v>4</v>
      </c>
      <c r="U87">
        <v>55</v>
      </c>
      <c r="V87">
        <v>8</v>
      </c>
      <c r="W87">
        <v>0</v>
      </c>
      <c r="X87">
        <f t="shared" si="16"/>
        <v>8</v>
      </c>
    </row>
    <row r="88" spans="1:24">
      <c r="A88" t="s">
        <v>28</v>
      </c>
      <c r="B88">
        <v>1</v>
      </c>
      <c r="C88">
        <v>0</v>
      </c>
      <c r="D88">
        <f t="shared" si="18"/>
        <v>1</v>
      </c>
      <c r="M88" s="2">
        <v>37</v>
      </c>
      <c r="N88" s="3">
        <v>2</v>
      </c>
      <c r="O88">
        <v>2</v>
      </c>
      <c r="P88" s="3">
        <f t="shared" si="20"/>
        <v>4</v>
      </c>
      <c r="U88">
        <v>55</v>
      </c>
      <c r="V88" s="2">
        <v>10</v>
      </c>
      <c r="W88" s="2">
        <v>9</v>
      </c>
      <c r="X88" s="5">
        <f t="shared" si="16"/>
        <v>19</v>
      </c>
    </row>
    <row r="89" spans="1:24">
      <c r="A89" t="s">
        <v>28</v>
      </c>
      <c r="B89">
        <v>1</v>
      </c>
      <c r="C89">
        <v>0</v>
      </c>
      <c r="D89">
        <f t="shared" si="18"/>
        <v>1</v>
      </c>
      <c r="M89" s="2">
        <v>37</v>
      </c>
      <c r="N89" s="3">
        <v>2</v>
      </c>
      <c r="O89">
        <v>2</v>
      </c>
      <c r="P89" s="3">
        <f t="shared" si="20"/>
        <v>4</v>
      </c>
      <c r="U89">
        <v>55</v>
      </c>
      <c r="V89" s="2">
        <v>12</v>
      </c>
      <c r="W89" s="2">
        <v>14</v>
      </c>
      <c r="X89" s="5">
        <f t="shared" si="16"/>
        <v>26</v>
      </c>
    </row>
    <row r="90" spans="1:24">
      <c r="A90" t="s">
        <v>28</v>
      </c>
      <c r="B90">
        <v>1</v>
      </c>
      <c r="C90">
        <v>0</v>
      </c>
      <c r="D90">
        <f t="shared" si="18"/>
        <v>1</v>
      </c>
      <c r="M90" s="2">
        <v>37</v>
      </c>
      <c r="N90" s="3">
        <v>2</v>
      </c>
      <c r="O90" s="3">
        <v>3</v>
      </c>
      <c r="P90" s="3">
        <f t="shared" si="20"/>
        <v>5</v>
      </c>
    </row>
    <row r="91" spans="1:24">
      <c r="A91" t="s">
        <v>28</v>
      </c>
      <c r="B91">
        <v>1</v>
      </c>
      <c r="C91">
        <v>0</v>
      </c>
      <c r="D91">
        <f t="shared" si="18"/>
        <v>1</v>
      </c>
      <c r="M91" s="2">
        <v>37</v>
      </c>
      <c r="N91" s="3">
        <v>2</v>
      </c>
      <c r="O91">
        <v>4</v>
      </c>
      <c r="P91" s="3">
        <f t="shared" si="20"/>
        <v>6</v>
      </c>
      <c r="U91" t="s">
        <v>23</v>
      </c>
      <c r="V91" t="s">
        <v>24</v>
      </c>
      <c r="W91" t="s">
        <v>25</v>
      </c>
      <c r="X91" t="s">
        <v>26</v>
      </c>
    </row>
    <row r="92" spans="1:24">
      <c r="A92" t="s">
        <v>29</v>
      </c>
      <c r="B92">
        <v>1</v>
      </c>
      <c r="C92">
        <v>0</v>
      </c>
      <c r="D92">
        <f t="shared" si="18"/>
        <v>1</v>
      </c>
      <c r="M92" s="2">
        <v>37</v>
      </c>
      <c r="N92" s="3">
        <v>2</v>
      </c>
      <c r="O92" s="3">
        <v>7</v>
      </c>
      <c r="P92" s="3">
        <f t="shared" si="20"/>
        <v>9</v>
      </c>
      <c r="U92">
        <v>75</v>
      </c>
      <c r="V92">
        <v>2</v>
      </c>
      <c r="W92">
        <v>3</v>
      </c>
      <c r="X92">
        <f>SUM(V92:W92)</f>
        <v>5</v>
      </c>
    </row>
    <row r="93" spans="1:24">
      <c r="A93" t="s">
        <v>29</v>
      </c>
      <c r="B93">
        <v>1</v>
      </c>
      <c r="C93">
        <v>0</v>
      </c>
      <c r="D93">
        <f t="shared" si="18"/>
        <v>1</v>
      </c>
      <c r="M93" s="2">
        <v>37</v>
      </c>
      <c r="N93" s="3">
        <v>2</v>
      </c>
      <c r="O93" s="3">
        <v>7</v>
      </c>
      <c r="P93" s="3">
        <f t="shared" si="20"/>
        <v>9</v>
      </c>
      <c r="U93">
        <v>75</v>
      </c>
      <c r="V93">
        <v>2</v>
      </c>
      <c r="W93">
        <v>6</v>
      </c>
      <c r="X93">
        <f>SUM(V93:W93)</f>
        <v>8</v>
      </c>
    </row>
    <row r="94" spans="1:24">
      <c r="A94" t="s">
        <v>29</v>
      </c>
      <c r="B94">
        <v>2</v>
      </c>
      <c r="C94">
        <v>0</v>
      </c>
      <c r="D94">
        <f t="shared" si="18"/>
        <v>2</v>
      </c>
      <c r="M94" s="2">
        <v>37</v>
      </c>
      <c r="N94" s="3">
        <v>2</v>
      </c>
      <c r="O94" s="3">
        <v>0</v>
      </c>
      <c r="P94" s="3">
        <f t="shared" si="20"/>
        <v>2</v>
      </c>
      <c r="U94">
        <v>75</v>
      </c>
      <c r="V94">
        <v>6</v>
      </c>
      <c r="W94">
        <v>4</v>
      </c>
      <c r="X94">
        <f>SUM(V94:W94)</f>
        <v>10</v>
      </c>
    </row>
    <row r="95" spans="1:24">
      <c r="A95" t="s">
        <v>29</v>
      </c>
      <c r="B95">
        <v>2</v>
      </c>
      <c r="C95">
        <v>0</v>
      </c>
      <c r="D95">
        <f t="shared" si="18"/>
        <v>2</v>
      </c>
      <c r="M95" s="2">
        <v>37</v>
      </c>
      <c r="N95" s="3">
        <v>2</v>
      </c>
      <c r="O95" s="3">
        <v>0</v>
      </c>
      <c r="P95" s="3">
        <f t="shared" si="20"/>
        <v>2</v>
      </c>
      <c r="U95">
        <v>75</v>
      </c>
      <c r="V95">
        <v>6</v>
      </c>
      <c r="W95">
        <v>10</v>
      </c>
      <c r="X95">
        <f>SUM(V95:W95)</f>
        <v>16</v>
      </c>
    </row>
    <row r="96" spans="1:24">
      <c r="M96" s="2">
        <v>37</v>
      </c>
      <c r="N96" s="3">
        <v>2</v>
      </c>
      <c r="O96" s="3">
        <v>0</v>
      </c>
      <c r="P96" s="3">
        <v>2</v>
      </c>
      <c r="U96">
        <v>75</v>
      </c>
      <c r="V96">
        <v>9</v>
      </c>
      <c r="W96">
        <v>13</v>
      </c>
      <c r="X96">
        <f>SUM(V96:W96)</f>
        <v>22</v>
      </c>
    </row>
    <row r="97" spans="13:16">
      <c r="M97" s="2">
        <v>37</v>
      </c>
      <c r="N97" s="3">
        <v>3</v>
      </c>
      <c r="O97" s="3">
        <v>1</v>
      </c>
      <c r="P97" s="3">
        <f t="shared" ref="P97:P111" si="21">SUM(N97+O97)</f>
        <v>4</v>
      </c>
    </row>
    <row r="98" spans="13:16">
      <c r="M98" s="2">
        <v>37</v>
      </c>
      <c r="N98" s="3">
        <v>3</v>
      </c>
      <c r="O98">
        <v>1</v>
      </c>
      <c r="P98" s="3">
        <f t="shared" si="21"/>
        <v>4</v>
      </c>
    </row>
    <row r="99" spans="13:16">
      <c r="M99" s="2">
        <v>37</v>
      </c>
      <c r="N99" s="3">
        <v>3</v>
      </c>
      <c r="O99" s="3">
        <v>2</v>
      </c>
      <c r="P99" s="3">
        <f t="shared" si="21"/>
        <v>5</v>
      </c>
    </row>
    <row r="100" spans="13:16">
      <c r="M100" s="2">
        <v>37</v>
      </c>
      <c r="N100" s="3">
        <v>3</v>
      </c>
      <c r="O100">
        <v>2</v>
      </c>
      <c r="P100" s="3">
        <f t="shared" si="21"/>
        <v>5</v>
      </c>
    </row>
    <row r="101" spans="13:16">
      <c r="M101" s="2">
        <v>37</v>
      </c>
      <c r="N101" s="3">
        <v>3</v>
      </c>
      <c r="O101">
        <v>3</v>
      </c>
      <c r="P101" s="3">
        <f t="shared" si="21"/>
        <v>6</v>
      </c>
    </row>
    <row r="102" spans="13:16">
      <c r="M102" s="2">
        <v>37</v>
      </c>
      <c r="N102" s="3">
        <v>3</v>
      </c>
      <c r="O102" s="3">
        <v>8</v>
      </c>
      <c r="P102" s="3">
        <f t="shared" si="21"/>
        <v>11</v>
      </c>
    </row>
    <row r="103" spans="13:16">
      <c r="M103" s="2">
        <v>37</v>
      </c>
      <c r="N103" s="3">
        <v>3</v>
      </c>
      <c r="O103" s="3">
        <v>0</v>
      </c>
      <c r="P103" s="3">
        <f t="shared" si="21"/>
        <v>3</v>
      </c>
    </row>
    <row r="104" spans="13:16">
      <c r="M104" s="2">
        <v>37</v>
      </c>
      <c r="N104" s="3">
        <v>3</v>
      </c>
      <c r="O104" s="3">
        <v>0</v>
      </c>
      <c r="P104" s="3">
        <f t="shared" si="21"/>
        <v>3</v>
      </c>
    </row>
    <row r="105" spans="13:16">
      <c r="M105" s="2">
        <v>37</v>
      </c>
      <c r="N105" s="3">
        <v>3</v>
      </c>
      <c r="O105" s="3">
        <v>0</v>
      </c>
      <c r="P105" s="3">
        <f t="shared" si="21"/>
        <v>3</v>
      </c>
    </row>
    <row r="106" spans="13:16">
      <c r="M106" s="2">
        <v>37</v>
      </c>
      <c r="N106" s="3">
        <v>5</v>
      </c>
      <c r="O106" s="3">
        <v>4</v>
      </c>
      <c r="P106" s="3">
        <f t="shared" si="21"/>
        <v>9</v>
      </c>
    </row>
    <row r="107" spans="13:16">
      <c r="M107" s="2">
        <v>37</v>
      </c>
      <c r="N107" s="3">
        <v>5</v>
      </c>
      <c r="O107">
        <v>7</v>
      </c>
      <c r="P107" s="3">
        <f t="shared" si="21"/>
        <v>12</v>
      </c>
    </row>
    <row r="108" spans="13:16">
      <c r="M108" s="2">
        <v>37</v>
      </c>
      <c r="N108" s="3">
        <v>6</v>
      </c>
      <c r="O108" s="3">
        <v>2</v>
      </c>
      <c r="P108" s="3">
        <f t="shared" si="21"/>
        <v>8</v>
      </c>
    </row>
    <row r="109" spans="13:16">
      <c r="M109" s="2">
        <v>37</v>
      </c>
      <c r="N109" s="3">
        <v>6</v>
      </c>
      <c r="O109" s="3">
        <v>5</v>
      </c>
      <c r="P109" s="3">
        <f t="shared" si="21"/>
        <v>11</v>
      </c>
    </row>
    <row r="110" spans="13:16">
      <c r="M110" s="2">
        <v>37</v>
      </c>
      <c r="N110" s="3">
        <v>7</v>
      </c>
      <c r="O110">
        <v>2</v>
      </c>
      <c r="P110" s="3">
        <f t="shared" si="21"/>
        <v>9</v>
      </c>
    </row>
    <row r="111" spans="13:16">
      <c r="M111" s="2">
        <v>37</v>
      </c>
      <c r="N111" s="3">
        <v>8</v>
      </c>
      <c r="O111" s="3">
        <v>8</v>
      </c>
      <c r="P111" s="3">
        <f t="shared" si="21"/>
        <v>16</v>
      </c>
    </row>
    <row r="112" spans="13:16">
      <c r="M112" s="2"/>
      <c r="N112" s="3"/>
      <c r="O112" s="3"/>
      <c r="P112" s="3"/>
    </row>
    <row r="113" spans="13:16">
      <c r="M113" t="s">
        <v>23</v>
      </c>
      <c r="N113" t="s">
        <v>24</v>
      </c>
      <c r="O113" t="s">
        <v>25</v>
      </c>
      <c r="P113" t="s">
        <v>26</v>
      </c>
    </row>
    <row r="114" spans="13:16">
      <c r="M114">
        <v>27</v>
      </c>
      <c r="N114">
        <v>2</v>
      </c>
      <c r="O114">
        <v>0</v>
      </c>
      <c r="P114">
        <f>SUM(N114:O114)</f>
        <v>2</v>
      </c>
    </row>
    <row r="115" spans="13:16">
      <c r="M115">
        <v>27</v>
      </c>
      <c r="N115">
        <v>4</v>
      </c>
      <c r="O115">
        <v>1</v>
      </c>
      <c r="P115">
        <f>SUM(N115:O115)</f>
        <v>5</v>
      </c>
    </row>
  </sheetData>
  <mergeCells count="7">
    <mergeCell ref="Y1:AB1"/>
    <mergeCell ref="U1:X1"/>
    <mergeCell ref="A1:D1"/>
    <mergeCell ref="E1:H1"/>
    <mergeCell ref="I1:L1"/>
    <mergeCell ref="M1:P1"/>
    <mergeCell ref="Q1:T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2.75"/>
  <sheetData>
    <row r="1" spans="1:3">
      <c r="A1">
        <f>MAX(invol!B:B)</f>
        <v>2</v>
      </c>
      <c r="B1" t="s">
        <v>1</v>
      </c>
      <c r="C1">
        <f>MAX(invol!C:C)</f>
        <v>2</v>
      </c>
    </row>
    <row r="2" spans="1:3">
      <c r="A2" t="s">
        <v>0</v>
      </c>
      <c r="B2">
        <v>0</v>
      </c>
      <c r="C2">
        <v>1</v>
      </c>
    </row>
    <row r="3" spans="1:3">
      <c r="A3">
        <v>0</v>
      </c>
      <c r="B3">
        <f>COUNTIFS(invol!$B:$B,$A3,invol!$C:$C,B$2)</f>
        <v>0</v>
      </c>
      <c r="C3">
        <f>COUNTIFS(invol!$B:$B,$A3,invol!$C:$C,C$2)</f>
        <v>0</v>
      </c>
    </row>
    <row r="4" spans="1:3">
      <c r="A4">
        <v>1</v>
      </c>
      <c r="B4">
        <f>COUNTIFS(invol!$B:$B,$A4,invol!$C:$C,B$2)</f>
        <v>52</v>
      </c>
      <c r="C4">
        <f>COUNTIFS(invol!$B:$B,$A4,invol!$C:$C,C$2)</f>
        <v>27</v>
      </c>
    </row>
    <row r="5" spans="1:3">
      <c r="A5">
        <v>2</v>
      </c>
      <c r="B5">
        <f>COUNTIFS(invol!$B:$B,$A5,invol!$C:$C,B$2)</f>
        <v>7</v>
      </c>
      <c r="C5">
        <f>COUNTIFS(invol!$B:$B,$A5,invol!$C:$C,C$2)</f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2.75"/>
  <sheetData>
    <row r="1" spans="1:5">
      <c r="A1">
        <f>MAX(invol!F:F)</f>
        <v>4</v>
      </c>
      <c r="B1" t="s">
        <v>1</v>
      </c>
      <c r="C1">
        <f>MAX(invol!G:G)</f>
        <v>3</v>
      </c>
    </row>
    <row r="2" spans="1:5">
      <c r="A2" t="s">
        <v>0</v>
      </c>
      <c r="B2">
        <v>0</v>
      </c>
      <c r="C2">
        <v>1</v>
      </c>
      <c r="D2">
        <v>2</v>
      </c>
      <c r="E2">
        <v>3</v>
      </c>
    </row>
    <row r="3" spans="1:5">
      <c r="A3">
        <v>0</v>
      </c>
      <c r="B3">
        <f>COUNTIFS(invol!$F:$F,$A3,invol!$G:$G,B$2)</f>
        <v>0</v>
      </c>
      <c r="C3">
        <f>COUNTIFS(invol!$F:$F,$A3,invol!$G:$G,C$2)</f>
        <v>0</v>
      </c>
      <c r="D3">
        <f>COUNTIFS(invol!$F:$F,$A3,invol!$G:$G,D$2)</f>
        <v>0</v>
      </c>
      <c r="E3">
        <f>COUNTIFS(invol!$F:$F,$A3,invol!$G:$G,E$2)</f>
        <v>0</v>
      </c>
    </row>
    <row r="4" spans="1:5">
      <c r="A4">
        <v>1</v>
      </c>
      <c r="B4">
        <f>COUNTIFS(invol!$F:$F,$A4,invol!$G:$G,B$2)</f>
        <v>20</v>
      </c>
      <c r="C4">
        <f>COUNTIFS(invol!$F:$F,$A4,invol!$G:$G,C$2)</f>
        <v>11</v>
      </c>
      <c r="D4">
        <f>COUNTIFS(invol!$F:$F,$A4,invol!$G:$G,D$2)</f>
        <v>6</v>
      </c>
      <c r="E4">
        <f>COUNTIFS(invol!$F:$F,$A4,invol!$G:$G,E$2)</f>
        <v>2</v>
      </c>
    </row>
    <row r="5" spans="1:5">
      <c r="A5">
        <v>2</v>
      </c>
      <c r="B5">
        <f>COUNTIFS(invol!$F:$F,$A5,invol!$G:$G,B$2)</f>
        <v>4</v>
      </c>
      <c r="C5">
        <f>COUNTIFS(invol!$F:$F,$A5,invol!$G:$G,C$2)</f>
        <v>3</v>
      </c>
      <c r="D5">
        <f>COUNTIFS(invol!$F:$F,$A5,invol!$G:$G,D$2)</f>
        <v>1</v>
      </c>
      <c r="E5">
        <f>COUNTIFS(invol!$F:$F,$A5,invol!$G:$G,E$2)</f>
        <v>1</v>
      </c>
    </row>
    <row r="6" spans="1:5">
      <c r="A6">
        <v>3</v>
      </c>
      <c r="B6">
        <f>COUNTIFS(invol!$F:$F,$A6,invol!$G:$G,B$2)</f>
        <v>0</v>
      </c>
      <c r="C6">
        <f>COUNTIFS(invol!$F:$F,$A6,invol!$G:$G,C$2)</f>
        <v>2</v>
      </c>
      <c r="D6">
        <f>COUNTIFS(invol!$F:$F,$A6,invol!$G:$G,D$2)</f>
        <v>0</v>
      </c>
      <c r="E6">
        <f>COUNTIFS(invol!$F:$F,$A6,invol!$G:$G,E$2)</f>
        <v>0</v>
      </c>
    </row>
    <row r="7" spans="1:5">
      <c r="A7">
        <v>4</v>
      </c>
      <c r="B7">
        <f>COUNTIFS(invol!$F:$F,$A7,invol!$G:$G,B$2)</f>
        <v>1</v>
      </c>
      <c r="C7">
        <f>COUNTIFS(invol!$F:$F,$A7,invol!$G:$G,C$2)</f>
        <v>0</v>
      </c>
      <c r="D7">
        <f>COUNTIFS(invol!$F:$F,$A7,invol!$G:$G,D$2)</f>
        <v>0</v>
      </c>
      <c r="E7">
        <f>COUNTIFS(invol!$F:$F,$A7,invol!$G:$G,E$2)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2.75"/>
  <sheetData>
    <row r="1" spans="1:10">
      <c r="A1">
        <f>MAX(invol!J:J)</f>
        <v>3</v>
      </c>
      <c r="B1" t="s">
        <v>1</v>
      </c>
      <c r="C1">
        <f>MAX(invol!K:K)</f>
        <v>6</v>
      </c>
    </row>
    <row r="2" spans="1:10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0">
      <c r="A3">
        <v>0</v>
      </c>
      <c r="B3">
        <f>COUNTIFS(invol!$J:$J,$A3,invol!$K:$K,B$2)</f>
        <v>0</v>
      </c>
      <c r="C3">
        <f>COUNTIFS(invol!$J:$J,$A3,invol!$K:$K,C$2)</f>
        <v>0</v>
      </c>
      <c r="D3">
        <f>COUNTIFS(invol!$J:$J,$A3,invol!$K:$K,D$2)</f>
        <v>0</v>
      </c>
      <c r="E3">
        <f>COUNTIFS(invol!$J:$J,$A3,invol!$K:$K,E$2)</f>
        <v>0</v>
      </c>
      <c r="F3">
        <f>COUNTIFS(invol!$J:$J,$A3,invol!$K:$K,F$2)</f>
        <v>0</v>
      </c>
      <c r="G3">
        <f>COUNTIFS(invol!$J:$J,$A3,invol!$K:$K,G$2)</f>
        <v>0</v>
      </c>
      <c r="H3">
        <f>COUNTIFS(invol!$J:$J,$A3,invol!$K:$K,H$2)</f>
        <v>0</v>
      </c>
    </row>
    <row r="4" spans="1:10">
      <c r="A4">
        <v>1</v>
      </c>
      <c r="B4">
        <f>COUNTIFS(invol!$J:$J,$A4,invol!$K:$K,B$2)</f>
        <v>10</v>
      </c>
      <c r="C4">
        <f>COUNTIFS(invol!$J:$J,$A4,invol!$K:$K,C$2)</f>
        <v>7</v>
      </c>
      <c r="D4">
        <f>COUNTIFS(invol!$J:$J,$A4,invol!$K:$K,D$2)</f>
        <v>9</v>
      </c>
      <c r="E4">
        <f>COUNTIFS(invol!$J:$J,$A4,invol!$K:$K,E$2)</f>
        <v>3</v>
      </c>
      <c r="F4">
        <f>COUNTIFS(invol!$J:$J,$A4,invol!$K:$K,F$2)</f>
        <v>2</v>
      </c>
      <c r="G4">
        <f>COUNTIFS(invol!$J:$J,$A4,invol!$K:$K,G$2)</f>
        <v>4</v>
      </c>
      <c r="H4">
        <f>COUNTIFS(invol!$J:$J,$A4,invol!$K:$K,H$2)</f>
        <v>2</v>
      </c>
    </row>
    <row r="5" spans="1:10">
      <c r="A5">
        <v>2</v>
      </c>
      <c r="B5">
        <f>COUNTIFS(invol!$J:$J,$A5,invol!$K:$K,B$2)</f>
        <v>11</v>
      </c>
      <c r="C5">
        <f>COUNTIFS(invol!$J:$J,$A5,invol!$K:$K,C$2)</f>
        <v>6</v>
      </c>
      <c r="D5">
        <f>COUNTIFS(invol!$J:$J,$A5,invol!$K:$K,D$2)</f>
        <v>4</v>
      </c>
      <c r="E5">
        <f>COUNTIFS(invol!$J:$J,$A5,invol!$K:$K,E$2)</f>
        <v>0</v>
      </c>
      <c r="F5">
        <f>COUNTIFS(invol!$J:$J,$A5,invol!$K:$K,F$2)</f>
        <v>0</v>
      </c>
      <c r="G5">
        <f>COUNTIFS(invol!$J:$J,$A5,invol!$K:$K,G$2)</f>
        <v>0</v>
      </c>
      <c r="H5">
        <f>COUNTIFS(invol!$J:$J,$A5,invol!$K:$K,H$2)</f>
        <v>0</v>
      </c>
      <c r="J5">
        <f>SUM(B3:H5)</f>
        <v>58</v>
      </c>
    </row>
    <row r="6" spans="1:10">
      <c r="A6">
        <v>3</v>
      </c>
      <c r="B6">
        <f>COUNTIFS(invol!$J:$J,$A6,invol!$K:$K,B$2)</f>
        <v>0</v>
      </c>
      <c r="C6">
        <f>COUNTIFS(invol!$J:$J,$A6,invol!$K:$K,C$2)</f>
        <v>1</v>
      </c>
      <c r="D6">
        <f>COUNTIFS(invol!$J:$J,$A6,invol!$K:$K,D$2)</f>
        <v>0</v>
      </c>
      <c r="E6">
        <f>COUNTIFS(invol!$J:$J,$A6,invol!$K:$K,E$2)</f>
        <v>0</v>
      </c>
      <c r="F6">
        <f>COUNTIFS(invol!$J:$J,$A6,invol!$K:$K,F$2)</f>
        <v>0</v>
      </c>
      <c r="G6">
        <f>COUNTIFS(invol!$J:$J,$A6,invol!$K:$K,G$2)</f>
        <v>0</v>
      </c>
      <c r="H6">
        <f>COUNTIFS(invol!$J:$J,$A6,invol!$K:$K,H$2)</f>
        <v>0</v>
      </c>
    </row>
    <row r="7" spans="1:10">
      <c r="B7">
        <f>B15*$J$5</f>
        <v>0</v>
      </c>
      <c r="C7">
        <f t="shared" ref="C7:H7" si="0">C15*$J$5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</row>
    <row r="8" spans="1:10">
      <c r="B8">
        <f t="shared" ref="B8:H8" si="1">B16*$J$5</f>
        <v>11.793449511347852</v>
      </c>
      <c r="C8">
        <f t="shared" si="1"/>
        <v>11.903484008330206</v>
      </c>
      <c r="D8">
        <f t="shared" si="1"/>
        <v>5.8693566080181547</v>
      </c>
      <c r="E8">
        <f t="shared" si="1"/>
        <v>1.9672390231748575</v>
      </c>
      <c r="F8">
        <f t="shared" si="1"/>
        <v>0.5162873137792251</v>
      </c>
      <c r="G8">
        <f t="shared" si="1"/>
        <v>0.11629391501928693</v>
      </c>
      <c r="H8">
        <f t="shared" si="1"/>
        <v>2.4084393776384667E-2</v>
      </c>
    </row>
    <row r="9" spans="1:10">
      <c r="B9">
        <f t="shared" ref="B9:H9" si="2">B17*$J$5</f>
        <v>6.0023617685141923</v>
      </c>
      <c r="C9">
        <f t="shared" si="2"/>
        <v>6.0358227278951659</v>
      </c>
      <c r="D9">
        <f t="shared" si="2"/>
        <v>3.1696553470330748</v>
      </c>
      <c r="E9">
        <f t="shared" si="2"/>
        <v>1.1841862110488102</v>
      </c>
      <c r="F9">
        <f t="shared" si="2"/>
        <v>0.36206406356801774</v>
      </c>
      <c r="G9">
        <f t="shared" si="2"/>
        <v>9.8264629460045591E-2</v>
      </c>
      <c r="H9">
        <f t="shared" si="2"/>
        <v>2.479948096648223E-2</v>
      </c>
    </row>
    <row r="11" spans="1:10">
      <c r="B11">
        <v>6.6752914818794598E-3</v>
      </c>
      <c r="C11">
        <v>3.1224166342441E-2</v>
      </c>
      <c r="D11">
        <v>4.7664504353522701E-2</v>
      </c>
      <c r="E11">
        <v>1.55317188725358E-2</v>
      </c>
      <c r="F11">
        <v>3.9461852912138998E-3</v>
      </c>
      <c r="G11">
        <v>8.3556923471992696E-4</v>
      </c>
      <c r="H11">
        <v>1.5666478969653301E-4</v>
      </c>
      <c r="J11">
        <f>SUM(B11:H11)</f>
        <v>0.10603410036600931</v>
      </c>
    </row>
    <row r="12" spans="1:10">
      <c r="B12">
        <v>0.181774856934485</v>
      </c>
      <c r="C12">
        <v>0.183470841211823</v>
      </c>
      <c r="D12">
        <v>9.0465597592407895E-2</v>
      </c>
      <c r="E12">
        <v>3.0321458674958699E-2</v>
      </c>
      <c r="F12">
        <v>7.9576422919355409E-3</v>
      </c>
      <c r="G12">
        <v>1.7924619717616501E-3</v>
      </c>
      <c r="H12">
        <v>3.71217702576638E-4</v>
      </c>
    </row>
    <row r="13" spans="1:10">
      <c r="B13">
        <v>9.2515633419283802E-2</v>
      </c>
      <c r="C13">
        <v>9.3031374051277399E-2</v>
      </c>
      <c r="D13">
        <v>4.8854548169657099E-2</v>
      </c>
      <c r="E13">
        <v>1.82521050257658E-2</v>
      </c>
      <c r="F13">
        <v>5.58056769504692E-3</v>
      </c>
      <c r="G13">
        <v>1.5145728944388E-3</v>
      </c>
      <c r="H13">
        <v>3.82239488149264E-4</v>
      </c>
    </row>
    <row r="15" spans="1:10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0">
      <c r="B16">
        <f t="shared" ref="B16:H16" si="3">B12/(1-$J$11)</f>
        <v>0.20333533640254917</v>
      </c>
      <c r="C16">
        <f t="shared" si="3"/>
        <v>0.20523248290224494</v>
      </c>
      <c r="D16">
        <f t="shared" si="3"/>
        <v>0.10119580358651992</v>
      </c>
      <c r="E16">
        <f t="shared" si="3"/>
        <v>3.3917914192669957E-2</v>
      </c>
      <c r="F16">
        <f t="shared" si="3"/>
        <v>8.9015054099866389E-3</v>
      </c>
      <c r="G16">
        <f t="shared" si="3"/>
        <v>2.0050675003325334E-3</v>
      </c>
      <c r="H16">
        <f t="shared" si="3"/>
        <v>4.1524816855835635E-4</v>
      </c>
    </row>
    <row r="17" spans="2:8">
      <c r="B17">
        <f t="shared" ref="B17:H17" si="4">B13/(1-$J$11)</f>
        <v>0.10348899600886538</v>
      </c>
      <c r="C17">
        <f t="shared" si="4"/>
        <v>0.10406590910164079</v>
      </c>
      <c r="D17">
        <f t="shared" si="4"/>
        <v>5.4649230121259912E-2</v>
      </c>
      <c r="E17">
        <f t="shared" si="4"/>
        <v>2.041700363877259E-2</v>
      </c>
      <c r="F17">
        <f t="shared" si="4"/>
        <v>6.2424838546209956E-3</v>
      </c>
      <c r="G17">
        <f t="shared" si="4"/>
        <v>1.694217749311131E-3</v>
      </c>
      <c r="H17">
        <f t="shared" si="4"/>
        <v>4.2757725804279704E-4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2.75"/>
  <sheetData>
    <row r="1" spans="1:11">
      <c r="A1">
        <f>MAX(invol!N:N)</f>
        <v>8</v>
      </c>
      <c r="B1" t="s">
        <v>1</v>
      </c>
      <c r="C1">
        <f>MAX(invol!O:O)</f>
        <v>9</v>
      </c>
    </row>
    <row r="2" spans="1:11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A3">
        <v>0</v>
      </c>
      <c r="B3">
        <f>COUNTIFS(invol!$N:$N,$A3,invol!$O:$O,B$2)</f>
        <v>0</v>
      </c>
      <c r="C3">
        <f>COUNTIFS(invol!$N:$N,$A3,invol!$O:$O,C$2)</f>
        <v>0</v>
      </c>
      <c r="D3">
        <f>COUNTIFS(invol!$N:$N,$A3,invol!$O:$O,D$2)</f>
        <v>0</v>
      </c>
      <c r="E3">
        <f>COUNTIFS(invol!$N:$N,$A3,invol!$O:$O,E$2)</f>
        <v>0</v>
      </c>
      <c r="F3">
        <f>COUNTIFS(invol!$N:$N,$A3,invol!$O:$O,F$2)</f>
        <v>0</v>
      </c>
      <c r="G3">
        <f>COUNTIFS(invol!$N:$N,$A3,invol!$O:$O,G$2)</f>
        <v>0</v>
      </c>
      <c r="H3">
        <f>COUNTIFS(invol!$N:$N,$A3,invol!$O:$O,H$2)</f>
        <v>0</v>
      </c>
      <c r="I3">
        <f>COUNTIFS(invol!$N:$N,$A3,invol!$O:$O,I$2)</f>
        <v>0</v>
      </c>
      <c r="J3">
        <f>COUNTIFS(invol!$N:$N,$A3,invol!$O:$O,J$2)</f>
        <v>0</v>
      </c>
      <c r="K3">
        <f>COUNTIFS(invol!$N:$N,$A3,invol!$O:$O,K$2)</f>
        <v>0</v>
      </c>
    </row>
    <row r="4" spans="1:11">
      <c r="A4">
        <v>1</v>
      </c>
      <c r="B4">
        <f>COUNTIFS(invol!$N:$N,$A4,invol!$O:$O,B$2)</f>
        <v>5</v>
      </c>
      <c r="C4">
        <f>COUNTIFS(invol!$N:$N,$A4,invol!$O:$O,C$2)</f>
        <v>16</v>
      </c>
      <c r="D4">
        <f>COUNTIFS(invol!$N:$N,$A4,invol!$O:$O,D$2)</f>
        <v>3</v>
      </c>
      <c r="E4">
        <f>COUNTIFS(invol!$N:$N,$A4,invol!$O:$O,E$2)</f>
        <v>12</v>
      </c>
      <c r="F4">
        <f>COUNTIFS(invol!$N:$N,$A4,invol!$O:$O,F$2)</f>
        <v>5</v>
      </c>
      <c r="G4">
        <f>COUNTIFS(invol!$N:$N,$A4,invol!$O:$O,G$2)</f>
        <v>6</v>
      </c>
      <c r="H4">
        <f>COUNTIFS(invol!$N:$N,$A4,invol!$O:$O,H$2)</f>
        <v>0</v>
      </c>
      <c r="I4">
        <f>COUNTIFS(invol!$N:$N,$A4,invol!$O:$O,I$2)</f>
        <v>0</v>
      </c>
      <c r="J4">
        <f>COUNTIFS(invol!$N:$N,$A4,invol!$O:$O,J$2)</f>
        <v>0</v>
      </c>
      <c r="K4">
        <f>COUNTIFS(invol!$N:$N,$A4,invol!$O:$O,K$2)</f>
        <v>1</v>
      </c>
    </row>
    <row r="5" spans="1:11">
      <c r="A5">
        <v>2</v>
      </c>
      <c r="B5">
        <f>COUNTIFS(invol!$N:$N,$A5,invol!$O:$O,B$2)</f>
        <v>14</v>
      </c>
      <c r="C5">
        <f>COUNTIFS(invol!$N:$N,$A5,invol!$O:$O,C$2)</f>
        <v>2</v>
      </c>
      <c r="D5">
        <f>COUNTIFS(invol!$N:$N,$A5,invol!$O:$O,D$2)</f>
        <v>7</v>
      </c>
      <c r="E5">
        <f>COUNTIFS(invol!$N:$N,$A5,invol!$O:$O,E$2)</f>
        <v>2</v>
      </c>
      <c r="F5">
        <f>COUNTIFS(invol!$N:$N,$A5,invol!$O:$O,F$2)</f>
        <v>3</v>
      </c>
      <c r="G5">
        <f>COUNTIFS(invol!$N:$N,$A5,invol!$O:$O,G$2)</f>
        <v>1</v>
      </c>
      <c r="H5">
        <f>COUNTIFS(invol!$N:$N,$A5,invol!$O:$O,H$2)</f>
        <v>0</v>
      </c>
      <c r="I5">
        <f>COUNTIFS(invol!$N:$N,$A5,invol!$O:$O,I$2)</f>
        <v>2</v>
      </c>
      <c r="J5">
        <f>COUNTIFS(invol!$N:$N,$A5,invol!$O:$O,J$2)</f>
        <v>0</v>
      </c>
      <c r="K5">
        <f>COUNTIFS(invol!$N:$N,$A5,invol!$O:$O,K$2)</f>
        <v>0</v>
      </c>
    </row>
    <row r="6" spans="1:11">
      <c r="A6">
        <v>3</v>
      </c>
      <c r="B6">
        <f>COUNTIFS(invol!$N:$N,$A6,invol!$O:$O,B$2)</f>
        <v>3</v>
      </c>
      <c r="C6">
        <f>COUNTIFS(invol!$N:$N,$A6,invol!$O:$O,C$2)</f>
        <v>3</v>
      </c>
      <c r="D6">
        <f>COUNTIFS(invol!$N:$N,$A6,invol!$O:$O,D$2)</f>
        <v>4</v>
      </c>
      <c r="E6">
        <f>COUNTIFS(invol!$N:$N,$A6,invol!$O:$O,E$2)</f>
        <v>2</v>
      </c>
      <c r="F6">
        <f>COUNTIFS(invol!$N:$N,$A6,invol!$O:$O,F$2)</f>
        <v>1</v>
      </c>
      <c r="G6">
        <f>COUNTIFS(invol!$N:$N,$A6,invol!$O:$O,G$2)</f>
        <v>1</v>
      </c>
      <c r="H6">
        <f>COUNTIFS(invol!$N:$N,$A6,invol!$O:$O,H$2)</f>
        <v>0</v>
      </c>
      <c r="I6">
        <f>COUNTIFS(invol!$N:$N,$A6,invol!$O:$O,I$2)</f>
        <v>1</v>
      </c>
      <c r="J6">
        <f>COUNTIFS(invol!$N:$N,$A6,invol!$O:$O,J$2)</f>
        <v>1</v>
      </c>
      <c r="K6">
        <f>COUNTIFS(invol!$N:$N,$A6,invol!$O:$O,K$2)</f>
        <v>0</v>
      </c>
    </row>
    <row r="7" spans="1:11">
      <c r="A7">
        <v>4</v>
      </c>
      <c r="B7">
        <f>COUNTIFS(invol!$N:$N,$A7,invol!$O:$O,B$2)</f>
        <v>1</v>
      </c>
      <c r="C7">
        <f>COUNTIFS(invol!$N:$N,$A7,invol!$O:$O,C$2)</f>
        <v>1</v>
      </c>
      <c r="D7">
        <f>COUNTIFS(invol!$N:$N,$A7,invol!$O:$O,D$2)</f>
        <v>1</v>
      </c>
      <c r="E7">
        <f>COUNTIFS(invol!$N:$N,$A7,invol!$O:$O,E$2)</f>
        <v>0</v>
      </c>
      <c r="F7">
        <f>COUNTIFS(invol!$N:$N,$A7,invol!$O:$O,F$2)</f>
        <v>0</v>
      </c>
      <c r="G7">
        <f>COUNTIFS(invol!$N:$N,$A7,invol!$O:$O,G$2)</f>
        <v>2</v>
      </c>
      <c r="H7">
        <f>COUNTIFS(invol!$N:$N,$A7,invol!$O:$O,H$2)</f>
        <v>0</v>
      </c>
      <c r="I7">
        <f>COUNTIFS(invol!$N:$N,$A7,invol!$O:$O,I$2)</f>
        <v>0</v>
      </c>
      <c r="J7">
        <f>COUNTIFS(invol!$N:$N,$A7,invol!$O:$O,J$2)</f>
        <v>0</v>
      </c>
      <c r="K7">
        <f>COUNTIFS(invol!$N:$N,$A7,invol!$O:$O,K$2)</f>
        <v>0</v>
      </c>
    </row>
    <row r="8" spans="1:11">
      <c r="A8">
        <v>5</v>
      </c>
      <c r="B8">
        <f>COUNTIFS(invol!$N:$N,$A8,invol!$O:$O,B$2)</f>
        <v>0</v>
      </c>
      <c r="C8">
        <f>COUNTIFS(invol!$N:$N,$A8,invol!$O:$O,C$2)</f>
        <v>1</v>
      </c>
      <c r="D8">
        <f>COUNTIFS(invol!$N:$N,$A8,invol!$O:$O,D$2)</f>
        <v>0</v>
      </c>
      <c r="E8">
        <f>COUNTIFS(invol!$N:$N,$A8,invol!$O:$O,E$2)</f>
        <v>0</v>
      </c>
      <c r="F8">
        <f>COUNTIFS(invol!$N:$N,$A8,invol!$O:$O,F$2)</f>
        <v>1</v>
      </c>
      <c r="G8">
        <f>COUNTIFS(invol!$N:$N,$A8,invol!$O:$O,G$2)</f>
        <v>0</v>
      </c>
      <c r="H8">
        <f>COUNTIFS(invol!$N:$N,$A8,invol!$O:$O,H$2)</f>
        <v>0</v>
      </c>
      <c r="I8">
        <f>COUNTIFS(invol!$N:$N,$A8,invol!$O:$O,I$2)</f>
        <v>1</v>
      </c>
      <c r="J8">
        <f>COUNTIFS(invol!$N:$N,$A8,invol!$O:$O,J$2)</f>
        <v>0</v>
      </c>
      <c r="K8">
        <f>COUNTIFS(invol!$N:$N,$A8,invol!$O:$O,K$2)</f>
        <v>0</v>
      </c>
    </row>
    <row r="9" spans="1:11">
      <c r="A9">
        <v>6</v>
      </c>
      <c r="B9">
        <f>COUNTIFS(invol!$N:$N,$A9,invol!$O:$O,B$2)</f>
        <v>0</v>
      </c>
      <c r="C9">
        <f>COUNTIFS(invol!$N:$N,$A9,invol!$O:$O,C$2)</f>
        <v>1</v>
      </c>
      <c r="D9">
        <f>COUNTIFS(invol!$N:$N,$A9,invol!$O:$O,D$2)</f>
        <v>2</v>
      </c>
      <c r="E9">
        <f>COUNTIFS(invol!$N:$N,$A9,invol!$O:$O,E$2)</f>
        <v>0</v>
      </c>
      <c r="F9">
        <f>COUNTIFS(invol!$N:$N,$A9,invol!$O:$O,F$2)</f>
        <v>0</v>
      </c>
      <c r="G9">
        <f>COUNTIFS(invol!$N:$N,$A9,invol!$O:$O,G$2)</f>
        <v>1</v>
      </c>
      <c r="H9">
        <f>COUNTIFS(invol!$N:$N,$A9,invol!$O:$O,H$2)</f>
        <v>0</v>
      </c>
      <c r="I9">
        <f>COUNTIFS(invol!$N:$N,$A9,invol!$O:$O,I$2)</f>
        <v>0</v>
      </c>
      <c r="J9">
        <f>COUNTIFS(invol!$N:$N,$A9,invol!$O:$O,J$2)</f>
        <v>0</v>
      </c>
      <c r="K9">
        <f>COUNTIFS(invol!$N:$N,$A9,invol!$O:$O,K$2)</f>
        <v>0</v>
      </c>
    </row>
    <row r="10" spans="1:11">
      <c r="A10">
        <v>7</v>
      </c>
      <c r="B10">
        <f>COUNTIFS(invol!$N:$N,$A10,invol!$O:$O,B$2)</f>
        <v>0</v>
      </c>
      <c r="C10">
        <f>COUNTIFS(invol!$N:$N,$A10,invol!$O:$O,C$2)</f>
        <v>0</v>
      </c>
      <c r="D10">
        <f>COUNTIFS(invol!$N:$N,$A10,invol!$O:$O,D$2)</f>
        <v>1</v>
      </c>
      <c r="E10">
        <f>COUNTIFS(invol!$N:$N,$A10,invol!$O:$O,E$2)</f>
        <v>0</v>
      </c>
      <c r="F10">
        <f>COUNTIFS(invol!$N:$N,$A10,invol!$O:$O,F$2)</f>
        <v>0</v>
      </c>
      <c r="G10">
        <f>COUNTIFS(invol!$N:$N,$A10,invol!$O:$O,G$2)</f>
        <v>0</v>
      </c>
      <c r="H10">
        <f>COUNTIFS(invol!$N:$N,$A10,invol!$O:$O,H$2)</f>
        <v>0</v>
      </c>
      <c r="I10">
        <f>COUNTIFS(invol!$N:$N,$A10,invol!$O:$O,I$2)</f>
        <v>0</v>
      </c>
      <c r="J10">
        <f>COUNTIFS(invol!$N:$N,$A10,invol!$O:$O,J$2)</f>
        <v>0</v>
      </c>
      <c r="K10">
        <f>COUNTIFS(invol!$N:$N,$A10,invol!$O:$O,K$2)</f>
        <v>0</v>
      </c>
    </row>
    <row r="11" spans="1:11">
      <c r="A11">
        <v>8</v>
      </c>
      <c r="B11">
        <f>COUNTIFS(invol!$N:$N,$A11,invol!$O:$O,B$2)</f>
        <v>0</v>
      </c>
      <c r="C11">
        <f>COUNTIFS(invol!$N:$N,$A11,invol!$O:$O,C$2)</f>
        <v>0</v>
      </c>
      <c r="D11">
        <f>COUNTIFS(invol!$N:$N,$A11,invol!$O:$O,D$2)</f>
        <v>0</v>
      </c>
      <c r="E11">
        <f>COUNTIFS(invol!$N:$N,$A11,invol!$O:$O,E$2)</f>
        <v>0</v>
      </c>
      <c r="F11">
        <f>COUNTIFS(invol!$N:$N,$A11,invol!$O:$O,F$2)</f>
        <v>0</v>
      </c>
      <c r="G11">
        <f>COUNTIFS(invol!$N:$N,$A11,invol!$O:$O,G$2)</f>
        <v>0</v>
      </c>
      <c r="H11">
        <f>COUNTIFS(invol!$N:$N,$A11,invol!$O:$O,H$2)</f>
        <v>0</v>
      </c>
      <c r="I11">
        <f>COUNTIFS(invol!$N:$N,$A11,invol!$O:$O,I$2)</f>
        <v>0</v>
      </c>
      <c r="J11">
        <f>COUNTIFS(invol!$N:$N,$A11,invol!$O:$O,J$2)</f>
        <v>1</v>
      </c>
      <c r="K11">
        <f>COUNTIFS(invol!$N:$N,$A11,invol!$O:$O,K$2)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2.75"/>
  <sheetData>
    <row r="1" spans="1:13">
      <c r="A1">
        <f>MAX(invol!R:R)</f>
        <v>8</v>
      </c>
      <c r="B1" t="s">
        <v>1</v>
      </c>
      <c r="C1">
        <f>MAX(invol!S:S)</f>
        <v>11</v>
      </c>
    </row>
    <row r="2" spans="1:13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>
        <v>0</v>
      </c>
      <c r="B3">
        <f>COUNTIFS(invol!$R:$R,$A3,invol!$S:$S,B$2)</f>
        <v>0</v>
      </c>
      <c r="C3">
        <f>COUNTIFS(invol!$R:$R,$A3,invol!$S:$S,C$2)</f>
        <v>0</v>
      </c>
      <c r="D3">
        <f>COUNTIFS(invol!$R:$R,$A3,invol!$S:$S,D$2)</f>
        <v>0</v>
      </c>
      <c r="E3">
        <f>COUNTIFS(invol!$R:$R,$A3,invol!$S:$S,E$2)</f>
        <v>0</v>
      </c>
      <c r="F3">
        <f>COUNTIFS(invol!$R:$R,$A3,invol!$S:$S,F$2)</f>
        <v>0</v>
      </c>
      <c r="G3">
        <f>COUNTIFS(invol!$R:$R,$A3,invol!$S:$S,G$2)</f>
        <v>0</v>
      </c>
      <c r="H3">
        <f>COUNTIFS(invol!$R:$R,$A3,invol!$S:$S,H$2)</f>
        <v>0</v>
      </c>
      <c r="I3">
        <f>COUNTIFS(invol!$R:$R,$A3,invol!$S:$S,I$2)</f>
        <v>0</v>
      </c>
      <c r="J3">
        <f>COUNTIFS(invol!$R:$R,$A3,invol!$S:$S,J$2)</f>
        <v>0</v>
      </c>
      <c r="K3">
        <f>COUNTIFS(invol!$R:$R,$A3,invol!$S:$S,K$2)</f>
        <v>0</v>
      </c>
      <c r="L3">
        <f>COUNTIFS(invol!$R:$R,$A3,invol!$S:$S,L$2)</f>
        <v>0</v>
      </c>
      <c r="M3">
        <f>COUNTIFS(invol!$R:$R,$A3,invol!$S:$S,M$2)</f>
        <v>0</v>
      </c>
    </row>
    <row r="4" spans="1:13">
      <c r="A4">
        <v>1</v>
      </c>
      <c r="B4">
        <f>COUNTIFS(invol!$R:$R,$A4,invol!$S:$S,B$2)</f>
        <v>1</v>
      </c>
      <c r="C4">
        <f>COUNTIFS(invol!$R:$R,$A4,invol!$S:$S,C$2)</f>
        <v>3</v>
      </c>
      <c r="D4">
        <f>COUNTIFS(invol!$R:$R,$A4,invol!$S:$S,D$2)</f>
        <v>2</v>
      </c>
      <c r="E4">
        <f>COUNTIFS(invol!$R:$R,$A4,invol!$S:$S,E$2)</f>
        <v>1</v>
      </c>
      <c r="F4">
        <f>COUNTIFS(invol!$R:$R,$A4,invol!$S:$S,F$2)</f>
        <v>3</v>
      </c>
      <c r="G4">
        <f>COUNTIFS(invol!$R:$R,$A4,invol!$S:$S,G$2)</f>
        <v>1</v>
      </c>
      <c r="H4">
        <f>COUNTIFS(invol!$R:$R,$A4,invol!$S:$S,H$2)</f>
        <v>0</v>
      </c>
      <c r="I4">
        <f>COUNTIFS(invol!$R:$R,$A4,invol!$S:$S,I$2)</f>
        <v>0</v>
      </c>
      <c r="J4">
        <f>COUNTIFS(invol!$R:$R,$A4,invol!$S:$S,J$2)</f>
        <v>0</v>
      </c>
      <c r="K4">
        <f>COUNTIFS(invol!$R:$R,$A4,invol!$S:$S,K$2)</f>
        <v>1</v>
      </c>
      <c r="L4">
        <f>COUNTIFS(invol!$R:$R,$A4,invol!$S:$S,L$2)</f>
        <v>0</v>
      </c>
      <c r="M4">
        <f>COUNTIFS(invol!$R:$R,$A4,invol!$S:$S,M$2)</f>
        <v>0</v>
      </c>
    </row>
    <row r="5" spans="1:13">
      <c r="A5">
        <v>2</v>
      </c>
      <c r="B5">
        <f>COUNTIFS(invol!$R:$R,$A5,invol!$S:$S,B$2)</f>
        <v>0</v>
      </c>
      <c r="C5">
        <f>COUNTIFS(invol!$R:$R,$A5,invol!$S:$S,C$2)</f>
        <v>1</v>
      </c>
      <c r="D5">
        <f>COUNTIFS(invol!$R:$R,$A5,invol!$S:$S,D$2)</f>
        <v>0</v>
      </c>
      <c r="E5">
        <f>COUNTIFS(invol!$R:$R,$A5,invol!$S:$S,E$2)</f>
        <v>2</v>
      </c>
      <c r="F5">
        <f>COUNTIFS(invol!$R:$R,$A5,invol!$S:$S,F$2)</f>
        <v>1</v>
      </c>
      <c r="G5">
        <f>COUNTIFS(invol!$R:$R,$A5,invol!$S:$S,G$2)</f>
        <v>0</v>
      </c>
      <c r="H5">
        <f>COUNTIFS(invol!$R:$R,$A5,invol!$S:$S,H$2)</f>
        <v>0</v>
      </c>
      <c r="I5">
        <f>COUNTIFS(invol!$R:$R,$A5,invol!$S:$S,I$2)</f>
        <v>1</v>
      </c>
      <c r="J5">
        <f>COUNTIFS(invol!$R:$R,$A5,invol!$S:$S,J$2)</f>
        <v>0</v>
      </c>
      <c r="K5">
        <f>COUNTIFS(invol!$R:$R,$A5,invol!$S:$S,K$2)</f>
        <v>2</v>
      </c>
      <c r="L5">
        <f>COUNTIFS(invol!$R:$R,$A5,invol!$S:$S,L$2)</f>
        <v>1</v>
      </c>
      <c r="M5">
        <f>COUNTIFS(invol!$R:$R,$A5,invol!$S:$S,M$2)</f>
        <v>0</v>
      </c>
    </row>
    <row r="6" spans="1:13">
      <c r="A6">
        <v>3</v>
      </c>
      <c r="B6">
        <f>COUNTIFS(invol!$R:$R,$A6,invol!$S:$S,B$2)</f>
        <v>0</v>
      </c>
      <c r="C6">
        <f>COUNTIFS(invol!$R:$R,$A6,invol!$S:$S,C$2)</f>
        <v>0</v>
      </c>
      <c r="D6">
        <f>COUNTIFS(invol!$R:$R,$A6,invol!$S:$S,D$2)</f>
        <v>1</v>
      </c>
      <c r="E6">
        <f>COUNTIFS(invol!$R:$R,$A6,invol!$S:$S,E$2)</f>
        <v>1</v>
      </c>
      <c r="F6">
        <f>COUNTIFS(invol!$R:$R,$A6,invol!$S:$S,F$2)</f>
        <v>1</v>
      </c>
      <c r="G6">
        <f>COUNTIFS(invol!$R:$R,$A6,invol!$S:$S,G$2)</f>
        <v>1</v>
      </c>
      <c r="H6">
        <f>COUNTIFS(invol!$R:$R,$A6,invol!$S:$S,H$2)</f>
        <v>1</v>
      </c>
      <c r="I6">
        <f>COUNTIFS(invol!$R:$R,$A6,invol!$S:$S,I$2)</f>
        <v>0</v>
      </c>
      <c r="J6">
        <f>COUNTIFS(invol!$R:$R,$A6,invol!$S:$S,J$2)</f>
        <v>1</v>
      </c>
      <c r="K6">
        <f>COUNTIFS(invol!$R:$R,$A6,invol!$S:$S,K$2)</f>
        <v>0</v>
      </c>
      <c r="L6">
        <f>COUNTIFS(invol!$R:$R,$A6,invol!$S:$S,L$2)</f>
        <v>0</v>
      </c>
      <c r="M6">
        <f>COUNTIFS(invol!$R:$R,$A6,invol!$S:$S,M$2)</f>
        <v>0</v>
      </c>
    </row>
    <row r="7" spans="1:13">
      <c r="A7">
        <v>4</v>
      </c>
      <c r="B7">
        <f>COUNTIFS(invol!$R:$R,$A7,invol!$S:$S,B$2)</f>
        <v>1</v>
      </c>
      <c r="C7">
        <f>COUNTIFS(invol!$R:$R,$A7,invol!$S:$S,C$2)</f>
        <v>0</v>
      </c>
      <c r="D7">
        <f>COUNTIFS(invol!$R:$R,$A7,invol!$S:$S,D$2)</f>
        <v>1</v>
      </c>
      <c r="E7">
        <f>COUNTIFS(invol!$R:$R,$A7,invol!$S:$S,E$2)</f>
        <v>0</v>
      </c>
      <c r="F7">
        <f>COUNTIFS(invol!$R:$R,$A7,invol!$S:$S,F$2)</f>
        <v>0</v>
      </c>
      <c r="G7">
        <f>COUNTIFS(invol!$R:$R,$A7,invol!$S:$S,G$2)</f>
        <v>0</v>
      </c>
      <c r="H7">
        <f>COUNTIFS(invol!$R:$R,$A7,invol!$S:$S,H$2)</f>
        <v>0</v>
      </c>
      <c r="I7">
        <f>COUNTIFS(invol!$R:$R,$A7,invol!$S:$S,I$2)</f>
        <v>0</v>
      </c>
      <c r="J7">
        <f>COUNTIFS(invol!$R:$R,$A7,invol!$S:$S,J$2)</f>
        <v>1</v>
      </c>
      <c r="K7">
        <f>COUNTIFS(invol!$R:$R,$A7,invol!$S:$S,K$2)</f>
        <v>0</v>
      </c>
      <c r="L7">
        <f>COUNTIFS(invol!$R:$R,$A7,invol!$S:$S,L$2)</f>
        <v>0</v>
      </c>
      <c r="M7">
        <f>COUNTIFS(invol!$R:$R,$A7,invol!$S:$S,M$2)</f>
        <v>0</v>
      </c>
    </row>
    <row r="8" spans="1:13">
      <c r="A8">
        <v>5</v>
      </c>
      <c r="B8">
        <f>COUNTIFS(invol!$R:$R,$A8,invol!$S:$S,B$2)</f>
        <v>1</v>
      </c>
      <c r="C8">
        <f>COUNTIFS(invol!$R:$R,$A8,invol!$S:$S,C$2)</f>
        <v>0</v>
      </c>
      <c r="D8">
        <f>COUNTIFS(invol!$R:$R,$A8,invol!$S:$S,D$2)</f>
        <v>0</v>
      </c>
      <c r="E8">
        <f>COUNTIFS(invol!$R:$R,$A8,invol!$S:$S,E$2)</f>
        <v>0</v>
      </c>
      <c r="F8">
        <f>COUNTIFS(invol!$R:$R,$A8,invol!$S:$S,F$2)</f>
        <v>0</v>
      </c>
      <c r="G8">
        <f>COUNTIFS(invol!$R:$R,$A8,invol!$S:$S,G$2)</f>
        <v>1</v>
      </c>
      <c r="H8">
        <f>COUNTIFS(invol!$R:$R,$A8,invol!$S:$S,H$2)</f>
        <v>0</v>
      </c>
      <c r="I8">
        <f>COUNTIFS(invol!$R:$R,$A8,invol!$S:$S,I$2)</f>
        <v>0</v>
      </c>
      <c r="J8">
        <f>COUNTIFS(invol!$R:$R,$A8,invol!$S:$S,J$2)</f>
        <v>0</v>
      </c>
      <c r="K8">
        <f>COUNTIFS(invol!$R:$R,$A8,invol!$S:$S,K$2)</f>
        <v>0</v>
      </c>
      <c r="L8">
        <f>COUNTIFS(invol!$R:$R,$A8,invol!$S:$S,L$2)</f>
        <v>0</v>
      </c>
      <c r="M8">
        <f>COUNTIFS(invol!$R:$R,$A8,invol!$S:$S,M$2)</f>
        <v>0</v>
      </c>
    </row>
    <row r="9" spans="1:13">
      <c r="A9">
        <v>6</v>
      </c>
      <c r="B9">
        <f>COUNTIFS(invol!$R:$R,$A9,invol!$S:$S,B$2)</f>
        <v>0</v>
      </c>
      <c r="C9">
        <f>COUNTIFS(invol!$R:$R,$A9,invol!$S:$S,C$2)</f>
        <v>1</v>
      </c>
      <c r="D9">
        <f>COUNTIFS(invol!$R:$R,$A9,invol!$S:$S,D$2)</f>
        <v>1</v>
      </c>
      <c r="E9">
        <f>COUNTIFS(invol!$R:$R,$A9,invol!$S:$S,E$2)</f>
        <v>0</v>
      </c>
      <c r="F9">
        <f>COUNTIFS(invol!$R:$R,$A9,invol!$S:$S,F$2)</f>
        <v>0</v>
      </c>
      <c r="G9">
        <f>COUNTIFS(invol!$R:$R,$A9,invol!$S:$S,G$2)</f>
        <v>0</v>
      </c>
      <c r="H9">
        <f>COUNTIFS(invol!$R:$R,$A9,invol!$S:$S,H$2)</f>
        <v>0</v>
      </c>
      <c r="I9">
        <f>COUNTIFS(invol!$R:$R,$A9,invol!$S:$S,I$2)</f>
        <v>0</v>
      </c>
      <c r="J9">
        <f>COUNTIFS(invol!$R:$R,$A9,invol!$S:$S,J$2)</f>
        <v>0</v>
      </c>
      <c r="K9">
        <f>COUNTIFS(invol!$R:$R,$A9,invol!$S:$S,K$2)</f>
        <v>0</v>
      </c>
      <c r="L9">
        <f>COUNTIFS(invol!$R:$R,$A9,invol!$S:$S,L$2)</f>
        <v>0</v>
      </c>
      <c r="M9">
        <f>COUNTIFS(invol!$R:$R,$A9,invol!$S:$S,M$2)</f>
        <v>0</v>
      </c>
    </row>
    <row r="10" spans="1:13">
      <c r="A10">
        <v>7</v>
      </c>
      <c r="B10">
        <f>COUNTIFS(invol!$R:$R,$A10,invol!$S:$S,B$2)</f>
        <v>0</v>
      </c>
      <c r="C10">
        <f>COUNTIFS(invol!$R:$R,$A10,invol!$S:$S,C$2)</f>
        <v>0</v>
      </c>
      <c r="D10">
        <f>COUNTIFS(invol!$R:$R,$A10,invol!$S:$S,D$2)</f>
        <v>0</v>
      </c>
      <c r="E10">
        <f>COUNTIFS(invol!$R:$R,$A10,invol!$S:$S,E$2)</f>
        <v>0</v>
      </c>
      <c r="F10">
        <f>COUNTIFS(invol!$R:$R,$A10,invol!$S:$S,F$2)</f>
        <v>0</v>
      </c>
      <c r="G10">
        <f>COUNTIFS(invol!$R:$R,$A10,invol!$S:$S,G$2)</f>
        <v>0</v>
      </c>
      <c r="H10">
        <f>COUNTIFS(invol!$R:$R,$A10,invol!$S:$S,H$2)</f>
        <v>0</v>
      </c>
      <c r="I10">
        <f>COUNTIFS(invol!$R:$R,$A10,invol!$S:$S,I$2)</f>
        <v>0</v>
      </c>
      <c r="J10">
        <f>COUNTIFS(invol!$R:$R,$A10,invol!$S:$S,J$2)</f>
        <v>0</v>
      </c>
      <c r="K10">
        <f>COUNTIFS(invol!$R:$R,$A10,invol!$S:$S,K$2)</f>
        <v>0</v>
      </c>
      <c r="L10">
        <f>COUNTIFS(invol!$R:$R,$A10,invol!$S:$S,L$2)</f>
        <v>0</v>
      </c>
      <c r="M10">
        <f>COUNTIFS(invol!$R:$R,$A10,invol!$S:$S,M$2)</f>
        <v>1</v>
      </c>
    </row>
    <row r="11" spans="1:13">
      <c r="A11">
        <v>8</v>
      </c>
      <c r="B11">
        <f>COUNTIFS(invol!$R:$R,$A11,invol!$S:$S,B$2)</f>
        <v>0</v>
      </c>
      <c r="C11">
        <f>COUNTIFS(invol!$R:$R,$A11,invol!$S:$S,C$2)</f>
        <v>0</v>
      </c>
      <c r="D11">
        <f>COUNTIFS(invol!$R:$R,$A11,invol!$S:$S,D$2)</f>
        <v>0</v>
      </c>
      <c r="E11">
        <f>COUNTIFS(invol!$R:$R,$A11,invol!$S:$S,E$2)</f>
        <v>0</v>
      </c>
      <c r="F11">
        <f>COUNTIFS(invol!$R:$R,$A11,invol!$S:$S,F$2)</f>
        <v>0</v>
      </c>
      <c r="G11">
        <f>COUNTIFS(invol!$R:$R,$A11,invol!$S:$S,G$2)</f>
        <v>0</v>
      </c>
      <c r="H11">
        <f>COUNTIFS(invol!$R:$R,$A11,invol!$S:$S,H$2)</f>
        <v>0</v>
      </c>
      <c r="I11">
        <f>COUNTIFS(invol!$R:$R,$A11,invol!$S:$S,I$2)</f>
        <v>1</v>
      </c>
      <c r="J11">
        <f>COUNTIFS(invol!$R:$R,$A11,invol!$S:$S,J$2)</f>
        <v>0</v>
      </c>
      <c r="K11">
        <f>COUNTIFS(invol!$R:$R,$A11,invol!$S:$S,K$2)</f>
        <v>0</v>
      </c>
      <c r="L11">
        <f>COUNTIFS(invol!$R:$R,$A11,invol!$S:$S,L$2)</f>
        <v>0</v>
      </c>
      <c r="M11">
        <f>COUNTIFS(invol!$R:$R,$A11,invol!$S:$S,M$2)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5"/>
  <sheetViews>
    <sheetView workbookViewId="0"/>
  </sheetViews>
  <sheetFormatPr defaultRowHeight="12.75"/>
  <sheetData>
    <row r="1" spans="1:19">
      <c r="A1">
        <f>MAX(invol!V:V)</f>
        <v>12</v>
      </c>
      <c r="B1" t="s">
        <v>1</v>
      </c>
      <c r="C1">
        <f>MAX(invol!W:W)</f>
        <v>17</v>
      </c>
    </row>
    <row r="2" spans="1:19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19">
      <c r="A3">
        <v>0</v>
      </c>
      <c r="B3">
        <f>COUNTIFS(invol!$V:$V,$A3,invol!$W:$W,B$2)</f>
        <v>0</v>
      </c>
      <c r="C3">
        <f>COUNTIFS(invol!$V:$V,$A3,invol!$W:$W,C$2)</f>
        <v>0</v>
      </c>
      <c r="D3">
        <f>COUNTIFS(invol!$V:$V,$A3,invol!$W:$W,D$2)</f>
        <v>0</v>
      </c>
      <c r="E3">
        <f>COUNTIFS(invol!$V:$V,$A3,invol!$W:$W,E$2)</f>
        <v>0</v>
      </c>
      <c r="F3">
        <f>COUNTIFS(invol!$V:$V,$A3,invol!$W:$W,F$2)</f>
        <v>0</v>
      </c>
      <c r="G3">
        <f>COUNTIFS(invol!$V:$V,$A3,invol!$W:$W,G$2)</f>
        <v>0</v>
      </c>
      <c r="H3">
        <f>COUNTIFS(invol!$V:$V,$A3,invol!$W:$W,H$2)</f>
        <v>0</v>
      </c>
      <c r="I3">
        <f>COUNTIFS(invol!$V:$V,$A3,invol!$W:$W,I$2)</f>
        <v>0</v>
      </c>
      <c r="J3">
        <f>COUNTIFS(invol!$V:$V,$A3,invol!$W:$W,J$2)</f>
        <v>0</v>
      </c>
      <c r="K3">
        <f>COUNTIFS(invol!$V:$V,$A3,invol!$W:$W,K$2)</f>
        <v>0</v>
      </c>
      <c r="L3">
        <f>COUNTIFS(invol!$V:$V,$A3,invol!$W:$W,L$2)</f>
        <v>0</v>
      </c>
      <c r="M3">
        <f>COUNTIFS(invol!$V:$V,$A3,invol!$W:$W,M$2)</f>
        <v>0</v>
      </c>
      <c r="N3">
        <f>COUNTIFS(invol!$V:$V,$A3,invol!$W:$W,N$2)</f>
        <v>0</v>
      </c>
      <c r="O3">
        <f>COUNTIFS(invol!$V:$V,$A3,invol!$W:$W,O$2)</f>
        <v>0</v>
      </c>
      <c r="P3">
        <f>COUNTIFS(invol!$V:$V,$A3,invol!$W:$W,P$2)</f>
        <v>0</v>
      </c>
      <c r="Q3">
        <f>COUNTIFS(invol!$V:$V,$A3,invol!$W:$W,Q$2)</f>
        <v>0</v>
      </c>
      <c r="R3">
        <f>COUNTIFS(invol!$V:$V,$A3,invol!$W:$W,R$2)</f>
        <v>0</v>
      </c>
      <c r="S3">
        <f>COUNTIFS(invol!$V:$V,$A3,invol!$W:$W,S$2)</f>
        <v>0</v>
      </c>
    </row>
    <row r="4" spans="1:19">
      <c r="A4">
        <v>1</v>
      </c>
      <c r="B4">
        <f>COUNTIFS(invol!$V:$V,$A4,invol!$W:$W,B$2)</f>
        <v>0</v>
      </c>
      <c r="C4">
        <f>COUNTIFS(invol!$V:$V,$A4,invol!$W:$W,C$2)</f>
        <v>8</v>
      </c>
      <c r="D4">
        <f>COUNTIFS(invol!$V:$V,$A4,invol!$W:$W,D$2)</f>
        <v>2</v>
      </c>
      <c r="E4">
        <f>COUNTIFS(invol!$V:$V,$A4,invol!$W:$W,E$2)</f>
        <v>6</v>
      </c>
      <c r="F4">
        <f>COUNTIFS(invol!$V:$V,$A4,invol!$W:$W,F$2)</f>
        <v>4</v>
      </c>
      <c r="G4">
        <f>COUNTIFS(invol!$V:$V,$A4,invol!$W:$W,G$2)</f>
        <v>0</v>
      </c>
      <c r="H4">
        <f>COUNTIFS(invol!$V:$V,$A4,invol!$W:$W,H$2)</f>
        <v>0</v>
      </c>
      <c r="I4">
        <f>COUNTIFS(invol!$V:$V,$A4,invol!$W:$W,I$2)</f>
        <v>0</v>
      </c>
      <c r="J4">
        <f>COUNTIFS(invol!$V:$V,$A4,invol!$W:$W,J$2)</f>
        <v>2</v>
      </c>
      <c r="K4">
        <f>COUNTIFS(invol!$V:$V,$A4,invol!$W:$W,K$2)</f>
        <v>0</v>
      </c>
      <c r="L4">
        <f>COUNTIFS(invol!$V:$V,$A4,invol!$W:$W,L$2)</f>
        <v>0</v>
      </c>
      <c r="M4">
        <f>COUNTIFS(invol!$V:$V,$A4,invol!$W:$W,M$2)</f>
        <v>0</v>
      </c>
      <c r="N4">
        <f>COUNTIFS(invol!$V:$V,$A4,invol!$W:$W,N$2)</f>
        <v>0</v>
      </c>
      <c r="O4">
        <f>COUNTIFS(invol!$V:$V,$A4,invol!$W:$W,O$2)</f>
        <v>0</v>
      </c>
      <c r="P4">
        <f>COUNTIFS(invol!$V:$V,$A4,invol!$W:$W,P$2)</f>
        <v>0</v>
      </c>
      <c r="Q4">
        <f>COUNTIFS(invol!$V:$V,$A4,invol!$W:$W,Q$2)</f>
        <v>0</v>
      </c>
      <c r="R4">
        <f>COUNTIFS(invol!$V:$V,$A4,invol!$W:$W,R$2)</f>
        <v>0</v>
      </c>
      <c r="S4">
        <f>COUNTIFS(invol!$V:$V,$A4,invol!$W:$W,S$2)</f>
        <v>0</v>
      </c>
    </row>
    <row r="5" spans="1:19">
      <c r="A5">
        <v>2</v>
      </c>
      <c r="B5">
        <f>COUNTIFS(invol!$V:$V,$A5,invol!$W:$W,B$2)</f>
        <v>0</v>
      </c>
      <c r="C5">
        <f>COUNTIFS(invol!$V:$V,$A5,invol!$W:$W,C$2)</f>
        <v>0</v>
      </c>
      <c r="D5">
        <f>COUNTIFS(invol!$V:$V,$A5,invol!$W:$W,D$2)</f>
        <v>4</v>
      </c>
      <c r="E5">
        <f>COUNTIFS(invol!$V:$V,$A5,invol!$W:$W,E$2)</f>
        <v>5</v>
      </c>
      <c r="F5">
        <f>COUNTIFS(invol!$V:$V,$A5,invol!$W:$W,F$2)</f>
        <v>2</v>
      </c>
      <c r="G5">
        <f>COUNTIFS(invol!$V:$V,$A5,invol!$W:$W,G$2)</f>
        <v>0</v>
      </c>
      <c r="H5">
        <f>COUNTIFS(invol!$V:$V,$A5,invol!$W:$W,H$2)</f>
        <v>1</v>
      </c>
      <c r="I5">
        <f>COUNTIFS(invol!$V:$V,$A5,invol!$W:$W,I$2)</f>
        <v>2</v>
      </c>
      <c r="J5">
        <f>COUNTIFS(invol!$V:$V,$A5,invol!$W:$W,J$2)</f>
        <v>0</v>
      </c>
      <c r="K5">
        <f>COUNTIFS(invol!$V:$V,$A5,invol!$W:$W,K$2)</f>
        <v>0</v>
      </c>
      <c r="L5">
        <f>COUNTIFS(invol!$V:$V,$A5,invol!$W:$W,L$2)</f>
        <v>0</v>
      </c>
      <c r="M5">
        <f>COUNTIFS(invol!$V:$V,$A5,invol!$W:$W,M$2)</f>
        <v>0</v>
      </c>
      <c r="N5">
        <f>COUNTIFS(invol!$V:$V,$A5,invol!$W:$W,N$2)</f>
        <v>1</v>
      </c>
      <c r="O5">
        <f>COUNTIFS(invol!$V:$V,$A5,invol!$W:$W,O$2)</f>
        <v>1</v>
      </c>
      <c r="P5">
        <f>COUNTIFS(invol!$V:$V,$A5,invol!$W:$W,P$2)</f>
        <v>0</v>
      </c>
      <c r="Q5">
        <f>COUNTIFS(invol!$V:$V,$A5,invol!$W:$W,Q$2)</f>
        <v>0</v>
      </c>
      <c r="R5">
        <f>COUNTIFS(invol!$V:$V,$A5,invol!$W:$W,R$2)</f>
        <v>0</v>
      </c>
      <c r="S5">
        <f>COUNTIFS(invol!$V:$V,$A5,invol!$W:$W,S$2)</f>
        <v>2</v>
      </c>
    </row>
    <row r="6" spans="1:19">
      <c r="A6">
        <v>3</v>
      </c>
      <c r="B6">
        <f>COUNTIFS(invol!$V:$V,$A6,invol!$W:$W,B$2)</f>
        <v>0</v>
      </c>
      <c r="C6">
        <f>COUNTIFS(invol!$V:$V,$A6,invol!$W:$W,C$2)</f>
        <v>0</v>
      </c>
      <c r="D6">
        <f>COUNTIFS(invol!$V:$V,$A6,invol!$W:$W,D$2)</f>
        <v>2</v>
      </c>
      <c r="E6">
        <f>COUNTIFS(invol!$V:$V,$A6,invol!$W:$W,E$2)</f>
        <v>4</v>
      </c>
      <c r="F6">
        <f>COUNTIFS(invol!$V:$V,$A6,invol!$W:$W,F$2)</f>
        <v>2</v>
      </c>
      <c r="G6">
        <f>COUNTIFS(invol!$V:$V,$A6,invol!$W:$W,G$2)</f>
        <v>0</v>
      </c>
      <c r="H6">
        <f>COUNTIFS(invol!$V:$V,$A6,invol!$W:$W,H$2)</f>
        <v>2</v>
      </c>
      <c r="I6">
        <f>COUNTIFS(invol!$V:$V,$A6,invol!$W:$W,I$2)</f>
        <v>4</v>
      </c>
      <c r="J6">
        <f>COUNTIFS(invol!$V:$V,$A6,invol!$W:$W,J$2)</f>
        <v>0</v>
      </c>
      <c r="K6">
        <f>COUNTIFS(invol!$V:$V,$A6,invol!$W:$W,K$2)</f>
        <v>0</v>
      </c>
      <c r="L6">
        <f>COUNTIFS(invol!$V:$V,$A6,invol!$W:$W,L$2)</f>
        <v>0</v>
      </c>
      <c r="M6">
        <f>COUNTIFS(invol!$V:$V,$A6,invol!$W:$W,M$2)</f>
        <v>0</v>
      </c>
      <c r="N6">
        <f>COUNTIFS(invol!$V:$V,$A6,invol!$W:$W,N$2)</f>
        <v>0</v>
      </c>
      <c r="O6">
        <f>COUNTIFS(invol!$V:$V,$A6,invol!$W:$W,O$2)</f>
        <v>0</v>
      </c>
      <c r="P6">
        <f>COUNTIFS(invol!$V:$V,$A6,invol!$W:$W,P$2)</f>
        <v>0</v>
      </c>
      <c r="Q6">
        <f>COUNTIFS(invol!$V:$V,$A6,invol!$W:$W,Q$2)</f>
        <v>0</v>
      </c>
      <c r="R6">
        <f>COUNTIFS(invol!$V:$V,$A6,invol!$W:$W,R$2)</f>
        <v>0</v>
      </c>
      <c r="S6">
        <f>COUNTIFS(invol!$V:$V,$A6,invol!$W:$W,S$2)</f>
        <v>0</v>
      </c>
    </row>
    <row r="7" spans="1:19">
      <c r="A7">
        <v>4</v>
      </c>
      <c r="B7">
        <f>COUNTIFS(invol!$V:$V,$A7,invol!$W:$W,B$2)</f>
        <v>0</v>
      </c>
      <c r="C7">
        <f>COUNTIFS(invol!$V:$V,$A7,invol!$W:$W,C$2)</f>
        <v>2</v>
      </c>
      <c r="D7">
        <f>COUNTIFS(invol!$V:$V,$A7,invol!$W:$W,D$2)</f>
        <v>2</v>
      </c>
      <c r="E7">
        <f>COUNTIFS(invol!$V:$V,$A7,invol!$W:$W,E$2)</f>
        <v>4</v>
      </c>
      <c r="F7">
        <f>COUNTIFS(invol!$V:$V,$A7,invol!$W:$W,F$2)</f>
        <v>0</v>
      </c>
      <c r="G7">
        <f>COUNTIFS(invol!$V:$V,$A7,invol!$W:$W,G$2)</f>
        <v>0</v>
      </c>
      <c r="H7">
        <f>COUNTIFS(invol!$V:$V,$A7,invol!$W:$W,H$2)</f>
        <v>2</v>
      </c>
      <c r="I7">
        <f>COUNTIFS(invol!$V:$V,$A7,invol!$W:$W,I$2)</f>
        <v>0</v>
      </c>
      <c r="J7">
        <f>COUNTIFS(invol!$V:$V,$A7,invol!$W:$W,J$2)</f>
        <v>0</v>
      </c>
      <c r="K7">
        <f>COUNTIFS(invol!$V:$V,$A7,invol!$W:$W,K$2)</f>
        <v>2</v>
      </c>
      <c r="L7">
        <f>COUNTIFS(invol!$V:$V,$A7,invol!$W:$W,L$2)</f>
        <v>0</v>
      </c>
      <c r="M7">
        <f>COUNTIFS(invol!$V:$V,$A7,invol!$W:$W,M$2)</f>
        <v>0</v>
      </c>
      <c r="N7">
        <f>COUNTIFS(invol!$V:$V,$A7,invol!$W:$W,N$2)</f>
        <v>0</v>
      </c>
      <c r="O7">
        <f>COUNTIFS(invol!$V:$V,$A7,invol!$W:$W,O$2)</f>
        <v>0</v>
      </c>
      <c r="P7">
        <f>COUNTIFS(invol!$V:$V,$A7,invol!$W:$W,P$2)</f>
        <v>0</v>
      </c>
      <c r="Q7">
        <f>COUNTIFS(invol!$V:$V,$A7,invol!$W:$W,Q$2)</f>
        <v>0</v>
      </c>
      <c r="R7">
        <f>COUNTIFS(invol!$V:$V,$A7,invol!$W:$W,R$2)</f>
        <v>0</v>
      </c>
      <c r="S7">
        <f>COUNTIFS(invol!$V:$V,$A7,invol!$W:$W,S$2)</f>
        <v>0</v>
      </c>
    </row>
    <row r="8" spans="1:19">
      <c r="A8">
        <v>5</v>
      </c>
      <c r="B8">
        <f>COUNTIFS(invol!$V:$V,$A8,invol!$W:$W,B$2)</f>
        <v>0</v>
      </c>
      <c r="C8">
        <f>COUNTIFS(invol!$V:$V,$A8,invol!$W:$W,C$2)</f>
        <v>0</v>
      </c>
      <c r="D8">
        <f>COUNTIFS(invol!$V:$V,$A8,invol!$W:$W,D$2)</f>
        <v>0</v>
      </c>
      <c r="E8">
        <f>COUNTIFS(invol!$V:$V,$A8,invol!$W:$W,E$2)</f>
        <v>4</v>
      </c>
      <c r="F8">
        <f>COUNTIFS(invol!$V:$V,$A8,invol!$W:$W,F$2)</f>
        <v>0</v>
      </c>
      <c r="G8">
        <f>COUNTIFS(invol!$V:$V,$A8,invol!$W:$W,G$2)</f>
        <v>0</v>
      </c>
      <c r="H8">
        <f>COUNTIFS(invol!$V:$V,$A8,invol!$W:$W,H$2)</f>
        <v>0</v>
      </c>
      <c r="I8">
        <f>COUNTIFS(invol!$V:$V,$A8,invol!$W:$W,I$2)</f>
        <v>0</v>
      </c>
      <c r="J8">
        <f>COUNTIFS(invol!$V:$V,$A8,invol!$W:$W,J$2)</f>
        <v>0</v>
      </c>
      <c r="K8">
        <f>COUNTIFS(invol!$V:$V,$A8,invol!$W:$W,K$2)</f>
        <v>2</v>
      </c>
      <c r="L8">
        <f>COUNTIFS(invol!$V:$V,$A8,invol!$W:$W,L$2)</f>
        <v>0</v>
      </c>
      <c r="M8">
        <f>COUNTIFS(invol!$V:$V,$A8,invol!$W:$W,M$2)</f>
        <v>0</v>
      </c>
      <c r="N8">
        <f>COUNTIFS(invol!$V:$V,$A8,invol!$W:$W,N$2)</f>
        <v>0</v>
      </c>
      <c r="O8">
        <f>COUNTIFS(invol!$V:$V,$A8,invol!$W:$W,O$2)</f>
        <v>0</v>
      </c>
      <c r="P8">
        <f>COUNTIFS(invol!$V:$V,$A8,invol!$W:$W,P$2)</f>
        <v>0</v>
      </c>
      <c r="Q8">
        <f>COUNTIFS(invol!$V:$V,$A8,invol!$W:$W,Q$2)</f>
        <v>0</v>
      </c>
      <c r="R8">
        <f>COUNTIFS(invol!$V:$V,$A8,invol!$W:$W,R$2)</f>
        <v>0</v>
      </c>
      <c r="S8">
        <f>COUNTIFS(invol!$V:$V,$A8,invol!$W:$W,S$2)</f>
        <v>0</v>
      </c>
    </row>
    <row r="9" spans="1:19">
      <c r="A9">
        <v>6</v>
      </c>
      <c r="B9">
        <f>COUNTIFS(invol!$V:$V,$A9,invol!$W:$W,B$2)</f>
        <v>0</v>
      </c>
      <c r="C9">
        <f>COUNTIFS(invol!$V:$V,$A9,invol!$W:$W,C$2)</f>
        <v>2</v>
      </c>
      <c r="D9">
        <f>COUNTIFS(invol!$V:$V,$A9,invol!$W:$W,D$2)</f>
        <v>0</v>
      </c>
      <c r="E9">
        <f>COUNTIFS(invol!$V:$V,$A9,invol!$W:$W,E$2)</f>
        <v>0</v>
      </c>
      <c r="F9">
        <f>COUNTIFS(invol!$V:$V,$A9,invol!$W:$W,F$2)</f>
        <v>1</v>
      </c>
      <c r="G9">
        <f>COUNTIFS(invol!$V:$V,$A9,invol!$W:$W,G$2)</f>
        <v>0</v>
      </c>
      <c r="H9">
        <f>COUNTIFS(invol!$V:$V,$A9,invol!$W:$W,H$2)</f>
        <v>2</v>
      </c>
      <c r="I9">
        <f>COUNTIFS(invol!$V:$V,$A9,invol!$W:$W,I$2)</f>
        <v>0</v>
      </c>
      <c r="J9">
        <f>COUNTIFS(invol!$V:$V,$A9,invol!$W:$W,J$2)</f>
        <v>4</v>
      </c>
      <c r="K9">
        <f>COUNTIFS(invol!$V:$V,$A9,invol!$W:$W,K$2)</f>
        <v>0</v>
      </c>
      <c r="L9">
        <f>COUNTIFS(invol!$V:$V,$A9,invol!$W:$W,L$2)</f>
        <v>1</v>
      </c>
      <c r="M9">
        <f>COUNTIFS(invol!$V:$V,$A9,invol!$W:$W,M$2)</f>
        <v>0</v>
      </c>
      <c r="N9">
        <f>COUNTIFS(invol!$V:$V,$A9,invol!$W:$W,N$2)</f>
        <v>0</v>
      </c>
      <c r="O9">
        <f>COUNTIFS(invol!$V:$V,$A9,invol!$W:$W,O$2)</f>
        <v>0</v>
      </c>
      <c r="P9">
        <f>COUNTIFS(invol!$V:$V,$A9,invol!$W:$W,P$2)</f>
        <v>0</v>
      </c>
      <c r="Q9">
        <f>COUNTIFS(invol!$V:$V,$A9,invol!$W:$W,Q$2)</f>
        <v>0</v>
      </c>
      <c r="R9">
        <f>COUNTIFS(invol!$V:$V,$A9,invol!$W:$W,R$2)</f>
        <v>0</v>
      </c>
      <c r="S9">
        <f>COUNTIFS(invol!$V:$V,$A9,invol!$W:$W,S$2)</f>
        <v>0</v>
      </c>
    </row>
    <row r="10" spans="1:19">
      <c r="A10">
        <v>7</v>
      </c>
      <c r="B10">
        <f>COUNTIFS(invol!$V:$V,$A10,invol!$W:$W,B$2)</f>
        <v>0</v>
      </c>
      <c r="C10">
        <f>COUNTIFS(invol!$V:$V,$A10,invol!$W:$W,C$2)</f>
        <v>0</v>
      </c>
      <c r="D10">
        <f>COUNTIFS(invol!$V:$V,$A10,invol!$W:$W,D$2)</f>
        <v>0</v>
      </c>
      <c r="E10">
        <f>COUNTIFS(invol!$V:$V,$A10,invol!$W:$W,E$2)</f>
        <v>0</v>
      </c>
      <c r="F10">
        <f>COUNTIFS(invol!$V:$V,$A10,invol!$W:$W,F$2)</f>
        <v>0</v>
      </c>
      <c r="G10">
        <f>COUNTIFS(invol!$V:$V,$A10,invol!$W:$W,G$2)</f>
        <v>0</v>
      </c>
      <c r="H10">
        <f>COUNTIFS(invol!$V:$V,$A10,invol!$W:$W,H$2)</f>
        <v>0</v>
      </c>
      <c r="I10">
        <f>COUNTIFS(invol!$V:$V,$A10,invol!$W:$W,I$2)</f>
        <v>0</v>
      </c>
      <c r="J10">
        <f>COUNTIFS(invol!$V:$V,$A10,invol!$W:$W,J$2)</f>
        <v>0</v>
      </c>
      <c r="K10">
        <f>COUNTIFS(invol!$V:$V,$A10,invol!$W:$W,K$2)</f>
        <v>0</v>
      </c>
      <c r="L10">
        <f>COUNTIFS(invol!$V:$V,$A10,invol!$W:$W,L$2)</f>
        <v>0</v>
      </c>
      <c r="M10">
        <f>COUNTIFS(invol!$V:$V,$A10,invol!$W:$W,M$2)</f>
        <v>0</v>
      </c>
      <c r="N10">
        <f>COUNTIFS(invol!$V:$V,$A10,invol!$W:$W,N$2)</f>
        <v>0</v>
      </c>
      <c r="O10">
        <f>COUNTIFS(invol!$V:$V,$A10,invol!$W:$W,O$2)</f>
        <v>0</v>
      </c>
      <c r="P10">
        <f>COUNTIFS(invol!$V:$V,$A10,invol!$W:$W,P$2)</f>
        <v>0</v>
      </c>
      <c r="Q10">
        <f>COUNTIFS(invol!$V:$V,$A10,invol!$W:$W,Q$2)</f>
        <v>0</v>
      </c>
      <c r="R10">
        <f>COUNTIFS(invol!$V:$V,$A10,invol!$W:$W,R$2)</f>
        <v>0</v>
      </c>
      <c r="S10">
        <f>COUNTIFS(invol!$V:$V,$A10,invol!$W:$W,S$2)</f>
        <v>0</v>
      </c>
    </row>
    <row r="11" spans="1:19">
      <c r="A11">
        <v>8</v>
      </c>
      <c r="B11">
        <f>COUNTIFS(invol!$V:$V,$A11,invol!$W:$W,B$2)</f>
        <v>2</v>
      </c>
      <c r="C11">
        <f>COUNTIFS(invol!$V:$V,$A11,invol!$W:$W,C$2)</f>
        <v>0</v>
      </c>
      <c r="D11">
        <f>COUNTIFS(invol!$V:$V,$A11,invol!$W:$W,D$2)</f>
        <v>0</v>
      </c>
      <c r="E11">
        <f>COUNTIFS(invol!$V:$V,$A11,invol!$W:$W,E$2)</f>
        <v>0</v>
      </c>
      <c r="F11">
        <f>COUNTIFS(invol!$V:$V,$A11,invol!$W:$W,F$2)</f>
        <v>0</v>
      </c>
      <c r="G11">
        <f>COUNTIFS(invol!$V:$V,$A11,invol!$W:$W,G$2)</f>
        <v>0</v>
      </c>
      <c r="H11">
        <f>COUNTIFS(invol!$V:$V,$A11,invol!$W:$W,H$2)</f>
        <v>0</v>
      </c>
      <c r="I11">
        <f>COUNTIFS(invol!$V:$V,$A11,invol!$W:$W,I$2)</f>
        <v>0</v>
      </c>
      <c r="J11">
        <f>COUNTIFS(invol!$V:$V,$A11,invol!$W:$W,J$2)</f>
        <v>0</v>
      </c>
      <c r="K11">
        <f>COUNTIFS(invol!$V:$V,$A11,invol!$W:$W,K$2)</f>
        <v>0</v>
      </c>
      <c r="L11">
        <f>COUNTIFS(invol!$V:$V,$A11,invol!$W:$W,L$2)</f>
        <v>0</v>
      </c>
      <c r="M11">
        <f>COUNTIFS(invol!$V:$V,$A11,invol!$W:$W,M$2)</f>
        <v>0</v>
      </c>
      <c r="N11">
        <f>COUNTIFS(invol!$V:$V,$A11,invol!$W:$W,N$2)</f>
        <v>0</v>
      </c>
      <c r="O11">
        <f>COUNTIFS(invol!$V:$V,$A11,invol!$W:$W,O$2)</f>
        <v>0</v>
      </c>
      <c r="P11">
        <f>COUNTIFS(invol!$V:$V,$A11,invol!$W:$W,P$2)</f>
        <v>0</v>
      </c>
      <c r="Q11">
        <f>COUNTIFS(invol!$V:$V,$A11,invol!$W:$W,Q$2)</f>
        <v>0</v>
      </c>
      <c r="R11">
        <f>COUNTIFS(invol!$V:$V,$A11,invol!$W:$W,R$2)</f>
        <v>0</v>
      </c>
      <c r="S11">
        <f>COUNTIFS(invol!$V:$V,$A11,invol!$W:$W,S$2)</f>
        <v>0</v>
      </c>
    </row>
    <row r="12" spans="1:19">
      <c r="A12">
        <v>9</v>
      </c>
      <c r="B12">
        <f>COUNTIFS(invol!$V:$V,$A12,invol!$W:$W,B$2)</f>
        <v>0</v>
      </c>
      <c r="C12">
        <f>COUNTIFS(invol!$V:$V,$A12,invol!$W:$W,C$2)</f>
        <v>0</v>
      </c>
      <c r="D12">
        <f>COUNTIFS(invol!$V:$V,$A12,invol!$W:$W,D$2)</f>
        <v>0</v>
      </c>
      <c r="E12">
        <f>COUNTIFS(invol!$V:$V,$A12,invol!$W:$W,E$2)</f>
        <v>0</v>
      </c>
      <c r="F12">
        <f>COUNTIFS(invol!$V:$V,$A12,invol!$W:$W,F$2)</f>
        <v>0</v>
      </c>
      <c r="G12">
        <f>COUNTIFS(invol!$V:$V,$A12,invol!$W:$W,G$2)</f>
        <v>0</v>
      </c>
      <c r="H12">
        <f>COUNTIFS(invol!$V:$V,$A12,invol!$W:$W,H$2)</f>
        <v>0</v>
      </c>
      <c r="I12">
        <f>COUNTIFS(invol!$V:$V,$A12,invol!$W:$W,I$2)</f>
        <v>0</v>
      </c>
      <c r="J12">
        <f>COUNTIFS(invol!$V:$V,$A12,invol!$W:$W,J$2)</f>
        <v>0</v>
      </c>
      <c r="K12">
        <f>COUNTIFS(invol!$V:$V,$A12,invol!$W:$W,K$2)</f>
        <v>0</v>
      </c>
      <c r="L12">
        <f>COUNTIFS(invol!$V:$V,$A12,invol!$W:$W,L$2)</f>
        <v>0</v>
      </c>
      <c r="M12">
        <f>COUNTIFS(invol!$V:$V,$A12,invol!$W:$W,M$2)</f>
        <v>0</v>
      </c>
      <c r="N12">
        <f>COUNTIFS(invol!$V:$V,$A12,invol!$W:$W,N$2)</f>
        <v>0</v>
      </c>
      <c r="O12">
        <f>COUNTIFS(invol!$V:$V,$A12,invol!$W:$W,O$2)</f>
        <v>1</v>
      </c>
      <c r="P12">
        <f>COUNTIFS(invol!$V:$V,$A12,invol!$W:$W,P$2)</f>
        <v>0</v>
      </c>
      <c r="Q12">
        <f>COUNTIFS(invol!$V:$V,$A12,invol!$W:$W,Q$2)</f>
        <v>0</v>
      </c>
      <c r="R12">
        <f>COUNTIFS(invol!$V:$V,$A12,invol!$W:$W,R$2)</f>
        <v>0</v>
      </c>
      <c r="S12">
        <f>COUNTIFS(invol!$V:$V,$A12,invol!$W:$W,S$2)</f>
        <v>0</v>
      </c>
    </row>
    <row r="13" spans="1:19">
      <c r="A13">
        <v>10</v>
      </c>
      <c r="B13">
        <f>COUNTIFS(invol!$V:$V,$A13,invol!$W:$W,B$2)</f>
        <v>0</v>
      </c>
      <c r="C13">
        <f>COUNTIFS(invol!$V:$V,$A13,invol!$W:$W,C$2)</f>
        <v>0</v>
      </c>
      <c r="D13">
        <f>COUNTIFS(invol!$V:$V,$A13,invol!$W:$W,D$2)</f>
        <v>0</v>
      </c>
      <c r="E13">
        <f>COUNTIFS(invol!$V:$V,$A13,invol!$W:$W,E$2)</f>
        <v>0</v>
      </c>
      <c r="F13">
        <f>COUNTIFS(invol!$V:$V,$A13,invol!$W:$W,F$2)</f>
        <v>0</v>
      </c>
      <c r="G13">
        <f>COUNTIFS(invol!$V:$V,$A13,invol!$W:$W,G$2)</f>
        <v>0</v>
      </c>
      <c r="H13">
        <f>COUNTIFS(invol!$V:$V,$A13,invol!$W:$W,H$2)</f>
        <v>0</v>
      </c>
      <c r="I13">
        <f>COUNTIFS(invol!$V:$V,$A13,invol!$W:$W,I$2)</f>
        <v>0</v>
      </c>
      <c r="J13">
        <f>COUNTIFS(invol!$V:$V,$A13,invol!$W:$W,J$2)</f>
        <v>0</v>
      </c>
      <c r="K13">
        <f>COUNTIFS(invol!$V:$V,$A13,invol!$W:$W,K$2)</f>
        <v>2</v>
      </c>
      <c r="L13">
        <f>COUNTIFS(invol!$V:$V,$A13,invol!$W:$W,L$2)</f>
        <v>1</v>
      </c>
      <c r="M13">
        <f>COUNTIFS(invol!$V:$V,$A13,invol!$W:$W,M$2)</f>
        <v>0</v>
      </c>
      <c r="N13">
        <f>COUNTIFS(invol!$V:$V,$A13,invol!$W:$W,N$2)</f>
        <v>0</v>
      </c>
      <c r="O13">
        <f>COUNTIFS(invol!$V:$V,$A13,invol!$W:$W,O$2)</f>
        <v>0</v>
      </c>
      <c r="P13">
        <f>COUNTIFS(invol!$V:$V,$A13,invol!$W:$W,P$2)</f>
        <v>0</v>
      </c>
      <c r="Q13">
        <f>COUNTIFS(invol!$V:$V,$A13,invol!$W:$W,Q$2)</f>
        <v>0</v>
      </c>
      <c r="R13">
        <f>COUNTIFS(invol!$V:$V,$A13,invol!$W:$W,R$2)</f>
        <v>0</v>
      </c>
      <c r="S13">
        <f>COUNTIFS(invol!$V:$V,$A13,invol!$W:$W,S$2)</f>
        <v>0</v>
      </c>
    </row>
    <row r="14" spans="1:19">
      <c r="A14">
        <v>11</v>
      </c>
      <c r="B14">
        <f>COUNTIFS(invol!$V:$V,$A14,invol!$W:$W,B$2)</f>
        <v>0</v>
      </c>
      <c r="C14">
        <f>COUNTIFS(invol!$V:$V,$A14,invol!$W:$W,C$2)</f>
        <v>0</v>
      </c>
      <c r="D14">
        <f>COUNTIFS(invol!$V:$V,$A14,invol!$W:$W,D$2)</f>
        <v>0</v>
      </c>
      <c r="E14">
        <f>COUNTIFS(invol!$V:$V,$A14,invol!$W:$W,E$2)</f>
        <v>0</v>
      </c>
      <c r="F14">
        <f>COUNTIFS(invol!$V:$V,$A14,invol!$W:$W,F$2)</f>
        <v>0</v>
      </c>
      <c r="G14">
        <f>COUNTIFS(invol!$V:$V,$A14,invol!$W:$W,G$2)</f>
        <v>0</v>
      </c>
      <c r="H14">
        <f>COUNTIFS(invol!$V:$V,$A14,invol!$W:$W,H$2)</f>
        <v>0</v>
      </c>
      <c r="I14">
        <f>COUNTIFS(invol!$V:$V,$A14,invol!$W:$W,I$2)</f>
        <v>0</v>
      </c>
      <c r="J14">
        <f>COUNTIFS(invol!$V:$V,$A14,invol!$W:$W,J$2)</f>
        <v>0</v>
      </c>
      <c r="K14">
        <f>COUNTIFS(invol!$V:$V,$A14,invol!$W:$W,K$2)</f>
        <v>0</v>
      </c>
      <c r="L14">
        <f>COUNTIFS(invol!$V:$V,$A14,invol!$W:$W,L$2)</f>
        <v>0</v>
      </c>
      <c r="M14">
        <f>COUNTIFS(invol!$V:$V,$A14,invol!$W:$W,M$2)</f>
        <v>0</v>
      </c>
      <c r="N14">
        <f>COUNTIFS(invol!$V:$V,$A14,invol!$W:$W,N$2)</f>
        <v>0</v>
      </c>
      <c r="O14">
        <f>COUNTIFS(invol!$V:$V,$A14,invol!$W:$W,O$2)</f>
        <v>0</v>
      </c>
      <c r="P14">
        <f>COUNTIFS(invol!$V:$V,$A14,invol!$W:$W,P$2)</f>
        <v>0</v>
      </c>
      <c r="Q14">
        <f>COUNTIFS(invol!$V:$V,$A14,invol!$W:$W,Q$2)</f>
        <v>0</v>
      </c>
      <c r="R14">
        <f>COUNTIFS(invol!$V:$V,$A14,invol!$W:$W,R$2)</f>
        <v>0</v>
      </c>
      <c r="S14">
        <f>COUNTIFS(invol!$V:$V,$A14,invol!$W:$W,S$2)</f>
        <v>0</v>
      </c>
    </row>
    <row r="15" spans="1:19">
      <c r="A15">
        <v>12</v>
      </c>
      <c r="B15">
        <f>COUNTIFS(invol!$V:$V,$A15,invol!$W:$W,B$2)</f>
        <v>0</v>
      </c>
      <c r="C15">
        <f>COUNTIFS(invol!$V:$V,$A15,invol!$W:$W,C$2)</f>
        <v>0</v>
      </c>
      <c r="D15">
        <f>COUNTIFS(invol!$V:$V,$A15,invol!$W:$W,D$2)</f>
        <v>0</v>
      </c>
      <c r="E15">
        <f>COUNTIFS(invol!$V:$V,$A15,invol!$W:$W,E$2)</f>
        <v>0</v>
      </c>
      <c r="F15">
        <f>COUNTIFS(invol!$V:$V,$A15,invol!$W:$W,F$2)</f>
        <v>0</v>
      </c>
      <c r="G15">
        <f>COUNTIFS(invol!$V:$V,$A15,invol!$W:$W,G$2)</f>
        <v>0</v>
      </c>
      <c r="H15">
        <f>COUNTIFS(invol!$V:$V,$A15,invol!$W:$W,H$2)</f>
        <v>0</v>
      </c>
      <c r="I15">
        <f>COUNTIFS(invol!$V:$V,$A15,invol!$W:$W,I$2)</f>
        <v>0</v>
      </c>
      <c r="J15">
        <f>COUNTIFS(invol!$V:$V,$A15,invol!$W:$W,J$2)</f>
        <v>0</v>
      </c>
      <c r="K15">
        <f>COUNTIFS(invol!$V:$V,$A15,invol!$W:$W,K$2)</f>
        <v>0</v>
      </c>
      <c r="L15">
        <f>COUNTIFS(invol!$V:$V,$A15,invol!$W:$W,L$2)</f>
        <v>0</v>
      </c>
      <c r="M15">
        <f>COUNTIFS(invol!$V:$V,$A15,invol!$W:$W,M$2)</f>
        <v>0</v>
      </c>
      <c r="N15">
        <f>COUNTIFS(invol!$V:$V,$A15,invol!$W:$W,N$2)</f>
        <v>0</v>
      </c>
      <c r="O15">
        <f>COUNTIFS(invol!$V:$V,$A15,invol!$W:$W,O$2)</f>
        <v>0</v>
      </c>
      <c r="P15">
        <f>COUNTIFS(invol!$V:$V,$A15,invol!$W:$W,P$2)</f>
        <v>2</v>
      </c>
      <c r="Q15">
        <f>COUNTIFS(invol!$V:$V,$A15,invol!$W:$W,Q$2)</f>
        <v>0</v>
      </c>
      <c r="R15">
        <f>COUNTIFS(invol!$V:$V,$A15,invol!$W:$W,R$2)</f>
        <v>0</v>
      </c>
      <c r="S15">
        <f>COUNTIFS(invol!$V:$V,$A15,invol!$W:$W,S$2)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9"/>
  <sheetViews>
    <sheetView topLeftCell="D1" workbookViewId="0">
      <selection activeCell="F15" sqref="F15"/>
    </sheetView>
  </sheetViews>
  <sheetFormatPr defaultRowHeight="12.75"/>
  <sheetData>
    <row r="1" spans="1:18">
      <c r="A1">
        <f>MAX(invol!Z:Z)</f>
        <v>6</v>
      </c>
      <c r="B1" t="s">
        <v>1</v>
      </c>
      <c r="C1">
        <f>MAX(invol!AA:AA)</f>
        <v>16</v>
      </c>
    </row>
    <row r="2" spans="1:18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</row>
    <row r="3" spans="1:18">
      <c r="A3">
        <v>0</v>
      </c>
      <c r="B3">
        <f>COUNTIFS(invol!$Z:$Z,$A3,invol!$AA:$AA,B$2)</f>
        <v>0</v>
      </c>
      <c r="C3">
        <f>COUNTIFS(invol!$Z:$Z,$A3,invol!$AA:$AA,C$2)</f>
        <v>0</v>
      </c>
      <c r="D3">
        <f>COUNTIFS(invol!$Z:$Z,$A3,invol!$AA:$AA,D$2)</f>
        <v>0</v>
      </c>
      <c r="E3">
        <f>COUNTIFS(invol!$Z:$Z,$A3,invol!$AA:$AA,E$2)</f>
        <v>0</v>
      </c>
      <c r="F3">
        <f>COUNTIFS(invol!$Z:$Z,$A3,invol!$AA:$AA,F$2)</f>
        <v>0</v>
      </c>
      <c r="G3">
        <f>COUNTIFS(invol!$Z:$Z,$A3,invol!$AA:$AA,G$2)</f>
        <v>0</v>
      </c>
      <c r="H3">
        <f>COUNTIFS(invol!$Z:$Z,$A3,invol!$AA:$AA,H$2)</f>
        <v>0</v>
      </c>
      <c r="I3">
        <f>COUNTIFS(invol!$Z:$Z,$A3,invol!$AA:$AA,I$2)</f>
        <v>0</v>
      </c>
      <c r="J3">
        <f>COUNTIFS(invol!$Z:$Z,$A3,invol!$AA:$AA,J$2)</f>
        <v>0</v>
      </c>
      <c r="K3">
        <f>COUNTIFS(invol!$Z:$Z,$A3,invol!$AA:$AA,K$2)</f>
        <v>0</v>
      </c>
      <c r="L3">
        <f>COUNTIFS(invol!$Z:$Z,$A3,invol!$AA:$AA,L$2)</f>
        <v>0</v>
      </c>
      <c r="M3">
        <f>COUNTIFS(invol!$Z:$Z,$A3,invol!$AA:$AA,M$2)</f>
        <v>0</v>
      </c>
      <c r="N3">
        <f>COUNTIFS(invol!$Z:$Z,$A3,invol!$AA:$AA,N$2)</f>
        <v>0</v>
      </c>
      <c r="O3">
        <f>COUNTIFS(invol!$Z:$Z,$A3,invol!$AA:$AA,O$2)</f>
        <v>0</v>
      </c>
      <c r="P3">
        <f>COUNTIFS(invol!$Z:$Z,$A3,invol!$AA:$AA,P$2)</f>
        <v>0</v>
      </c>
      <c r="Q3">
        <f>COUNTIFS(invol!$Z:$Z,$A3,invol!$AA:$AA,Q$2)</f>
        <v>0</v>
      </c>
      <c r="R3">
        <f>COUNTIFS(invol!$Z:$Z,$A3,invol!$AA:$AA,R$2)</f>
        <v>0</v>
      </c>
    </row>
    <row r="4" spans="1:18">
      <c r="A4">
        <v>1</v>
      </c>
      <c r="B4">
        <f>COUNTIFS(invol!$Z:$Z,$A4,invol!$AA:$AA,B$2)</f>
        <v>0</v>
      </c>
      <c r="C4">
        <f>COUNTIFS(invol!$Z:$Z,$A4,invol!$AA:$AA,C$2)</f>
        <v>0</v>
      </c>
      <c r="D4">
        <f>COUNTIFS(invol!$Z:$Z,$A4,invol!$AA:$AA,D$2)</f>
        <v>0</v>
      </c>
      <c r="E4">
        <f>COUNTIFS(invol!$Z:$Z,$A4,invol!$AA:$AA,E$2)</f>
        <v>0</v>
      </c>
      <c r="F4">
        <f>COUNTIFS(invol!$Z:$Z,$A4,invol!$AA:$AA,F$2)</f>
        <v>0</v>
      </c>
      <c r="G4">
        <f>COUNTIFS(invol!$Z:$Z,$A4,invol!$AA:$AA,G$2)</f>
        <v>0</v>
      </c>
      <c r="H4">
        <f>COUNTIFS(invol!$Z:$Z,$A4,invol!$AA:$AA,H$2)</f>
        <v>0</v>
      </c>
      <c r="I4">
        <f>COUNTIFS(invol!$Z:$Z,$A4,invol!$AA:$AA,I$2)</f>
        <v>0</v>
      </c>
      <c r="J4">
        <f>COUNTIFS(invol!$Z:$Z,$A4,invol!$AA:$AA,J$2)</f>
        <v>0</v>
      </c>
      <c r="K4">
        <f>COUNTIFS(invol!$Z:$Z,$A4,invol!$AA:$AA,K$2)</f>
        <v>0</v>
      </c>
      <c r="L4">
        <f>COUNTIFS(invol!$Z:$Z,$A4,invol!$AA:$AA,L$2)</f>
        <v>0</v>
      </c>
      <c r="M4">
        <f>COUNTIFS(invol!$Z:$Z,$A4,invol!$AA:$AA,M$2)</f>
        <v>0</v>
      </c>
      <c r="N4">
        <f>COUNTIFS(invol!$Z:$Z,$A4,invol!$AA:$AA,N$2)</f>
        <v>0</v>
      </c>
      <c r="O4">
        <f>COUNTIFS(invol!$Z:$Z,$A4,invol!$AA:$AA,O$2)</f>
        <v>0</v>
      </c>
      <c r="P4">
        <f>COUNTIFS(invol!$Z:$Z,$A4,invol!$AA:$AA,P$2)</f>
        <v>0</v>
      </c>
      <c r="Q4">
        <f>COUNTIFS(invol!$Z:$Z,$A4,invol!$AA:$AA,Q$2)</f>
        <v>0</v>
      </c>
      <c r="R4">
        <f>COUNTIFS(invol!$Z:$Z,$A4,invol!$AA:$AA,R$2)</f>
        <v>0</v>
      </c>
    </row>
    <row r="5" spans="1:18">
      <c r="A5">
        <v>2</v>
      </c>
      <c r="B5">
        <f>COUNTIFS(invol!$Z:$Z,$A5,invol!$AA:$AA,B$2)</f>
        <v>0</v>
      </c>
      <c r="C5">
        <f>COUNTIFS(invol!$Z:$Z,$A5,invol!$AA:$AA,C$2)</f>
        <v>0</v>
      </c>
      <c r="D5">
        <f>COUNTIFS(invol!$Z:$Z,$A5,invol!$AA:$AA,D$2)</f>
        <v>1</v>
      </c>
      <c r="E5">
        <f>COUNTIFS(invol!$Z:$Z,$A5,invol!$AA:$AA,E$2)</f>
        <v>0</v>
      </c>
      <c r="F5">
        <f>COUNTIFS(invol!$Z:$Z,$A5,invol!$AA:$AA,F$2)</f>
        <v>0</v>
      </c>
      <c r="G5">
        <f>COUNTIFS(invol!$Z:$Z,$A5,invol!$AA:$AA,G$2)</f>
        <v>1</v>
      </c>
      <c r="H5">
        <f>COUNTIFS(invol!$Z:$Z,$A5,invol!$AA:$AA,H$2)</f>
        <v>0</v>
      </c>
      <c r="I5">
        <f>COUNTIFS(invol!$Z:$Z,$A5,invol!$AA:$AA,I$2)</f>
        <v>0</v>
      </c>
      <c r="J5">
        <f>COUNTIFS(invol!$Z:$Z,$A5,invol!$AA:$AA,J$2)</f>
        <v>0</v>
      </c>
      <c r="K5">
        <f>COUNTIFS(invol!$Z:$Z,$A5,invol!$AA:$AA,K$2)</f>
        <v>0</v>
      </c>
      <c r="L5">
        <f>COUNTIFS(invol!$Z:$Z,$A5,invol!$AA:$AA,L$2)</f>
        <v>0</v>
      </c>
      <c r="M5">
        <f>COUNTIFS(invol!$Z:$Z,$A5,invol!$AA:$AA,M$2)</f>
        <v>0</v>
      </c>
      <c r="N5">
        <f>COUNTIFS(invol!$Z:$Z,$A5,invol!$AA:$AA,N$2)</f>
        <v>0</v>
      </c>
      <c r="O5">
        <f>COUNTIFS(invol!$Z:$Z,$A5,invol!$AA:$AA,O$2)</f>
        <v>0</v>
      </c>
      <c r="P5">
        <f>COUNTIFS(invol!$Z:$Z,$A5,invol!$AA:$AA,P$2)</f>
        <v>0</v>
      </c>
      <c r="Q5">
        <f>COUNTIFS(invol!$Z:$Z,$A5,invol!$AA:$AA,Q$2)</f>
        <v>0</v>
      </c>
      <c r="R5">
        <f>COUNTIFS(invol!$Z:$Z,$A5,invol!$AA:$AA,R$2)</f>
        <v>0</v>
      </c>
    </row>
    <row r="6" spans="1:18">
      <c r="A6">
        <v>3</v>
      </c>
      <c r="B6">
        <f>COUNTIFS(invol!$Z:$Z,$A6,invol!$AA:$AA,B$2)</f>
        <v>0</v>
      </c>
      <c r="C6">
        <f>COUNTIFS(invol!$Z:$Z,$A6,invol!$AA:$AA,C$2)</f>
        <v>0</v>
      </c>
      <c r="D6">
        <f>COUNTIFS(invol!$Z:$Z,$A6,invol!$AA:$AA,D$2)</f>
        <v>0</v>
      </c>
      <c r="E6">
        <f>COUNTIFS(invol!$Z:$Z,$A6,invol!$AA:$AA,E$2)</f>
        <v>0</v>
      </c>
      <c r="F6">
        <f>COUNTIFS(invol!$Z:$Z,$A6,invol!$AA:$AA,F$2)</f>
        <v>0</v>
      </c>
      <c r="G6">
        <f>COUNTIFS(invol!$Z:$Z,$A6,invol!$AA:$AA,G$2)</f>
        <v>1</v>
      </c>
      <c r="H6">
        <f>COUNTIFS(invol!$Z:$Z,$A6,invol!$AA:$AA,H$2)</f>
        <v>0</v>
      </c>
      <c r="I6">
        <f>COUNTIFS(invol!$Z:$Z,$A6,invol!$AA:$AA,I$2)</f>
        <v>0</v>
      </c>
      <c r="J6">
        <f>COUNTIFS(invol!$Z:$Z,$A6,invol!$AA:$AA,J$2)</f>
        <v>0</v>
      </c>
      <c r="K6">
        <f>COUNTIFS(invol!$Z:$Z,$A6,invol!$AA:$AA,K$2)</f>
        <v>0</v>
      </c>
      <c r="L6">
        <f>COUNTIFS(invol!$Z:$Z,$A6,invol!$AA:$AA,L$2)</f>
        <v>0</v>
      </c>
      <c r="M6">
        <f>COUNTIFS(invol!$Z:$Z,$A6,invol!$AA:$AA,M$2)</f>
        <v>0</v>
      </c>
      <c r="N6">
        <f>COUNTIFS(invol!$Z:$Z,$A6,invol!$AA:$AA,N$2)</f>
        <v>0</v>
      </c>
      <c r="O6">
        <f>COUNTIFS(invol!$Z:$Z,$A6,invol!$AA:$AA,O$2)</f>
        <v>0</v>
      </c>
      <c r="P6">
        <f>COUNTIFS(invol!$Z:$Z,$A6,invol!$AA:$AA,P$2)</f>
        <v>0</v>
      </c>
      <c r="Q6">
        <f>COUNTIFS(invol!$Z:$Z,$A6,invol!$AA:$AA,Q$2)</f>
        <v>0</v>
      </c>
      <c r="R6">
        <f>COUNTIFS(invol!$Z:$Z,$A6,invol!$AA:$AA,R$2)</f>
        <v>1</v>
      </c>
    </row>
    <row r="7" spans="1:18">
      <c r="A7">
        <v>4</v>
      </c>
      <c r="B7">
        <f>COUNTIFS(invol!$Z:$Z,$A7,invol!$AA:$AA,B$2)</f>
        <v>0</v>
      </c>
      <c r="C7">
        <f>COUNTIFS(invol!$Z:$Z,$A7,invol!$AA:$AA,C$2)</f>
        <v>0</v>
      </c>
      <c r="D7">
        <f>COUNTIFS(invol!$Z:$Z,$A7,invol!$AA:$AA,D$2)</f>
        <v>1</v>
      </c>
      <c r="E7">
        <f>COUNTIFS(invol!$Z:$Z,$A7,invol!$AA:$AA,E$2)</f>
        <v>0</v>
      </c>
      <c r="F7">
        <f>COUNTIFS(invol!$Z:$Z,$A7,invol!$AA:$AA,F$2)</f>
        <v>1</v>
      </c>
      <c r="G7">
        <f>COUNTIFS(invol!$Z:$Z,$A7,invol!$AA:$AA,G$2)</f>
        <v>1</v>
      </c>
      <c r="H7">
        <f>COUNTIFS(invol!$Z:$Z,$A7,invol!$AA:$AA,H$2)</f>
        <v>1</v>
      </c>
      <c r="I7">
        <f>COUNTIFS(invol!$Z:$Z,$A7,invol!$AA:$AA,I$2)</f>
        <v>0</v>
      </c>
      <c r="J7">
        <f>COUNTIFS(invol!$Z:$Z,$A7,invol!$AA:$AA,J$2)</f>
        <v>0</v>
      </c>
      <c r="K7">
        <f>COUNTIFS(invol!$Z:$Z,$A7,invol!$AA:$AA,K$2)</f>
        <v>0</v>
      </c>
      <c r="L7">
        <f>COUNTIFS(invol!$Z:$Z,$A7,invol!$AA:$AA,L$2)</f>
        <v>0</v>
      </c>
      <c r="M7">
        <f>COUNTIFS(invol!$Z:$Z,$A7,invol!$AA:$AA,M$2)</f>
        <v>0</v>
      </c>
      <c r="N7">
        <f>COUNTIFS(invol!$Z:$Z,$A7,invol!$AA:$AA,N$2)</f>
        <v>0</v>
      </c>
      <c r="O7">
        <f>COUNTIFS(invol!$Z:$Z,$A7,invol!$AA:$AA,O$2)</f>
        <v>0</v>
      </c>
      <c r="P7">
        <f>COUNTIFS(invol!$Z:$Z,$A7,invol!$AA:$AA,P$2)</f>
        <v>0</v>
      </c>
      <c r="Q7">
        <f>COUNTIFS(invol!$Z:$Z,$A7,invol!$AA:$AA,Q$2)</f>
        <v>0</v>
      </c>
      <c r="R7">
        <f>COUNTIFS(invol!$Z:$Z,$A7,invol!$AA:$AA,R$2)</f>
        <v>0</v>
      </c>
    </row>
    <row r="8" spans="1:18">
      <c r="A8">
        <v>5</v>
      </c>
      <c r="B8">
        <f>COUNTIFS(invol!$Z:$Z,$A8,invol!$AA:$AA,B$2)</f>
        <v>0</v>
      </c>
      <c r="C8">
        <f>COUNTIFS(invol!$Z:$Z,$A8,invol!$AA:$AA,C$2)</f>
        <v>0</v>
      </c>
      <c r="D8">
        <f>COUNTIFS(invol!$Z:$Z,$A8,invol!$AA:$AA,D$2)</f>
        <v>1</v>
      </c>
      <c r="E8">
        <f>COUNTIFS(invol!$Z:$Z,$A8,invol!$AA:$AA,E$2)</f>
        <v>0</v>
      </c>
      <c r="F8">
        <f>COUNTIFS(invol!$Z:$Z,$A8,invol!$AA:$AA,F$2)</f>
        <v>0</v>
      </c>
      <c r="G8">
        <f>COUNTIFS(invol!$Z:$Z,$A8,invol!$AA:$AA,G$2)</f>
        <v>0</v>
      </c>
      <c r="H8">
        <f>COUNTIFS(invol!$Z:$Z,$A8,invol!$AA:$AA,H$2)</f>
        <v>1</v>
      </c>
      <c r="I8">
        <f>COUNTIFS(invol!$Z:$Z,$A8,invol!$AA:$AA,I$2)</f>
        <v>0</v>
      </c>
      <c r="J8">
        <f>COUNTIFS(invol!$Z:$Z,$A8,invol!$AA:$AA,J$2)</f>
        <v>0</v>
      </c>
      <c r="K8">
        <f>COUNTIFS(invol!$Z:$Z,$A8,invol!$AA:$AA,K$2)</f>
        <v>0</v>
      </c>
      <c r="L8">
        <f>COUNTIFS(invol!$Z:$Z,$A8,invol!$AA:$AA,L$2)</f>
        <v>0</v>
      </c>
      <c r="M8">
        <f>COUNTIFS(invol!$Z:$Z,$A8,invol!$AA:$AA,M$2)</f>
        <v>0</v>
      </c>
      <c r="N8">
        <f>COUNTIFS(invol!$Z:$Z,$A8,invol!$AA:$AA,N$2)</f>
        <v>0</v>
      </c>
      <c r="O8">
        <f>COUNTIFS(invol!$Z:$Z,$A8,invol!$AA:$AA,O$2)</f>
        <v>0</v>
      </c>
      <c r="P8">
        <f>COUNTIFS(invol!$Z:$Z,$A8,invol!$AA:$AA,P$2)</f>
        <v>0</v>
      </c>
      <c r="Q8">
        <f>COUNTIFS(invol!$Z:$Z,$A8,invol!$AA:$AA,Q$2)</f>
        <v>0</v>
      </c>
      <c r="R8">
        <f>COUNTIFS(invol!$Z:$Z,$A8,invol!$AA:$AA,R$2)</f>
        <v>0</v>
      </c>
    </row>
    <row r="9" spans="1:18">
      <c r="A9">
        <v>6</v>
      </c>
      <c r="B9">
        <f>COUNTIFS(invol!$Z:$Z,$A9,invol!$AA:$AA,B$2)</f>
        <v>0</v>
      </c>
      <c r="C9">
        <f>COUNTIFS(invol!$Z:$Z,$A9,invol!$AA:$AA,C$2)</f>
        <v>0</v>
      </c>
      <c r="D9">
        <f>COUNTIFS(invol!$Z:$Z,$A9,invol!$AA:$AA,D$2)</f>
        <v>0</v>
      </c>
      <c r="E9">
        <f>COUNTIFS(invol!$Z:$Z,$A9,invol!$AA:$AA,E$2)</f>
        <v>0</v>
      </c>
      <c r="F9">
        <f>COUNTIFS(invol!$Z:$Z,$A9,invol!$AA:$AA,F$2)</f>
        <v>0</v>
      </c>
      <c r="G9">
        <f>COUNTIFS(invol!$Z:$Z,$A9,invol!$AA:$AA,G$2)</f>
        <v>1</v>
      </c>
      <c r="H9">
        <f>COUNTIFS(invol!$Z:$Z,$A9,invol!$AA:$AA,H$2)</f>
        <v>0</v>
      </c>
      <c r="I9">
        <f>COUNTIFS(invol!$Z:$Z,$A9,invol!$AA:$AA,I$2)</f>
        <v>0</v>
      </c>
      <c r="J9">
        <f>COUNTIFS(invol!$Z:$Z,$A9,invol!$AA:$AA,J$2)</f>
        <v>0</v>
      </c>
      <c r="K9">
        <f>COUNTIFS(invol!$Z:$Z,$A9,invol!$AA:$AA,K$2)</f>
        <v>0</v>
      </c>
      <c r="L9">
        <f>COUNTIFS(invol!$Z:$Z,$A9,invol!$AA:$AA,L$2)</f>
        <v>0</v>
      </c>
      <c r="M9">
        <f>COUNTIFS(invol!$Z:$Z,$A9,invol!$AA:$AA,M$2)</f>
        <v>0</v>
      </c>
      <c r="N9">
        <f>COUNTIFS(invol!$Z:$Z,$A9,invol!$AA:$AA,N$2)</f>
        <v>0</v>
      </c>
      <c r="O9">
        <f>COUNTIFS(invol!$Z:$Z,$A9,invol!$AA:$AA,O$2)</f>
        <v>0</v>
      </c>
      <c r="P9">
        <f>COUNTIFS(invol!$Z:$Z,$A9,invol!$AA:$AA,P$2)</f>
        <v>0</v>
      </c>
      <c r="Q9">
        <f>COUNTIFS(invol!$Z:$Z,$A9,invol!$AA:$AA,Q$2)</f>
        <v>0</v>
      </c>
      <c r="R9">
        <f>COUNTIFS(invol!$Z:$Z,$A9,invol!$AA:$AA,R$2)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12"/>
  <sheetViews>
    <sheetView tabSelected="1" workbookViewId="0"/>
  </sheetViews>
  <sheetFormatPr defaultRowHeight="12.75"/>
  <sheetData>
    <row r="1" spans="1:28">
      <c r="B1">
        <f>SUM(invol!B:B)/COUNT(invol!B:B)</f>
        <v>1.101123595505618</v>
      </c>
      <c r="C1">
        <f>SUM(invol!C:C)/COUNT(invol!C:C)</f>
        <v>0.34831460674157305</v>
      </c>
      <c r="D1">
        <f>SUM(invol!D:D)/COUNT(invol!D:D)</f>
        <v>1.449438202247191</v>
      </c>
      <c r="F1">
        <f>AVERAGE(invol!F:F)</f>
        <v>1.3269230769230769</v>
      </c>
      <c r="G1">
        <f>AVERAGE(invol!G:G)</f>
        <v>0.76470588235294112</v>
      </c>
      <c r="H1">
        <f>AVERAGE(invol!H:H)</f>
        <v>2.0769230769230771</v>
      </c>
      <c r="J1">
        <f>AVERAGE(invol!J:J)</f>
        <v>1.3898305084745763</v>
      </c>
      <c r="K1">
        <f>AVERAGE(invol!K:K)</f>
        <v>1.5084745762711864</v>
      </c>
      <c r="L1">
        <f>AVERAGE(invol!L:L)</f>
        <v>2.8983050847457625</v>
      </c>
      <c r="N1">
        <f>AVERAGE(invol!N:N)</f>
        <v>2.1284403669724772</v>
      </c>
      <c r="O1">
        <f>AVERAGE(invol!O:O)</f>
        <v>2.3486238532110093</v>
      </c>
      <c r="P1">
        <f>AVERAGE(invol!P:P)</f>
        <v>4.477064220183486</v>
      </c>
      <c r="R1">
        <f>AVERAGE(invol!R:R)</f>
        <v>2.7142857142857144</v>
      </c>
      <c r="S1">
        <f>AVERAGE(invol!S:S)</f>
        <v>4.1714285714285717</v>
      </c>
      <c r="T1">
        <f>AVERAGE(invol!T:T)</f>
        <v>6.8857142857142861</v>
      </c>
      <c r="V1">
        <f>AVERAGE(invol!V:V)</f>
        <v>3.5222222222222221</v>
      </c>
      <c r="W1">
        <f>AVERAGE(invol!W:W)</f>
        <v>4.9222222222222225</v>
      </c>
      <c r="X1">
        <f>AVERAGE(invol!X:X)</f>
        <v>8.4444444444444446</v>
      </c>
      <c r="Z1">
        <f>AVERAGE(invol!Z:Z)</f>
        <v>3.8181818181818183</v>
      </c>
      <c r="AA1">
        <f>AVERAGE(invol!AA:AA)</f>
        <v>5.2727272727272725</v>
      </c>
      <c r="AB1">
        <f>AVERAGE(invol!AB:AB)</f>
        <v>9.0909090909090917</v>
      </c>
    </row>
    <row r="2" spans="1:28">
      <c r="B2">
        <f>SQRT(VAR(invol!B:B)/(COUNT(invol!B:B)-1))</f>
        <v>3.2321281577725708E-2</v>
      </c>
      <c r="C2">
        <f>SQRT(VAR(invol!C:C)/(COUNT(invol!C:C)-1))</f>
        <v>5.3544614313484007E-2</v>
      </c>
      <c r="D2">
        <f>SQRT(VAR(invol!D:D)/(COUNT(invol!D:D)-1))</f>
        <v>6.0154836274696845E-2</v>
      </c>
      <c r="F2">
        <f>SQRT(VAR(invol!F:F)/(COUNT(invol!F:F)-1))</f>
        <v>9.0795763671099247E-2</v>
      </c>
      <c r="G2">
        <f>SQRT(VAR(invol!G:G)/(COUNT(invol!G:G)-1))</f>
        <v>0.12833778958394956</v>
      </c>
      <c r="H2">
        <f>SQRT(VAR(invol!H:H)/(COUNT(invol!H:H)-1))</f>
        <v>0.15400872728046833</v>
      </c>
      <c r="J2">
        <f>SQRT(VAR(invol!J:J)/(COUNT(invol!J:J)-1))</f>
        <v>6.9038535279027091E-2</v>
      </c>
      <c r="K2">
        <f>SQRT(VAR(invol!K:K)/(COUNT(invol!K:K)-1))</f>
        <v>0.21995146118407766</v>
      </c>
      <c r="L2">
        <f>SQRT(VAR(invol!L:L)/(COUNT(invol!L:L)-1))</f>
        <v>0.20501285487121987</v>
      </c>
      <c r="N2">
        <f>SQRT(VAR(invol!N:N)/(COUNT(invol!N:N)-1))</f>
        <v>0.14170050275614074</v>
      </c>
      <c r="O2">
        <f>SQRT(VAR(invol!O:O)/(COUNT(invol!O:O)-1))</f>
        <v>0.20259637869244349</v>
      </c>
      <c r="P2">
        <f>SQRT(VAR(invol!P:P)/(COUNT(invol!P:P)-1))</f>
        <v>0.26436647176126593</v>
      </c>
      <c r="R2">
        <f>SQRT(VAR(invol!R:R)/(COUNT(invol!R:R)-1))</f>
        <v>0.32638162161241102</v>
      </c>
      <c r="S2">
        <f>SQRT(VAR(invol!S:S)/(COUNT(invol!S:S)-1))</f>
        <v>0.53669131534650694</v>
      </c>
      <c r="T2">
        <f>SQRT(VAR(invol!T:T)/(COUNT(invol!T:T)-1))</f>
        <v>0.67039655228887529</v>
      </c>
      <c r="V2">
        <f>SQRT(VAR(invol!V:V)/(COUNT(invol!V:V)-1))</f>
        <v>0.27578618052022297</v>
      </c>
      <c r="W2">
        <f>SQRT(VAR(invol!W:W)/(COUNT(invol!W:W)-1))</f>
        <v>0.40362821674256555</v>
      </c>
      <c r="X2">
        <f>SQRT(VAR(invol!X:X)/(COUNT(invol!X:X)-1))</f>
        <v>0.57184523397729781</v>
      </c>
      <c r="Z2">
        <f>SQRT(VAR(invol!Z:Z)/(COUNT(invol!Z:Z)-1))</f>
        <v>0.39542842128966432</v>
      </c>
      <c r="AA2">
        <f>SQRT(VAR(invol!AA:AA)/(COUNT(invol!AA:AA)-1))</f>
        <v>1.2254869162166449</v>
      </c>
      <c r="AB2">
        <f>SQRT(VAR(invol!AB:AB)/(COUNT(invol!AB:AB)-1))</f>
        <v>1.2365641548625403</v>
      </c>
    </row>
    <row r="3" spans="1:28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J3">
        <f>COUNT(invol!J:J)</f>
        <v>59</v>
      </c>
      <c r="K3">
        <f>COUNT(invol!K:K)</f>
        <v>59</v>
      </c>
      <c r="L3">
        <f>COUNT(invol!L:L)</f>
        <v>59</v>
      </c>
      <c r="N3">
        <f>COUNT(invol!N:N)</f>
        <v>109</v>
      </c>
      <c r="O3">
        <f>COUNT(invol!O:O)</f>
        <v>109</v>
      </c>
      <c r="P3">
        <f>COUNT(invol!P:P)</f>
        <v>109</v>
      </c>
      <c r="R3">
        <f>COUNT(invol!R:R)</f>
        <v>35</v>
      </c>
      <c r="S3">
        <f>COUNT(invol!S:S)</f>
        <v>35</v>
      </c>
      <c r="T3">
        <f>COUNT(invol!T:T)</f>
        <v>35</v>
      </c>
      <c r="V3">
        <f>COUNT(invol!V:V)</f>
        <v>90</v>
      </c>
      <c r="W3">
        <f>COUNT(invol!W:W)</f>
        <v>90</v>
      </c>
      <c r="X3">
        <f>COUNT(invol!X:X)</f>
        <v>90</v>
      </c>
      <c r="Z3">
        <f>COUNT(invol!Z:Z)</f>
        <v>11</v>
      </c>
      <c r="AA3">
        <f>COUNT(invol!AA:AA)</f>
        <v>11</v>
      </c>
      <c r="AB3">
        <f>COUNT(invol!AB:AB)</f>
        <v>11</v>
      </c>
    </row>
    <row r="4" spans="1:28">
      <c r="A4" t="s">
        <v>2</v>
      </c>
      <c r="B4" s="1">
        <v>0.5</v>
      </c>
      <c r="C4">
        <v>1</v>
      </c>
      <c r="D4">
        <v>2</v>
      </c>
      <c r="E4">
        <v>4</v>
      </c>
      <c r="F4">
        <v>8</v>
      </c>
      <c r="G4">
        <v>12</v>
      </c>
      <c r="H4">
        <v>24</v>
      </c>
    </row>
    <row r="5" spans="1:28">
      <c r="A5">
        <v>2</v>
      </c>
      <c r="B5">
        <f t="shared" ref="B5:H7" si="0">INDEX($1:$1,1,B$3*4+$A5)</f>
        <v>1.101123595505618</v>
      </c>
      <c r="C5">
        <f t="shared" si="0"/>
        <v>1.3269230769230769</v>
      </c>
      <c r="D5">
        <f t="shared" si="0"/>
        <v>1.3898305084745763</v>
      </c>
      <c r="E5">
        <f t="shared" si="0"/>
        <v>2.1284403669724772</v>
      </c>
      <c r="F5">
        <f t="shared" si="0"/>
        <v>2.7142857142857144</v>
      </c>
      <c r="G5">
        <f t="shared" si="0"/>
        <v>3.5222222222222221</v>
      </c>
      <c r="H5">
        <f t="shared" si="0"/>
        <v>3.8181818181818183</v>
      </c>
    </row>
    <row r="6" spans="1:28">
      <c r="A6">
        <v>3</v>
      </c>
      <c r="B6">
        <f t="shared" si="0"/>
        <v>0.34831460674157305</v>
      </c>
      <c r="C6">
        <f t="shared" si="0"/>
        <v>0.76470588235294112</v>
      </c>
      <c r="D6">
        <f t="shared" si="0"/>
        <v>1.5084745762711864</v>
      </c>
      <c r="E6">
        <f t="shared" si="0"/>
        <v>2.3486238532110093</v>
      </c>
      <c r="F6">
        <f t="shared" si="0"/>
        <v>4.1714285714285717</v>
      </c>
      <c r="G6">
        <f t="shared" si="0"/>
        <v>4.9222222222222225</v>
      </c>
      <c r="H6">
        <f t="shared" si="0"/>
        <v>5.2727272727272725</v>
      </c>
    </row>
    <row r="7" spans="1:28">
      <c r="A7">
        <v>4</v>
      </c>
      <c r="B7">
        <f t="shared" si="0"/>
        <v>1.449438202247191</v>
      </c>
      <c r="C7">
        <f t="shared" si="0"/>
        <v>2.0769230769230771</v>
      </c>
      <c r="D7">
        <f t="shared" si="0"/>
        <v>2.8983050847457625</v>
      </c>
      <c r="E7">
        <f t="shared" si="0"/>
        <v>4.477064220183486</v>
      </c>
      <c r="F7">
        <f t="shared" si="0"/>
        <v>6.8857142857142861</v>
      </c>
      <c r="G7">
        <f t="shared" si="0"/>
        <v>8.4444444444444446</v>
      </c>
      <c r="H7">
        <f t="shared" si="0"/>
        <v>9.0909090909090917</v>
      </c>
    </row>
    <row r="8" spans="1:28">
      <c r="A8">
        <v>2</v>
      </c>
      <c r="B8">
        <f>INDEX($2:$2,1,B$3*4+$A8)</f>
        <v>3.2321281577725708E-2</v>
      </c>
      <c r="C8">
        <f t="shared" ref="C8:H10" si="1">INDEX($2:$2,1,C$3*4+$A8)</f>
        <v>9.0795763671099247E-2</v>
      </c>
      <c r="D8">
        <f t="shared" si="1"/>
        <v>6.9038535279027091E-2</v>
      </c>
      <c r="E8">
        <f t="shared" si="1"/>
        <v>0.14170050275614074</v>
      </c>
      <c r="F8">
        <f t="shared" si="1"/>
        <v>0.32638162161241102</v>
      </c>
      <c r="G8">
        <f t="shared" si="1"/>
        <v>0.27578618052022297</v>
      </c>
      <c r="H8">
        <f t="shared" si="1"/>
        <v>0.39542842128966432</v>
      </c>
    </row>
    <row r="9" spans="1:28">
      <c r="A9">
        <v>3</v>
      </c>
      <c r="B9">
        <f t="shared" ref="B9:B10" si="2">INDEX($2:$2,1,B$3*4+$A9)</f>
        <v>5.3544614313484007E-2</v>
      </c>
      <c r="C9">
        <f t="shared" si="1"/>
        <v>0.12833778958394956</v>
      </c>
      <c r="D9">
        <f t="shared" si="1"/>
        <v>0.21995146118407766</v>
      </c>
      <c r="E9">
        <f t="shared" si="1"/>
        <v>0.20259637869244349</v>
      </c>
      <c r="F9">
        <f t="shared" si="1"/>
        <v>0.53669131534650694</v>
      </c>
      <c r="G9">
        <f t="shared" si="1"/>
        <v>0.40362821674256555</v>
      </c>
      <c r="H9">
        <f t="shared" si="1"/>
        <v>1.2254869162166449</v>
      </c>
    </row>
    <row r="10" spans="1:28">
      <c r="A10">
        <v>4</v>
      </c>
      <c r="B10">
        <f t="shared" si="2"/>
        <v>6.0154836274696845E-2</v>
      </c>
      <c r="C10">
        <f t="shared" si="1"/>
        <v>0.15400872728046833</v>
      </c>
      <c r="D10">
        <f t="shared" si="1"/>
        <v>0.20501285487121987</v>
      </c>
      <c r="E10">
        <f t="shared" si="1"/>
        <v>0.26436647176126593</v>
      </c>
      <c r="F10">
        <f t="shared" si="1"/>
        <v>0.67039655228887529</v>
      </c>
      <c r="G10">
        <f t="shared" si="1"/>
        <v>0.57184523397729781</v>
      </c>
      <c r="H10">
        <f t="shared" si="1"/>
        <v>1.2365641548625403</v>
      </c>
    </row>
    <row r="11" spans="1:28">
      <c r="A11" s="2" t="s">
        <v>4</v>
      </c>
      <c r="B11">
        <v>1</v>
      </c>
    </row>
    <row r="12" spans="1:28">
      <c r="A12" s="2" t="s">
        <v>3</v>
      </c>
      <c r="B12" s="2" t="s">
        <v>2</v>
      </c>
      <c r="C12" s="2" t="s">
        <v>20</v>
      </c>
      <c r="D12" s="2" t="s">
        <v>21</v>
      </c>
      <c r="E12" s="2" t="s">
        <v>3</v>
      </c>
    </row>
    <row r="13" spans="1:28">
      <c r="A13" s="2">
        <v>0</v>
      </c>
      <c r="B13">
        <v>0</v>
      </c>
      <c r="C13">
        <v>1</v>
      </c>
      <c r="D13" s="8">
        <v>-2.2204460492503101E-16</v>
      </c>
      <c r="E13">
        <f>C13+D13</f>
        <v>0.99999999999999978</v>
      </c>
    </row>
    <row r="14" spans="1:28">
      <c r="A14" s="2">
        <v>0.5</v>
      </c>
      <c r="B14">
        <v>0.24242424242424199</v>
      </c>
      <c r="C14" s="2">
        <v>1.17155218602755</v>
      </c>
      <c r="D14">
        <v>5.4759322092666797E-2</v>
      </c>
      <c r="E14">
        <f t="shared" ref="E14:E77" si="3">C14+D14</f>
        <v>1.2263115081202167</v>
      </c>
      <c r="F14" s="2"/>
      <c r="G14" s="2"/>
    </row>
    <row r="15" spans="1:28">
      <c r="A15" s="2">
        <v>1</v>
      </c>
      <c r="B15">
        <v>0.48484848484848497</v>
      </c>
      <c r="C15">
        <v>1.2808636129413</v>
      </c>
      <c r="D15">
        <v>0.139946065744702</v>
      </c>
      <c r="E15">
        <f t="shared" si="3"/>
        <v>1.4208096786860021</v>
      </c>
    </row>
    <row r="16" spans="1:28">
      <c r="A16" s="2">
        <v>1.5</v>
      </c>
      <c r="B16">
        <v>0.72727272727272696</v>
      </c>
      <c r="C16">
        <v>1.3749072065982699</v>
      </c>
      <c r="D16">
        <v>0.23063503508435501</v>
      </c>
      <c r="E16">
        <f t="shared" si="3"/>
        <v>1.6055422416826248</v>
      </c>
    </row>
    <row r="17" spans="1:17">
      <c r="A17" s="2">
        <v>2</v>
      </c>
      <c r="B17">
        <v>0.96969696969696995</v>
      </c>
      <c r="C17">
        <v>1.46479218748287</v>
      </c>
      <c r="D17">
        <v>0.32976036396831698</v>
      </c>
      <c r="E17">
        <f t="shared" si="3"/>
        <v>1.7945525514511869</v>
      </c>
    </row>
    <row r="18" spans="1:17">
      <c r="A18" s="2">
        <v>2.5</v>
      </c>
      <c r="B18">
        <v>1.2121212121212099</v>
      </c>
      <c r="C18">
        <v>1.55280755247553</v>
      </c>
      <c r="D18">
        <v>0.43972929624618101</v>
      </c>
      <c r="E18">
        <f t="shared" si="3"/>
        <v>1.992536848721711</v>
      </c>
    </row>
    <row r="19" spans="1:17">
      <c r="A19" s="2">
        <v>3</v>
      </c>
      <c r="B19">
        <v>1.4545454545454499</v>
      </c>
      <c r="C19">
        <v>1.6390893353085301</v>
      </c>
      <c r="D19">
        <v>0.56049049440727206</v>
      </c>
      <c r="E19">
        <f t="shared" si="3"/>
        <v>2.1995798297158022</v>
      </c>
    </row>
    <row r="20" spans="1:17">
      <c r="A20" s="2">
        <v>3.5</v>
      </c>
      <c r="B20">
        <v>1.6969696969696999</v>
      </c>
      <c r="C20">
        <v>1.7233373393601901</v>
      </c>
      <c r="D20">
        <v>0.69063111625139095</v>
      </c>
      <c r="E20">
        <f t="shared" si="3"/>
        <v>2.413968455611581</v>
      </c>
    </row>
    <row r="21" spans="1:17">
      <c r="A21" s="2">
        <v>4</v>
      </c>
      <c r="B21">
        <v>1.9393939393939399</v>
      </c>
      <c r="C21">
        <v>1.8052592707686499</v>
      </c>
      <c r="D21">
        <v>0.82826290176679895</v>
      </c>
      <c r="E21">
        <f t="shared" si="3"/>
        <v>2.6335221725354487</v>
      </c>
    </row>
    <row r="22" spans="1:17">
      <c r="A22" s="2">
        <v>4.5</v>
      </c>
      <c r="B22">
        <v>2.1818181818181799</v>
      </c>
      <c r="C22">
        <v>1.88466348538265</v>
      </c>
      <c r="D22">
        <v>0.97148328128054495</v>
      </c>
      <c r="E22">
        <f t="shared" si="3"/>
        <v>2.856146766663195</v>
      </c>
    </row>
    <row r="23" spans="1:17">
      <c r="A23" s="2">
        <v>5</v>
      </c>
      <c r="B23">
        <v>2.4242424242424199</v>
      </c>
      <c r="C23">
        <v>1.96145500335778</v>
      </c>
      <c r="D23">
        <v>1.1185684778215499</v>
      </c>
      <c r="E23">
        <f t="shared" si="3"/>
        <v>3.0800234811793299</v>
      </c>
      <c r="Q23" s="2"/>
    </row>
    <row r="24" spans="1:17">
      <c r="A24" s="2">
        <v>5.5</v>
      </c>
      <c r="B24">
        <v>2.6666666666666701</v>
      </c>
      <c r="C24">
        <v>2.0356102627086798</v>
      </c>
      <c r="D24">
        <v>1.2680311889215701</v>
      </c>
      <c r="E24">
        <f t="shared" si="3"/>
        <v>3.3036414516302499</v>
      </c>
    </row>
    <row r="25" spans="1:17">
      <c r="A25" s="2">
        <v>6</v>
      </c>
      <c r="B25">
        <v>2.9090909090909101</v>
      </c>
      <c r="C25">
        <v>2.1071527236706702</v>
      </c>
      <c r="D25">
        <v>1.4186187042381899</v>
      </c>
      <c r="E25">
        <f t="shared" si="3"/>
        <v>3.5257714279088601</v>
      </c>
    </row>
    <row r="26" spans="1:17">
      <c r="A26" s="2">
        <v>6.5</v>
      </c>
      <c r="B26">
        <v>3.15151515151515</v>
      </c>
      <c r="C26">
        <v>2.1761345026293499</v>
      </c>
      <c r="D26">
        <v>1.56928910410148</v>
      </c>
      <c r="E26">
        <f t="shared" si="3"/>
        <v>3.7454236067308297</v>
      </c>
    </row>
    <row r="27" spans="1:17">
      <c r="A27" s="2">
        <v>7</v>
      </c>
      <c r="B27">
        <v>3.39393939393939</v>
      </c>
      <c r="C27">
        <v>2.2426239447941501</v>
      </c>
      <c r="D27">
        <v>1.7191823762491301</v>
      </c>
      <c r="E27">
        <f t="shared" si="3"/>
        <v>3.9618063210432801</v>
      </c>
    </row>
    <row r="28" spans="1:17">
      <c r="A28" s="2">
        <v>7.5</v>
      </c>
      <c r="B28">
        <v>3.6363636363636398</v>
      </c>
      <c r="C28">
        <v>2.30669772364022</v>
      </c>
      <c r="D28">
        <v>1.86759307608264</v>
      </c>
      <c r="E28">
        <f t="shared" si="3"/>
        <v>4.1742907997228595</v>
      </c>
    </row>
    <row r="29" spans="1:17">
      <c r="A29" s="2">
        <v>8</v>
      </c>
      <c r="B29">
        <v>3.8787878787878798</v>
      </c>
      <c r="C29">
        <v>2.36843603311954</v>
      </c>
      <c r="D29">
        <v>2.0139465539116701</v>
      </c>
      <c r="E29">
        <f t="shared" si="3"/>
        <v>4.3823825870312101</v>
      </c>
    </row>
    <row r="30" spans="1:17">
      <c r="A30" s="2">
        <v>8.5</v>
      </c>
      <c r="B30">
        <v>4.1212121212121202</v>
      </c>
      <c r="C30">
        <v>2.4279197644344399</v>
      </c>
      <c r="D30">
        <v>2.1577789068590998</v>
      </c>
      <c r="E30">
        <f t="shared" si="3"/>
        <v>4.5856986712935397</v>
      </c>
    </row>
    <row r="31" spans="1:17">
      <c r="A31" s="2">
        <v>9</v>
      </c>
      <c r="B31">
        <v>4.3636363636363598</v>
      </c>
      <c r="C31">
        <v>2.4852289041477298</v>
      </c>
      <c r="D31">
        <v>2.29872018693055</v>
      </c>
      <c r="E31">
        <f t="shared" si="3"/>
        <v>4.7839490910782798</v>
      </c>
    </row>
    <row r="32" spans="1:17">
      <c r="A32" s="2">
        <v>9.5</v>
      </c>
      <c r="B32">
        <v>4.60606060606061</v>
      </c>
      <c r="C32">
        <v>2.54044166126172</v>
      </c>
      <c r="D32">
        <v>2.43648028245787</v>
      </c>
      <c r="E32">
        <f t="shared" si="3"/>
        <v>4.9769219437195904</v>
      </c>
    </row>
    <row r="33" spans="1:5">
      <c r="A33" s="2">
        <v>10</v>
      </c>
      <c r="B33">
        <v>4.8484848484848504</v>
      </c>
      <c r="C33">
        <v>2.59363401899747</v>
      </c>
      <c r="D33">
        <v>2.5708369562142201</v>
      </c>
      <c r="E33">
        <f t="shared" si="3"/>
        <v>5.1644709752116906</v>
      </c>
    </row>
    <row r="34" spans="1:5">
      <c r="A34" s="2">
        <v>10.5</v>
      </c>
      <c r="B34">
        <v>5.0909090909090899</v>
      </c>
      <c r="C34">
        <v>2.6448795289461802</v>
      </c>
      <c r="D34">
        <v>2.7016256311053399</v>
      </c>
      <c r="E34">
        <f t="shared" si="3"/>
        <v>5.3465051600515201</v>
      </c>
    </row>
    <row r="35" spans="1:5">
      <c r="A35" s="2">
        <v>11</v>
      </c>
      <c r="B35">
        <v>5.3333333333333304</v>
      </c>
      <c r="C35">
        <v>2.6942492408654801</v>
      </c>
      <c r="D35">
        <v>2.8287306128220102</v>
      </c>
      <c r="E35">
        <f t="shared" si="3"/>
        <v>5.5229798536874899</v>
      </c>
    </row>
    <row r="36" spans="1:5">
      <c r="A36" s="2">
        <v>11.5</v>
      </c>
      <c r="B36">
        <v>5.5757575757575797</v>
      </c>
      <c r="C36">
        <v>2.7418117067960401</v>
      </c>
      <c r="D36">
        <v>2.95207751499786</v>
      </c>
      <c r="E36">
        <f t="shared" si="3"/>
        <v>5.6938892217939001</v>
      </c>
    </row>
    <row r="37" spans="1:5">
      <c r="A37" s="2">
        <v>12</v>
      </c>
      <c r="B37">
        <v>5.8181818181818201</v>
      </c>
      <c r="C37">
        <v>2.7876330248053098</v>
      </c>
      <c r="D37">
        <v>3.07162670709593</v>
      </c>
      <c r="E37">
        <f t="shared" si="3"/>
        <v>5.8592597319012398</v>
      </c>
    </row>
    <row r="38" spans="1:5">
      <c r="A38" s="2">
        <v>12.5</v>
      </c>
      <c r="B38">
        <v>6.0606060606060597</v>
      </c>
      <c r="C38">
        <v>2.83177690298767</v>
      </c>
      <c r="D38">
        <v>3.1873676432937899</v>
      </c>
      <c r="E38">
        <f t="shared" si="3"/>
        <v>6.0191445462814599</v>
      </c>
    </row>
    <row r="39" spans="1:5">
      <c r="A39" s="2">
        <v>13</v>
      </c>
      <c r="B39">
        <v>6.3030303030303001</v>
      </c>
      <c r="C39">
        <v>2.8743047330445499</v>
      </c>
      <c r="D39">
        <v>3.2993139570304701</v>
      </c>
      <c r="E39">
        <f t="shared" si="3"/>
        <v>6.1736186900750205</v>
      </c>
    </row>
    <row r="40" spans="1:5">
      <c r="A40" s="2">
        <v>13.5</v>
      </c>
      <c r="B40">
        <v>6.5454545454545503</v>
      </c>
      <c r="C40">
        <v>2.9152756676287401</v>
      </c>
      <c r="D40">
        <v>3.4074992245491802</v>
      </c>
      <c r="E40">
        <f t="shared" si="3"/>
        <v>6.3227748921779199</v>
      </c>
    </row>
    <row r="41" spans="1:5">
      <c r="A41" s="2">
        <v>14</v>
      </c>
      <c r="B41">
        <v>6.7878787878787898</v>
      </c>
      <c r="C41">
        <v>2.9547466983366801</v>
      </c>
      <c r="D41">
        <v>3.5119733144968399</v>
      </c>
      <c r="E41">
        <f t="shared" si="3"/>
        <v>6.4667200128335196</v>
      </c>
    </row>
    <row r="42" spans="1:5">
      <c r="A42" s="2">
        <v>14.5</v>
      </c>
      <c r="B42">
        <v>7.0303030303030303</v>
      </c>
      <c r="C42">
        <v>2.9927727327115998</v>
      </c>
      <c r="D42">
        <v>3.6127992512282798</v>
      </c>
      <c r="E42">
        <f t="shared" si="3"/>
        <v>6.6055719839398801</v>
      </c>
    </row>
    <row r="43" spans="1:5">
      <c r="A43" s="2">
        <v>15</v>
      </c>
      <c r="B43">
        <v>7.2727272727272698</v>
      </c>
      <c r="C43">
        <v>3.0294066694189499</v>
      </c>
      <c r="D43">
        <v>3.7100505280386602</v>
      </c>
      <c r="E43">
        <f t="shared" si="3"/>
        <v>6.7394571974576101</v>
      </c>
    </row>
    <row r="44" spans="1:5">
      <c r="A44" s="2">
        <v>15.5</v>
      </c>
      <c r="B44">
        <v>7.51515151515152</v>
      </c>
      <c r="C44">
        <v>3.0646994712020699</v>
      </c>
      <c r="D44">
        <v>3.80380881381716</v>
      </c>
      <c r="E44">
        <f t="shared" si="3"/>
        <v>6.8685082850192298</v>
      </c>
    </row>
    <row r="45" spans="1:5">
      <c r="A45" s="2">
        <v>16</v>
      </c>
      <c r="B45">
        <v>7.7575757575757596</v>
      </c>
      <c r="C45">
        <v>3.0987002354433102</v>
      </c>
      <c r="D45">
        <v>3.8941620029438599</v>
      </c>
      <c r="E45">
        <f t="shared" si="3"/>
        <v>6.9928622383871701</v>
      </c>
    </row>
    <row r="46" spans="1:5">
      <c r="A46" s="2">
        <v>16.5</v>
      </c>
      <c r="B46">
        <v>8</v>
      </c>
      <c r="C46">
        <v>3.13145626229083</v>
      </c>
      <c r="D46">
        <v>3.98120256389609</v>
      </c>
      <c r="E46">
        <f t="shared" si="3"/>
        <v>7.1126588261869195</v>
      </c>
    </row>
    <row r="47" spans="1:5">
      <c r="A47" s="2">
        <v>17</v>
      </c>
      <c r="B47">
        <v>8.2424242424242404</v>
      </c>
      <c r="C47">
        <v>3.1630131203688299</v>
      </c>
      <c r="D47">
        <v>4.0650261471079299</v>
      </c>
      <c r="E47">
        <f t="shared" si="3"/>
        <v>7.2280392674767597</v>
      </c>
    </row>
    <row r="48" spans="1:5">
      <c r="A48" s="2">
        <v>17.5</v>
      </c>
      <c r="B48">
        <v>8.4848484848484809</v>
      </c>
      <c r="C48">
        <v>3.1934147101237702</v>
      </c>
      <c r="D48">
        <v>4.1457304172057396</v>
      </c>
      <c r="E48">
        <f t="shared" si="3"/>
        <v>7.3391451273295099</v>
      </c>
    </row>
    <row r="49" spans="1:5">
      <c r="A49" s="2">
        <v>18</v>
      </c>
      <c r="B49">
        <v>8.7272727272727302</v>
      </c>
      <c r="C49">
        <v>3.2227033248693702</v>
      </c>
      <c r="D49">
        <v>4.2234140788855798</v>
      </c>
      <c r="E49">
        <f t="shared" si="3"/>
        <v>7.4461174037549505</v>
      </c>
    </row>
    <row r="50" spans="1:5">
      <c r="A50" s="2">
        <v>18.5</v>
      </c>
      <c r="B50">
        <v>8.9696969696969706</v>
      </c>
      <c r="C50">
        <v>3.2509197096128899</v>
      </c>
      <c r="D50">
        <v>4.2981760694385898</v>
      </c>
      <c r="E50">
        <f t="shared" si="3"/>
        <v>7.5490957790514797</v>
      </c>
    </row>
    <row r="51" spans="1:5">
      <c r="A51" s="2">
        <v>19</v>
      </c>
      <c r="B51">
        <v>9.2121212121212093</v>
      </c>
      <c r="C51">
        <v>3.2781031177297</v>
      </c>
      <c r="D51">
        <v>4.3701148942696904</v>
      </c>
      <c r="E51">
        <f t="shared" si="3"/>
        <v>7.6482180119993899</v>
      </c>
    </row>
    <row r="52" spans="1:5">
      <c r="A52" s="2">
        <v>19.5</v>
      </c>
      <c r="B52">
        <v>9.4545454545454604</v>
      </c>
      <c r="C52">
        <v>3.3042913655674502</v>
      </c>
      <c r="D52">
        <v>4.4393280847641803</v>
      </c>
      <c r="E52">
        <f t="shared" si="3"/>
        <v>7.7436194503316305</v>
      </c>
    </row>
    <row r="53" spans="1:5">
      <c r="A53" s="2">
        <v>20</v>
      </c>
      <c r="B53">
        <v>9.6969696969697008</v>
      </c>
      <c r="C53">
        <v>3.3295208850529798</v>
      </c>
      <c r="D53">
        <v>4.5059117605233396</v>
      </c>
      <c r="E53">
        <f t="shared" si="3"/>
        <v>7.8354326455763195</v>
      </c>
    </row>
    <row r="54" spans="1:5">
      <c r="B54">
        <v>9.9393939393939394</v>
      </c>
      <c r="C54">
        <v>3.35382677437374</v>
      </c>
      <c r="D54">
        <v>4.5699602803571002</v>
      </c>
      <c r="E54">
        <f t="shared" si="3"/>
        <v>7.9237870547308402</v>
      </c>
    </row>
    <row r="55" spans="1:5">
      <c r="B55">
        <v>10.181818181818199</v>
      </c>
      <c r="C55">
        <v>3.3772428468037399</v>
      </c>
      <c r="D55">
        <v>4.6315659685139696</v>
      </c>
      <c r="E55">
        <f t="shared" si="3"/>
        <v>8.0088088153177104</v>
      </c>
    </row>
    <row r="56" spans="1:5">
      <c r="B56">
        <v>10.424242424242401</v>
      </c>
      <c r="C56">
        <v>3.39980167774468</v>
      </c>
      <c r="D56">
        <v>4.6908189044755098</v>
      </c>
      <c r="E56">
        <f t="shared" si="3"/>
        <v>8.0906205822201898</v>
      </c>
    </row>
    <row r="57" spans="1:5">
      <c r="B57">
        <v>10.6666666666667</v>
      </c>
      <c r="C57">
        <v>3.42153465004131</v>
      </c>
      <c r="D57">
        <v>4.74780676624267</v>
      </c>
      <c r="E57">
        <f t="shared" si="3"/>
        <v>8.1693414162839808</v>
      </c>
    </row>
    <row r="58" spans="1:5">
      <c r="B58">
        <v>10.909090909090899</v>
      </c>
      <c r="C58">
        <v>3.4424719976404901</v>
      </c>
      <c r="D58">
        <v>4.8026147184712897</v>
      </c>
      <c r="E58">
        <f t="shared" si="3"/>
        <v>8.2450867161117802</v>
      </c>
    </row>
    <row r="59" spans="1:5">
      <c r="B59">
        <v>11.1515151515152</v>
      </c>
      <c r="C59">
        <v>3.4626428476512299</v>
      </c>
      <c r="D59">
        <v>4.8553253380335404</v>
      </c>
      <c r="E59">
        <f t="shared" si="3"/>
        <v>8.3179681856847694</v>
      </c>
    </row>
    <row r="60" spans="1:5">
      <c r="B60">
        <v>11.3939393939394</v>
      </c>
      <c r="C60">
        <v>3.4820752608660102</v>
      </c>
      <c r="D60">
        <v>4.9060185706540302</v>
      </c>
      <c r="E60">
        <f t="shared" si="3"/>
        <v>8.38809383152004</v>
      </c>
    </row>
    <row r="61" spans="1:5">
      <c r="B61">
        <v>11.636363636363599</v>
      </c>
      <c r="C61">
        <v>3.5007962707959002</v>
      </c>
      <c r="D61">
        <v>4.9547717131961004</v>
      </c>
      <c r="E61">
        <f t="shared" si="3"/>
        <v>8.455567983992001</v>
      </c>
    </row>
    <row r="62" spans="1:5">
      <c r="B62">
        <v>11.8787878787879</v>
      </c>
      <c r="C62">
        <v>3.5188319212791299</v>
      </c>
      <c r="D62">
        <v>5.0016594169851203</v>
      </c>
      <c r="E62">
        <f t="shared" si="3"/>
        <v>8.5204913382642502</v>
      </c>
    </row>
    <row r="63" spans="1:5">
      <c r="B63">
        <v>12.1212121212121</v>
      </c>
      <c r="C63">
        <v>3.5362073027129499</v>
      </c>
      <c r="D63">
        <v>5.04675370824007</v>
      </c>
      <c r="E63">
        <f t="shared" si="3"/>
        <v>8.5829610109530208</v>
      </c>
    </row>
    <row r="64" spans="1:5">
      <c r="B64">
        <v>12.363636363636401</v>
      </c>
      <c r="C64">
        <v>3.5529465869572801</v>
      </c>
      <c r="D64">
        <v>5.0901240222851696</v>
      </c>
      <c r="E64">
        <f t="shared" si="3"/>
        <v>8.6430706092424501</v>
      </c>
    </row>
    <row r="65" spans="2:5">
      <c r="B65">
        <v>12.6060606060606</v>
      </c>
      <c r="C65">
        <v>3.5690730609619199</v>
      </c>
      <c r="D65">
        <v>5.1318372487269599</v>
      </c>
      <c r="E65">
        <f t="shared" si="3"/>
        <v>8.7009103096888794</v>
      </c>
    </row>
    <row r="66" spans="2:5">
      <c r="B66">
        <v>12.8484848484848</v>
      </c>
      <c r="C66">
        <v>3.58460915916192</v>
      </c>
      <c r="D66">
        <v>5.1719577852312897</v>
      </c>
      <c r="E66">
        <f t="shared" si="3"/>
        <v>8.7565669443932102</v>
      </c>
    </row>
    <row r="67" spans="2:5">
      <c r="B67">
        <v>13.090909090909101</v>
      </c>
      <c r="C67">
        <v>3.5995764946881699</v>
      </c>
      <c r="D67">
        <v>5.2105475978974702</v>
      </c>
      <c r="E67">
        <f t="shared" si="3"/>
        <v>8.8101240925856406</v>
      </c>
    </row>
    <row r="68" spans="2:5">
      <c r="B68">
        <v>13.3333333333333</v>
      </c>
      <c r="C68">
        <v>3.6139958894344599</v>
      </c>
      <c r="D68">
        <v>5.2476662865678696</v>
      </c>
      <c r="E68">
        <f t="shared" si="3"/>
        <v>8.86166217600233</v>
      </c>
    </row>
    <row r="69" spans="2:5">
      <c r="B69">
        <v>13.575757575757599</v>
      </c>
      <c r="C69">
        <v>3.6278874030230299</v>
      </c>
      <c r="D69">
        <v>5.2833711536714096</v>
      </c>
      <c r="E69">
        <f t="shared" si="3"/>
        <v>8.91125855669444</v>
      </c>
    </row>
    <row r="70" spans="2:5">
      <c r="B70">
        <v>13.818181818181801</v>
      </c>
      <c r="C70">
        <v>3.64127036071012</v>
      </c>
      <c r="D70">
        <v>5.3177172754490503</v>
      </c>
      <c r="E70">
        <f t="shared" si="3"/>
        <v>8.9589876361591703</v>
      </c>
    </row>
    <row r="71" spans="2:5">
      <c r="B71">
        <v>14.0606060606061</v>
      </c>
      <c r="C71">
        <v>3.6541633802748499</v>
      </c>
      <c r="D71">
        <v>5.3507575746065301</v>
      </c>
      <c r="E71">
        <f t="shared" si="3"/>
        <v>9.0049209548813796</v>
      </c>
    </row>
    <row r="72" spans="2:5">
      <c r="B72">
        <v>14.303030303030299</v>
      </c>
      <c r="C72">
        <v>3.6665843979125698</v>
      </c>
      <c r="D72">
        <v>5.3825428935900801</v>
      </c>
      <c r="E72">
        <f t="shared" si="3"/>
        <v>9.0491272915026499</v>
      </c>
    </row>
    <row r="73" spans="2:5">
      <c r="B73">
        <v>14.545454545454501</v>
      </c>
      <c r="C73">
        <v>3.67855069319311</v>
      </c>
      <c r="D73">
        <v>5.4131220678699599</v>
      </c>
      <c r="E73">
        <f t="shared" si="3"/>
        <v>9.0916727610630694</v>
      </c>
    </row>
    <row r="74" spans="2:5">
      <c r="B74">
        <v>14.7878787878788</v>
      </c>
      <c r="C74">
        <v>3.6900789130946299</v>
      </c>
      <c r="D74">
        <v>5.4425419986835903</v>
      </c>
      <c r="E74">
        <f t="shared" si="3"/>
        <v>9.1326209117782202</v>
      </c>
    </row>
    <row r="75" spans="2:5">
      <c r="B75">
        <v>15.030303030302999</v>
      </c>
      <c r="C75">
        <v>3.70118509516705</v>
      </c>
      <c r="D75">
        <v>5.4708477248424998</v>
      </c>
      <c r="E75">
        <f t="shared" si="3"/>
        <v>9.1720328200095498</v>
      </c>
    </row>
    <row r="76" spans="2:5">
      <c r="B76">
        <v>15.2727272727273</v>
      </c>
      <c r="C76">
        <v>3.71188468983584</v>
      </c>
      <c r="D76">
        <v>5.4980824932521104</v>
      </c>
      <c r="E76">
        <f t="shared" si="3"/>
        <v>9.2099671830879508</v>
      </c>
    </row>
    <row r="77" spans="2:5">
      <c r="B77">
        <v>15.5151515151515</v>
      </c>
      <c r="C77">
        <v>3.7221925819043999</v>
      </c>
      <c r="D77">
        <v>5.5242878279125804</v>
      </c>
      <c r="E77">
        <f t="shared" si="3"/>
        <v>9.2464804098169804</v>
      </c>
    </row>
    <row r="78" spans="2:5">
      <c r="B78">
        <v>15.7575757575758</v>
      </c>
      <c r="C78">
        <v>3.7321231112550799</v>
      </c>
      <c r="D78">
        <v>5.5495035971747804</v>
      </c>
      <c r="E78">
        <f t="shared" ref="E78:E112" si="4">C78+D78</f>
        <v>9.2816267084298598</v>
      </c>
    </row>
    <row r="79" spans="2:5">
      <c r="B79">
        <v>16</v>
      </c>
      <c r="C79">
        <v>3.7416900927982999</v>
      </c>
      <c r="D79">
        <v>5.5737680791222797</v>
      </c>
      <c r="E79">
        <f t="shared" si="4"/>
        <v>9.3154581719205787</v>
      </c>
    </row>
    <row r="80" spans="2:5">
      <c r="B80">
        <v>16.2424242424242</v>
      </c>
      <c r="C80">
        <v>3.75090683569498</v>
      </c>
      <c r="D80">
        <v>5.5971180249799604</v>
      </c>
      <c r="E80">
        <f t="shared" si="4"/>
        <v>9.3480248606749399</v>
      </c>
    </row>
    <row r="81" spans="2:5">
      <c r="B81">
        <v>16.484848484848499</v>
      </c>
      <c r="C81">
        <v>3.7597861618695401</v>
      </c>
      <c r="D81">
        <v>5.6195887204672497</v>
      </c>
      <c r="E81">
        <f t="shared" si="4"/>
        <v>9.3793748823367906</v>
      </c>
    </row>
    <row r="82" spans="2:5">
      <c r="B82">
        <v>16.727272727272702</v>
      </c>
      <c r="C82">
        <v>3.7683404238466598</v>
      </c>
      <c r="D82">
        <v>5.6412140450585602</v>
      </c>
      <c r="E82">
        <f t="shared" si="4"/>
        <v>9.4095544689052204</v>
      </c>
    </row>
    <row r="83" spans="2:5">
      <c r="B83">
        <v>16.969696969697001</v>
      </c>
      <c r="C83">
        <v>3.7765815219361101</v>
      </c>
      <c r="D83">
        <v>5.6620265291452601</v>
      </c>
      <c r="E83">
        <f t="shared" si="4"/>
        <v>9.4386080510813706</v>
      </c>
    </row>
    <row r="84" spans="2:5">
      <c r="B84">
        <v>17.2121212121212</v>
      </c>
      <c r="C84">
        <v>3.7845209207879198</v>
      </c>
      <c r="D84">
        <v>5.6820574090890901</v>
      </c>
      <c r="E84">
        <f t="shared" si="4"/>
        <v>9.4665783298770094</v>
      </c>
    </row>
    <row r="85" spans="2:5">
      <c r="B85">
        <v>17.454545454545499</v>
      </c>
      <c r="C85">
        <v>3.79216966534148</v>
      </c>
      <c r="D85">
        <v>5.7013366801947303</v>
      </c>
      <c r="E85">
        <f t="shared" si="4"/>
        <v>9.4935063455362112</v>
      </c>
    </row>
    <row r="86" spans="2:5">
      <c r="B86">
        <v>17.696969696969699</v>
      </c>
      <c r="C86">
        <v>3.7995383961909499</v>
      </c>
      <c r="D86">
        <v>5.7198931476248296</v>
      </c>
      <c r="E86">
        <f t="shared" si="4"/>
        <v>9.5194315438157791</v>
      </c>
    </row>
    <row r="87" spans="2:5">
      <c r="B87">
        <v>17.939393939393899</v>
      </c>
      <c r="C87">
        <v>3.8066373643878202</v>
      </c>
      <c r="D87">
        <v>5.7377544753000498</v>
      </c>
      <c r="E87">
        <f t="shared" si="4"/>
        <v>9.5443918396878704</v>
      </c>
    </row>
    <row r="88" spans="2:5">
      <c r="B88">
        <v>18.181818181818201</v>
      </c>
      <c r="C88">
        <v>3.8134764457020398</v>
      </c>
      <c r="D88">
        <v>5.7549472328387603</v>
      </c>
      <c r="E88">
        <f t="shared" si="4"/>
        <v>9.5684236785407997</v>
      </c>
    </row>
    <row r="89" spans="2:5">
      <c r="B89">
        <v>18.424242424242401</v>
      </c>
      <c r="C89">
        <v>3.8200651543601798</v>
      </c>
      <c r="D89">
        <v>5.7714969405723098</v>
      </c>
      <c r="E89">
        <f t="shared" si="4"/>
        <v>9.59156209493249</v>
      </c>
    </row>
    <row r="90" spans="2:5">
      <c r="B90">
        <v>18.6666666666667</v>
      </c>
      <c r="C90">
        <v>3.8264126562817098</v>
      </c>
      <c r="D90">
        <v>5.7874281127131804</v>
      </c>
      <c r="E90">
        <f t="shared" si="4"/>
        <v>9.6138407689948906</v>
      </c>
    </row>
    <row r="91" spans="2:5">
      <c r="B91">
        <v>18.909090909090899</v>
      </c>
      <c r="C91">
        <v>3.8325277818294401</v>
      </c>
      <c r="D91">
        <v>5.8027642987213701</v>
      </c>
      <c r="E91">
        <f t="shared" si="4"/>
        <v>9.6352920805508102</v>
      </c>
    </row>
    <row r="92" spans="2:5">
      <c r="B92">
        <v>19.151515151515198</v>
      </c>
      <c r="C92">
        <v>3.8384190380940102</v>
      </c>
      <c r="D92">
        <v>5.81752812293752</v>
      </c>
      <c r="E92">
        <f t="shared" si="4"/>
        <v>9.6559471610315306</v>
      </c>
    </row>
    <row r="93" spans="2:5">
      <c r="B93">
        <v>19.393939393939402</v>
      </c>
      <c r="C93">
        <v>3.8440946207295399</v>
      </c>
      <c r="D93">
        <v>5.8317413225451897</v>
      </c>
      <c r="E93">
        <f t="shared" si="4"/>
        <v>9.6758359432747305</v>
      </c>
    </row>
    <row r="94" spans="2:5">
      <c r="B94">
        <v>19.636363636363601</v>
      </c>
      <c r="C94">
        <v>3.8495624253573801</v>
      </c>
      <c r="D94">
        <v>5.8454247839293796</v>
      </c>
      <c r="E94">
        <f t="shared" si="4"/>
        <v>9.6949872092867597</v>
      </c>
    </row>
    <row r="95" spans="2:5">
      <c r="B95">
        <v>19.8787878787879</v>
      </c>
      <c r="C95">
        <v>3.8548300585439099</v>
      </c>
      <c r="D95">
        <v>5.8585985774711702</v>
      </c>
      <c r="E95">
        <f t="shared" si="4"/>
        <v>9.713428636015081</v>
      </c>
    </row>
    <row r="96" spans="2:5">
      <c r="B96">
        <v>20.1212121212121</v>
      </c>
      <c r="C96">
        <v>3.8599048483841498</v>
      </c>
      <c r="D96">
        <v>5.8712819908740101</v>
      </c>
      <c r="E96">
        <f t="shared" si="4"/>
        <v>9.7311868392581609</v>
      </c>
    </row>
    <row r="97" spans="2:5">
      <c r="B97">
        <v>20.363636363636399</v>
      </c>
      <c r="C97">
        <v>3.8647938547032701</v>
      </c>
      <c r="D97">
        <v>5.88349356107235</v>
      </c>
      <c r="E97">
        <f t="shared" si="4"/>
        <v>9.7482874157756196</v>
      </c>
    </row>
    <row r="98" spans="2:5">
      <c r="B98">
        <v>20.606060606060598</v>
      </c>
      <c r="C98">
        <v>3.8695038788709999</v>
      </c>
      <c r="D98">
        <v>5.8952511047551202</v>
      </c>
      <c r="E98">
        <f t="shared" si="4"/>
        <v>9.7647549836261192</v>
      </c>
    </row>
    <row r="99" spans="2:5">
      <c r="B99">
        <v>20.848484848484802</v>
      </c>
      <c r="C99">
        <v>3.8740414732592199</v>
      </c>
      <c r="D99">
        <v>5.9065717475923503</v>
      </c>
      <c r="E99">
        <f t="shared" si="4"/>
        <v>9.7806132208515706</v>
      </c>
    </row>
    <row r="100" spans="2:5">
      <c r="B100">
        <v>21.090909090909101</v>
      </c>
      <c r="C100">
        <v>3.8784129503742699</v>
      </c>
      <c r="D100">
        <v>5.9174719522349202</v>
      </c>
      <c r="E100">
        <f t="shared" si="4"/>
        <v>9.7958849026091901</v>
      </c>
    </row>
    <row r="101" spans="2:5">
      <c r="B101">
        <v>21.3333333333333</v>
      </c>
      <c r="C101">
        <v>3.8826243916159502</v>
      </c>
      <c r="D101">
        <v>5.9279675450676104</v>
      </c>
      <c r="E101">
        <f t="shared" si="4"/>
        <v>9.8105919366835614</v>
      </c>
    </row>
    <row r="102" spans="2:5">
      <c r="B102">
        <v>21.575757575757599</v>
      </c>
      <c r="C102">
        <v>3.8866816557577799</v>
      </c>
      <c r="D102">
        <v>5.93807374187638</v>
      </c>
      <c r="E102">
        <f t="shared" si="4"/>
        <v>9.8247553976341599</v>
      </c>
    </row>
    <row r="103" spans="2:5">
      <c r="B103">
        <v>21.818181818181799</v>
      </c>
      <c r="C103">
        <v>3.890590387084</v>
      </c>
      <c r="D103">
        <v>5.9478051723774001</v>
      </c>
      <c r="E103">
        <f t="shared" si="4"/>
        <v>9.8383955594614001</v>
      </c>
    </row>
    <row r="104" spans="2:5">
      <c r="B104">
        <v>22.060606060606101</v>
      </c>
      <c r="C104">
        <v>3.8943560232492702</v>
      </c>
      <c r="D104">
        <v>5.9571759037312999</v>
      </c>
      <c r="E104">
        <f t="shared" si="4"/>
        <v>9.8515319269805701</v>
      </c>
    </row>
    <row r="105" spans="2:5">
      <c r="B105">
        <v>22.303030303030301</v>
      </c>
      <c r="C105">
        <v>3.8979838028380698</v>
      </c>
      <c r="D105">
        <v>5.9661994630428099</v>
      </c>
      <c r="E105">
        <f t="shared" si="4"/>
        <v>9.8641832658808788</v>
      </c>
    </row>
    <row r="106" spans="2:5">
      <c r="B106">
        <v>22.545454545454501</v>
      </c>
      <c r="C106">
        <v>3.90147877265965</v>
      </c>
      <c r="D106">
        <v>5.9748888589191802</v>
      </c>
      <c r="E106">
        <f t="shared" si="4"/>
        <v>9.8763676315788302</v>
      </c>
    </row>
    <row r="107" spans="2:5">
      <c r="B107">
        <v>22.7878787878788</v>
      </c>
      <c r="C107">
        <v>3.9048457947553898</v>
      </c>
      <c r="D107">
        <v>5.9832566020961799</v>
      </c>
      <c r="E107">
        <f t="shared" si="4"/>
        <v>9.8881023968515702</v>
      </c>
    </row>
    <row r="108" spans="2:5">
      <c r="B108">
        <v>23.030303030302999</v>
      </c>
      <c r="C108">
        <v>3.9080895531850199</v>
      </c>
      <c r="D108">
        <v>5.9913147252396</v>
      </c>
      <c r="E108">
        <f t="shared" si="4"/>
        <v>9.899404278424619</v>
      </c>
    </row>
    <row r="109" spans="2:5">
      <c r="B109">
        <v>23.272727272727298</v>
      </c>
      <c r="C109">
        <v>3.9112145605130699</v>
      </c>
      <c r="D109">
        <v>5.9990748018448397</v>
      </c>
      <c r="E109">
        <f t="shared" si="4"/>
        <v>9.9102893623579096</v>
      </c>
    </row>
    <row r="110" spans="2:5">
      <c r="B110">
        <v>23.515151515151501</v>
      </c>
      <c r="C110">
        <v>3.9142251641155599</v>
      </c>
      <c r="D110">
        <v>6.0065479644272397</v>
      </c>
      <c r="E110">
        <f t="shared" si="4"/>
        <v>9.9207731285428</v>
      </c>
    </row>
    <row r="111" spans="2:5">
      <c r="B111">
        <v>23.7575757575758</v>
      </c>
      <c r="C111">
        <v>3.9171255522133301</v>
      </c>
      <c r="D111">
        <v>6.0137449218873797</v>
      </c>
      <c r="E111">
        <f t="shared" si="4"/>
        <v>9.9308704741007094</v>
      </c>
    </row>
    <row r="112" spans="2:5">
      <c r="B112">
        <v>24</v>
      </c>
      <c r="C112">
        <v>3.91991975968909</v>
      </c>
      <c r="D112">
        <v>6.0206759761641004</v>
      </c>
      <c r="E112">
        <f t="shared" si="4"/>
        <v>9.94059573585319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invol</vt:lpstr>
      <vt:lpstr>3.5 days</vt:lpstr>
      <vt:lpstr>1 week</vt:lpstr>
      <vt:lpstr>2 weeks</vt:lpstr>
      <vt:lpstr>4 weeks</vt:lpstr>
      <vt:lpstr>8 weeks</vt:lpstr>
      <vt:lpstr>12 weeks</vt:lpstr>
      <vt:lpstr>24 weeks</vt:lpstr>
      <vt:lpstr>averages</vt:lpstr>
      <vt:lpstr>lambda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cp:lastPrinted>2011-02-15T13:54:32Z</cp:lastPrinted>
  <dcterms:created xsi:type="dcterms:W3CDTF">2011-02-08T17:55:34Z</dcterms:created>
  <dcterms:modified xsi:type="dcterms:W3CDTF">2011-08-22T15:20:36Z</dcterms:modified>
</cp:coreProperties>
</file>