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8960" windowHeight="6990" activeTab="9"/>
  </bookViews>
  <sheets>
    <sheet name="k14" sheetId="1" r:id="rId1"/>
    <sheet name="3.5 days" sheetId="2" r:id="rId2"/>
    <sheet name="1 week" sheetId="3" r:id="rId3"/>
    <sheet name="2 weeks" sheetId="4" r:id="rId4"/>
    <sheet name="4 weeks" sheetId="5" r:id="rId5"/>
    <sheet name="8 weeks" sheetId="6" r:id="rId6"/>
    <sheet name="12 weeks" sheetId="9" r:id="rId7"/>
    <sheet name="24 weeks" sheetId="10" r:id="rId8"/>
    <sheet name="averages" sheetId="7" r:id="rId9"/>
    <sheet name="extinction" sheetId="8" r:id="rId10"/>
  </sheets>
  <definedNames>
    <definedName name="lambda">averages!$B$12</definedName>
    <definedName name="theta">extinction!$B$21</definedName>
  </definedNames>
  <calcPr calcId="125725" concurrentCalc="0"/>
</workbook>
</file>

<file path=xl/calcChain.xml><?xml version="1.0" encoding="utf-8"?>
<calcChain xmlns="http://schemas.openxmlformats.org/spreadsheetml/2006/main">
  <c r="C3" i="10"/>
  <c r="D3"/>
  <c r="E3"/>
  <c r="F3"/>
  <c r="G3"/>
  <c r="H3"/>
  <c r="I3"/>
  <c r="J3"/>
  <c r="K3"/>
  <c r="L3"/>
  <c r="M3"/>
  <c r="N3"/>
  <c r="C4"/>
  <c r="D4"/>
  <c r="E4"/>
  <c r="F4"/>
  <c r="G4"/>
  <c r="H4"/>
  <c r="I4"/>
  <c r="J4"/>
  <c r="K4"/>
  <c r="L4"/>
  <c r="M4"/>
  <c r="N4"/>
  <c r="C5"/>
  <c r="D5"/>
  <c r="E5"/>
  <c r="F5"/>
  <c r="G5"/>
  <c r="H5"/>
  <c r="I5"/>
  <c r="J5"/>
  <c r="K5"/>
  <c r="L5"/>
  <c r="M5"/>
  <c r="N5"/>
  <c r="C6"/>
  <c r="D6"/>
  <c r="E6"/>
  <c r="F6"/>
  <c r="G6"/>
  <c r="H6"/>
  <c r="I6"/>
  <c r="J6"/>
  <c r="K6"/>
  <c r="L6"/>
  <c r="M6"/>
  <c r="N6"/>
  <c r="C7"/>
  <c r="D7"/>
  <c r="E7"/>
  <c r="F7"/>
  <c r="G7"/>
  <c r="H7"/>
  <c r="I7"/>
  <c r="J7"/>
  <c r="K7"/>
  <c r="L7"/>
  <c r="M7"/>
  <c r="N7"/>
  <c r="C8"/>
  <c r="D8"/>
  <c r="E8"/>
  <c r="F8"/>
  <c r="G8"/>
  <c r="H8"/>
  <c r="I8"/>
  <c r="J8"/>
  <c r="K8"/>
  <c r="L8"/>
  <c r="M8"/>
  <c r="N8"/>
  <c r="C9"/>
  <c r="D9"/>
  <c r="E9"/>
  <c r="F9"/>
  <c r="G9"/>
  <c r="H9"/>
  <c r="I9"/>
  <c r="J9"/>
  <c r="K9"/>
  <c r="L9"/>
  <c r="M9"/>
  <c r="N9"/>
  <c r="C10"/>
  <c r="D10"/>
  <c r="E10"/>
  <c r="F10"/>
  <c r="G10"/>
  <c r="H10"/>
  <c r="I10"/>
  <c r="J10"/>
  <c r="K10"/>
  <c r="L10"/>
  <c r="M10"/>
  <c r="N10"/>
  <c r="C11"/>
  <c r="D11"/>
  <c r="E11"/>
  <c r="F11"/>
  <c r="G11"/>
  <c r="H11"/>
  <c r="I11"/>
  <c r="J11"/>
  <c r="K11"/>
  <c r="L11"/>
  <c r="M11"/>
  <c r="N11"/>
  <c r="B4"/>
  <c r="B5"/>
  <c r="B6"/>
  <c r="B7"/>
  <c r="B8"/>
  <c r="B9"/>
  <c r="B10"/>
  <c r="B11"/>
  <c r="B3"/>
  <c r="C3" i="9"/>
  <c r="D3"/>
  <c r="E3"/>
  <c r="F3"/>
  <c r="G3"/>
  <c r="H3"/>
  <c r="I3"/>
  <c r="J3"/>
  <c r="K3"/>
  <c r="L3"/>
  <c r="M3"/>
  <c r="N3"/>
  <c r="O3"/>
  <c r="P3"/>
  <c r="Q3"/>
  <c r="C4"/>
  <c r="D4"/>
  <c r="E4"/>
  <c r="F4"/>
  <c r="G4"/>
  <c r="H4"/>
  <c r="I4"/>
  <c r="J4"/>
  <c r="K4"/>
  <c r="L4"/>
  <c r="M4"/>
  <c r="N4"/>
  <c r="O4"/>
  <c r="P4"/>
  <c r="Q4"/>
  <c r="C5"/>
  <c r="D5"/>
  <c r="E5"/>
  <c r="F5"/>
  <c r="G5"/>
  <c r="H5"/>
  <c r="I5"/>
  <c r="J5"/>
  <c r="K5"/>
  <c r="L5"/>
  <c r="M5"/>
  <c r="N5"/>
  <c r="O5"/>
  <c r="P5"/>
  <c r="Q5"/>
  <c r="C6"/>
  <c r="D6"/>
  <c r="E6"/>
  <c r="F6"/>
  <c r="G6"/>
  <c r="H6"/>
  <c r="I6"/>
  <c r="J6"/>
  <c r="K6"/>
  <c r="L6"/>
  <c r="M6"/>
  <c r="N6"/>
  <c r="O6"/>
  <c r="P6"/>
  <c r="Q6"/>
  <c r="C7"/>
  <c r="D7"/>
  <c r="E7"/>
  <c r="F7"/>
  <c r="G7"/>
  <c r="H7"/>
  <c r="I7"/>
  <c r="J7"/>
  <c r="K7"/>
  <c r="L7"/>
  <c r="M7"/>
  <c r="N7"/>
  <c r="O7"/>
  <c r="P7"/>
  <c r="Q7"/>
  <c r="C8"/>
  <c r="D8"/>
  <c r="E8"/>
  <c r="F8"/>
  <c r="G8"/>
  <c r="H8"/>
  <c r="I8"/>
  <c r="J8"/>
  <c r="K8"/>
  <c r="L8"/>
  <c r="M8"/>
  <c r="N8"/>
  <c r="O8"/>
  <c r="P8"/>
  <c r="Q8"/>
  <c r="C9"/>
  <c r="D9"/>
  <c r="E9"/>
  <c r="F9"/>
  <c r="G9"/>
  <c r="H9"/>
  <c r="I9"/>
  <c r="J9"/>
  <c r="K9"/>
  <c r="L9"/>
  <c r="M9"/>
  <c r="N9"/>
  <c r="O9"/>
  <c r="P9"/>
  <c r="Q9"/>
  <c r="C10"/>
  <c r="D10"/>
  <c r="E10"/>
  <c r="F10"/>
  <c r="G10"/>
  <c r="H10"/>
  <c r="I10"/>
  <c r="J10"/>
  <c r="K10"/>
  <c r="L10"/>
  <c r="M10"/>
  <c r="N10"/>
  <c r="O10"/>
  <c r="P10"/>
  <c r="Q10"/>
  <c r="C11"/>
  <c r="D11"/>
  <c r="E11"/>
  <c r="F11"/>
  <c r="G11"/>
  <c r="H11"/>
  <c r="I11"/>
  <c r="J11"/>
  <c r="K11"/>
  <c r="L11"/>
  <c r="M11"/>
  <c r="N11"/>
  <c r="O11"/>
  <c r="P11"/>
  <c r="Q11"/>
  <c r="C12"/>
  <c r="D12"/>
  <c r="E12"/>
  <c r="F12"/>
  <c r="G12"/>
  <c r="H12"/>
  <c r="I12"/>
  <c r="J12"/>
  <c r="K12"/>
  <c r="L12"/>
  <c r="M12"/>
  <c r="N12"/>
  <c r="O12"/>
  <c r="P12"/>
  <c r="Q12"/>
  <c r="C13"/>
  <c r="D13"/>
  <c r="E13"/>
  <c r="F13"/>
  <c r="G13"/>
  <c r="H13"/>
  <c r="I13"/>
  <c r="J13"/>
  <c r="K13"/>
  <c r="L13"/>
  <c r="M13"/>
  <c r="N13"/>
  <c r="O13"/>
  <c r="P13"/>
  <c r="Q13"/>
  <c r="C14"/>
  <c r="D14"/>
  <c r="E14"/>
  <c r="F14"/>
  <c r="G14"/>
  <c r="H14"/>
  <c r="I14"/>
  <c r="J14"/>
  <c r="K14"/>
  <c r="L14"/>
  <c r="M14"/>
  <c r="N14"/>
  <c r="O14"/>
  <c r="P14"/>
  <c r="Q14"/>
  <c r="C15"/>
  <c r="D15"/>
  <c r="E15"/>
  <c r="F15"/>
  <c r="G15"/>
  <c r="H15"/>
  <c r="I15"/>
  <c r="J15"/>
  <c r="K15"/>
  <c r="L15"/>
  <c r="M15"/>
  <c r="N15"/>
  <c r="O15"/>
  <c r="P15"/>
  <c r="Q15"/>
  <c r="C16"/>
  <c r="D16"/>
  <c r="E16"/>
  <c r="F16"/>
  <c r="G16"/>
  <c r="H16"/>
  <c r="I16"/>
  <c r="J16"/>
  <c r="K16"/>
  <c r="L16"/>
  <c r="M16"/>
  <c r="N16"/>
  <c r="O16"/>
  <c r="P16"/>
  <c r="Q16"/>
  <c r="C17"/>
  <c r="D17"/>
  <c r="E17"/>
  <c r="F17"/>
  <c r="G17"/>
  <c r="H17"/>
  <c r="I17"/>
  <c r="J17"/>
  <c r="K17"/>
  <c r="L17"/>
  <c r="M17"/>
  <c r="N17"/>
  <c r="O17"/>
  <c r="P17"/>
  <c r="Q17"/>
  <c r="C18"/>
  <c r="D18"/>
  <c r="E18"/>
  <c r="F18"/>
  <c r="G18"/>
  <c r="H18"/>
  <c r="I18"/>
  <c r="J18"/>
  <c r="K18"/>
  <c r="L18"/>
  <c r="M18"/>
  <c r="N18"/>
  <c r="O18"/>
  <c r="P18"/>
  <c r="Q18"/>
  <c r="C19"/>
  <c r="D19"/>
  <c r="E19"/>
  <c r="F19"/>
  <c r="G19"/>
  <c r="H19"/>
  <c r="I19"/>
  <c r="J19"/>
  <c r="K19"/>
  <c r="L19"/>
  <c r="M19"/>
  <c r="N19"/>
  <c r="O19"/>
  <c r="P19"/>
  <c r="Q19"/>
  <c r="C20"/>
  <c r="D20"/>
  <c r="E20"/>
  <c r="F20"/>
  <c r="G20"/>
  <c r="H20"/>
  <c r="I20"/>
  <c r="J20"/>
  <c r="K20"/>
  <c r="L20"/>
  <c r="M20"/>
  <c r="N20"/>
  <c r="O20"/>
  <c r="P20"/>
  <c r="Q20"/>
  <c r="C21"/>
  <c r="D21"/>
  <c r="E21"/>
  <c r="F21"/>
  <c r="G21"/>
  <c r="H21"/>
  <c r="I21"/>
  <c r="J21"/>
  <c r="K21"/>
  <c r="L21"/>
  <c r="M21"/>
  <c r="N21"/>
  <c r="O21"/>
  <c r="P21"/>
  <c r="Q21"/>
  <c r="C22"/>
  <c r="D22"/>
  <c r="E22"/>
  <c r="F22"/>
  <c r="G22"/>
  <c r="H22"/>
  <c r="I22"/>
  <c r="J22"/>
  <c r="K22"/>
  <c r="L22"/>
  <c r="M22"/>
  <c r="N22"/>
  <c r="O22"/>
  <c r="P22"/>
  <c r="Q22"/>
  <c r="C23"/>
  <c r="D23"/>
  <c r="E23"/>
  <c r="F23"/>
  <c r="G23"/>
  <c r="H23"/>
  <c r="I23"/>
  <c r="J23"/>
  <c r="K23"/>
  <c r="L23"/>
  <c r="M23"/>
  <c r="N23"/>
  <c r="O23"/>
  <c r="P23"/>
  <c r="Q2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3"/>
  <c r="K3" i="6"/>
  <c r="L3"/>
  <c r="M3"/>
  <c r="N3"/>
  <c r="K4"/>
  <c r="L4"/>
  <c r="M4"/>
  <c r="N4"/>
  <c r="K5"/>
  <c r="L5"/>
  <c r="M5"/>
  <c r="N5"/>
  <c r="K6"/>
  <c r="L6"/>
  <c r="M6"/>
  <c r="N6"/>
  <c r="K7"/>
  <c r="L7"/>
  <c r="M7"/>
  <c r="N7"/>
  <c r="K8"/>
  <c r="L8"/>
  <c r="M8"/>
  <c r="N8"/>
  <c r="K9"/>
  <c r="L9"/>
  <c r="M9"/>
  <c r="N9"/>
  <c r="K10"/>
  <c r="L10"/>
  <c r="M10"/>
  <c r="N10"/>
  <c r="K11"/>
  <c r="L11"/>
  <c r="M11"/>
  <c r="N11"/>
  <c r="K12"/>
  <c r="L12"/>
  <c r="M12"/>
  <c r="N12"/>
  <c r="K13"/>
  <c r="L13"/>
  <c r="M13"/>
  <c r="N13"/>
  <c r="K14"/>
  <c r="L14"/>
  <c r="M14"/>
  <c r="N14"/>
  <c r="K15"/>
  <c r="L15"/>
  <c r="M15"/>
  <c r="N15"/>
  <c r="K16"/>
  <c r="L16"/>
  <c r="M16"/>
  <c r="N16"/>
  <c r="K17"/>
  <c r="L17"/>
  <c r="M17"/>
  <c r="N17"/>
  <c r="B14"/>
  <c r="C14"/>
  <c r="D14"/>
  <c r="E14"/>
  <c r="F14"/>
  <c r="G14"/>
  <c r="H14"/>
  <c r="I14"/>
  <c r="J14"/>
  <c r="B15"/>
  <c r="C15"/>
  <c r="D15"/>
  <c r="E15"/>
  <c r="F15"/>
  <c r="G15"/>
  <c r="H15"/>
  <c r="I15"/>
  <c r="J15"/>
  <c r="B16"/>
  <c r="C16"/>
  <c r="D16"/>
  <c r="E16"/>
  <c r="F16"/>
  <c r="G16"/>
  <c r="H16"/>
  <c r="I16"/>
  <c r="J16"/>
  <c r="B17"/>
  <c r="C17"/>
  <c r="D17"/>
  <c r="E17"/>
  <c r="F17"/>
  <c r="G17"/>
  <c r="H17"/>
  <c r="I17"/>
  <c r="J17"/>
  <c r="E3" i="3"/>
  <c r="F3"/>
  <c r="E4"/>
  <c r="F4"/>
  <c r="E5"/>
  <c r="F5"/>
  <c r="E6"/>
  <c r="F6"/>
  <c r="E7"/>
  <c r="F7"/>
  <c r="E8"/>
  <c r="F8"/>
  <c r="C1" i="10"/>
  <c r="A1"/>
  <c r="C1" i="9"/>
  <c r="A1"/>
  <c r="E55" i="7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14"/>
  <c r="T141" i="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AB3" i="7"/>
  <c r="AA3"/>
  <c r="Z3"/>
  <c r="X3"/>
  <c r="W3"/>
  <c r="V3"/>
  <c r="T3"/>
  <c r="S3"/>
  <c r="R3"/>
  <c r="P3"/>
  <c r="O3"/>
  <c r="N3"/>
  <c r="K3"/>
  <c r="L3"/>
  <c r="J3"/>
  <c r="H96" i="1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G5" i="7"/>
  <c r="H5"/>
  <c r="G6"/>
  <c r="H6"/>
  <c r="G7"/>
  <c r="H7"/>
  <c r="G8"/>
  <c r="H8"/>
  <c r="G9"/>
  <c r="H9"/>
  <c r="G10"/>
  <c r="H10"/>
  <c r="V1"/>
  <c r="W1"/>
  <c r="X1"/>
  <c r="Z1"/>
  <c r="AA1"/>
  <c r="AB1"/>
  <c r="V2"/>
  <c r="W2"/>
  <c r="X2"/>
  <c r="Z2"/>
  <c r="AA2"/>
  <c r="AB2"/>
  <c r="AB89" i="1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X130"/>
  <c r="X129"/>
  <c r="X128"/>
  <c r="X127"/>
  <c r="X126"/>
  <c r="X125"/>
  <c r="X124"/>
  <c r="X123"/>
  <c r="X120"/>
  <c r="X119"/>
  <c r="X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X3"/>
  <c r="P1" i="7"/>
  <c r="B17" i="8"/>
  <c r="C17"/>
  <c r="D17"/>
  <c r="E17"/>
  <c r="F17"/>
  <c r="G17"/>
  <c r="C18"/>
  <c r="B3"/>
  <c r="C3"/>
  <c r="D3"/>
  <c r="F3"/>
  <c r="G3"/>
  <c r="E3"/>
  <c r="E15"/>
  <c r="E12"/>
  <c r="G9"/>
  <c r="F9"/>
  <c r="E9"/>
  <c r="D9"/>
  <c r="C9"/>
  <c r="B9"/>
  <c r="C6"/>
  <c r="C2"/>
  <c r="D6"/>
  <c r="D2"/>
  <c r="E6"/>
  <c r="E2"/>
  <c r="F6"/>
  <c r="F2"/>
  <c r="G6"/>
  <c r="G2"/>
  <c r="B6"/>
  <c r="B2"/>
  <c r="B18"/>
  <c r="G18"/>
  <c r="F18"/>
  <c r="E18"/>
  <c r="D18"/>
  <c r="C2" i="7"/>
  <c r="D2"/>
  <c r="F1"/>
  <c r="F2"/>
  <c r="G1"/>
  <c r="G2"/>
  <c r="H1"/>
  <c r="H2"/>
  <c r="J1"/>
  <c r="J2"/>
  <c r="K1"/>
  <c r="K2"/>
  <c r="L1"/>
  <c r="L2"/>
  <c r="P2"/>
  <c r="R1"/>
  <c r="R2"/>
  <c r="S1"/>
  <c r="S2"/>
  <c r="T1"/>
  <c r="T2"/>
  <c r="B2"/>
  <c r="C1"/>
  <c r="D1"/>
  <c r="B1"/>
  <c r="B9"/>
  <c r="C9"/>
  <c r="D9"/>
  <c r="F9"/>
  <c r="B10"/>
  <c r="C10"/>
  <c r="D10"/>
  <c r="E10"/>
  <c r="F10"/>
  <c r="C8"/>
  <c r="D8"/>
  <c r="F8"/>
  <c r="B8"/>
  <c r="C5"/>
  <c r="D5"/>
  <c r="F5"/>
  <c r="C6"/>
  <c r="D6"/>
  <c r="F6"/>
  <c r="C7"/>
  <c r="D7"/>
  <c r="E7"/>
  <c r="F7"/>
  <c r="B6"/>
  <c r="B7"/>
  <c r="B5"/>
  <c r="N1"/>
  <c r="N2"/>
  <c r="E8"/>
  <c r="O1"/>
  <c r="O2"/>
  <c r="E9"/>
  <c r="C3" i="6"/>
  <c r="D3"/>
  <c r="E3"/>
  <c r="F3"/>
  <c r="G3"/>
  <c r="H3"/>
  <c r="I3"/>
  <c r="J3"/>
  <c r="C4"/>
  <c r="D4"/>
  <c r="E4"/>
  <c r="F4"/>
  <c r="G4"/>
  <c r="H4"/>
  <c r="I4"/>
  <c r="J4"/>
  <c r="C5"/>
  <c r="D5"/>
  <c r="E5"/>
  <c r="F5"/>
  <c r="G5"/>
  <c r="H5"/>
  <c r="I5"/>
  <c r="J5"/>
  <c r="C6"/>
  <c r="D6"/>
  <c r="E6"/>
  <c r="F6"/>
  <c r="G6"/>
  <c r="H6"/>
  <c r="I6"/>
  <c r="J6"/>
  <c r="C7"/>
  <c r="D7"/>
  <c r="E7"/>
  <c r="F7"/>
  <c r="G7"/>
  <c r="H7"/>
  <c r="I7"/>
  <c r="J7"/>
  <c r="C8"/>
  <c r="D8"/>
  <c r="E8"/>
  <c r="F8"/>
  <c r="G8"/>
  <c r="H8"/>
  <c r="I8"/>
  <c r="J8"/>
  <c r="C9"/>
  <c r="D9"/>
  <c r="E9"/>
  <c r="F9"/>
  <c r="G9"/>
  <c r="H9"/>
  <c r="I9"/>
  <c r="J9"/>
  <c r="C10"/>
  <c r="D10"/>
  <c r="E10"/>
  <c r="F10"/>
  <c r="G10"/>
  <c r="H10"/>
  <c r="I10"/>
  <c r="J10"/>
  <c r="C11"/>
  <c r="D11"/>
  <c r="E11"/>
  <c r="F11"/>
  <c r="G11"/>
  <c r="H11"/>
  <c r="I11"/>
  <c r="J11"/>
  <c r="C12"/>
  <c r="D12"/>
  <c r="E12"/>
  <c r="F12"/>
  <c r="G12"/>
  <c r="H12"/>
  <c r="I12"/>
  <c r="J12"/>
  <c r="C13"/>
  <c r="D13"/>
  <c r="E13"/>
  <c r="F13"/>
  <c r="G13"/>
  <c r="H13"/>
  <c r="I13"/>
  <c r="J13"/>
  <c r="B4"/>
  <c r="B5"/>
  <c r="B6"/>
  <c r="B7"/>
  <c r="B8"/>
  <c r="B9"/>
  <c r="B10"/>
  <c r="B11"/>
  <c r="B12"/>
  <c r="B13"/>
  <c r="B3"/>
  <c r="C1"/>
  <c r="A1"/>
  <c r="C1" i="4"/>
  <c r="A1"/>
  <c r="C1" i="3"/>
  <c r="A1"/>
  <c r="C1" i="2"/>
  <c r="A1"/>
  <c r="C3"/>
  <c r="D3"/>
  <c r="E3"/>
  <c r="C4"/>
  <c r="D4"/>
  <c r="E4"/>
  <c r="B3"/>
  <c r="C1" i="5"/>
  <c r="A1"/>
  <c r="B4"/>
  <c r="C4"/>
  <c r="D4"/>
  <c r="E4"/>
  <c r="F4"/>
  <c r="G4"/>
  <c r="H4"/>
  <c r="I4"/>
  <c r="J4"/>
  <c r="K4"/>
  <c r="L4"/>
  <c r="M4"/>
  <c r="N4"/>
  <c r="B5"/>
  <c r="C5"/>
  <c r="D5"/>
  <c r="E5"/>
  <c r="F5"/>
  <c r="G5"/>
  <c r="H5"/>
  <c r="I5"/>
  <c r="J5"/>
  <c r="K5"/>
  <c r="L5"/>
  <c r="M5"/>
  <c r="N5"/>
  <c r="B6"/>
  <c r="C6"/>
  <c r="D6"/>
  <c r="E6"/>
  <c r="F6"/>
  <c r="G6"/>
  <c r="H6"/>
  <c r="I6"/>
  <c r="J6"/>
  <c r="K6"/>
  <c r="L6"/>
  <c r="M6"/>
  <c r="N6"/>
  <c r="B7"/>
  <c r="C7"/>
  <c r="D7"/>
  <c r="E7"/>
  <c r="F7"/>
  <c r="G7"/>
  <c r="H7"/>
  <c r="I7"/>
  <c r="J7"/>
  <c r="K7"/>
  <c r="L7"/>
  <c r="M7"/>
  <c r="N7"/>
  <c r="B8"/>
  <c r="C8"/>
  <c r="D8"/>
  <c r="E8"/>
  <c r="F8"/>
  <c r="G8"/>
  <c r="H8"/>
  <c r="I8"/>
  <c r="J8"/>
  <c r="K8"/>
  <c r="L8"/>
  <c r="M8"/>
  <c r="N8"/>
  <c r="B9"/>
  <c r="C9"/>
  <c r="D9"/>
  <c r="E9"/>
  <c r="F9"/>
  <c r="G9"/>
  <c r="H9"/>
  <c r="I9"/>
  <c r="J9"/>
  <c r="K9"/>
  <c r="L9"/>
  <c r="M9"/>
  <c r="N9"/>
  <c r="B10"/>
  <c r="C10"/>
  <c r="D10"/>
  <c r="E10"/>
  <c r="F10"/>
  <c r="G10"/>
  <c r="H10"/>
  <c r="I10"/>
  <c r="J10"/>
  <c r="K10"/>
  <c r="L10"/>
  <c r="M10"/>
  <c r="N10"/>
  <c r="B11"/>
  <c r="C11"/>
  <c r="D11"/>
  <c r="E11"/>
  <c r="F11"/>
  <c r="G11"/>
  <c r="H11"/>
  <c r="I11"/>
  <c r="J11"/>
  <c r="K11"/>
  <c r="L11"/>
  <c r="M11"/>
  <c r="N11"/>
  <c r="B12"/>
  <c r="C12"/>
  <c r="D12"/>
  <c r="E12"/>
  <c r="F12"/>
  <c r="G12"/>
  <c r="H12"/>
  <c r="I12"/>
  <c r="J12"/>
  <c r="K12"/>
  <c r="L12"/>
  <c r="M12"/>
  <c r="N12"/>
  <c r="C3"/>
  <c r="D3"/>
  <c r="E3"/>
  <c r="F3"/>
  <c r="G3"/>
  <c r="H3"/>
  <c r="I3"/>
  <c r="J3"/>
  <c r="K3"/>
  <c r="L3"/>
  <c r="M3"/>
  <c r="N3"/>
  <c r="B3"/>
  <c r="D3" i="4"/>
  <c r="E3"/>
  <c r="F3"/>
  <c r="G3"/>
  <c r="H3"/>
  <c r="I3"/>
  <c r="J3"/>
  <c r="K3"/>
  <c r="L3"/>
  <c r="D4"/>
  <c r="E4"/>
  <c r="F4"/>
  <c r="G4"/>
  <c r="H4"/>
  <c r="I4"/>
  <c r="J4"/>
  <c r="K4"/>
  <c r="L4"/>
  <c r="D5"/>
  <c r="E5"/>
  <c r="F5"/>
  <c r="G5"/>
  <c r="H5"/>
  <c r="I5"/>
  <c r="J5"/>
  <c r="K5"/>
  <c r="L5"/>
  <c r="D6"/>
  <c r="E6"/>
  <c r="F6"/>
  <c r="G6"/>
  <c r="H6"/>
  <c r="I6"/>
  <c r="J6"/>
  <c r="K6"/>
  <c r="L6"/>
  <c r="D7"/>
  <c r="E7"/>
  <c r="F7"/>
  <c r="G7"/>
  <c r="H7"/>
  <c r="I7"/>
  <c r="J7"/>
  <c r="K7"/>
  <c r="L7"/>
  <c r="D8"/>
  <c r="E8"/>
  <c r="F8"/>
  <c r="G8"/>
  <c r="H8"/>
  <c r="I8"/>
  <c r="J8"/>
  <c r="K8"/>
  <c r="L8"/>
  <c r="D9"/>
  <c r="E9"/>
  <c r="F9"/>
  <c r="G9"/>
  <c r="H9"/>
  <c r="I9"/>
  <c r="J9"/>
  <c r="K9"/>
  <c r="L9"/>
  <c r="D10"/>
  <c r="E10"/>
  <c r="F10"/>
  <c r="G10"/>
  <c r="H10"/>
  <c r="I10"/>
  <c r="J10"/>
  <c r="K10"/>
  <c r="L10"/>
  <c r="D11"/>
  <c r="E11"/>
  <c r="F11"/>
  <c r="G11"/>
  <c r="H11"/>
  <c r="I11"/>
  <c r="J11"/>
  <c r="K11"/>
  <c r="L11"/>
  <c r="D12"/>
  <c r="E12"/>
  <c r="F12"/>
  <c r="G12"/>
  <c r="H12"/>
  <c r="I12"/>
  <c r="J12"/>
  <c r="K12"/>
  <c r="L12"/>
  <c r="D13"/>
  <c r="E13"/>
  <c r="F13"/>
  <c r="G13"/>
  <c r="H13"/>
  <c r="I13"/>
  <c r="J13"/>
  <c r="K13"/>
  <c r="L13"/>
  <c r="D14"/>
  <c r="E14"/>
  <c r="F14"/>
  <c r="G14"/>
  <c r="H14"/>
  <c r="I14"/>
  <c r="J14"/>
  <c r="K14"/>
  <c r="L14"/>
  <c r="D15"/>
  <c r="E15"/>
  <c r="F15"/>
  <c r="G15"/>
  <c r="H15"/>
  <c r="I15"/>
  <c r="J15"/>
  <c r="K15"/>
  <c r="L15"/>
  <c r="D16"/>
  <c r="E16"/>
  <c r="F16"/>
  <c r="G16"/>
  <c r="H16"/>
  <c r="I16"/>
  <c r="J16"/>
  <c r="K16"/>
  <c r="L16"/>
  <c r="C3"/>
  <c r="C4"/>
  <c r="C5"/>
  <c r="C6"/>
  <c r="C7"/>
  <c r="C8"/>
  <c r="C9"/>
  <c r="C10"/>
  <c r="C11"/>
  <c r="C12"/>
  <c r="C13"/>
  <c r="C14"/>
  <c r="C15"/>
  <c r="C16"/>
  <c r="B9"/>
  <c r="B10"/>
  <c r="B11"/>
  <c r="B12"/>
  <c r="B13"/>
  <c r="B14"/>
  <c r="B15"/>
  <c r="B16"/>
  <c r="B4"/>
  <c r="B5"/>
  <c r="B6"/>
  <c r="B7"/>
  <c r="B8"/>
  <c r="B3"/>
  <c r="B4" i="2"/>
  <c r="B5"/>
  <c r="B6"/>
  <c r="B7"/>
  <c r="B8"/>
  <c r="C5"/>
  <c r="D5"/>
  <c r="E5"/>
  <c r="C6"/>
  <c r="D6"/>
  <c r="E6"/>
  <c r="C7"/>
  <c r="D7"/>
  <c r="E7"/>
  <c r="C8"/>
  <c r="D8"/>
  <c r="E8"/>
  <c r="B4" i="3"/>
  <c r="C4"/>
  <c r="D4"/>
  <c r="B5"/>
  <c r="C5"/>
  <c r="D5"/>
  <c r="B6"/>
  <c r="C6"/>
  <c r="D6"/>
  <c r="B7"/>
  <c r="C7"/>
  <c r="D7"/>
  <c r="B8"/>
  <c r="C8"/>
  <c r="D8"/>
  <c r="C3"/>
  <c r="D3"/>
  <c r="B3"/>
  <c r="D223" i="1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T77"/>
  <c r="D77"/>
  <c r="T76"/>
  <c r="D76"/>
  <c r="T75"/>
  <c r="D75"/>
  <c r="T74"/>
  <c r="D74"/>
  <c r="T73"/>
  <c r="D73"/>
  <c r="T72"/>
  <c r="T71"/>
  <c r="T70"/>
  <c r="D70"/>
  <c r="T69"/>
  <c r="D69"/>
  <c r="T68"/>
  <c r="D68"/>
  <c r="T67"/>
  <c r="D67"/>
  <c r="T66"/>
  <c r="D66"/>
  <c r="T65"/>
  <c r="D65"/>
  <c r="T64"/>
  <c r="D64"/>
  <c r="T63"/>
  <c r="D63"/>
  <c r="T62"/>
  <c r="D62"/>
  <c r="T61"/>
  <c r="D61"/>
  <c r="T60"/>
  <c r="D60"/>
  <c r="T59"/>
  <c r="D59"/>
  <c r="T58"/>
  <c r="D58"/>
  <c r="T57"/>
  <c r="H57"/>
  <c r="D57"/>
  <c r="T56"/>
  <c r="H56"/>
  <c r="D56"/>
  <c r="T55"/>
  <c r="H55"/>
  <c r="D55"/>
  <c r="T54"/>
  <c r="H54"/>
  <c r="D54"/>
  <c r="T53"/>
  <c r="H53"/>
  <c r="D53"/>
  <c r="T52"/>
  <c r="H52"/>
  <c r="D52"/>
  <c r="T51"/>
  <c r="H51"/>
  <c r="D51"/>
  <c r="T50"/>
  <c r="H50"/>
  <c r="D50"/>
  <c r="T49"/>
  <c r="H49"/>
  <c r="D49"/>
  <c r="T48"/>
  <c r="H48"/>
  <c r="D48"/>
  <c r="T47"/>
  <c r="H47"/>
  <c r="D47"/>
  <c r="T46"/>
  <c r="H46"/>
  <c r="D46"/>
  <c r="T45"/>
  <c r="H45"/>
  <c r="D45"/>
  <c r="T44"/>
  <c r="H44"/>
  <c r="D44"/>
  <c r="T43"/>
  <c r="D43"/>
  <c r="T42"/>
  <c r="D42"/>
  <c r="T41"/>
  <c r="H41"/>
  <c r="D41"/>
  <c r="T40"/>
  <c r="H40"/>
  <c r="D40"/>
  <c r="T39"/>
  <c r="H39"/>
  <c r="D39"/>
  <c r="T38"/>
  <c r="H38"/>
  <c r="D38"/>
  <c r="T37"/>
  <c r="H37"/>
  <c r="D37"/>
  <c r="T36"/>
  <c r="L36"/>
  <c r="H36"/>
  <c r="D36"/>
  <c r="T35"/>
  <c r="L35"/>
  <c r="H35"/>
  <c r="D35"/>
  <c r="T34"/>
  <c r="L34"/>
  <c r="H34"/>
  <c r="D34"/>
  <c r="T33"/>
  <c r="L33"/>
  <c r="H33"/>
  <c r="D33"/>
  <c r="T32"/>
  <c r="L32"/>
  <c r="H32"/>
  <c r="D32"/>
  <c r="T31"/>
  <c r="L31"/>
  <c r="H31"/>
  <c r="D31"/>
  <c r="T30"/>
  <c r="L30"/>
  <c r="H30"/>
  <c r="D30"/>
  <c r="T29"/>
  <c r="L29"/>
  <c r="H29"/>
  <c r="D29"/>
  <c r="T28"/>
  <c r="L28"/>
  <c r="H28"/>
  <c r="D28"/>
  <c r="T27"/>
  <c r="L27"/>
  <c r="H27"/>
  <c r="D27"/>
  <c r="T26"/>
  <c r="L26"/>
  <c r="H26"/>
  <c r="D26"/>
  <c r="T25"/>
  <c r="L25"/>
  <c r="H25"/>
  <c r="D25"/>
  <c r="T24"/>
  <c r="L24"/>
  <c r="H24"/>
  <c r="D24"/>
  <c r="T23"/>
  <c r="L23"/>
  <c r="H23"/>
  <c r="D23"/>
  <c r="T22"/>
  <c r="L22"/>
  <c r="H22"/>
  <c r="D22"/>
  <c r="T21"/>
  <c r="L21"/>
  <c r="H21"/>
  <c r="D21"/>
  <c r="T20"/>
  <c r="L20"/>
  <c r="H20"/>
  <c r="D20"/>
  <c r="T19"/>
  <c r="L19"/>
  <c r="H19"/>
  <c r="D19"/>
  <c r="T18"/>
  <c r="L18"/>
  <c r="H18"/>
  <c r="D18"/>
  <c r="T17"/>
  <c r="L17"/>
  <c r="H17"/>
  <c r="D17"/>
  <c r="T16"/>
  <c r="L16"/>
  <c r="H16"/>
  <c r="D16"/>
  <c r="T15"/>
  <c r="L15"/>
  <c r="H15"/>
  <c r="D15"/>
  <c r="T14"/>
  <c r="L14"/>
  <c r="H14"/>
  <c r="D14"/>
  <c r="T13"/>
  <c r="L13"/>
  <c r="H13"/>
  <c r="D13"/>
  <c r="T12"/>
  <c r="L12"/>
  <c r="H12"/>
  <c r="D12"/>
  <c r="T11"/>
  <c r="L11"/>
  <c r="H11"/>
  <c r="D11"/>
  <c r="T10"/>
  <c r="L10"/>
  <c r="H10"/>
  <c r="D10"/>
  <c r="T9"/>
  <c r="L9"/>
  <c r="H9"/>
  <c r="D9"/>
  <c r="T8"/>
  <c r="L8"/>
  <c r="H8"/>
  <c r="D8"/>
  <c r="T7"/>
  <c r="L7"/>
  <c r="H7"/>
  <c r="D7"/>
  <c r="T6"/>
  <c r="L6"/>
  <c r="H6"/>
  <c r="D6"/>
  <c r="T5"/>
  <c r="L5"/>
  <c r="H5"/>
  <c r="D5"/>
  <c r="T4"/>
  <c r="L4"/>
  <c r="H4"/>
  <c r="D4"/>
  <c r="T3"/>
  <c r="L3"/>
  <c r="H3"/>
  <c r="D3"/>
  <c r="E6" i="7"/>
  <c r="E5"/>
</calcChain>
</file>

<file path=xl/sharedStrings.xml><?xml version="1.0" encoding="utf-8"?>
<sst xmlns="http://schemas.openxmlformats.org/spreadsheetml/2006/main" count="1020" uniqueCount="57">
  <si>
    <t>K14CREER RosaYFP 3,5 days</t>
    <phoneticPr fontId="0" type="noConversion"/>
  </si>
  <si>
    <t>K14CREER RosaYFP 1 week</t>
    <phoneticPr fontId="0" type="noConversion"/>
  </si>
  <si>
    <t>K14CREER RosaYFP 2 weeks</t>
    <phoneticPr fontId="0" type="noConversion"/>
  </si>
  <si>
    <t>K14CREER RosaYFP 4 weeks</t>
    <phoneticPr fontId="0" type="noConversion"/>
  </si>
  <si>
    <t>K14CREER RosaYFP 8 weeks</t>
    <phoneticPr fontId="0" type="noConversion"/>
  </si>
  <si>
    <t>mouse</t>
    <phoneticPr fontId="0" type="noConversion"/>
  </si>
  <si>
    <t>basal cells</t>
    <phoneticPr fontId="0" type="noConversion"/>
  </si>
  <si>
    <t>suprabasal cells</t>
    <phoneticPr fontId="0" type="noConversion"/>
  </si>
  <si>
    <t>total size</t>
    <phoneticPr fontId="0" type="noConversion"/>
  </si>
  <si>
    <t>F5</t>
    <phoneticPr fontId="0" type="noConversion"/>
  </si>
  <si>
    <t>M5</t>
    <phoneticPr fontId="0" type="noConversion"/>
  </si>
  <si>
    <t>F6</t>
    <phoneticPr fontId="0" type="noConversion"/>
  </si>
  <si>
    <t>M3</t>
    <phoneticPr fontId="0" type="noConversion"/>
  </si>
  <si>
    <t>M9</t>
    <phoneticPr fontId="0" type="noConversion"/>
  </si>
  <si>
    <t>M5</t>
    <phoneticPr fontId="0" type="noConversion"/>
  </si>
  <si>
    <t>M9</t>
    <phoneticPr fontId="0" type="noConversion"/>
  </si>
  <si>
    <t>M9</t>
    <phoneticPr fontId="0" type="noConversion"/>
  </si>
  <si>
    <t>suprabasal cells</t>
    <phoneticPr fontId="0" type="noConversion"/>
  </si>
  <si>
    <t>M4</t>
    <phoneticPr fontId="0" type="noConversion"/>
  </si>
  <si>
    <t>M7</t>
    <phoneticPr fontId="0" type="noConversion"/>
  </si>
  <si>
    <t>MA</t>
    <phoneticPr fontId="0" type="noConversion"/>
  </si>
  <si>
    <t>M9</t>
    <phoneticPr fontId="0" type="noConversion"/>
  </si>
  <si>
    <t>MA</t>
    <phoneticPr fontId="0" type="noConversion"/>
  </si>
  <si>
    <t>M6</t>
    <phoneticPr fontId="0" type="noConversion"/>
  </si>
  <si>
    <t>basal</t>
  </si>
  <si>
    <t>suprabasal</t>
  </si>
  <si>
    <t>time</t>
  </si>
  <si>
    <t>t</t>
  </si>
  <si>
    <t>lambda</t>
  </si>
  <si>
    <t>b</t>
  </si>
  <si>
    <t>s</t>
  </si>
  <si>
    <t>av</t>
  </si>
  <si>
    <t>err</t>
  </si>
  <si>
    <t>p_0</t>
  </si>
  <si>
    <t>theory</t>
  </si>
  <si>
    <t>theta</t>
  </si>
  <si>
    <t>av_fixed</t>
  </si>
  <si>
    <t>K14CREER RosaYFP 12 weeks</t>
    <phoneticPr fontId="4" type="noConversion"/>
  </si>
  <si>
    <t>mouse</t>
    <phoneticPr fontId="4" type="noConversion"/>
  </si>
  <si>
    <t>basal cells</t>
    <phoneticPr fontId="4" type="noConversion"/>
  </si>
  <si>
    <t>suprabasal cells</t>
    <phoneticPr fontId="4" type="noConversion"/>
  </si>
  <si>
    <t>total size</t>
    <phoneticPr fontId="4" type="noConversion"/>
  </si>
  <si>
    <t>#19</t>
    <phoneticPr fontId="4" type="noConversion"/>
  </si>
  <si>
    <t>#3</t>
    <phoneticPr fontId="4" type="noConversion"/>
  </si>
  <si>
    <t>F3</t>
    <phoneticPr fontId="4" type="noConversion"/>
  </si>
  <si>
    <t>M1</t>
    <phoneticPr fontId="4" type="noConversion"/>
  </si>
  <si>
    <t>K14CREER RosaYFP 24 weeks</t>
    <phoneticPr fontId="4" type="noConversion"/>
  </si>
  <si>
    <t>M11</t>
    <phoneticPr fontId="4" type="noConversion"/>
  </si>
  <si>
    <t>M14</t>
    <phoneticPr fontId="4" type="noConversion"/>
  </si>
  <si>
    <t>mouse</t>
    <phoneticPr fontId="5" type="noConversion"/>
  </si>
  <si>
    <t>basal cells</t>
    <phoneticPr fontId="5" type="noConversion"/>
  </si>
  <si>
    <t>suprabasal cells</t>
    <phoneticPr fontId="5" type="noConversion"/>
  </si>
  <si>
    <t>total size</t>
    <phoneticPr fontId="5" type="noConversion"/>
  </si>
  <si>
    <t>M1</t>
    <phoneticPr fontId="5" type="noConversion"/>
  </si>
  <si>
    <t>M2</t>
    <phoneticPr fontId="5" type="noConversion"/>
  </si>
  <si>
    <t>F3</t>
    <phoneticPr fontId="5" type="noConversion"/>
  </si>
  <si>
    <t>M8</t>
    <phoneticPr fontId="5" type="noConversion"/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</si>
</sst>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 applyFill="1" applyBorder="1"/>
    <xf numFmtId="0" fontId="1" fillId="0" borderId="0" xfId="0" applyFont="1"/>
    <xf numFmtId="0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NumberFormat="1" applyFont="1"/>
    <xf numFmtId="0" fontId="0" fillId="0" borderId="0" xfId="0" applyNumberFormat="1" applyFont="1"/>
    <xf numFmtId="11" fontId="0" fillId="0" borderId="0" xfId="0" applyNumberFormat="1"/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tx>
            <c:v>basal</c:v>
          </c:tx>
          <c:spPr>
            <a:ln w="28575">
              <a:noFill/>
            </a:ln>
          </c:spPr>
          <c:marker>
            <c:symbol val="plus"/>
            <c:size val="7"/>
          </c:marker>
          <c:errBars>
            <c:errDir val="y"/>
            <c:errBarType val="both"/>
            <c:errValType val="cust"/>
            <c:plus>
              <c:numRef>
                <c:f>averages!$B$8:$H$8</c:f>
                <c:numCache>
                  <c:formatCode>General</c:formatCode>
                  <c:ptCount val="7"/>
                  <c:pt idx="0">
                    <c:v>5.5766927375334403E-2</c:v>
                  </c:pt>
                  <c:pt idx="1">
                    <c:v>0.10073939437547352</c:v>
                  </c:pt>
                  <c:pt idx="2">
                    <c:v>0.11588321624601482</c:v>
                  </c:pt>
                  <c:pt idx="3">
                    <c:v>0.18569816285575277</c:v>
                  </c:pt>
                  <c:pt idx="4">
                    <c:v>0.19113279302446873</c:v>
                  </c:pt>
                  <c:pt idx="5">
                    <c:v>0.27687050962794263</c:v>
                  </c:pt>
                  <c:pt idx="6">
                    <c:v>0.1889778770025079</c:v>
                  </c:pt>
                </c:numCache>
              </c:numRef>
            </c:plus>
            <c:minus>
              <c:numRef>
                <c:f>averages!$B$8:$H$8</c:f>
                <c:numCache>
                  <c:formatCode>General</c:formatCode>
                  <c:ptCount val="7"/>
                  <c:pt idx="0">
                    <c:v>5.5766927375334403E-2</c:v>
                  </c:pt>
                  <c:pt idx="1">
                    <c:v>0.10073939437547352</c:v>
                  </c:pt>
                  <c:pt idx="2">
                    <c:v>0.11588321624601482</c:v>
                  </c:pt>
                  <c:pt idx="3">
                    <c:v>0.18569816285575277</c:v>
                  </c:pt>
                  <c:pt idx="4">
                    <c:v>0.19113279302446873</c:v>
                  </c:pt>
                  <c:pt idx="5">
                    <c:v>0.27687050962794263</c:v>
                  </c:pt>
                  <c:pt idx="6">
                    <c:v>0.1889778770025079</c:v>
                  </c:pt>
                </c:numCache>
              </c:numRef>
            </c:minus>
          </c:errBars>
          <c:xVal>
            <c:numRef>
              <c:f>averages!$B$4:$H$4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24</c:v>
                </c:pt>
              </c:numCache>
            </c:numRef>
          </c:xVal>
          <c:yVal>
            <c:numRef>
              <c:f>averages!$B$5:$H$5</c:f>
              <c:numCache>
                <c:formatCode>General</c:formatCode>
                <c:ptCount val="7"/>
                <c:pt idx="0">
                  <c:v>1.6728110599078341</c:v>
                </c:pt>
                <c:pt idx="1">
                  <c:v>1.9111111111111112</c:v>
                </c:pt>
                <c:pt idx="2">
                  <c:v>2.0679012345679011</c:v>
                </c:pt>
                <c:pt idx="3">
                  <c:v>2.521276595744681</c:v>
                </c:pt>
                <c:pt idx="4">
                  <c:v>3.1259259259259258</c:v>
                </c:pt>
                <c:pt idx="5">
                  <c:v>3.1065573770491803</c:v>
                </c:pt>
                <c:pt idx="6">
                  <c:v>2.1882352941176473</c:v>
                </c:pt>
              </c:numCache>
            </c:numRef>
          </c:yVal>
        </c:ser>
        <c:ser>
          <c:idx val="1"/>
          <c:order val="1"/>
          <c:tx>
            <c:v>suprabasal</c:v>
          </c:tx>
          <c:spPr>
            <a:ln w="28575">
              <a:noFill/>
            </a:ln>
          </c:spPr>
          <c:marker>
            <c:symbol val="x"/>
            <c:size val="7"/>
          </c:marker>
          <c:errBars>
            <c:errDir val="y"/>
            <c:errBarType val="both"/>
            <c:errValType val="cust"/>
            <c:plus>
              <c:numRef>
                <c:f>averages!$B$9:$H$9</c:f>
                <c:numCache>
                  <c:formatCode>General</c:formatCode>
                  <c:ptCount val="7"/>
                  <c:pt idx="0">
                    <c:v>3.6609447888826377E-2</c:v>
                  </c:pt>
                  <c:pt idx="1">
                    <c:v>7.3401020477820766E-2</c:v>
                  </c:pt>
                  <c:pt idx="2">
                    <c:v>0.11149916474216653</c:v>
                  </c:pt>
                  <c:pt idx="3">
                    <c:v>0.22023053165693474</c:v>
                  </c:pt>
                  <c:pt idx="4">
                    <c:v>0.19384294551346531</c:v>
                  </c:pt>
                  <c:pt idx="5">
                    <c:v>0.2808053764524614</c:v>
                  </c:pt>
                  <c:pt idx="6">
                    <c:v>0.26176077169485568</c:v>
                  </c:pt>
                </c:numCache>
              </c:numRef>
            </c:plus>
            <c:minus>
              <c:numRef>
                <c:f>averages!$B$9:$H$9</c:f>
                <c:numCache>
                  <c:formatCode>General</c:formatCode>
                  <c:ptCount val="7"/>
                  <c:pt idx="0">
                    <c:v>3.6609447888826377E-2</c:v>
                  </c:pt>
                  <c:pt idx="1">
                    <c:v>7.3401020477820766E-2</c:v>
                  </c:pt>
                  <c:pt idx="2">
                    <c:v>0.11149916474216653</c:v>
                  </c:pt>
                  <c:pt idx="3">
                    <c:v>0.22023053165693474</c:v>
                  </c:pt>
                  <c:pt idx="4">
                    <c:v>0.19384294551346531</c:v>
                  </c:pt>
                  <c:pt idx="5">
                    <c:v>0.2808053764524614</c:v>
                  </c:pt>
                  <c:pt idx="6">
                    <c:v>0.26176077169485568</c:v>
                  </c:pt>
                </c:numCache>
              </c:numRef>
            </c:minus>
          </c:errBars>
          <c:xVal>
            <c:numRef>
              <c:f>averages!$B$4:$H$4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24</c:v>
                </c:pt>
              </c:numCache>
            </c:numRef>
          </c:xVal>
          <c:yVal>
            <c:numRef>
              <c:f>averages!$B$6:$H$6</c:f>
              <c:numCache>
                <c:formatCode>General</c:formatCode>
                <c:ptCount val="7"/>
                <c:pt idx="0">
                  <c:v>0.21658986175115208</c:v>
                </c:pt>
                <c:pt idx="1">
                  <c:v>0.37777777777777777</c:v>
                </c:pt>
                <c:pt idx="2">
                  <c:v>0.9320987654320988</c:v>
                </c:pt>
                <c:pt idx="3">
                  <c:v>2</c:v>
                </c:pt>
                <c:pt idx="4">
                  <c:v>2.5111111111111111</c:v>
                </c:pt>
                <c:pt idx="5">
                  <c:v>3.0901639344262297</c:v>
                </c:pt>
                <c:pt idx="6">
                  <c:v>2.7176470588235295</c:v>
                </c:pt>
              </c:numCache>
            </c:numRef>
          </c:yVal>
        </c:ser>
        <c:ser>
          <c:idx val="2"/>
          <c:order val="2"/>
          <c:tx>
            <c:v>total</c:v>
          </c:tx>
          <c:spPr>
            <a:ln w="28575">
              <a:noFill/>
            </a:ln>
          </c:spPr>
          <c:marker>
            <c:symbol val="star"/>
            <c:size val="7"/>
          </c:marker>
          <c:errBars>
            <c:errDir val="y"/>
            <c:errBarType val="both"/>
            <c:errValType val="cust"/>
            <c:plus>
              <c:numRef>
                <c:f>averages!$B$10:$H$10</c:f>
                <c:numCache>
                  <c:formatCode>General</c:formatCode>
                  <c:ptCount val="7"/>
                  <c:pt idx="0">
                    <c:v>6.4557261410699993E-2</c:v>
                  </c:pt>
                  <c:pt idx="1">
                    <c:v>0.12466629057649661</c:v>
                  </c:pt>
                  <c:pt idx="2">
                    <c:v>0.19968535943527133</c:v>
                  </c:pt>
                  <c:pt idx="3">
                    <c:v>0.34812591811377863</c:v>
                  </c:pt>
                  <c:pt idx="4">
                    <c:v>0.33804422491696762</c:v>
                  </c:pt>
                  <c:pt idx="5">
                    <c:v>0.4846428106105356</c:v>
                  </c:pt>
                  <c:pt idx="6">
                    <c:v>0.37559421806246007</c:v>
                  </c:pt>
                </c:numCache>
              </c:numRef>
            </c:plus>
            <c:minus>
              <c:numRef>
                <c:f>averages!$B$10:$H$10</c:f>
                <c:numCache>
                  <c:formatCode>General</c:formatCode>
                  <c:ptCount val="7"/>
                  <c:pt idx="0">
                    <c:v>6.4557261410699993E-2</c:v>
                  </c:pt>
                  <c:pt idx="1">
                    <c:v>0.12466629057649661</c:v>
                  </c:pt>
                  <c:pt idx="2">
                    <c:v>0.19968535943527133</c:v>
                  </c:pt>
                  <c:pt idx="3">
                    <c:v>0.34812591811377863</c:v>
                  </c:pt>
                  <c:pt idx="4">
                    <c:v>0.33804422491696762</c:v>
                  </c:pt>
                  <c:pt idx="5">
                    <c:v>0.4846428106105356</c:v>
                  </c:pt>
                  <c:pt idx="6">
                    <c:v>0.37559421806246007</c:v>
                  </c:pt>
                </c:numCache>
              </c:numRef>
            </c:minus>
          </c:errBars>
          <c:xVal>
            <c:numRef>
              <c:f>averages!$B$4:$H$4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24</c:v>
                </c:pt>
              </c:numCache>
            </c:numRef>
          </c:xVal>
          <c:yVal>
            <c:numRef>
              <c:f>averages!$B$7:$H$7</c:f>
              <c:numCache>
                <c:formatCode>General</c:formatCode>
                <c:ptCount val="7"/>
                <c:pt idx="0">
                  <c:v>1.8894009216589862</c:v>
                </c:pt>
                <c:pt idx="1">
                  <c:v>2.2888888888888888</c:v>
                </c:pt>
                <c:pt idx="2">
                  <c:v>3</c:v>
                </c:pt>
                <c:pt idx="3">
                  <c:v>4.5212765957446805</c:v>
                </c:pt>
                <c:pt idx="4">
                  <c:v>5.6370370370370368</c:v>
                </c:pt>
                <c:pt idx="5">
                  <c:v>6.1967213114754101</c:v>
                </c:pt>
                <c:pt idx="6">
                  <c:v>4.9058823529411768</c:v>
                </c:pt>
              </c:numCache>
            </c:numRef>
          </c:yVal>
        </c:ser>
        <c:ser>
          <c:idx val="3"/>
          <c:order val="3"/>
          <c:tx>
            <c:v>basal (theory)</c:v>
          </c:tx>
          <c:marker>
            <c:symbol val="none"/>
          </c:marker>
          <c:xVal>
            <c:numRef>
              <c:f>averages!$B$14:$B$113</c:f>
              <c:numCache>
                <c:formatCode>General</c:formatCode>
                <c:ptCount val="100"/>
                <c:pt idx="0">
                  <c:v>0</c:v>
                </c:pt>
                <c:pt idx="1">
                  <c:v>0.24242424242424199</c:v>
                </c:pt>
                <c:pt idx="2">
                  <c:v>0.48484848484848497</c:v>
                </c:pt>
                <c:pt idx="3">
                  <c:v>0.72727272727272696</c:v>
                </c:pt>
                <c:pt idx="4">
                  <c:v>0.96969696969696995</c:v>
                </c:pt>
                <c:pt idx="5">
                  <c:v>1.2121212121212099</c:v>
                </c:pt>
                <c:pt idx="6">
                  <c:v>1.4545454545454499</c:v>
                </c:pt>
                <c:pt idx="7">
                  <c:v>1.6969696969696999</c:v>
                </c:pt>
                <c:pt idx="8">
                  <c:v>1.9393939393939399</c:v>
                </c:pt>
                <c:pt idx="9">
                  <c:v>2.1818181818181799</c:v>
                </c:pt>
                <c:pt idx="10">
                  <c:v>2.4242424242424199</c:v>
                </c:pt>
                <c:pt idx="11">
                  <c:v>2.6666666666666701</c:v>
                </c:pt>
                <c:pt idx="12">
                  <c:v>2.9090909090909101</c:v>
                </c:pt>
                <c:pt idx="13">
                  <c:v>3.15151515151515</c:v>
                </c:pt>
                <c:pt idx="14">
                  <c:v>3.39393939393939</c:v>
                </c:pt>
                <c:pt idx="15">
                  <c:v>3.6363636363636398</c:v>
                </c:pt>
                <c:pt idx="16">
                  <c:v>3.8787878787878798</c:v>
                </c:pt>
                <c:pt idx="17">
                  <c:v>4.1212121212121202</c:v>
                </c:pt>
                <c:pt idx="18">
                  <c:v>4.3636363636363598</c:v>
                </c:pt>
                <c:pt idx="19">
                  <c:v>4.60606060606061</c:v>
                </c:pt>
                <c:pt idx="20">
                  <c:v>4.8484848484848504</c:v>
                </c:pt>
                <c:pt idx="21">
                  <c:v>5.0909090909090899</c:v>
                </c:pt>
                <c:pt idx="22">
                  <c:v>5.3333333333333304</c:v>
                </c:pt>
                <c:pt idx="23">
                  <c:v>5.5757575757575797</c:v>
                </c:pt>
                <c:pt idx="24">
                  <c:v>5.8181818181818201</c:v>
                </c:pt>
                <c:pt idx="25">
                  <c:v>6.0606060606060597</c:v>
                </c:pt>
                <c:pt idx="26">
                  <c:v>6.3030303030303001</c:v>
                </c:pt>
                <c:pt idx="27">
                  <c:v>6.5454545454545503</c:v>
                </c:pt>
                <c:pt idx="28">
                  <c:v>6.7878787878787898</c:v>
                </c:pt>
                <c:pt idx="29">
                  <c:v>7.0303030303030303</c:v>
                </c:pt>
                <c:pt idx="30">
                  <c:v>7.2727272727272698</c:v>
                </c:pt>
                <c:pt idx="31">
                  <c:v>7.51515151515152</c:v>
                </c:pt>
                <c:pt idx="32">
                  <c:v>7.7575757575757596</c:v>
                </c:pt>
                <c:pt idx="33">
                  <c:v>8</c:v>
                </c:pt>
                <c:pt idx="34">
                  <c:v>8.2424242424242404</c:v>
                </c:pt>
                <c:pt idx="35">
                  <c:v>8.4848484848484809</c:v>
                </c:pt>
                <c:pt idx="36">
                  <c:v>8.7272727272727302</c:v>
                </c:pt>
                <c:pt idx="37">
                  <c:v>8.9696969696969706</c:v>
                </c:pt>
                <c:pt idx="38">
                  <c:v>9.2121212121212093</c:v>
                </c:pt>
                <c:pt idx="39">
                  <c:v>9.4545454545454604</c:v>
                </c:pt>
                <c:pt idx="40">
                  <c:v>9.6969696969697008</c:v>
                </c:pt>
                <c:pt idx="41">
                  <c:v>9.9393939393939394</c:v>
                </c:pt>
                <c:pt idx="42">
                  <c:v>10.181818181818199</c:v>
                </c:pt>
                <c:pt idx="43">
                  <c:v>10.424242424242401</c:v>
                </c:pt>
                <c:pt idx="44">
                  <c:v>10.6666666666667</c:v>
                </c:pt>
                <c:pt idx="45">
                  <c:v>10.909090909090899</c:v>
                </c:pt>
                <c:pt idx="46">
                  <c:v>11.1515151515152</c:v>
                </c:pt>
                <c:pt idx="47">
                  <c:v>11.3939393939394</c:v>
                </c:pt>
                <c:pt idx="48">
                  <c:v>11.636363636363599</c:v>
                </c:pt>
                <c:pt idx="49">
                  <c:v>11.8787878787879</c:v>
                </c:pt>
                <c:pt idx="50">
                  <c:v>12.1212121212121</c:v>
                </c:pt>
                <c:pt idx="51">
                  <c:v>12.363636363636401</c:v>
                </c:pt>
                <c:pt idx="52">
                  <c:v>12.6060606060606</c:v>
                </c:pt>
                <c:pt idx="53">
                  <c:v>12.8484848484848</c:v>
                </c:pt>
                <c:pt idx="54">
                  <c:v>13.090909090909101</c:v>
                </c:pt>
                <c:pt idx="55">
                  <c:v>13.3333333333333</c:v>
                </c:pt>
                <c:pt idx="56">
                  <c:v>13.575757575757599</c:v>
                </c:pt>
                <c:pt idx="57">
                  <c:v>13.818181818181801</c:v>
                </c:pt>
                <c:pt idx="58">
                  <c:v>14.0606060606061</c:v>
                </c:pt>
                <c:pt idx="59">
                  <c:v>14.303030303030299</c:v>
                </c:pt>
                <c:pt idx="60">
                  <c:v>14.545454545454501</c:v>
                </c:pt>
                <c:pt idx="61">
                  <c:v>14.7878787878788</c:v>
                </c:pt>
                <c:pt idx="62">
                  <c:v>15.030303030302999</c:v>
                </c:pt>
                <c:pt idx="63">
                  <c:v>15.2727272727273</c:v>
                </c:pt>
                <c:pt idx="64">
                  <c:v>15.5151515151515</c:v>
                </c:pt>
                <c:pt idx="65">
                  <c:v>15.7575757575758</c:v>
                </c:pt>
                <c:pt idx="66">
                  <c:v>16</c:v>
                </c:pt>
                <c:pt idx="67">
                  <c:v>16.2424242424242</c:v>
                </c:pt>
                <c:pt idx="68">
                  <c:v>16.484848484848499</c:v>
                </c:pt>
                <c:pt idx="69">
                  <c:v>16.727272727272702</c:v>
                </c:pt>
                <c:pt idx="70">
                  <c:v>16.969696969697001</c:v>
                </c:pt>
                <c:pt idx="71">
                  <c:v>17.2121212121212</c:v>
                </c:pt>
                <c:pt idx="72">
                  <c:v>17.454545454545499</c:v>
                </c:pt>
                <c:pt idx="73">
                  <c:v>17.696969696969699</c:v>
                </c:pt>
                <c:pt idx="74">
                  <c:v>17.939393939393899</c:v>
                </c:pt>
                <c:pt idx="75">
                  <c:v>18.181818181818201</c:v>
                </c:pt>
                <c:pt idx="76">
                  <c:v>18.424242424242401</c:v>
                </c:pt>
                <c:pt idx="77">
                  <c:v>18.6666666666667</c:v>
                </c:pt>
                <c:pt idx="78">
                  <c:v>18.909090909090899</c:v>
                </c:pt>
                <c:pt idx="79">
                  <c:v>19.151515151515198</c:v>
                </c:pt>
                <c:pt idx="80">
                  <c:v>19.393939393939402</c:v>
                </c:pt>
                <c:pt idx="81">
                  <c:v>19.636363636363601</c:v>
                </c:pt>
                <c:pt idx="82">
                  <c:v>19.8787878787879</c:v>
                </c:pt>
                <c:pt idx="83">
                  <c:v>20.1212121212121</c:v>
                </c:pt>
                <c:pt idx="84">
                  <c:v>20.363636363636399</c:v>
                </c:pt>
                <c:pt idx="85">
                  <c:v>20.606060606060598</c:v>
                </c:pt>
                <c:pt idx="86">
                  <c:v>20.848484848484802</c:v>
                </c:pt>
                <c:pt idx="87">
                  <c:v>21.090909090909101</c:v>
                </c:pt>
                <c:pt idx="88">
                  <c:v>21.3333333333333</c:v>
                </c:pt>
                <c:pt idx="89">
                  <c:v>21.575757575757599</c:v>
                </c:pt>
                <c:pt idx="90">
                  <c:v>21.818181818181799</c:v>
                </c:pt>
                <c:pt idx="91">
                  <c:v>22.060606060606101</c:v>
                </c:pt>
                <c:pt idx="92">
                  <c:v>22.303030303030301</c:v>
                </c:pt>
                <c:pt idx="93">
                  <c:v>22.545454545454501</c:v>
                </c:pt>
                <c:pt idx="94">
                  <c:v>22.7878787878788</c:v>
                </c:pt>
                <c:pt idx="95">
                  <c:v>23.030303030302999</c:v>
                </c:pt>
                <c:pt idx="96">
                  <c:v>23.272727272727298</c:v>
                </c:pt>
                <c:pt idx="97">
                  <c:v>23.515151515151501</c:v>
                </c:pt>
                <c:pt idx="98">
                  <c:v>23.7575757575758</c:v>
                </c:pt>
                <c:pt idx="99">
                  <c:v>24</c:v>
                </c:pt>
              </c:numCache>
            </c:numRef>
          </c:xVal>
          <c:yVal>
            <c:numRef>
              <c:f>averages!$C$14:$C$113</c:f>
              <c:numCache>
                <c:formatCode>General</c:formatCode>
                <c:ptCount val="100"/>
                <c:pt idx="0">
                  <c:v>1.75</c:v>
                </c:pt>
                <c:pt idx="1">
                  <c:v>1.9419577346252099</c:v>
                </c:pt>
                <c:pt idx="2">
                  <c:v>2.0413198034975601</c:v>
                </c:pt>
                <c:pt idx="3">
                  <c:v>2.0996394399234899</c:v>
                </c:pt>
                <c:pt idx="4">
                  <c:v>2.1389311403964602</c:v>
                </c:pt>
                <c:pt idx="5">
                  <c:v>2.1690630474993302</c:v>
                </c:pt>
                <c:pt idx="6">
                  <c:v>2.1945611784901402</c:v>
                </c:pt>
                <c:pt idx="7">
                  <c:v>2.2175211355425999</c:v>
                </c:pt>
                <c:pt idx="8">
                  <c:v>2.2389187583560299</c:v>
                </c:pt>
                <c:pt idx="9">
                  <c:v>2.2592129970417898</c:v>
                </c:pt>
                <c:pt idx="10">
                  <c:v>2.27862503465877</c:v>
                </c:pt>
                <c:pt idx="11">
                  <c:v>2.2972673360729701</c:v>
                </c:pt>
                <c:pt idx="12">
                  <c:v>2.31520295862278</c:v>
                </c:pt>
                <c:pt idx="13">
                  <c:v>2.3324725681485599</c:v>
                </c:pt>
                <c:pt idx="14">
                  <c:v>2.3491066057204799</c:v>
                </c:pt>
                <c:pt idx="15">
                  <c:v>2.3651306930661198</c:v>
                </c:pt>
                <c:pt idx="16">
                  <c:v>2.38056799709828</c:v>
                </c:pt>
                <c:pt idx="17">
                  <c:v>2.3954402475186298</c:v>
                </c:pt>
                <c:pt idx="18">
                  <c:v>2.4097681691402801</c:v>
                </c:pt>
                <c:pt idx="19">
                  <c:v>2.42357166608496</c:v>
                </c:pt>
                <c:pt idx="20">
                  <c:v>2.4368699041909099</c:v>
                </c:pt>
                <c:pt idx="21">
                  <c:v>2.4496813535201301</c:v>
                </c:pt>
                <c:pt idx="22">
                  <c:v>2.4620238162158401</c:v>
                </c:pt>
                <c:pt idx="23">
                  <c:v>2.4739144494740599</c:v>
                </c:pt>
                <c:pt idx="24">
                  <c:v>2.4853697870827598</c:v>
                </c:pt>
                <c:pt idx="25">
                  <c:v>2.4964057605455601</c:v>
                </c:pt>
                <c:pt idx="26">
                  <c:v>2.5070377199526699</c:v>
                </c:pt>
                <c:pt idx="27">
                  <c:v>2.51728045451341</c:v>
                </c:pt>
                <c:pt idx="28">
                  <c:v>2.5271482126324001</c:v>
                </c:pt>
                <c:pt idx="29">
                  <c:v>2.5366547214397199</c:v>
                </c:pt>
                <c:pt idx="30">
                  <c:v>2.54581320571977</c:v>
                </c:pt>
                <c:pt idx="31">
                  <c:v>2.5546364062154199</c:v>
                </c:pt>
                <c:pt idx="32">
                  <c:v>2.5631365972998301</c:v>
                </c:pt>
                <c:pt idx="33">
                  <c:v>2.5713256040233601</c:v>
                </c:pt>
                <c:pt idx="34">
                  <c:v>2.57921481854848</c:v>
                </c:pt>
                <c:pt idx="35">
                  <c:v>2.5868152159899398</c:v>
                </c:pt>
                <c:pt idx="36">
                  <c:v>2.5941373696776502</c:v>
                </c:pt>
                <c:pt idx="37">
                  <c:v>2.6011914658641699</c:v>
                </c:pt>
                <c:pt idx="38">
                  <c:v>2.6079873178936799</c:v>
                </c:pt>
                <c:pt idx="39">
                  <c:v>2.6145343798532599</c:v>
                </c:pt>
                <c:pt idx="40">
                  <c:v>2.62084175972472</c:v>
                </c:pt>
                <c:pt idx="41">
                  <c:v>2.62691823205494</c:v>
                </c:pt>
                <c:pt idx="42">
                  <c:v>2.6327722501624602</c:v>
                </c:pt>
                <c:pt idx="43">
                  <c:v>2.6384119578976999</c:v>
                </c:pt>
                <c:pt idx="44">
                  <c:v>2.6438452009718598</c:v>
                </c:pt>
                <c:pt idx="45">
                  <c:v>2.6490795378716601</c:v>
                </c:pt>
                <c:pt idx="46">
                  <c:v>2.6541222503743498</c:v>
                </c:pt>
                <c:pt idx="47">
                  <c:v>2.6589803536780399</c:v>
                </c:pt>
                <c:pt idx="48">
                  <c:v>2.6636606061605099</c:v>
                </c:pt>
                <c:pt idx="49">
                  <c:v>2.6681695187813199</c:v>
                </c:pt>
                <c:pt idx="50">
                  <c:v>2.67251336413978</c:v>
                </c:pt>
                <c:pt idx="51">
                  <c:v>2.67669818520086</c:v>
                </c:pt>
                <c:pt idx="52">
                  <c:v>2.68072980370202</c:v>
                </c:pt>
                <c:pt idx="53">
                  <c:v>2.68461382825202</c:v>
                </c:pt>
                <c:pt idx="54">
                  <c:v>2.68835566213358</c:v>
                </c:pt>
                <c:pt idx="55">
                  <c:v>2.6919605108201501</c:v>
                </c:pt>
                <c:pt idx="56">
                  <c:v>2.6954333892173001</c:v>
                </c:pt>
                <c:pt idx="57">
                  <c:v>2.6987791286390701</c:v>
                </c:pt>
                <c:pt idx="58">
                  <c:v>2.70200238353025</c:v>
                </c:pt>
                <c:pt idx="59">
                  <c:v>2.7051076379396801</c:v>
                </c:pt>
                <c:pt idx="60">
                  <c:v>2.7080992117598202</c:v>
                </c:pt>
                <c:pt idx="61">
                  <c:v>2.7109812667352</c:v>
                </c:pt>
                <c:pt idx="62">
                  <c:v>2.7137578122532999</c:v>
                </c:pt>
                <c:pt idx="63">
                  <c:v>2.7164327109205</c:v>
                </c:pt>
                <c:pt idx="64">
                  <c:v>2.7190096839376401</c:v>
                </c:pt>
                <c:pt idx="65">
                  <c:v>2.72149231627531</c:v>
                </c:pt>
                <c:pt idx="66">
                  <c:v>2.72388406166111</c:v>
                </c:pt>
                <c:pt idx="67">
                  <c:v>2.7261882473852799</c:v>
                </c:pt>
                <c:pt idx="68">
                  <c:v>2.7284080789289198</c:v>
                </c:pt>
                <c:pt idx="69">
                  <c:v>2.7305466444232001</c:v>
                </c:pt>
                <c:pt idx="70">
                  <c:v>2.73260691894557</c:v>
                </c:pt>
                <c:pt idx="71">
                  <c:v>2.7345917686585199</c:v>
                </c:pt>
                <c:pt idx="72">
                  <c:v>2.7365039547969099</c:v>
                </c:pt>
                <c:pt idx="73">
                  <c:v>2.7383461375092799</c:v>
                </c:pt>
                <c:pt idx="74">
                  <c:v>2.7401208795584902</c:v>
                </c:pt>
                <c:pt idx="75">
                  <c:v>2.7418306498870502</c:v>
                </c:pt>
                <c:pt idx="76">
                  <c:v>2.7434778270515801</c:v>
                </c:pt>
                <c:pt idx="77">
                  <c:v>2.7450647025319701</c:v>
                </c:pt>
                <c:pt idx="78">
                  <c:v>2.7465934839188999</c:v>
                </c:pt>
                <c:pt idx="79">
                  <c:v>2.7480662979850399</c:v>
                </c:pt>
                <c:pt idx="80">
                  <c:v>2.74948519364392</c:v>
                </c:pt>
                <c:pt idx="81">
                  <c:v>2.7508521448008798</c:v>
                </c:pt>
                <c:pt idx="82">
                  <c:v>2.75216905309752</c:v>
                </c:pt>
                <c:pt idx="83">
                  <c:v>2.75343775055758</c:v>
                </c:pt>
                <c:pt idx="84">
                  <c:v>2.75466000213736</c:v>
                </c:pt>
                <c:pt idx="85">
                  <c:v>2.7558375081792899</c:v>
                </c:pt>
                <c:pt idx="86">
                  <c:v>2.7569719067763399</c:v>
                </c:pt>
                <c:pt idx="87">
                  <c:v>2.75806477605511</c:v>
                </c:pt>
                <c:pt idx="88">
                  <c:v>2.7591176363655299</c:v>
                </c:pt>
                <c:pt idx="89">
                  <c:v>2.7601319524009802</c:v>
                </c:pt>
                <c:pt idx="90">
                  <c:v>2.7611091352325401</c:v>
                </c:pt>
                <c:pt idx="91">
                  <c:v>2.7620505442738601</c:v>
                </c:pt>
                <c:pt idx="92">
                  <c:v>2.7629574891710602</c:v>
                </c:pt>
                <c:pt idx="93">
                  <c:v>2.7638312316264502</c:v>
                </c:pt>
                <c:pt idx="94">
                  <c:v>2.7646729871503801</c:v>
                </c:pt>
                <c:pt idx="95">
                  <c:v>2.7654839267577902</c:v>
                </c:pt>
                <c:pt idx="96">
                  <c:v>2.7662651785898098</c:v>
                </c:pt>
                <c:pt idx="97">
                  <c:v>2.7670178294904302</c:v>
                </c:pt>
                <c:pt idx="98">
                  <c:v>2.7677429265148699</c:v>
                </c:pt>
                <c:pt idx="99">
                  <c:v>2.7684414783838101</c:v>
                </c:pt>
              </c:numCache>
            </c:numRef>
          </c:yVal>
        </c:ser>
        <c:ser>
          <c:idx val="4"/>
          <c:order val="4"/>
          <c:tx>
            <c:v>suprabasal (theory)</c:v>
          </c:tx>
          <c:marker>
            <c:symbol val="none"/>
          </c:marker>
          <c:xVal>
            <c:numRef>
              <c:f>averages!$B$14:$B$113</c:f>
              <c:numCache>
                <c:formatCode>General</c:formatCode>
                <c:ptCount val="100"/>
                <c:pt idx="0">
                  <c:v>0</c:v>
                </c:pt>
                <c:pt idx="1">
                  <c:v>0.24242424242424199</c:v>
                </c:pt>
                <c:pt idx="2">
                  <c:v>0.48484848484848497</c:v>
                </c:pt>
                <c:pt idx="3">
                  <c:v>0.72727272727272696</c:v>
                </c:pt>
                <c:pt idx="4">
                  <c:v>0.96969696969696995</c:v>
                </c:pt>
                <c:pt idx="5">
                  <c:v>1.2121212121212099</c:v>
                </c:pt>
                <c:pt idx="6">
                  <c:v>1.4545454545454499</c:v>
                </c:pt>
                <c:pt idx="7">
                  <c:v>1.6969696969696999</c:v>
                </c:pt>
                <c:pt idx="8">
                  <c:v>1.9393939393939399</c:v>
                </c:pt>
                <c:pt idx="9">
                  <c:v>2.1818181818181799</c:v>
                </c:pt>
                <c:pt idx="10">
                  <c:v>2.4242424242424199</c:v>
                </c:pt>
                <c:pt idx="11">
                  <c:v>2.6666666666666701</c:v>
                </c:pt>
                <c:pt idx="12">
                  <c:v>2.9090909090909101</c:v>
                </c:pt>
                <c:pt idx="13">
                  <c:v>3.15151515151515</c:v>
                </c:pt>
                <c:pt idx="14">
                  <c:v>3.39393939393939</c:v>
                </c:pt>
                <c:pt idx="15">
                  <c:v>3.6363636363636398</c:v>
                </c:pt>
                <c:pt idx="16">
                  <c:v>3.8787878787878798</c:v>
                </c:pt>
                <c:pt idx="17">
                  <c:v>4.1212121212121202</c:v>
                </c:pt>
                <c:pt idx="18">
                  <c:v>4.3636363636363598</c:v>
                </c:pt>
                <c:pt idx="19">
                  <c:v>4.60606060606061</c:v>
                </c:pt>
                <c:pt idx="20">
                  <c:v>4.8484848484848504</c:v>
                </c:pt>
                <c:pt idx="21">
                  <c:v>5.0909090909090899</c:v>
                </c:pt>
                <c:pt idx="22">
                  <c:v>5.3333333333333304</c:v>
                </c:pt>
                <c:pt idx="23">
                  <c:v>5.5757575757575797</c:v>
                </c:pt>
                <c:pt idx="24">
                  <c:v>5.8181818181818201</c:v>
                </c:pt>
                <c:pt idx="25">
                  <c:v>6.0606060606060597</c:v>
                </c:pt>
                <c:pt idx="26">
                  <c:v>6.3030303030303001</c:v>
                </c:pt>
                <c:pt idx="27">
                  <c:v>6.5454545454545503</c:v>
                </c:pt>
                <c:pt idx="28">
                  <c:v>6.7878787878787898</c:v>
                </c:pt>
                <c:pt idx="29">
                  <c:v>7.0303030303030303</c:v>
                </c:pt>
                <c:pt idx="30">
                  <c:v>7.2727272727272698</c:v>
                </c:pt>
                <c:pt idx="31">
                  <c:v>7.51515151515152</c:v>
                </c:pt>
                <c:pt idx="32">
                  <c:v>7.7575757575757596</c:v>
                </c:pt>
                <c:pt idx="33">
                  <c:v>8</c:v>
                </c:pt>
                <c:pt idx="34">
                  <c:v>8.2424242424242404</c:v>
                </c:pt>
                <c:pt idx="35">
                  <c:v>8.4848484848484809</c:v>
                </c:pt>
                <c:pt idx="36">
                  <c:v>8.7272727272727302</c:v>
                </c:pt>
                <c:pt idx="37">
                  <c:v>8.9696969696969706</c:v>
                </c:pt>
                <c:pt idx="38">
                  <c:v>9.2121212121212093</c:v>
                </c:pt>
                <c:pt idx="39">
                  <c:v>9.4545454545454604</c:v>
                </c:pt>
                <c:pt idx="40">
                  <c:v>9.6969696969697008</c:v>
                </c:pt>
                <c:pt idx="41">
                  <c:v>9.9393939393939394</c:v>
                </c:pt>
                <c:pt idx="42">
                  <c:v>10.181818181818199</c:v>
                </c:pt>
                <c:pt idx="43">
                  <c:v>10.424242424242401</c:v>
                </c:pt>
                <c:pt idx="44">
                  <c:v>10.6666666666667</c:v>
                </c:pt>
                <c:pt idx="45">
                  <c:v>10.909090909090899</c:v>
                </c:pt>
                <c:pt idx="46">
                  <c:v>11.1515151515152</c:v>
                </c:pt>
                <c:pt idx="47">
                  <c:v>11.3939393939394</c:v>
                </c:pt>
                <c:pt idx="48">
                  <c:v>11.636363636363599</c:v>
                </c:pt>
                <c:pt idx="49">
                  <c:v>11.8787878787879</c:v>
                </c:pt>
                <c:pt idx="50">
                  <c:v>12.1212121212121</c:v>
                </c:pt>
                <c:pt idx="51">
                  <c:v>12.363636363636401</c:v>
                </c:pt>
                <c:pt idx="52">
                  <c:v>12.6060606060606</c:v>
                </c:pt>
                <c:pt idx="53">
                  <c:v>12.8484848484848</c:v>
                </c:pt>
                <c:pt idx="54">
                  <c:v>13.090909090909101</c:v>
                </c:pt>
                <c:pt idx="55">
                  <c:v>13.3333333333333</c:v>
                </c:pt>
                <c:pt idx="56">
                  <c:v>13.575757575757599</c:v>
                </c:pt>
                <c:pt idx="57">
                  <c:v>13.818181818181801</c:v>
                </c:pt>
                <c:pt idx="58">
                  <c:v>14.0606060606061</c:v>
                </c:pt>
                <c:pt idx="59">
                  <c:v>14.303030303030299</c:v>
                </c:pt>
                <c:pt idx="60">
                  <c:v>14.545454545454501</c:v>
                </c:pt>
                <c:pt idx="61">
                  <c:v>14.7878787878788</c:v>
                </c:pt>
                <c:pt idx="62">
                  <c:v>15.030303030302999</c:v>
                </c:pt>
                <c:pt idx="63">
                  <c:v>15.2727272727273</c:v>
                </c:pt>
                <c:pt idx="64">
                  <c:v>15.5151515151515</c:v>
                </c:pt>
                <c:pt idx="65">
                  <c:v>15.7575757575758</c:v>
                </c:pt>
                <c:pt idx="66">
                  <c:v>16</c:v>
                </c:pt>
                <c:pt idx="67">
                  <c:v>16.2424242424242</c:v>
                </c:pt>
                <c:pt idx="68">
                  <c:v>16.484848484848499</c:v>
                </c:pt>
                <c:pt idx="69">
                  <c:v>16.727272727272702</c:v>
                </c:pt>
                <c:pt idx="70">
                  <c:v>16.969696969697001</c:v>
                </c:pt>
                <c:pt idx="71">
                  <c:v>17.2121212121212</c:v>
                </c:pt>
                <c:pt idx="72">
                  <c:v>17.454545454545499</c:v>
                </c:pt>
                <c:pt idx="73">
                  <c:v>17.696969696969699</c:v>
                </c:pt>
                <c:pt idx="74">
                  <c:v>17.939393939393899</c:v>
                </c:pt>
                <c:pt idx="75">
                  <c:v>18.181818181818201</c:v>
                </c:pt>
                <c:pt idx="76">
                  <c:v>18.424242424242401</c:v>
                </c:pt>
                <c:pt idx="77">
                  <c:v>18.6666666666667</c:v>
                </c:pt>
                <c:pt idx="78">
                  <c:v>18.909090909090899</c:v>
                </c:pt>
                <c:pt idx="79">
                  <c:v>19.151515151515198</c:v>
                </c:pt>
                <c:pt idx="80">
                  <c:v>19.393939393939402</c:v>
                </c:pt>
                <c:pt idx="81">
                  <c:v>19.636363636363601</c:v>
                </c:pt>
                <c:pt idx="82">
                  <c:v>19.8787878787879</c:v>
                </c:pt>
                <c:pt idx="83">
                  <c:v>20.1212121212121</c:v>
                </c:pt>
                <c:pt idx="84">
                  <c:v>20.363636363636399</c:v>
                </c:pt>
                <c:pt idx="85">
                  <c:v>20.606060606060598</c:v>
                </c:pt>
                <c:pt idx="86">
                  <c:v>20.848484848484802</c:v>
                </c:pt>
                <c:pt idx="87">
                  <c:v>21.090909090909101</c:v>
                </c:pt>
                <c:pt idx="88">
                  <c:v>21.3333333333333</c:v>
                </c:pt>
                <c:pt idx="89">
                  <c:v>21.575757575757599</c:v>
                </c:pt>
                <c:pt idx="90">
                  <c:v>21.818181818181799</c:v>
                </c:pt>
                <c:pt idx="91">
                  <c:v>22.060606060606101</c:v>
                </c:pt>
                <c:pt idx="92">
                  <c:v>22.303030303030301</c:v>
                </c:pt>
                <c:pt idx="93">
                  <c:v>22.545454545454501</c:v>
                </c:pt>
                <c:pt idx="94">
                  <c:v>22.7878787878788</c:v>
                </c:pt>
                <c:pt idx="95">
                  <c:v>23.030303030302999</c:v>
                </c:pt>
                <c:pt idx="96">
                  <c:v>23.272727272727298</c:v>
                </c:pt>
                <c:pt idx="97">
                  <c:v>23.515151515151501</c:v>
                </c:pt>
                <c:pt idx="98">
                  <c:v>23.7575757575758</c:v>
                </c:pt>
                <c:pt idx="99">
                  <c:v>24</c:v>
                </c:pt>
              </c:numCache>
            </c:numRef>
          </c:xVal>
          <c:yVal>
            <c:numRef>
              <c:f>averages!$D$14:$D$113</c:f>
              <c:numCache>
                <c:formatCode>General</c:formatCode>
                <c:ptCount val="100"/>
                <c:pt idx="0" formatCode="0.00E+00">
                  <c:v>-4.4408920985006301E-16</c:v>
                </c:pt>
                <c:pt idx="1">
                  <c:v>7.1410670181283303E-2</c:v>
                </c:pt>
                <c:pt idx="2">
                  <c:v>0.213684218492115</c:v>
                </c:pt>
                <c:pt idx="3">
                  <c:v>0.37529926808615499</c:v>
                </c:pt>
                <c:pt idx="4">
                  <c:v>0.53680985192173702</c:v>
                </c:pt>
                <c:pt idx="5">
                  <c:v>0.69054142557548304</c:v>
                </c:pt>
                <c:pt idx="6">
                  <c:v>0.83375704112259397</c:v>
                </c:pt>
                <c:pt idx="7">
                  <c:v>0.96588972820307395</c:v>
                </c:pt>
                <c:pt idx="8">
                  <c:v>1.08731746801359</c:v>
                </c:pt>
                <c:pt idx="9">
                  <c:v>1.1987996676325701</c:v>
                </c:pt>
                <c:pt idx="10">
                  <c:v>1.30121489132021</c:v>
                </c:pt>
                <c:pt idx="11">
                  <c:v>1.39544032342797</c:v>
                </c:pt>
                <c:pt idx="12">
                  <c:v>1.4822991433752299</c:v>
                </c:pt>
                <c:pt idx="13">
                  <c:v>1.5625406653948899</c:v>
                </c:pt>
                <c:pt idx="14">
                  <c:v>1.63683615987985</c:v>
                </c:pt>
                <c:pt idx="15">
                  <c:v>1.7057819305376101</c:v>
                </c:pt>
                <c:pt idx="16">
                  <c:v>1.76990546020748</c:v>
                </c:pt>
                <c:pt idx="17">
                  <c:v>1.8296725516797401</c:v>
                </c:pt>
                <c:pt idx="18">
                  <c:v>1.8854944590603999</c:v>
                </c:pt>
                <c:pt idx="19">
                  <c:v>1.9377345508558499</c:v>
                </c:pt>
                <c:pt idx="20">
                  <c:v>1.9867143242875001</c:v>
                </c:pt>
                <c:pt idx="21">
                  <c:v>2.0327187302265699</c:v>
                </c:pt>
                <c:pt idx="22">
                  <c:v>2.0760008356490198</c:v>
                </c:pt>
                <c:pt idx="23">
                  <c:v>2.11678588015603</c:v>
                </c:pt>
                <c:pt idx="24">
                  <c:v>2.1552747931503302</c:v>
                </c:pt>
                <c:pt idx="25">
                  <c:v>2.1916472384529402</c:v>
                </c:pt>
                <c:pt idx="26">
                  <c:v>2.2260642487001001</c:v>
                </c:pt>
                <c:pt idx="27">
                  <c:v>2.2586705055352998</c:v>
                </c:pt>
                <c:pt idx="28">
                  <c:v>2.2895963148413099</c:v>
                </c:pt>
                <c:pt idx="29">
                  <c:v>2.31895931974584</c:v>
                </c:pt>
                <c:pt idx="30">
                  <c:v>2.3468659881971599</c:v>
                </c:pt>
                <c:pt idx="31">
                  <c:v>2.3734129066577201</c:v>
                </c:pt>
                <c:pt idx="32">
                  <c:v>2.3986879068981999</c:v>
                </c:pt>
                <c:pt idx="33">
                  <c:v>2.4227710489521401</c:v>
                </c:pt>
                <c:pt idx="34">
                  <c:v>2.4457354799402702</c:v>
                </c:pt>
                <c:pt idx="35">
                  <c:v>2.4676481856186698</c:v>
                </c:pt>
                <c:pt idx="36">
                  <c:v>2.4885706490811801</c:v>
                </c:pt>
                <c:pt idx="37">
                  <c:v>2.50855942898859</c:v>
                </c:pt>
                <c:pt idx="38">
                  <c:v>2.5276666679441</c:v>
                </c:pt>
                <c:pt idx="39">
                  <c:v>2.5459405401488602</c:v>
                </c:pt>
                <c:pt idx="40">
                  <c:v>2.56342564620314</c:v>
                </c:pt>
                <c:pt idx="41">
                  <c:v>2.5801633618371098</c:v>
                </c:pt>
                <c:pt idx="42">
                  <c:v>2.5961921464316098</c:v>
                </c:pt>
                <c:pt idx="43">
                  <c:v>2.6115478164003298</c:v>
                </c:pt>
                <c:pt idx="44">
                  <c:v>2.62626378782298</c:v>
                </c:pt>
                <c:pt idx="45">
                  <c:v>2.64037129214171</c:v>
                </c:pt>
                <c:pt idx="46">
                  <c:v>2.6538995682292499</c:v>
                </c:pt>
                <c:pt idx="47">
                  <c:v>2.6668760337060999</c:v>
                </c:pt>
                <c:pt idx="48">
                  <c:v>2.67932643801129</c:v>
                </c:pt>
                <c:pt idx="49">
                  <c:v>2.6912749994117302</c:v>
                </c:pt>
                <c:pt idx="50">
                  <c:v>2.70274452785389</c:v>
                </c:pt>
                <c:pt idx="51">
                  <c:v>2.71375653532154</c:v>
                </c:pt>
                <c:pt idx="52">
                  <c:v>2.7243313351533902</c:v>
                </c:pt>
                <c:pt idx="53">
                  <c:v>2.7344881315949099</c:v>
                </c:pt>
                <c:pt idx="54">
                  <c:v>2.7442451006967201</c:v>
                </c:pt>
                <c:pt idx="55">
                  <c:v>2.7536194635387798</c:v>
                </c:pt>
                <c:pt idx="56">
                  <c:v>2.7626275526358599</c:v>
                </c:pt>
                <c:pt idx="57">
                  <c:v>2.7712848722790802</c:v>
                </c:pt>
                <c:pt idx="58">
                  <c:v>2.7796061534761098</c:v>
                </c:pt>
                <c:pt idx="59">
                  <c:v>2.7876054040687102</c:v>
                </c:pt>
                <c:pt idx="60">
                  <c:v>2.7952959545475302</c:v>
                </c:pt>
                <c:pt idx="61">
                  <c:v>2.8026905000100002</c:v>
                </c:pt>
                <c:pt idx="62">
                  <c:v>2.80980113866607</c:v>
                </c:pt>
                <c:pt idx="63">
                  <c:v>2.81663940723978</c:v>
                </c:pt>
                <c:pt idx="64">
                  <c:v>2.8232163135853399</c:v>
                </c:pt>
                <c:pt idx="65">
                  <c:v>2.8295423667868902</c:v>
                </c:pt>
                <c:pt idx="66">
                  <c:v>2.8356276049912199</c:v>
                </c:pt>
                <c:pt idx="67">
                  <c:v>2.84148162119221</c:v>
                </c:pt>
                <c:pt idx="68">
                  <c:v>2.8471135871567901</c:v>
                </c:pt>
                <c:pt idx="69">
                  <c:v>2.8525322756652001</c:v>
                </c:pt>
                <c:pt idx="70">
                  <c:v>2.8577460812215598</c:v>
                </c:pt>
                <c:pt idx="71">
                  <c:v>2.8627630393680898</c:v>
                </c:pt>
                <c:pt idx="72">
                  <c:v>2.8675908447277898</c:v>
                </c:pt>
                <c:pt idx="73">
                  <c:v>2.8722368678830001</c:v>
                </c:pt>
                <c:pt idx="74">
                  <c:v>2.87670817118837</c:v>
                </c:pt>
                <c:pt idx="75">
                  <c:v>2.8810115236081901</c:v>
                </c:pt>
                <c:pt idx="76">
                  <c:v>2.88515341465247</c:v>
                </c:pt>
                <c:pt idx="77">
                  <c:v>2.8891400674882699</c:v>
                </c:pt>
                <c:pt idx="78">
                  <c:v>2.8929774512865798</c:v>
                </c:pt>
                <c:pt idx="79">
                  <c:v>2.8966712928643799</c:v>
                </c:pt>
                <c:pt idx="80">
                  <c:v>2.9002270876743701</c:v>
                </c:pt>
                <c:pt idx="81">
                  <c:v>2.9036501101907599</c:v>
                </c:pt>
                <c:pt idx="82">
                  <c:v>2.90694542372866</c:v>
                </c:pt>
                <c:pt idx="83">
                  <c:v>2.91011788974463</c:v>
                </c:pt>
                <c:pt idx="84">
                  <c:v>2.9131721766516701</c:v>
                </c:pt>
                <c:pt idx="85">
                  <c:v>2.9161127681745098</c:v>
                </c:pt>
                <c:pt idx="86">
                  <c:v>2.9189439712826402</c:v>
                </c:pt>
                <c:pt idx="87">
                  <c:v>2.9216699237317298</c:v>
                </c:pt>
                <c:pt idx="88">
                  <c:v>2.9242946012202</c:v>
                </c:pt>
                <c:pt idx="89">
                  <c:v>2.9268218242108799</c:v>
                </c:pt>
                <c:pt idx="90">
                  <c:v>2.9292552644133401</c:v>
                </c:pt>
                <c:pt idx="91">
                  <c:v>2.9315984509650699</c:v>
                </c:pt>
                <c:pt idx="92">
                  <c:v>2.93385477631813</c:v>
                </c:pt>
                <c:pt idx="93">
                  <c:v>2.9360275018550102</c:v>
                </c:pt>
                <c:pt idx="94">
                  <c:v>2.9381197632407501</c:v>
                </c:pt>
                <c:pt idx="95">
                  <c:v>2.9401345755425199</c:v>
                </c:pt>
                <c:pt idx="96">
                  <c:v>2.94207483810071</c:v>
                </c:pt>
                <c:pt idx="97">
                  <c:v>2.9439433392029999</c:v>
                </c:pt>
                <c:pt idx="98">
                  <c:v>2.9457427605350399</c:v>
                </c:pt>
                <c:pt idx="99">
                  <c:v>2.9474756814381999</c:v>
                </c:pt>
              </c:numCache>
            </c:numRef>
          </c:yVal>
        </c:ser>
        <c:ser>
          <c:idx val="5"/>
          <c:order val="5"/>
          <c:tx>
            <c:v>total (theory)</c:v>
          </c:tx>
          <c:marker>
            <c:symbol val="none"/>
          </c:marker>
          <c:xVal>
            <c:numRef>
              <c:f>averages!$B$14:$B$113</c:f>
              <c:numCache>
                <c:formatCode>General</c:formatCode>
                <c:ptCount val="100"/>
                <c:pt idx="0">
                  <c:v>0</c:v>
                </c:pt>
                <c:pt idx="1">
                  <c:v>0.24242424242424199</c:v>
                </c:pt>
                <c:pt idx="2">
                  <c:v>0.48484848484848497</c:v>
                </c:pt>
                <c:pt idx="3">
                  <c:v>0.72727272727272696</c:v>
                </c:pt>
                <c:pt idx="4">
                  <c:v>0.96969696969696995</c:v>
                </c:pt>
                <c:pt idx="5">
                  <c:v>1.2121212121212099</c:v>
                </c:pt>
                <c:pt idx="6">
                  <c:v>1.4545454545454499</c:v>
                </c:pt>
                <c:pt idx="7">
                  <c:v>1.6969696969696999</c:v>
                </c:pt>
                <c:pt idx="8">
                  <c:v>1.9393939393939399</c:v>
                </c:pt>
                <c:pt idx="9">
                  <c:v>2.1818181818181799</c:v>
                </c:pt>
                <c:pt idx="10">
                  <c:v>2.4242424242424199</c:v>
                </c:pt>
                <c:pt idx="11">
                  <c:v>2.6666666666666701</c:v>
                </c:pt>
                <c:pt idx="12">
                  <c:v>2.9090909090909101</c:v>
                </c:pt>
                <c:pt idx="13">
                  <c:v>3.15151515151515</c:v>
                </c:pt>
                <c:pt idx="14">
                  <c:v>3.39393939393939</c:v>
                </c:pt>
                <c:pt idx="15">
                  <c:v>3.6363636363636398</c:v>
                </c:pt>
                <c:pt idx="16">
                  <c:v>3.8787878787878798</c:v>
                </c:pt>
                <c:pt idx="17">
                  <c:v>4.1212121212121202</c:v>
                </c:pt>
                <c:pt idx="18">
                  <c:v>4.3636363636363598</c:v>
                </c:pt>
                <c:pt idx="19">
                  <c:v>4.60606060606061</c:v>
                </c:pt>
                <c:pt idx="20">
                  <c:v>4.8484848484848504</c:v>
                </c:pt>
                <c:pt idx="21">
                  <c:v>5.0909090909090899</c:v>
                </c:pt>
                <c:pt idx="22">
                  <c:v>5.3333333333333304</c:v>
                </c:pt>
                <c:pt idx="23">
                  <c:v>5.5757575757575797</c:v>
                </c:pt>
                <c:pt idx="24">
                  <c:v>5.8181818181818201</c:v>
                </c:pt>
                <c:pt idx="25">
                  <c:v>6.0606060606060597</c:v>
                </c:pt>
                <c:pt idx="26">
                  <c:v>6.3030303030303001</c:v>
                </c:pt>
                <c:pt idx="27">
                  <c:v>6.5454545454545503</c:v>
                </c:pt>
                <c:pt idx="28">
                  <c:v>6.7878787878787898</c:v>
                </c:pt>
                <c:pt idx="29">
                  <c:v>7.0303030303030303</c:v>
                </c:pt>
                <c:pt idx="30">
                  <c:v>7.2727272727272698</c:v>
                </c:pt>
                <c:pt idx="31">
                  <c:v>7.51515151515152</c:v>
                </c:pt>
                <c:pt idx="32">
                  <c:v>7.7575757575757596</c:v>
                </c:pt>
                <c:pt idx="33">
                  <c:v>8</c:v>
                </c:pt>
                <c:pt idx="34">
                  <c:v>8.2424242424242404</c:v>
                </c:pt>
                <c:pt idx="35">
                  <c:v>8.4848484848484809</c:v>
                </c:pt>
                <c:pt idx="36">
                  <c:v>8.7272727272727302</c:v>
                </c:pt>
                <c:pt idx="37">
                  <c:v>8.9696969696969706</c:v>
                </c:pt>
                <c:pt idx="38">
                  <c:v>9.2121212121212093</c:v>
                </c:pt>
                <c:pt idx="39">
                  <c:v>9.4545454545454604</c:v>
                </c:pt>
                <c:pt idx="40">
                  <c:v>9.6969696969697008</c:v>
                </c:pt>
                <c:pt idx="41">
                  <c:v>9.9393939393939394</c:v>
                </c:pt>
                <c:pt idx="42">
                  <c:v>10.181818181818199</c:v>
                </c:pt>
                <c:pt idx="43">
                  <c:v>10.424242424242401</c:v>
                </c:pt>
                <c:pt idx="44">
                  <c:v>10.6666666666667</c:v>
                </c:pt>
                <c:pt idx="45">
                  <c:v>10.909090909090899</c:v>
                </c:pt>
                <c:pt idx="46">
                  <c:v>11.1515151515152</c:v>
                </c:pt>
                <c:pt idx="47">
                  <c:v>11.3939393939394</c:v>
                </c:pt>
                <c:pt idx="48">
                  <c:v>11.636363636363599</c:v>
                </c:pt>
                <c:pt idx="49">
                  <c:v>11.8787878787879</c:v>
                </c:pt>
                <c:pt idx="50">
                  <c:v>12.1212121212121</c:v>
                </c:pt>
                <c:pt idx="51">
                  <c:v>12.363636363636401</c:v>
                </c:pt>
                <c:pt idx="52">
                  <c:v>12.6060606060606</c:v>
                </c:pt>
                <c:pt idx="53">
                  <c:v>12.8484848484848</c:v>
                </c:pt>
                <c:pt idx="54">
                  <c:v>13.090909090909101</c:v>
                </c:pt>
                <c:pt idx="55">
                  <c:v>13.3333333333333</c:v>
                </c:pt>
                <c:pt idx="56">
                  <c:v>13.575757575757599</c:v>
                </c:pt>
                <c:pt idx="57">
                  <c:v>13.818181818181801</c:v>
                </c:pt>
                <c:pt idx="58">
                  <c:v>14.0606060606061</c:v>
                </c:pt>
                <c:pt idx="59">
                  <c:v>14.303030303030299</c:v>
                </c:pt>
                <c:pt idx="60">
                  <c:v>14.545454545454501</c:v>
                </c:pt>
                <c:pt idx="61">
                  <c:v>14.7878787878788</c:v>
                </c:pt>
                <c:pt idx="62">
                  <c:v>15.030303030302999</c:v>
                </c:pt>
                <c:pt idx="63">
                  <c:v>15.2727272727273</c:v>
                </c:pt>
                <c:pt idx="64">
                  <c:v>15.5151515151515</c:v>
                </c:pt>
                <c:pt idx="65">
                  <c:v>15.7575757575758</c:v>
                </c:pt>
                <c:pt idx="66">
                  <c:v>16</c:v>
                </c:pt>
                <c:pt idx="67">
                  <c:v>16.2424242424242</c:v>
                </c:pt>
                <c:pt idx="68">
                  <c:v>16.484848484848499</c:v>
                </c:pt>
                <c:pt idx="69">
                  <c:v>16.727272727272702</c:v>
                </c:pt>
                <c:pt idx="70">
                  <c:v>16.969696969697001</c:v>
                </c:pt>
                <c:pt idx="71">
                  <c:v>17.2121212121212</c:v>
                </c:pt>
                <c:pt idx="72">
                  <c:v>17.454545454545499</c:v>
                </c:pt>
                <c:pt idx="73">
                  <c:v>17.696969696969699</c:v>
                </c:pt>
                <c:pt idx="74">
                  <c:v>17.939393939393899</c:v>
                </c:pt>
                <c:pt idx="75">
                  <c:v>18.181818181818201</c:v>
                </c:pt>
                <c:pt idx="76">
                  <c:v>18.424242424242401</c:v>
                </c:pt>
                <c:pt idx="77">
                  <c:v>18.6666666666667</c:v>
                </c:pt>
                <c:pt idx="78">
                  <c:v>18.909090909090899</c:v>
                </c:pt>
                <c:pt idx="79">
                  <c:v>19.151515151515198</c:v>
                </c:pt>
                <c:pt idx="80">
                  <c:v>19.393939393939402</c:v>
                </c:pt>
                <c:pt idx="81">
                  <c:v>19.636363636363601</c:v>
                </c:pt>
                <c:pt idx="82">
                  <c:v>19.8787878787879</c:v>
                </c:pt>
                <c:pt idx="83">
                  <c:v>20.1212121212121</c:v>
                </c:pt>
                <c:pt idx="84">
                  <c:v>20.363636363636399</c:v>
                </c:pt>
                <c:pt idx="85">
                  <c:v>20.606060606060598</c:v>
                </c:pt>
                <c:pt idx="86">
                  <c:v>20.848484848484802</c:v>
                </c:pt>
                <c:pt idx="87">
                  <c:v>21.090909090909101</c:v>
                </c:pt>
                <c:pt idx="88">
                  <c:v>21.3333333333333</c:v>
                </c:pt>
                <c:pt idx="89">
                  <c:v>21.575757575757599</c:v>
                </c:pt>
                <c:pt idx="90">
                  <c:v>21.818181818181799</c:v>
                </c:pt>
                <c:pt idx="91">
                  <c:v>22.060606060606101</c:v>
                </c:pt>
                <c:pt idx="92">
                  <c:v>22.303030303030301</c:v>
                </c:pt>
                <c:pt idx="93">
                  <c:v>22.545454545454501</c:v>
                </c:pt>
                <c:pt idx="94">
                  <c:v>22.7878787878788</c:v>
                </c:pt>
                <c:pt idx="95">
                  <c:v>23.030303030302999</c:v>
                </c:pt>
                <c:pt idx="96">
                  <c:v>23.272727272727298</c:v>
                </c:pt>
                <c:pt idx="97">
                  <c:v>23.515151515151501</c:v>
                </c:pt>
                <c:pt idx="98">
                  <c:v>23.7575757575758</c:v>
                </c:pt>
                <c:pt idx="99">
                  <c:v>24</c:v>
                </c:pt>
              </c:numCache>
            </c:numRef>
          </c:xVal>
          <c:yVal>
            <c:numRef>
              <c:f>averages!$E$14:$E$113</c:f>
              <c:numCache>
                <c:formatCode>General</c:formatCode>
                <c:ptCount val="100"/>
                <c:pt idx="0">
                  <c:v>1.7499999999999996</c:v>
                </c:pt>
                <c:pt idx="1">
                  <c:v>2.013368404806493</c:v>
                </c:pt>
                <c:pt idx="2">
                  <c:v>2.255004021989675</c:v>
                </c:pt>
                <c:pt idx="3">
                  <c:v>2.474938708009645</c:v>
                </c:pt>
                <c:pt idx="4">
                  <c:v>2.6757409923181972</c:v>
                </c:pt>
                <c:pt idx="5">
                  <c:v>2.8596044730748131</c:v>
                </c:pt>
                <c:pt idx="6">
                  <c:v>3.0283182196127343</c:v>
                </c:pt>
                <c:pt idx="7">
                  <c:v>3.1834108637456739</c:v>
                </c:pt>
                <c:pt idx="8">
                  <c:v>3.3262362263696197</c:v>
                </c:pt>
                <c:pt idx="9">
                  <c:v>3.4580126646743601</c:v>
                </c:pt>
                <c:pt idx="10">
                  <c:v>3.5798399259789799</c:v>
                </c:pt>
                <c:pt idx="11">
                  <c:v>3.69270765950094</c:v>
                </c:pt>
                <c:pt idx="12">
                  <c:v>3.7975021019980097</c:v>
                </c:pt>
                <c:pt idx="13">
                  <c:v>3.89501323354345</c:v>
                </c:pt>
                <c:pt idx="14">
                  <c:v>3.9859427656003299</c:v>
                </c:pt>
                <c:pt idx="15">
                  <c:v>4.0709126236037303</c:v>
                </c:pt>
                <c:pt idx="16">
                  <c:v>4.1504734573057602</c:v>
                </c:pt>
                <c:pt idx="17">
                  <c:v>4.2251127991983699</c:v>
                </c:pt>
                <c:pt idx="18">
                  <c:v>4.2952626282006801</c:v>
                </c:pt>
                <c:pt idx="19">
                  <c:v>4.3613062169408101</c:v>
                </c:pt>
                <c:pt idx="20">
                  <c:v>4.4235842284784095</c:v>
                </c:pt>
                <c:pt idx="21">
                  <c:v>4.4824000837467004</c:v>
                </c:pt>
                <c:pt idx="22">
                  <c:v>4.5380246518648599</c:v>
                </c:pt>
                <c:pt idx="23">
                  <c:v>4.5907003296300903</c:v>
                </c:pt>
                <c:pt idx="24">
                  <c:v>4.64064458023309</c:v>
                </c:pt>
                <c:pt idx="25">
                  <c:v>4.6880529989985007</c:v>
                </c:pt>
                <c:pt idx="26">
                  <c:v>4.73310196865277</c:v>
                </c:pt>
                <c:pt idx="27">
                  <c:v>4.7759509600487098</c:v>
                </c:pt>
                <c:pt idx="28">
                  <c:v>4.81674452747371</c:v>
                </c:pt>
                <c:pt idx="29">
                  <c:v>4.8556140411855599</c:v>
                </c:pt>
                <c:pt idx="30">
                  <c:v>4.8926791939169298</c:v>
                </c:pt>
                <c:pt idx="31">
                  <c:v>4.9280493128731404</c:v>
                </c:pt>
                <c:pt idx="32">
                  <c:v>4.96182450419803</c:v>
                </c:pt>
                <c:pt idx="33">
                  <c:v>4.9940966529755002</c:v>
                </c:pt>
                <c:pt idx="34">
                  <c:v>5.0249502984887506</c:v>
                </c:pt>
                <c:pt idx="35">
                  <c:v>5.0544634016086096</c:v>
                </c:pt>
                <c:pt idx="36">
                  <c:v>5.0827080187588303</c:v>
                </c:pt>
                <c:pt idx="37">
                  <c:v>5.1097508948527599</c:v>
                </c:pt>
                <c:pt idx="38">
                  <c:v>5.1356539858377799</c:v>
                </c:pt>
                <c:pt idx="39">
                  <c:v>5.1604749200021196</c:v>
                </c:pt>
                <c:pt idx="40">
                  <c:v>5.1842674059278604</c:v>
                </c:pt>
                <c:pt idx="41">
                  <c:v>5.2070815938920498</c:v>
                </c:pt>
                <c:pt idx="42">
                  <c:v>5.22896439659407</c:v>
                </c:pt>
                <c:pt idx="43">
                  <c:v>5.2499597742980297</c:v>
                </c:pt>
                <c:pt idx="44">
                  <c:v>5.2701089887948402</c:v>
                </c:pt>
                <c:pt idx="45">
                  <c:v>5.2894508300133705</c:v>
                </c:pt>
                <c:pt idx="46">
                  <c:v>5.3080218186035992</c:v>
                </c:pt>
                <c:pt idx="47">
                  <c:v>5.3258563873841398</c:v>
                </c:pt>
                <c:pt idx="48">
                  <c:v>5.3429870441717995</c:v>
                </c:pt>
                <c:pt idx="49">
                  <c:v>5.3594445181930501</c:v>
                </c:pt>
                <c:pt idx="50">
                  <c:v>5.3752578919936695</c:v>
                </c:pt>
                <c:pt idx="51">
                  <c:v>5.3904547205224</c:v>
                </c:pt>
                <c:pt idx="52">
                  <c:v>5.4050611388554106</c:v>
                </c:pt>
                <c:pt idx="53">
                  <c:v>5.4191019598469303</c:v>
                </c:pt>
                <c:pt idx="54">
                  <c:v>5.4326007628303001</c:v>
                </c:pt>
                <c:pt idx="55">
                  <c:v>5.4455799743589299</c:v>
                </c:pt>
                <c:pt idx="56">
                  <c:v>5.4580609418531605</c:v>
                </c:pt>
                <c:pt idx="57">
                  <c:v>5.4700640009181498</c:v>
                </c:pt>
                <c:pt idx="58">
                  <c:v>5.4816085370063599</c:v>
                </c:pt>
                <c:pt idx="59">
                  <c:v>5.4927130420083898</c:v>
                </c:pt>
                <c:pt idx="60">
                  <c:v>5.5033951663073504</c:v>
                </c:pt>
                <c:pt idx="61">
                  <c:v>5.5136717667452002</c:v>
                </c:pt>
                <c:pt idx="62">
                  <c:v>5.5235589509193694</c:v>
                </c:pt>
                <c:pt idx="63">
                  <c:v>5.5330721181602804</c:v>
                </c:pt>
                <c:pt idx="64">
                  <c:v>5.54222599752298</c:v>
                </c:pt>
                <c:pt idx="65">
                  <c:v>5.5510346830622002</c:v>
                </c:pt>
                <c:pt idx="66">
                  <c:v>5.5595116666523303</c:v>
                </c:pt>
                <c:pt idx="67">
                  <c:v>5.5676698685774895</c:v>
                </c:pt>
                <c:pt idx="68">
                  <c:v>5.5755216660857094</c:v>
                </c:pt>
                <c:pt idx="69">
                  <c:v>5.5830789200884006</c:v>
                </c:pt>
                <c:pt idx="70">
                  <c:v>5.5903530001671298</c:v>
                </c:pt>
                <c:pt idx="71">
                  <c:v>5.5973548080266102</c:v>
                </c:pt>
                <c:pt idx="72">
                  <c:v>5.6040947995246997</c:v>
                </c:pt>
                <c:pt idx="73">
                  <c:v>5.6105830053922805</c:v>
                </c:pt>
                <c:pt idx="74">
                  <c:v>5.6168290507468601</c:v>
                </c:pt>
                <c:pt idx="75">
                  <c:v>5.6228421734952398</c:v>
                </c:pt>
                <c:pt idx="76">
                  <c:v>5.62863124170405</c:v>
                </c:pt>
                <c:pt idx="77">
                  <c:v>5.63420477002024</c:v>
                </c:pt>
                <c:pt idx="78">
                  <c:v>5.6395709352054801</c:v>
                </c:pt>
                <c:pt idx="79">
                  <c:v>5.6447375908494202</c:v>
                </c:pt>
                <c:pt idx="80">
                  <c:v>5.6497122813182905</c:v>
                </c:pt>
                <c:pt idx="81">
                  <c:v>5.6545022549916393</c:v>
                </c:pt>
                <c:pt idx="82">
                  <c:v>5.6591144768261801</c:v>
                </c:pt>
                <c:pt idx="83">
                  <c:v>5.66355564030221</c:v>
                </c:pt>
                <c:pt idx="84">
                  <c:v>5.6678321787890305</c:v>
                </c:pt>
                <c:pt idx="85">
                  <c:v>5.6719502763537992</c:v>
                </c:pt>
                <c:pt idx="86">
                  <c:v>5.67591587805898</c:v>
                </c:pt>
                <c:pt idx="87">
                  <c:v>5.6797346997868399</c:v>
                </c:pt>
                <c:pt idx="88">
                  <c:v>5.6834122375857294</c:v>
                </c:pt>
                <c:pt idx="89">
                  <c:v>5.6869537766118601</c:v>
                </c:pt>
                <c:pt idx="90">
                  <c:v>5.6903643996458797</c:v>
                </c:pt>
                <c:pt idx="91">
                  <c:v>5.69364899523893</c:v>
                </c:pt>
                <c:pt idx="92">
                  <c:v>5.6968122654891902</c:v>
                </c:pt>
                <c:pt idx="93">
                  <c:v>5.6998587334814603</c:v>
                </c:pt>
                <c:pt idx="94">
                  <c:v>5.7027927503911302</c:v>
                </c:pt>
                <c:pt idx="95">
                  <c:v>5.7056185023003101</c:v>
                </c:pt>
                <c:pt idx="96">
                  <c:v>5.7083400166905198</c:v>
                </c:pt>
                <c:pt idx="97">
                  <c:v>5.7109611686934301</c:v>
                </c:pt>
                <c:pt idx="98">
                  <c:v>5.7134856870499098</c:v>
                </c:pt>
                <c:pt idx="99">
                  <c:v>5.71591715982201</c:v>
                </c:pt>
              </c:numCache>
            </c:numRef>
          </c:yVal>
        </c:ser>
        <c:axId val="56786944"/>
        <c:axId val="56788480"/>
      </c:scatterChart>
      <c:valAx>
        <c:axId val="56786944"/>
        <c:scaling>
          <c:orientation val="minMax"/>
          <c:max val="24"/>
          <c:min val="0"/>
        </c:scaling>
        <c:axPos val="b"/>
        <c:numFmt formatCode="General" sourceLinked="1"/>
        <c:tickLblPos val="nextTo"/>
        <c:crossAx val="56788480"/>
        <c:crosses val="autoZero"/>
        <c:crossBetween val="midCat"/>
      </c:valAx>
      <c:valAx>
        <c:axId val="56788480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56786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tx>
            <c:v>theory</c:v>
          </c:tx>
          <c:marker>
            <c:symbol val="none"/>
          </c:marker>
          <c:xVal>
            <c:numRef>
              <c:f>extinction!$B$1:$G$1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</c:numCache>
            </c:numRef>
          </c:xVal>
          <c:yVal>
            <c:numRef>
              <c:f>extinction!$B$17:$G$17</c:f>
              <c:numCache>
                <c:formatCode>General</c:formatCode>
                <c:ptCount val="6"/>
                <c:pt idx="0">
                  <c:v>0.98226209040776991</c:v>
                </c:pt>
                <c:pt idx="1">
                  <c:v>0.94083517540950634</c:v>
                </c:pt>
                <c:pt idx="2">
                  <c:v>0.86963859588750947</c:v>
                </c:pt>
                <c:pt idx="3">
                  <c:v>0.79500179021371509</c:v>
                </c:pt>
                <c:pt idx="4">
                  <c:v>0.73932423100605549</c:v>
                </c:pt>
                <c:pt idx="5">
                  <c:v>0.71886553113276219</c:v>
                </c:pt>
              </c:numCache>
            </c:numRef>
          </c:yVal>
        </c:ser>
        <c:ser>
          <c:idx val="1"/>
          <c:order val="1"/>
          <c:tx>
            <c:v>experiment</c:v>
          </c:tx>
          <c:spPr>
            <a:ln>
              <a:noFill/>
            </a:ln>
          </c:spPr>
          <c:errBars>
            <c:errDir val="y"/>
            <c:errBarType val="both"/>
            <c:errValType val="cust"/>
            <c:plus>
              <c:numRef>
                <c:f>extinction!$B$3:$H$3</c:f>
                <c:numCache>
                  <c:formatCode>General</c:formatCode>
                  <c:ptCount val="7"/>
                  <c:pt idx="0">
                    <c:v>1.3984909129208186E-2</c:v>
                  </c:pt>
                  <c:pt idx="1">
                    <c:v>4.7888386123679787E-2</c:v>
                  </c:pt>
                  <c:pt idx="2">
                    <c:v>4.4307152760786651E-2</c:v>
                  </c:pt>
                  <c:pt idx="3">
                    <c:v>8.6035864982217519E-3</c:v>
                  </c:pt>
                  <c:pt idx="4">
                    <c:v>4.6782336913003004E-3</c:v>
                  </c:pt>
                  <c:pt idx="5">
                    <c:v>3.7979539641944449E-2</c:v>
                  </c:pt>
                </c:numCache>
              </c:numRef>
            </c:plus>
            <c:minus>
              <c:numRef>
                <c:f>extinction!$B$3:$G$3</c:f>
                <c:numCache>
                  <c:formatCode>General</c:formatCode>
                  <c:ptCount val="6"/>
                  <c:pt idx="0">
                    <c:v>1.3984909129208186E-2</c:v>
                  </c:pt>
                  <c:pt idx="1">
                    <c:v>4.7888386123679787E-2</c:v>
                  </c:pt>
                  <c:pt idx="2">
                    <c:v>4.4307152760786651E-2</c:v>
                  </c:pt>
                  <c:pt idx="3">
                    <c:v>8.6035864982217519E-3</c:v>
                  </c:pt>
                  <c:pt idx="4">
                    <c:v>4.6782336913003004E-3</c:v>
                  </c:pt>
                  <c:pt idx="5">
                    <c:v>3.7979539641944449E-2</c:v>
                  </c:pt>
                </c:numCache>
              </c:numRef>
            </c:minus>
          </c:errBars>
          <c:xVal>
            <c:numRef>
              <c:f>extinction!$B$1:$G$1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</c:numCache>
            </c:numRef>
          </c:xVal>
          <c:yVal>
            <c:numRef>
              <c:f>extinction!$B$18:$G$18</c:f>
              <c:numCache>
                <c:formatCode>General</c:formatCode>
                <c:ptCount val="6"/>
                <c:pt idx="0">
                  <c:v>0.98226209040776991</c:v>
                </c:pt>
                <c:pt idx="1">
                  <c:v>0.92285173380969743</c:v>
                </c:pt>
                <c:pt idx="2">
                  <c:v>0.8651768498107385</c:v>
                </c:pt>
                <c:pt idx="3">
                  <c:v>0.89741532344839248</c:v>
                </c:pt>
                <c:pt idx="4">
                  <c:v>0.77807394728290147</c:v>
                </c:pt>
                <c:pt idx="5">
                  <c:v>0.80464177639952472</c:v>
                </c:pt>
              </c:numCache>
            </c:numRef>
          </c:yVal>
        </c:ser>
        <c:axId val="57010432"/>
        <c:axId val="57028608"/>
      </c:scatterChart>
      <c:valAx>
        <c:axId val="57010432"/>
        <c:scaling>
          <c:orientation val="minMax"/>
        </c:scaling>
        <c:axPos val="b"/>
        <c:numFmt formatCode="General" sourceLinked="1"/>
        <c:tickLblPos val="nextTo"/>
        <c:crossAx val="57028608"/>
        <c:crosses val="autoZero"/>
        <c:crossBetween val="midCat"/>
      </c:valAx>
      <c:valAx>
        <c:axId val="57028608"/>
        <c:scaling>
          <c:orientation val="minMax"/>
          <c:max val="1"/>
          <c:min val="0.60000000000000053"/>
        </c:scaling>
        <c:axPos val="l"/>
        <c:majorGridlines/>
        <c:numFmt formatCode="General" sourceLinked="1"/>
        <c:tickLblPos val="nextTo"/>
        <c:crossAx val="57010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11</xdr:row>
      <xdr:rowOff>19050</xdr:rowOff>
    </xdr:from>
    <xdr:to>
      <xdr:col>15</xdr:col>
      <xdr:colOff>647700</xdr:colOff>
      <xdr:row>34</xdr:row>
      <xdr:rowOff>95251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2</xdr:row>
      <xdr:rowOff>9525</xdr:rowOff>
    </xdr:from>
    <xdr:to>
      <xdr:col>15</xdr:col>
      <xdr:colOff>47625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23"/>
  <sheetViews>
    <sheetView workbookViewId="0">
      <selection sqref="A1:D1"/>
    </sheetView>
  </sheetViews>
  <sheetFormatPr defaultColWidth="11" defaultRowHeight="12.75"/>
  <sheetData>
    <row r="1" spans="1:28">
      <c r="A1" s="12" t="s">
        <v>0</v>
      </c>
      <c r="B1" s="12"/>
      <c r="C1" s="12"/>
      <c r="D1" s="12"/>
      <c r="E1" s="12" t="s">
        <v>1</v>
      </c>
      <c r="F1" s="12"/>
      <c r="G1" s="12"/>
      <c r="H1" s="12"/>
      <c r="I1" s="12" t="s">
        <v>2</v>
      </c>
      <c r="J1" s="12"/>
      <c r="K1" s="12"/>
      <c r="L1" s="12"/>
      <c r="M1" s="12" t="s">
        <v>3</v>
      </c>
      <c r="N1" s="12"/>
      <c r="O1" s="12"/>
      <c r="P1" s="12"/>
      <c r="Q1" s="12" t="s">
        <v>4</v>
      </c>
      <c r="R1" s="12"/>
      <c r="S1" s="12"/>
      <c r="T1" s="12"/>
      <c r="U1" s="12" t="s">
        <v>37</v>
      </c>
      <c r="V1" s="12"/>
      <c r="W1" s="12"/>
      <c r="X1" s="12"/>
      <c r="Y1" s="12" t="s">
        <v>46</v>
      </c>
      <c r="Z1" s="12"/>
      <c r="AA1" s="12"/>
      <c r="AB1" s="12"/>
    </row>
    <row r="2" spans="1:28">
      <c r="A2" t="s">
        <v>5</v>
      </c>
      <c r="B2" t="s">
        <v>6</v>
      </c>
      <c r="C2" t="s">
        <v>7</v>
      </c>
      <c r="D2" t="s">
        <v>8</v>
      </c>
      <c r="E2" t="s">
        <v>5</v>
      </c>
      <c r="F2" t="s">
        <v>6</v>
      </c>
      <c r="G2" t="s">
        <v>7</v>
      </c>
      <c r="H2" t="s">
        <v>8</v>
      </c>
      <c r="I2" t="s">
        <v>5</v>
      </c>
      <c r="J2" t="s">
        <v>6</v>
      </c>
      <c r="K2" t="s">
        <v>7</v>
      </c>
      <c r="L2" t="s">
        <v>8</v>
      </c>
      <c r="M2" t="s">
        <v>5</v>
      </c>
      <c r="N2" t="s">
        <v>6</v>
      </c>
      <c r="O2" t="s">
        <v>7</v>
      </c>
      <c r="P2" t="s">
        <v>8</v>
      </c>
      <c r="Q2" t="s">
        <v>5</v>
      </c>
      <c r="R2" t="s">
        <v>6</v>
      </c>
      <c r="S2" t="s">
        <v>7</v>
      </c>
      <c r="T2" t="s">
        <v>8</v>
      </c>
      <c r="U2" t="s">
        <v>38</v>
      </c>
      <c r="V2" t="s">
        <v>39</v>
      </c>
      <c r="W2" t="s">
        <v>40</v>
      </c>
      <c r="X2" t="s">
        <v>41</v>
      </c>
      <c r="Y2" t="s">
        <v>38</v>
      </c>
      <c r="Z2" t="s">
        <v>39</v>
      </c>
      <c r="AA2" t="s">
        <v>40</v>
      </c>
      <c r="AB2" t="s">
        <v>41</v>
      </c>
    </row>
    <row r="3" spans="1:28">
      <c r="A3" t="s">
        <v>9</v>
      </c>
      <c r="B3">
        <v>1</v>
      </c>
      <c r="C3">
        <v>0</v>
      </c>
      <c r="D3">
        <f t="shared" ref="D3:D66" si="0">C3+B3</f>
        <v>1</v>
      </c>
      <c r="E3" t="s">
        <v>10</v>
      </c>
      <c r="F3">
        <v>1</v>
      </c>
      <c r="G3">
        <v>0</v>
      </c>
      <c r="H3">
        <f t="shared" ref="H3:H41" si="1">G3+F3</f>
        <v>1</v>
      </c>
      <c r="I3" s="1" t="s">
        <v>11</v>
      </c>
      <c r="J3" s="2">
        <v>1</v>
      </c>
      <c r="K3" s="2">
        <v>0</v>
      </c>
      <c r="L3">
        <f t="shared" ref="L3:L36" si="2">K3+J3</f>
        <v>1</v>
      </c>
      <c r="M3" s="1" t="s">
        <v>12</v>
      </c>
      <c r="N3" s="2">
        <v>1</v>
      </c>
      <c r="O3" s="2">
        <v>0</v>
      </c>
      <c r="P3">
        <v>1</v>
      </c>
      <c r="Q3" s="1" t="s">
        <v>13</v>
      </c>
      <c r="R3" s="2">
        <v>1</v>
      </c>
      <c r="S3" s="2">
        <v>0</v>
      </c>
      <c r="T3">
        <f t="shared" ref="T3:T66" si="3">S3+R3</f>
        <v>1</v>
      </c>
      <c r="U3" s="1" t="s">
        <v>42</v>
      </c>
      <c r="V3" s="2">
        <v>1</v>
      </c>
      <c r="W3" s="2">
        <v>1</v>
      </c>
      <c r="X3">
        <f t="shared" ref="X3:X27" si="4">W3+V3</f>
        <v>2</v>
      </c>
      <c r="Y3" t="s">
        <v>47</v>
      </c>
      <c r="Z3" s="2">
        <v>1</v>
      </c>
      <c r="AA3" s="2">
        <v>1</v>
      </c>
      <c r="AB3">
        <f t="shared" ref="AB3:AB29" si="5">AA3+Z3</f>
        <v>2</v>
      </c>
    </row>
    <row r="4" spans="1:28">
      <c r="A4" t="s">
        <v>9</v>
      </c>
      <c r="B4">
        <v>1</v>
      </c>
      <c r="C4">
        <v>0</v>
      </c>
      <c r="D4">
        <f t="shared" si="0"/>
        <v>1</v>
      </c>
      <c r="E4" t="s">
        <v>14</v>
      </c>
      <c r="F4">
        <v>1</v>
      </c>
      <c r="G4">
        <v>0</v>
      </c>
      <c r="H4">
        <f t="shared" si="1"/>
        <v>1</v>
      </c>
      <c r="I4" s="1" t="s">
        <v>11</v>
      </c>
      <c r="J4" s="2">
        <v>1</v>
      </c>
      <c r="K4" s="2">
        <v>0</v>
      </c>
      <c r="L4">
        <f t="shared" si="2"/>
        <v>1</v>
      </c>
      <c r="M4" s="1" t="s">
        <v>12</v>
      </c>
      <c r="N4" s="2">
        <v>1</v>
      </c>
      <c r="O4" s="2">
        <v>0</v>
      </c>
      <c r="P4">
        <v>1</v>
      </c>
      <c r="Q4" s="1" t="s">
        <v>13</v>
      </c>
      <c r="R4" s="2">
        <v>1</v>
      </c>
      <c r="S4" s="2">
        <v>0</v>
      </c>
      <c r="T4">
        <f t="shared" si="3"/>
        <v>1</v>
      </c>
      <c r="U4" s="1" t="s">
        <v>42</v>
      </c>
      <c r="V4" s="2">
        <v>1</v>
      </c>
      <c r="W4" s="2">
        <v>3</v>
      </c>
      <c r="X4">
        <f t="shared" si="4"/>
        <v>4</v>
      </c>
      <c r="Y4" t="s">
        <v>47</v>
      </c>
      <c r="Z4" s="2">
        <v>1</v>
      </c>
      <c r="AA4" s="2">
        <v>1</v>
      </c>
      <c r="AB4">
        <f t="shared" si="5"/>
        <v>2</v>
      </c>
    </row>
    <row r="5" spans="1:28">
      <c r="A5" t="s">
        <v>9</v>
      </c>
      <c r="B5">
        <v>1</v>
      </c>
      <c r="C5">
        <v>0</v>
      </c>
      <c r="D5">
        <f t="shared" si="0"/>
        <v>1</v>
      </c>
      <c r="E5" t="s">
        <v>14</v>
      </c>
      <c r="F5">
        <v>1</v>
      </c>
      <c r="G5">
        <v>0</v>
      </c>
      <c r="H5">
        <f t="shared" si="1"/>
        <v>1</v>
      </c>
      <c r="I5" s="1" t="s">
        <v>11</v>
      </c>
      <c r="J5" s="2">
        <v>1</v>
      </c>
      <c r="K5">
        <v>1</v>
      </c>
      <c r="L5">
        <f t="shared" si="2"/>
        <v>2</v>
      </c>
      <c r="M5" s="1" t="s">
        <v>12</v>
      </c>
      <c r="N5" s="2">
        <v>1</v>
      </c>
      <c r="O5" s="2">
        <v>0</v>
      </c>
      <c r="P5">
        <v>1</v>
      </c>
      <c r="Q5" s="1" t="s">
        <v>13</v>
      </c>
      <c r="R5" s="2">
        <v>1</v>
      </c>
      <c r="S5" s="2">
        <v>0</v>
      </c>
      <c r="T5">
        <f t="shared" si="3"/>
        <v>1</v>
      </c>
      <c r="U5" s="1" t="s">
        <v>42</v>
      </c>
      <c r="V5" s="2">
        <v>1</v>
      </c>
      <c r="W5">
        <v>4</v>
      </c>
      <c r="X5">
        <f t="shared" si="4"/>
        <v>5</v>
      </c>
      <c r="Y5" t="s">
        <v>47</v>
      </c>
      <c r="Z5" s="2">
        <v>1</v>
      </c>
      <c r="AA5" s="2">
        <v>1</v>
      </c>
      <c r="AB5">
        <f t="shared" si="5"/>
        <v>2</v>
      </c>
    </row>
    <row r="6" spans="1:28">
      <c r="A6" t="s">
        <v>9</v>
      </c>
      <c r="B6">
        <v>1</v>
      </c>
      <c r="C6">
        <v>0</v>
      </c>
      <c r="D6">
        <f t="shared" si="0"/>
        <v>1</v>
      </c>
      <c r="E6" t="s">
        <v>14</v>
      </c>
      <c r="F6">
        <v>1</v>
      </c>
      <c r="G6">
        <v>0</v>
      </c>
      <c r="H6">
        <f t="shared" si="1"/>
        <v>1</v>
      </c>
      <c r="I6" s="1" t="s">
        <v>11</v>
      </c>
      <c r="J6" s="2">
        <v>1</v>
      </c>
      <c r="K6" s="2">
        <v>1</v>
      </c>
      <c r="L6">
        <f t="shared" si="2"/>
        <v>2</v>
      </c>
      <c r="M6" s="1" t="s">
        <v>12</v>
      </c>
      <c r="N6" s="2">
        <v>1</v>
      </c>
      <c r="O6" s="2">
        <v>1</v>
      </c>
      <c r="P6">
        <v>2</v>
      </c>
      <c r="Q6" s="1" t="s">
        <v>13</v>
      </c>
      <c r="R6" s="2">
        <v>2</v>
      </c>
      <c r="S6" s="2">
        <v>0</v>
      </c>
      <c r="T6">
        <f t="shared" si="3"/>
        <v>2</v>
      </c>
      <c r="U6" s="1" t="s">
        <v>42</v>
      </c>
      <c r="V6" s="2">
        <v>1</v>
      </c>
      <c r="W6" s="2">
        <v>5</v>
      </c>
      <c r="X6">
        <f t="shared" si="4"/>
        <v>6</v>
      </c>
      <c r="Y6" t="s">
        <v>47</v>
      </c>
      <c r="Z6" s="2">
        <v>1</v>
      </c>
      <c r="AA6">
        <v>2</v>
      </c>
      <c r="AB6">
        <f t="shared" si="5"/>
        <v>3</v>
      </c>
    </row>
    <row r="7" spans="1:28">
      <c r="A7" t="s">
        <v>9</v>
      </c>
      <c r="B7">
        <v>1</v>
      </c>
      <c r="C7">
        <v>0</v>
      </c>
      <c r="D7">
        <f t="shared" si="0"/>
        <v>1</v>
      </c>
      <c r="E7" t="s">
        <v>14</v>
      </c>
      <c r="F7">
        <v>1</v>
      </c>
      <c r="G7">
        <v>0</v>
      </c>
      <c r="H7">
        <f t="shared" si="1"/>
        <v>1</v>
      </c>
      <c r="I7" s="1" t="s">
        <v>11</v>
      </c>
      <c r="J7" s="2">
        <v>1</v>
      </c>
      <c r="K7" s="2">
        <v>1</v>
      </c>
      <c r="L7">
        <f t="shared" si="2"/>
        <v>2</v>
      </c>
      <c r="M7" s="1" t="s">
        <v>12</v>
      </c>
      <c r="N7" s="2">
        <v>1</v>
      </c>
      <c r="O7" s="2">
        <v>1</v>
      </c>
      <c r="P7">
        <v>2</v>
      </c>
      <c r="Q7" s="1" t="s">
        <v>13</v>
      </c>
      <c r="R7" s="2">
        <v>2</v>
      </c>
      <c r="S7" s="2">
        <v>0</v>
      </c>
      <c r="T7">
        <f t="shared" si="3"/>
        <v>2</v>
      </c>
      <c r="U7" s="1" t="s">
        <v>42</v>
      </c>
      <c r="V7" s="2">
        <v>1</v>
      </c>
      <c r="W7" s="2">
        <v>6</v>
      </c>
      <c r="X7">
        <f t="shared" si="4"/>
        <v>7</v>
      </c>
      <c r="Y7" t="s">
        <v>47</v>
      </c>
      <c r="Z7" s="2">
        <v>1</v>
      </c>
      <c r="AA7" s="2">
        <v>3</v>
      </c>
      <c r="AB7">
        <f t="shared" si="5"/>
        <v>4</v>
      </c>
    </row>
    <row r="8" spans="1:28">
      <c r="A8" t="s">
        <v>9</v>
      </c>
      <c r="B8">
        <v>1</v>
      </c>
      <c r="C8">
        <v>0</v>
      </c>
      <c r="D8">
        <f t="shared" si="0"/>
        <v>1</v>
      </c>
      <c r="E8" t="s">
        <v>14</v>
      </c>
      <c r="F8">
        <v>1</v>
      </c>
      <c r="G8">
        <v>0</v>
      </c>
      <c r="H8">
        <f t="shared" si="1"/>
        <v>1</v>
      </c>
      <c r="I8" s="1" t="s">
        <v>11</v>
      </c>
      <c r="J8" s="2">
        <v>1</v>
      </c>
      <c r="K8" s="2">
        <v>1</v>
      </c>
      <c r="L8">
        <f t="shared" si="2"/>
        <v>2</v>
      </c>
      <c r="M8" s="1" t="s">
        <v>12</v>
      </c>
      <c r="N8" s="2">
        <v>1</v>
      </c>
      <c r="O8" s="2">
        <v>1</v>
      </c>
      <c r="P8">
        <v>2</v>
      </c>
      <c r="Q8" s="1" t="s">
        <v>13</v>
      </c>
      <c r="R8" s="2">
        <v>2</v>
      </c>
      <c r="S8" s="2">
        <v>0</v>
      </c>
      <c r="T8">
        <f t="shared" si="3"/>
        <v>2</v>
      </c>
      <c r="U8" s="1" t="s">
        <v>42</v>
      </c>
      <c r="V8" s="2">
        <v>1</v>
      </c>
      <c r="W8" s="2">
        <v>0</v>
      </c>
      <c r="X8">
        <f t="shared" si="4"/>
        <v>1</v>
      </c>
      <c r="Y8" t="s">
        <v>47</v>
      </c>
      <c r="Z8" s="2">
        <v>1</v>
      </c>
      <c r="AA8" s="2">
        <v>3</v>
      </c>
      <c r="AB8">
        <f t="shared" si="5"/>
        <v>4</v>
      </c>
    </row>
    <row r="9" spans="1:28">
      <c r="A9" t="s">
        <v>9</v>
      </c>
      <c r="B9">
        <v>1</v>
      </c>
      <c r="C9">
        <v>0</v>
      </c>
      <c r="D9">
        <f t="shared" si="0"/>
        <v>1</v>
      </c>
      <c r="E9" t="s">
        <v>14</v>
      </c>
      <c r="F9">
        <v>1</v>
      </c>
      <c r="G9">
        <v>0</v>
      </c>
      <c r="H9">
        <f t="shared" si="1"/>
        <v>1</v>
      </c>
      <c r="I9" s="1" t="s">
        <v>11</v>
      </c>
      <c r="J9" s="2">
        <v>1</v>
      </c>
      <c r="K9" s="2">
        <v>1</v>
      </c>
      <c r="L9">
        <f t="shared" si="2"/>
        <v>2</v>
      </c>
      <c r="M9" s="1" t="s">
        <v>12</v>
      </c>
      <c r="N9" s="2">
        <v>1</v>
      </c>
      <c r="O9" s="2">
        <v>1</v>
      </c>
      <c r="P9">
        <v>2</v>
      </c>
      <c r="Q9" s="1" t="s">
        <v>13</v>
      </c>
      <c r="R9" s="2">
        <v>2</v>
      </c>
      <c r="S9" s="2">
        <v>0</v>
      </c>
      <c r="T9">
        <f t="shared" si="3"/>
        <v>2</v>
      </c>
      <c r="U9" s="1" t="s">
        <v>42</v>
      </c>
      <c r="V9" s="2">
        <v>1</v>
      </c>
      <c r="W9" s="2">
        <v>0</v>
      </c>
      <c r="X9">
        <f t="shared" si="4"/>
        <v>1</v>
      </c>
      <c r="Y9" t="s">
        <v>47</v>
      </c>
      <c r="Z9" s="2">
        <v>1</v>
      </c>
      <c r="AA9" s="2">
        <v>3</v>
      </c>
      <c r="AB9">
        <f t="shared" si="5"/>
        <v>4</v>
      </c>
    </row>
    <row r="10" spans="1:28">
      <c r="A10" t="s">
        <v>9</v>
      </c>
      <c r="B10">
        <v>1</v>
      </c>
      <c r="C10">
        <v>0</v>
      </c>
      <c r="D10">
        <f t="shared" si="0"/>
        <v>1</v>
      </c>
      <c r="E10" t="s">
        <v>14</v>
      </c>
      <c r="F10">
        <v>1</v>
      </c>
      <c r="G10">
        <v>0</v>
      </c>
      <c r="H10">
        <f t="shared" si="1"/>
        <v>1</v>
      </c>
      <c r="I10" s="1" t="s">
        <v>11</v>
      </c>
      <c r="J10" s="2">
        <v>1</v>
      </c>
      <c r="K10" s="2">
        <v>1</v>
      </c>
      <c r="L10">
        <f t="shared" si="2"/>
        <v>2</v>
      </c>
      <c r="M10" s="1" t="s">
        <v>12</v>
      </c>
      <c r="N10" s="2">
        <v>1</v>
      </c>
      <c r="O10" s="2">
        <v>1</v>
      </c>
      <c r="P10">
        <v>2</v>
      </c>
      <c r="Q10" s="1" t="s">
        <v>15</v>
      </c>
      <c r="R10" s="2">
        <v>2</v>
      </c>
      <c r="S10" s="2">
        <v>0</v>
      </c>
      <c r="T10">
        <f t="shared" si="3"/>
        <v>2</v>
      </c>
      <c r="U10" s="1" t="s">
        <v>42</v>
      </c>
      <c r="V10" s="2">
        <v>1</v>
      </c>
      <c r="W10" s="2">
        <v>0</v>
      </c>
      <c r="X10">
        <f t="shared" si="4"/>
        <v>1</v>
      </c>
      <c r="Y10" t="s">
        <v>47</v>
      </c>
      <c r="Z10" s="2">
        <v>1</v>
      </c>
      <c r="AA10" s="2">
        <v>3</v>
      </c>
      <c r="AB10">
        <f t="shared" si="5"/>
        <v>4</v>
      </c>
    </row>
    <row r="11" spans="1:28">
      <c r="A11" t="s">
        <v>9</v>
      </c>
      <c r="B11">
        <v>1</v>
      </c>
      <c r="C11">
        <v>0</v>
      </c>
      <c r="D11">
        <f t="shared" si="0"/>
        <v>1</v>
      </c>
      <c r="E11" t="s">
        <v>14</v>
      </c>
      <c r="F11">
        <v>1</v>
      </c>
      <c r="G11">
        <v>0</v>
      </c>
      <c r="H11">
        <f t="shared" si="1"/>
        <v>1</v>
      </c>
      <c r="I11" s="1" t="s">
        <v>11</v>
      </c>
      <c r="J11" s="2">
        <v>2</v>
      </c>
      <c r="K11" s="2">
        <v>0</v>
      </c>
      <c r="L11">
        <f t="shared" si="2"/>
        <v>2</v>
      </c>
      <c r="M11" s="1" t="s">
        <v>12</v>
      </c>
      <c r="N11" s="2">
        <v>1</v>
      </c>
      <c r="O11" s="2">
        <v>2</v>
      </c>
      <c r="P11">
        <v>3</v>
      </c>
      <c r="Q11" s="1" t="s">
        <v>13</v>
      </c>
      <c r="R11" s="2">
        <v>2</v>
      </c>
      <c r="S11" s="2">
        <v>0</v>
      </c>
      <c r="T11">
        <f t="shared" si="3"/>
        <v>2</v>
      </c>
      <c r="U11" s="1" t="s">
        <v>42</v>
      </c>
      <c r="V11" s="2">
        <v>2</v>
      </c>
      <c r="W11" s="2">
        <v>2</v>
      </c>
      <c r="X11">
        <f t="shared" si="4"/>
        <v>4</v>
      </c>
      <c r="Y11" t="s">
        <v>47</v>
      </c>
      <c r="Z11" s="2">
        <v>1</v>
      </c>
      <c r="AA11" s="2">
        <v>3</v>
      </c>
      <c r="AB11">
        <f t="shared" si="5"/>
        <v>4</v>
      </c>
    </row>
    <row r="12" spans="1:28">
      <c r="A12" t="s">
        <v>9</v>
      </c>
      <c r="B12">
        <v>1</v>
      </c>
      <c r="C12">
        <v>0</v>
      </c>
      <c r="D12">
        <f t="shared" si="0"/>
        <v>1</v>
      </c>
      <c r="E12" t="s">
        <v>14</v>
      </c>
      <c r="F12">
        <v>1</v>
      </c>
      <c r="G12">
        <v>0</v>
      </c>
      <c r="H12">
        <f t="shared" si="1"/>
        <v>1</v>
      </c>
      <c r="I12" s="1" t="s">
        <v>11</v>
      </c>
      <c r="J12" s="2">
        <v>2</v>
      </c>
      <c r="K12" s="2">
        <v>0</v>
      </c>
      <c r="L12">
        <f t="shared" si="2"/>
        <v>2</v>
      </c>
      <c r="M12" s="1" t="s">
        <v>12</v>
      </c>
      <c r="N12" s="2">
        <v>1</v>
      </c>
      <c r="O12" s="2">
        <v>3</v>
      </c>
      <c r="P12">
        <v>4</v>
      </c>
      <c r="Q12" s="1" t="s">
        <v>13</v>
      </c>
      <c r="R12" s="2">
        <v>2</v>
      </c>
      <c r="S12" s="2">
        <v>0</v>
      </c>
      <c r="T12">
        <f t="shared" si="3"/>
        <v>2</v>
      </c>
      <c r="U12" s="1" t="s">
        <v>42</v>
      </c>
      <c r="V12" s="2">
        <v>2</v>
      </c>
      <c r="W12" s="2">
        <v>2</v>
      </c>
      <c r="X12">
        <f t="shared" si="4"/>
        <v>4</v>
      </c>
      <c r="Y12" t="s">
        <v>47</v>
      </c>
      <c r="Z12" s="2">
        <v>1</v>
      </c>
      <c r="AA12" s="2">
        <v>6</v>
      </c>
      <c r="AB12">
        <f t="shared" si="5"/>
        <v>7</v>
      </c>
    </row>
    <row r="13" spans="1:28">
      <c r="A13" t="s">
        <v>9</v>
      </c>
      <c r="B13">
        <v>1</v>
      </c>
      <c r="C13">
        <v>0</v>
      </c>
      <c r="D13">
        <f t="shared" si="0"/>
        <v>1</v>
      </c>
      <c r="E13" t="s">
        <v>14</v>
      </c>
      <c r="F13">
        <v>1</v>
      </c>
      <c r="G13">
        <v>0</v>
      </c>
      <c r="H13">
        <f t="shared" si="1"/>
        <v>1</v>
      </c>
      <c r="I13" s="1" t="s">
        <v>11</v>
      </c>
      <c r="J13" s="2">
        <v>2</v>
      </c>
      <c r="K13" s="2">
        <v>0</v>
      </c>
      <c r="L13">
        <f t="shared" si="2"/>
        <v>2</v>
      </c>
      <c r="M13" s="1" t="s">
        <v>12</v>
      </c>
      <c r="N13" s="2">
        <v>1</v>
      </c>
      <c r="O13">
        <v>5</v>
      </c>
      <c r="P13">
        <v>6</v>
      </c>
      <c r="Q13" s="1" t="s">
        <v>16</v>
      </c>
      <c r="R13" s="2">
        <v>2</v>
      </c>
      <c r="S13" s="2">
        <v>0</v>
      </c>
      <c r="T13">
        <f t="shared" si="3"/>
        <v>2</v>
      </c>
      <c r="U13" s="1" t="s">
        <v>42</v>
      </c>
      <c r="V13" s="2">
        <v>2</v>
      </c>
      <c r="W13" s="2">
        <v>4</v>
      </c>
      <c r="X13">
        <f t="shared" si="4"/>
        <v>6</v>
      </c>
      <c r="Y13" t="s">
        <v>47</v>
      </c>
      <c r="Z13" s="2">
        <v>1</v>
      </c>
      <c r="AA13" s="2">
        <v>0</v>
      </c>
      <c r="AB13">
        <f t="shared" si="5"/>
        <v>1</v>
      </c>
    </row>
    <row r="14" spans="1:28">
      <c r="A14" t="s">
        <v>9</v>
      </c>
      <c r="B14">
        <v>1</v>
      </c>
      <c r="C14">
        <v>0</v>
      </c>
      <c r="D14">
        <f t="shared" si="0"/>
        <v>1</v>
      </c>
      <c r="E14" t="s">
        <v>10</v>
      </c>
      <c r="F14">
        <v>1</v>
      </c>
      <c r="G14">
        <v>0</v>
      </c>
      <c r="H14">
        <f t="shared" si="1"/>
        <v>1</v>
      </c>
      <c r="I14" s="1" t="s">
        <v>11</v>
      </c>
      <c r="J14" s="2">
        <v>2</v>
      </c>
      <c r="K14" s="2">
        <v>0</v>
      </c>
      <c r="L14">
        <f t="shared" si="2"/>
        <v>2</v>
      </c>
      <c r="M14" s="1" t="s">
        <v>12</v>
      </c>
      <c r="N14" s="2">
        <v>1</v>
      </c>
      <c r="O14" s="2">
        <v>7</v>
      </c>
      <c r="P14">
        <v>8</v>
      </c>
      <c r="Q14" s="1" t="s">
        <v>13</v>
      </c>
      <c r="R14" s="2">
        <v>2</v>
      </c>
      <c r="S14" s="2">
        <v>0</v>
      </c>
      <c r="T14">
        <f t="shared" si="3"/>
        <v>2</v>
      </c>
      <c r="U14" s="1" t="s">
        <v>42</v>
      </c>
      <c r="V14" s="2">
        <v>2</v>
      </c>
      <c r="W14" s="2">
        <v>8</v>
      </c>
      <c r="X14">
        <f t="shared" si="4"/>
        <v>10</v>
      </c>
      <c r="Y14" t="s">
        <v>47</v>
      </c>
      <c r="Z14" s="2">
        <v>1</v>
      </c>
      <c r="AA14" s="2">
        <v>0</v>
      </c>
      <c r="AB14">
        <f t="shared" si="5"/>
        <v>1</v>
      </c>
    </row>
    <row r="15" spans="1:28">
      <c r="A15" t="s">
        <v>9</v>
      </c>
      <c r="B15">
        <v>1</v>
      </c>
      <c r="C15">
        <v>0</v>
      </c>
      <c r="D15">
        <f t="shared" si="0"/>
        <v>1</v>
      </c>
      <c r="E15" t="s">
        <v>14</v>
      </c>
      <c r="F15">
        <v>1</v>
      </c>
      <c r="G15">
        <v>1</v>
      </c>
      <c r="H15">
        <f t="shared" si="1"/>
        <v>2</v>
      </c>
      <c r="I15" s="1" t="s">
        <v>11</v>
      </c>
      <c r="J15" s="2">
        <v>2</v>
      </c>
      <c r="K15" s="2">
        <v>0</v>
      </c>
      <c r="L15">
        <f t="shared" si="2"/>
        <v>2</v>
      </c>
      <c r="M15" s="1" t="s">
        <v>12</v>
      </c>
      <c r="N15" s="2">
        <v>2</v>
      </c>
      <c r="O15" s="2">
        <v>0</v>
      </c>
      <c r="P15">
        <v>2</v>
      </c>
      <c r="Q15" s="1" t="s">
        <v>13</v>
      </c>
      <c r="R15" s="2">
        <v>2</v>
      </c>
      <c r="S15" s="2">
        <v>0</v>
      </c>
      <c r="T15">
        <f t="shared" si="3"/>
        <v>2</v>
      </c>
      <c r="U15" s="1" t="s">
        <v>42</v>
      </c>
      <c r="V15" s="2">
        <v>2</v>
      </c>
      <c r="W15" s="2">
        <v>0</v>
      </c>
      <c r="X15">
        <f t="shared" si="4"/>
        <v>2</v>
      </c>
      <c r="Y15" t="s">
        <v>47</v>
      </c>
      <c r="Z15" s="2">
        <v>2</v>
      </c>
      <c r="AA15" s="2">
        <v>1</v>
      </c>
      <c r="AB15">
        <f t="shared" si="5"/>
        <v>3</v>
      </c>
    </row>
    <row r="16" spans="1:28">
      <c r="A16" t="s">
        <v>9</v>
      </c>
      <c r="B16">
        <v>1</v>
      </c>
      <c r="C16">
        <v>0</v>
      </c>
      <c r="D16">
        <f t="shared" si="0"/>
        <v>1</v>
      </c>
      <c r="E16" t="s">
        <v>14</v>
      </c>
      <c r="F16">
        <v>1</v>
      </c>
      <c r="G16">
        <v>1</v>
      </c>
      <c r="H16">
        <f t="shared" si="1"/>
        <v>2</v>
      </c>
      <c r="I16" s="1" t="s">
        <v>11</v>
      </c>
      <c r="J16" s="2">
        <v>2</v>
      </c>
      <c r="K16" s="2">
        <v>0</v>
      </c>
      <c r="L16">
        <f t="shared" si="2"/>
        <v>2</v>
      </c>
      <c r="M16" s="1" t="s">
        <v>12</v>
      </c>
      <c r="N16" s="2">
        <v>2</v>
      </c>
      <c r="O16" s="2">
        <v>0</v>
      </c>
      <c r="P16">
        <v>2</v>
      </c>
      <c r="Q16" s="1" t="s">
        <v>13</v>
      </c>
      <c r="R16" s="2">
        <v>1</v>
      </c>
      <c r="S16" s="2">
        <v>2</v>
      </c>
      <c r="T16">
        <f t="shared" si="3"/>
        <v>3</v>
      </c>
      <c r="U16" s="1" t="s">
        <v>42</v>
      </c>
      <c r="V16" s="2">
        <v>2</v>
      </c>
      <c r="W16" s="2">
        <v>0</v>
      </c>
      <c r="X16">
        <f t="shared" si="4"/>
        <v>2</v>
      </c>
      <c r="Y16" t="s">
        <v>47</v>
      </c>
      <c r="Z16" s="2">
        <v>2</v>
      </c>
      <c r="AA16" s="2">
        <v>1</v>
      </c>
      <c r="AB16">
        <f t="shared" si="5"/>
        <v>3</v>
      </c>
    </row>
    <row r="17" spans="1:28">
      <c r="A17" t="s">
        <v>9</v>
      </c>
      <c r="B17">
        <v>1</v>
      </c>
      <c r="C17">
        <v>0</v>
      </c>
      <c r="D17">
        <f t="shared" si="0"/>
        <v>1</v>
      </c>
      <c r="E17" t="s">
        <v>14</v>
      </c>
      <c r="F17">
        <v>1</v>
      </c>
      <c r="G17">
        <v>1</v>
      </c>
      <c r="H17">
        <f t="shared" si="1"/>
        <v>2</v>
      </c>
      <c r="I17" s="1" t="s">
        <v>11</v>
      </c>
      <c r="J17" s="2">
        <v>2</v>
      </c>
      <c r="K17" s="2">
        <v>0</v>
      </c>
      <c r="L17">
        <f t="shared" si="2"/>
        <v>2</v>
      </c>
      <c r="M17" s="1" t="s">
        <v>12</v>
      </c>
      <c r="N17" s="2">
        <v>2</v>
      </c>
      <c r="O17" s="2">
        <v>1</v>
      </c>
      <c r="P17">
        <v>3</v>
      </c>
      <c r="Q17" s="1" t="s">
        <v>13</v>
      </c>
      <c r="R17" s="2">
        <v>1</v>
      </c>
      <c r="S17" s="2">
        <v>2</v>
      </c>
      <c r="T17">
        <f t="shared" si="3"/>
        <v>3</v>
      </c>
      <c r="U17" s="1" t="s">
        <v>42</v>
      </c>
      <c r="V17" s="2">
        <v>3</v>
      </c>
      <c r="W17">
        <v>12</v>
      </c>
      <c r="X17">
        <f t="shared" si="4"/>
        <v>15</v>
      </c>
      <c r="Y17" t="s">
        <v>47</v>
      </c>
      <c r="Z17" s="2">
        <v>2</v>
      </c>
      <c r="AA17" s="2">
        <v>1</v>
      </c>
      <c r="AB17">
        <f t="shared" si="5"/>
        <v>3</v>
      </c>
    </row>
    <row r="18" spans="1:28">
      <c r="A18" t="s">
        <v>9</v>
      </c>
      <c r="B18">
        <v>1</v>
      </c>
      <c r="C18">
        <v>0</v>
      </c>
      <c r="D18">
        <f t="shared" si="0"/>
        <v>1</v>
      </c>
      <c r="E18" t="s">
        <v>14</v>
      </c>
      <c r="F18">
        <v>1</v>
      </c>
      <c r="G18">
        <v>1</v>
      </c>
      <c r="H18">
        <f t="shared" si="1"/>
        <v>2</v>
      </c>
      <c r="I18" s="1" t="s">
        <v>11</v>
      </c>
      <c r="J18" s="2">
        <v>1</v>
      </c>
      <c r="K18" s="2">
        <v>2</v>
      </c>
      <c r="L18">
        <f t="shared" si="2"/>
        <v>3</v>
      </c>
      <c r="M18" s="1" t="s">
        <v>12</v>
      </c>
      <c r="N18" s="2">
        <v>2</v>
      </c>
      <c r="O18" s="2">
        <v>1</v>
      </c>
      <c r="P18">
        <v>3</v>
      </c>
      <c r="Q18" s="1" t="s">
        <v>13</v>
      </c>
      <c r="R18" s="2">
        <v>1</v>
      </c>
      <c r="S18">
        <v>2</v>
      </c>
      <c r="T18">
        <f t="shared" si="3"/>
        <v>3</v>
      </c>
      <c r="U18" s="1" t="s">
        <v>42</v>
      </c>
      <c r="V18" s="2">
        <v>4</v>
      </c>
      <c r="W18" s="2">
        <v>2</v>
      </c>
      <c r="X18">
        <f t="shared" si="4"/>
        <v>6</v>
      </c>
      <c r="Y18" t="s">
        <v>47</v>
      </c>
      <c r="Z18" s="2">
        <v>2</v>
      </c>
      <c r="AA18" s="2">
        <v>3</v>
      </c>
      <c r="AB18">
        <f t="shared" si="5"/>
        <v>5</v>
      </c>
    </row>
    <row r="19" spans="1:28">
      <c r="A19" t="s">
        <v>9</v>
      </c>
      <c r="B19">
        <v>1</v>
      </c>
      <c r="C19">
        <v>0</v>
      </c>
      <c r="D19">
        <f t="shared" si="0"/>
        <v>1</v>
      </c>
      <c r="E19" t="s">
        <v>14</v>
      </c>
      <c r="F19">
        <v>1</v>
      </c>
      <c r="G19">
        <v>1</v>
      </c>
      <c r="H19">
        <f t="shared" si="1"/>
        <v>2</v>
      </c>
      <c r="I19" s="1" t="s">
        <v>11</v>
      </c>
      <c r="J19" s="2">
        <v>2</v>
      </c>
      <c r="K19" s="2">
        <v>1</v>
      </c>
      <c r="L19">
        <f t="shared" si="2"/>
        <v>3</v>
      </c>
      <c r="M19" s="1" t="s">
        <v>12</v>
      </c>
      <c r="N19" s="2">
        <v>2</v>
      </c>
      <c r="O19" s="2">
        <v>1</v>
      </c>
      <c r="P19">
        <v>3</v>
      </c>
      <c r="Q19" s="1" t="s">
        <v>13</v>
      </c>
      <c r="R19" s="2">
        <v>2</v>
      </c>
      <c r="S19">
        <v>1</v>
      </c>
      <c r="T19">
        <f t="shared" si="3"/>
        <v>3</v>
      </c>
      <c r="U19" s="1" t="s">
        <v>42</v>
      </c>
      <c r="V19" s="2">
        <v>4</v>
      </c>
      <c r="W19" s="2">
        <v>2</v>
      </c>
      <c r="X19">
        <f t="shared" si="4"/>
        <v>6</v>
      </c>
      <c r="Y19" t="s">
        <v>47</v>
      </c>
      <c r="Z19" s="2">
        <v>2</v>
      </c>
      <c r="AA19" s="2">
        <v>0</v>
      </c>
      <c r="AB19">
        <f t="shared" si="5"/>
        <v>2</v>
      </c>
    </row>
    <row r="20" spans="1:28">
      <c r="A20" t="s">
        <v>9</v>
      </c>
      <c r="B20">
        <v>1</v>
      </c>
      <c r="C20">
        <v>0</v>
      </c>
      <c r="D20">
        <f t="shared" si="0"/>
        <v>1</v>
      </c>
      <c r="E20" t="s">
        <v>14</v>
      </c>
      <c r="F20">
        <v>2</v>
      </c>
      <c r="G20">
        <v>0</v>
      </c>
      <c r="H20">
        <f t="shared" si="1"/>
        <v>2</v>
      </c>
      <c r="I20" s="1" t="s">
        <v>11</v>
      </c>
      <c r="J20" s="2">
        <v>2</v>
      </c>
      <c r="K20" s="2">
        <v>1</v>
      </c>
      <c r="L20">
        <f t="shared" si="2"/>
        <v>3</v>
      </c>
      <c r="M20" s="1" t="s">
        <v>12</v>
      </c>
      <c r="N20" s="2">
        <v>2</v>
      </c>
      <c r="O20" s="2">
        <v>2</v>
      </c>
      <c r="P20">
        <v>4</v>
      </c>
      <c r="Q20" s="1" t="s">
        <v>13</v>
      </c>
      <c r="R20" s="2">
        <v>2</v>
      </c>
      <c r="S20">
        <v>1</v>
      </c>
      <c r="T20">
        <f t="shared" si="3"/>
        <v>3</v>
      </c>
      <c r="U20" s="1" t="s">
        <v>42</v>
      </c>
      <c r="V20" s="2">
        <v>4</v>
      </c>
      <c r="W20" s="2">
        <v>4</v>
      </c>
      <c r="X20">
        <f t="shared" si="4"/>
        <v>8</v>
      </c>
      <c r="Y20" t="s">
        <v>47</v>
      </c>
      <c r="Z20" s="2">
        <v>2</v>
      </c>
      <c r="AA20" s="2">
        <v>0</v>
      </c>
      <c r="AB20">
        <f t="shared" si="5"/>
        <v>2</v>
      </c>
    </row>
    <row r="21" spans="1:28">
      <c r="A21" t="s">
        <v>9</v>
      </c>
      <c r="B21">
        <v>1</v>
      </c>
      <c r="C21">
        <v>0</v>
      </c>
      <c r="D21">
        <f t="shared" si="0"/>
        <v>1</v>
      </c>
      <c r="E21" t="s">
        <v>14</v>
      </c>
      <c r="F21">
        <v>2</v>
      </c>
      <c r="G21">
        <v>0</v>
      </c>
      <c r="H21">
        <f t="shared" si="1"/>
        <v>2</v>
      </c>
      <c r="I21" s="1" t="s">
        <v>11</v>
      </c>
      <c r="J21" s="2">
        <v>2</v>
      </c>
      <c r="K21" s="2">
        <v>1</v>
      </c>
      <c r="L21">
        <f t="shared" si="2"/>
        <v>3</v>
      </c>
      <c r="M21" s="1" t="s">
        <v>12</v>
      </c>
      <c r="N21" s="2">
        <v>2</v>
      </c>
      <c r="O21" s="2">
        <v>2</v>
      </c>
      <c r="P21">
        <v>4</v>
      </c>
      <c r="Q21" s="1" t="s">
        <v>13</v>
      </c>
      <c r="R21" s="2">
        <v>2</v>
      </c>
      <c r="S21">
        <v>1</v>
      </c>
      <c r="T21">
        <f t="shared" si="3"/>
        <v>3</v>
      </c>
      <c r="U21" s="1" t="s">
        <v>42</v>
      </c>
      <c r="V21" s="2">
        <v>6</v>
      </c>
      <c r="W21" s="2">
        <v>3</v>
      </c>
      <c r="X21">
        <f t="shared" si="4"/>
        <v>9</v>
      </c>
      <c r="Y21" t="s">
        <v>47</v>
      </c>
      <c r="Z21" s="2">
        <v>2</v>
      </c>
      <c r="AA21" s="2">
        <v>0</v>
      </c>
      <c r="AB21">
        <f t="shared" si="5"/>
        <v>2</v>
      </c>
    </row>
    <row r="22" spans="1:28">
      <c r="A22" t="s">
        <v>9</v>
      </c>
      <c r="B22">
        <v>1</v>
      </c>
      <c r="C22">
        <v>0</v>
      </c>
      <c r="D22">
        <f t="shared" si="0"/>
        <v>1</v>
      </c>
      <c r="E22" t="s">
        <v>14</v>
      </c>
      <c r="F22">
        <v>2</v>
      </c>
      <c r="G22">
        <v>0</v>
      </c>
      <c r="H22">
        <f t="shared" si="1"/>
        <v>2</v>
      </c>
      <c r="I22" s="1" t="s">
        <v>11</v>
      </c>
      <c r="J22" s="2">
        <v>2</v>
      </c>
      <c r="K22" s="2">
        <v>1</v>
      </c>
      <c r="L22">
        <f t="shared" si="2"/>
        <v>3</v>
      </c>
      <c r="M22" s="1" t="s">
        <v>12</v>
      </c>
      <c r="N22" s="2">
        <v>2</v>
      </c>
      <c r="O22" s="2">
        <v>2</v>
      </c>
      <c r="P22">
        <v>4</v>
      </c>
      <c r="Q22" s="1" t="s">
        <v>13</v>
      </c>
      <c r="R22" s="2">
        <v>2</v>
      </c>
      <c r="S22">
        <v>1</v>
      </c>
      <c r="T22">
        <f t="shared" si="3"/>
        <v>3</v>
      </c>
      <c r="U22" s="1" t="s">
        <v>42</v>
      </c>
      <c r="V22" s="2">
        <v>6</v>
      </c>
      <c r="W22" s="2">
        <v>7</v>
      </c>
      <c r="X22">
        <f t="shared" si="4"/>
        <v>13</v>
      </c>
      <c r="Y22" t="s">
        <v>47</v>
      </c>
      <c r="Z22" s="2">
        <v>3</v>
      </c>
      <c r="AA22" s="2">
        <v>3</v>
      </c>
      <c r="AB22">
        <f t="shared" si="5"/>
        <v>6</v>
      </c>
    </row>
    <row r="23" spans="1:28">
      <c r="A23" t="s">
        <v>9</v>
      </c>
      <c r="B23">
        <v>1</v>
      </c>
      <c r="C23">
        <v>0</v>
      </c>
      <c r="D23">
        <f t="shared" si="0"/>
        <v>1</v>
      </c>
      <c r="E23" t="s">
        <v>14</v>
      </c>
      <c r="F23">
        <v>2</v>
      </c>
      <c r="G23">
        <v>0</v>
      </c>
      <c r="H23">
        <f t="shared" si="1"/>
        <v>2</v>
      </c>
      <c r="I23" s="1" t="s">
        <v>11</v>
      </c>
      <c r="J23" s="2">
        <v>2</v>
      </c>
      <c r="K23" s="2">
        <v>1</v>
      </c>
      <c r="L23">
        <f t="shared" si="2"/>
        <v>3</v>
      </c>
      <c r="M23" s="1" t="s">
        <v>12</v>
      </c>
      <c r="N23" s="2">
        <v>2</v>
      </c>
      <c r="O23" s="2">
        <v>2</v>
      </c>
      <c r="P23">
        <v>4</v>
      </c>
      <c r="Q23" s="1" t="s">
        <v>13</v>
      </c>
      <c r="R23" s="2">
        <v>2</v>
      </c>
      <c r="S23">
        <v>1</v>
      </c>
      <c r="T23">
        <f t="shared" si="3"/>
        <v>3</v>
      </c>
      <c r="U23" s="1" t="s">
        <v>42</v>
      </c>
      <c r="V23" s="2">
        <v>6</v>
      </c>
      <c r="W23">
        <v>11</v>
      </c>
      <c r="X23">
        <f t="shared" si="4"/>
        <v>17</v>
      </c>
      <c r="Y23" t="s">
        <v>47</v>
      </c>
      <c r="Z23" s="2">
        <v>3</v>
      </c>
      <c r="AA23" s="2">
        <v>3</v>
      </c>
      <c r="AB23">
        <f t="shared" si="5"/>
        <v>6</v>
      </c>
    </row>
    <row r="24" spans="1:28">
      <c r="A24" t="s">
        <v>9</v>
      </c>
      <c r="B24">
        <v>1</v>
      </c>
      <c r="C24">
        <v>0</v>
      </c>
      <c r="D24">
        <f t="shared" si="0"/>
        <v>1</v>
      </c>
      <c r="E24" t="s">
        <v>14</v>
      </c>
      <c r="F24">
        <v>2</v>
      </c>
      <c r="G24">
        <v>0</v>
      </c>
      <c r="H24">
        <f t="shared" si="1"/>
        <v>2</v>
      </c>
      <c r="I24" s="1" t="s">
        <v>11</v>
      </c>
      <c r="J24" s="2">
        <v>2</v>
      </c>
      <c r="K24" s="2">
        <v>1</v>
      </c>
      <c r="L24">
        <f t="shared" si="2"/>
        <v>3</v>
      </c>
      <c r="M24" s="1" t="s">
        <v>12</v>
      </c>
      <c r="N24" s="2">
        <v>2</v>
      </c>
      <c r="O24" s="2">
        <v>5</v>
      </c>
      <c r="P24">
        <v>7</v>
      </c>
      <c r="Q24" s="1" t="s">
        <v>13</v>
      </c>
      <c r="R24" s="2">
        <v>2</v>
      </c>
      <c r="S24" s="2">
        <v>1</v>
      </c>
      <c r="T24">
        <f t="shared" si="3"/>
        <v>3</v>
      </c>
      <c r="U24" s="1" t="s">
        <v>42</v>
      </c>
      <c r="V24" s="2">
        <v>6</v>
      </c>
      <c r="W24">
        <v>11</v>
      </c>
      <c r="X24">
        <f t="shared" si="4"/>
        <v>17</v>
      </c>
      <c r="Y24" t="s">
        <v>47</v>
      </c>
      <c r="Z24" s="2">
        <v>3</v>
      </c>
      <c r="AA24" s="2">
        <v>8</v>
      </c>
      <c r="AB24">
        <f t="shared" si="5"/>
        <v>11</v>
      </c>
    </row>
    <row r="25" spans="1:28">
      <c r="A25" t="s">
        <v>9</v>
      </c>
      <c r="B25">
        <v>1</v>
      </c>
      <c r="C25">
        <v>0</v>
      </c>
      <c r="D25">
        <f t="shared" si="0"/>
        <v>1</v>
      </c>
      <c r="E25" t="s">
        <v>14</v>
      </c>
      <c r="F25">
        <v>2</v>
      </c>
      <c r="G25">
        <v>0</v>
      </c>
      <c r="H25">
        <f t="shared" si="1"/>
        <v>2</v>
      </c>
      <c r="I25" s="1" t="s">
        <v>11</v>
      </c>
      <c r="J25" s="2">
        <v>2</v>
      </c>
      <c r="K25" s="2">
        <v>1</v>
      </c>
      <c r="L25">
        <f t="shared" si="2"/>
        <v>3</v>
      </c>
      <c r="M25" s="1" t="s">
        <v>12</v>
      </c>
      <c r="N25" s="2">
        <v>3</v>
      </c>
      <c r="O25" s="2">
        <v>0</v>
      </c>
      <c r="P25">
        <v>3</v>
      </c>
      <c r="Q25" s="1" t="s">
        <v>13</v>
      </c>
      <c r="R25" s="2">
        <v>2</v>
      </c>
      <c r="S25" s="2">
        <v>1</v>
      </c>
      <c r="T25">
        <f t="shared" si="3"/>
        <v>3</v>
      </c>
      <c r="U25" s="1" t="s">
        <v>42</v>
      </c>
      <c r="V25" s="2">
        <v>7</v>
      </c>
      <c r="W25" s="2">
        <v>9</v>
      </c>
      <c r="X25">
        <f t="shared" si="4"/>
        <v>16</v>
      </c>
      <c r="Y25" t="s">
        <v>47</v>
      </c>
      <c r="Z25" s="2">
        <v>4</v>
      </c>
      <c r="AA25" s="2">
        <v>4</v>
      </c>
      <c r="AB25">
        <f t="shared" si="5"/>
        <v>8</v>
      </c>
    </row>
    <row r="26" spans="1:28">
      <c r="A26" t="s">
        <v>9</v>
      </c>
      <c r="B26">
        <v>1</v>
      </c>
      <c r="C26">
        <v>0</v>
      </c>
      <c r="D26">
        <f t="shared" si="0"/>
        <v>1</v>
      </c>
      <c r="E26" t="s">
        <v>14</v>
      </c>
      <c r="F26">
        <v>2</v>
      </c>
      <c r="G26">
        <v>0</v>
      </c>
      <c r="H26">
        <f t="shared" si="1"/>
        <v>2</v>
      </c>
      <c r="I26" s="1" t="s">
        <v>11</v>
      </c>
      <c r="J26" s="2">
        <v>3</v>
      </c>
      <c r="K26" s="2">
        <v>0</v>
      </c>
      <c r="L26">
        <f t="shared" si="2"/>
        <v>3</v>
      </c>
      <c r="M26" s="1" t="s">
        <v>12</v>
      </c>
      <c r="N26" s="2">
        <v>3</v>
      </c>
      <c r="O26" s="2">
        <v>1</v>
      </c>
      <c r="P26">
        <v>4</v>
      </c>
      <c r="Q26" s="1" t="s">
        <v>13</v>
      </c>
      <c r="R26" s="2">
        <v>3</v>
      </c>
      <c r="S26" s="2">
        <v>0</v>
      </c>
      <c r="T26">
        <f t="shared" si="3"/>
        <v>3</v>
      </c>
      <c r="U26" s="1" t="s">
        <v>42</v>
      </c>
      <c r="V26" s="2">
        <v>8</v>
      </c>
      <c r="W26" s="2">
        <v>4</v>
      </c>
      <c r="X26">
        <f t="shared" si="4"/>
        <v>12</v>
      </c>
      <c r="Y26" t="s">
        <v>47</v>
      </c>
      <c r="Z26" s="2">
        <v>4</v>
      </c>
      <c r="AA26" s="2">
        <v>7</v>
      </c>
      <c r="AB26">
        <f t="shared" si="5"/>
        <v>11</v>
      </c>
    </row>
    <row r="27" spans="1:28">
      <c r="A27" t="s">
        <v>9</v>
      </c>
      <c r="B27">
        <v>1</v>
      </c>
      <c r="C27">
        <v>0</v>
      </c>
      <c r="D27">
        <f t="shared" si="0"/>
        <v>1</v>
      </c>
      <c r="E27" t="s">
        <v>14</v>
      </c>
      <c r="F27">
        <v>2</v>
      </c>
      <c r="G27">
        <v>1</v>
      </c>
      <c r="H27">
        <f t="shared" si="1"/>
        <v>3</v>
      </c>
      <c r="I27" s="1" t="s">
        <v>11</v>
      </c>
      <c r="J27" s="2">
        <v>1</v>
      </c>
      <c r="K27" s="2">
        <v>3</v>
      </c>
      <c r="L27">
        <f t="shared" si="2"/>
        <v>4</v>
      </c>
      <c r="M27" s="1" t="s">
        <v>12</v>
      </c>
      <c r="N27" s="2">
        <v>3</v>
      </c>
      <c r="O27" s="2">
        <v>2</v>
      </c>
      <c r="P27">
        <v>5</v>
      </c>
      <c r="Q27" s="1" t="s">
        <v>13</v>
      </c>
      <c r="R27" s="2">
        <v>3</v>
      </c>
      <c r="S27" s="2">
        <v>0</v>
      </c>
      <c r="T27">
        <f t="shared" si="3"/>
        <v>3</v>
      </c>
      <c r="U27" s="1" t="s">
        <v>42</v>
      </c>
      <c r="V27" s="2">
        <v>8</v>
      </c>
      <c r="W27" s="2">
        <v>4</v>
      </c>
      <c r="X27">
        <f t="shared" si="4"/>
        <v>12</v>
      </c>
      <c r="Y27" t="s">
        <v>47</v>
      </c>
      <c r="Z27" s="2">
        <v>6</v>
      </c>
      <c r="AA27" s="2">
        <v>6</v>
      </c>
      <c r="AB27">
        <f t="shared" si="5"/>
        <v>12</v>
      </c>
    </row>
    <row r="28" spans="1:28">
      <c r="A28" t="s">
        <v>9</v>
      </c>
      <c r="B28">
        <v>1</v>
      </c>
      <c r="C28">
        <v>0</v>
      </c>
      <c r="D28">
        <f t="shared" si="0"/>
        <v>1</v>
      </c>
      <c r="E28" t="s">
        <v>14</v>
      </c>
      <c r="F28">
        <v>2</v>
      </c>
      <c r="G28">
        <v>1</v>
      </c>
      <c r="H28">
        <f t="shared" si="1"/>
        <v>3</v>
      </c>
      <c r="I28" s="1" t="s">
        <v>11</v>
      </c>
      <c r="J28" s="2">
        <v>4</v>
      </c>
      <c r="K28" s="2">
        <v>0</v>
      </c>
      <c r="L28">
        <f t="shared" si="2"/>
        <v>4</v>
      </c>
      <c r="M28" s="1" t="s">
        <v>12</v>
      </c>
      <c r="N28" s="2">
        <v>4</v>
      </c>
      <c r="O28" s="2">
        <v>2</v>
      </c>
      <c r="P28">
        <v>6</v>
      </c>
      <c r="Q28" s="1" t="s">
        <v>13</v>
      </c>
      <c r="R28" s="2">
        <v>1</v>
      </c>
      <c r="S28">
        <v>3</v>
      </c>
      <c r="T28">
        <f t="shared" si="3"/>
        <v>4</v>
      </c>
      <c r="Y28" t="s">
        <v>47</v>
      </c>
      <c r="Z28" s="2">
        <v>7</v>
      </c>
      <c r="AA28" s="2">
        <v>4</v>
      </c>
      <c r="AB28">
        <f t="shared" si="5"/>
        <v>11</v>
      </c>
    </row>
    <row r="29" spans="1:28">
      <c r="A29" t="s">
        <v>9</v>
      </c>
      <c r="B29">
        <v>1</v>
      </c>
      <c r="C29">
        <v>0</v>
      </c>
      <c r="D29">
        <f t="shared" si="0"/>
        <v>1</v>
      </c>
      <c r="E29" t="s">
        <v>14</v>
      </c>
      <c r="F29">
        <v>2</v>
      </c>
      <c r="G29">
        <v>1</v>
      </c>
      <c r="H29">
        <f t="shared" si="1"/>
        <v>3</v>
      </c>
      <c r="I29" s="1" t="s">
        <v>11</v>
      </c>
      <c r="J29" s="2">
        <v>3</v>
      </c>
      <c r="K29" s="2">
        <v>2</v>
      </c>
      <c r="L29">
        <f t="shared" si="2"/>
        <v>5</v>
      </c>
      <c r="M29" s="1" t="s">
        <v>12</v>
      </c>
      <c r="N29" s="2">
        <v>4</v>
      </c>
      <c r="O29" s="2">
        <v>2</v>
      </c>
      <c r="P29">
        <v>6</v>
      </c>
      <c r="Q29" s="1" t="s">
        <v>13</v>
      </c>
      <c r="R29" s="2">
        <v>1</v>
      </c>
      <c r="S29" s="2">
        <v>3</v>
      </c>
      <c r="T29">
        <f t="shared" si="3"/>
        <v>4</v>
      </c>
      <c r="U29" t="s">
        <v>38</v>
      </c>
      <c r="V29" t="s">
        <v>39</v>
      </c>
      <c r="W29" t="s">
        <v>40</v>
      </c>
      <c r="X29" t="s">
        <v>41</v>
      </c>
      <c r="Y29" t="s">
        <v>47</v>
      </c>
      <c r="Z29" s="2">
        <v>8</v>
      </c>
      <c r="AA29" s="2">
        <v>7</v>
      </c>
      <c r="AB29">
        <f t="shared" si="5"/>
        <v>15</v>
      </c>
    </row>
    <row r="30" spans="1:28">
      <c r="A30" t="s">
        <v>9</v>
      </c>
      <c r="B30">
        <v>1</v>
      </c>
      <c r="C30">
        <v>0</v>
      </c>
      <c r="D30">
        <f t="shared" si="0"/>
        <v>1</v>
      </c>
      <c r="E30" t="s">
        <v>14</v>
      </c>
      <c r="F30">
        <v>2</v>
      </c>
      <c r="G30">
        <v>2</v>
      </c>
      <c r="H30">
        <f t="shared" si="1"/>
        <v>4</v>
      </c>
      <c r="I30" s="1" t="s">
        <v>11</v>
      </c>
      <c r="J30" s="2">
        <v>4</v>
      </c>
      <c r="K30" s="2">
        <v>1</v>
      </c>
      <c r="L30">
        <f t="shared" si="2"/>
        <v>5</v>
      </c>
      <c r="M30" s="1" t="s">
        <v>12</v>
      </c>
      <c r="N30" s="2">
        <v>5</v>
      </c>
      <c r="O30" s="2">
        <v>0</v>
      </c>
      <c r="P30">
        <v>5</v>
      </c>
      <c r="Q30" s="1" t="s">
        <v>13</v>
      </c>
      <c r="R30" s="2">
        <v>1</v>
      </c>
      <c r="S30" s="2">
        <v>3</v>
      </c>
      <c r="T30">
        <f t="shared" si="3"/>
        <v>4</v>
      </c>
      <c r="U30" t="s">
        <v>43</v>
      </c>
      <c r="V30">
        <v>1</v>
      </c>
      <c r="W30">
        <v>0</v>
      </c>
      <c r="X30">
        <f t="shared" ref="X30:X81" si="6">W30+V30</f>
        <v>1</v>
      </c>
    </row>
    <row r="31" spans="1:28">
      <c r="A31" t="s">
        <v>9</v>
      </c>
      <c r="B31">
        <v>1</v>
      </c>
      <c r="C31">
        <v>0</v>
      </c>
      <c r="D31">
        <f t="shared" si="0"/>
        <v>1</v>
      </c>
      <c r="E31" t="s">
        <v>14</v>
      </c>
      <c r="F31">
        <v>3</v>
      </c>
      <c r="G31">
        <v>0</v>
      </c>
      <c r="H31">
        <f t="shared" si="1"/>
        <v>3</v>
      </c>
      <c r="I31" s="1" t="s">
        <v>11</v>
      </c>
      <c r="J31" s="2">
        <v>4</v>
      </c>
      <c r="K31" s="2">
        <v>1</v>
      </c>
      <c r="L31">
        <f t="shared" si="2"/>
        <v>5</v>
      </c>
      <c r="M31" s="1" t="s">
        <v>12</v>
      </c>
      <c r="N31" s="2">
        <v>5</v>
      </c>
      <c r="O31" s="2">
        <v>8</v>
      </c>
      <c r="P31">
        <v>13</v>
      </c>
      <c r="Q31" s="1" t="s">
        <v>13</v>
      </c>
      <c r="R31" s="2">
        <v>1</v>
      </c>
      <c r="S31">
        <v>3</v>
      </c>
      <c r="T31">
        <f t="shared" si="3"/>
        <v>4</v>
      </c>
      <c r="U31" t="s">
        <v>43</v>
      </c>
      <c r="V31">
        <v>1</v>
      </c>
      <c r="W31">
        <v>0</v>
      </c>
      <c r="X31">
        <f t="shared" si="6"/>
        <v>1</v>
      </c>
      <c r="Y31" t="s">
        <v>38</v>
      </c>
      <c r="Z31" t="s">
        <v>39</v>
      </c>
      <c r="AA31" t="s">
        <v>40</v>
      </c>
      <c r="AB31" t="s">
        <v>41</v>
      </c>
    </row>
    <row r="32" spans="1:28">
      <c r="A32" t="s">
        <v>9</v>
      </c>
      <c r="B32">
        <v>1</v>
      </c>
      <c r="C32">
        <v>0</v>
      </c>
      <c r="D32">
        <f t="shared" si="0"/>
        <v>1</v>
      </c>
      <c r="E32" t="s">
        <v>14</v>
      </c>
      <c r="F32">
        <v>3</v>
      </c>
      <c r="G32">
        <v>0</v>
      </c>
      <c r="H32">
        <f t="shared" si="1"/>
        <v>3</v>
      </c>
      <c r="I32" s="1" t="s">
        <v>11</v>
      </c>
      <c r="J32" s="2">
        <v>4</v>
      </c>
      <c r="K32" s="2">
        <v>2</v>
      </c>
      <c r="L32">
        <f t="shared" si="2"/>
        <v>6</v>
      </c>
      <c r="M32" s="1" t="s">
        <v>12</v>
      </c>
      <c r="N32" s="2">
        <v>6</v>
      </c>
      <c r="O32" s="2">
        <v>12</v>
      </c>
      <c r="P32">
        <v>18</v>
      </c>
      <c r="Q32" s="1" t="s">
        <v>13</v>
      </c>
      <c r="R32" s="2">
        <v>2</v>
      </c>
      <c r="S32" s="2">
        <v>2</v>
      </c>
      <c r="T32">
        <f t="shared" si="3"/>
        <v>4</v>
      </c>
      <c r="U32" t="s">
        <v>43</v>
      </c>
      <c r="V32">
        <v>1</v>
      </c>
      <c r="W32">
        <v>0</v>
      </c>
      <c r="X32">
        <f t="shared" si="6"/>
        <v>1</v>
      </c>
      <c r="Y32" t="s">
        <v>48</v>
      </c>
      <c r="Z32" s="2">
        <v>1</v>
      </c>
      <c r="AA32" s="2">
        <v>1</v>
      </c>
      <c r="AB32">
        <f t="shared" ref="AB32:AB89" si="7">AA32+Z32</f>
        <v>2</v>
      </c>
    </row>
    <row r="33" spans="1:28">
      <c r="A33" t="s">
        <v>9</v>
      </c>
      <c r="B33">
        <v>1</v>
      </c>
      <c r="C33">
        <v>0</v>
      </c>
      <c r="D33">
        <f t="shared" si="0"/>
        <v>1</v>
      </c>
      <c r="E33" t="s">
        <v>14</v>
      </c>
      <c r="F33">
        <v>3</v>
      </c>
      <c r="G33">
        <v>0</v>
      </c>
      <c r="H33">
        <f t="shared" si="1"/>
        <v>3</v>
      </c>
      <c r="I33" s="1" t="s">
        <v>11</v>
      </c>
      <c r="J33" s="2">
        <v>5</v>
      </c>
      <c r="K33" s="2">
        <v>1</v>
      </c>
      <c r="L33">
        <f t="shared" si="2"/>
        <v>6</v>
      </c>
      <c r="M33" s="1" t="s">
        <v>12</v>
      </c>
      <c r="N33" s="2">
        <v>7</v>
      </c>
      <c r="O33" s="2">
        <v>7</v>
      </c>
      <c r="P33">
        <v>14</v>
      </c>
      <c r="Q33" s="1" t="s">
        <v>13</v>
      </c>
      <c r="R33" s="2">
        <v>2</v>
      </c>
      <c r="S33" s="2">
        <v>2</v>
      </c>
      <c r="T33">
        <f t="shared" si="3"/>
        <v>4</v>
      </c>
      <c r="U33" t="s">
        <v>43</v>
      </c>
      <c r="V33">
        <v>1</v>
      </c>
      <c r="W33">
        <v>0</v>
      </c>
      <c r="X33">
        <f t="shared" si="6"/>
        <v>1</v>
      </c>
      <c r="Y33" t="s">
        <v>48</v>
      </c>
      <c r="Z33" s="2">
        <v>1</v>
      </c>
      <c r="AA33">
        <v>1</v>
      </c>
      <c r="AB33">
        <f t="shared" si="7"/>
        <v>2</v>
      </c>
    </row>
    <row r="34" spans="1:28">
      <c r="A34" t="s">
        <v>9</v>
      </c>
      <c r="B34">
        <v>1</v>
      </c>
      <c r="C34">
        <v>1</v>
      </c>
      <c r="D34">
        <f t="shared" si="0"/>
        <v>2</v>
      </c>
      <c r="E34" t="s">
        <v>14</v>
      </c>
      <c r="F34">
        <v>3</v>
      </c>
      <c r="G34">
        <v>0</v>
      </c>
      <c r="H34">
        <f t="shared" si="1"/>
        <v>3</v>
      </c>
      <c r="I34" s="1" t="s">
        <v>11</v>
      </c>
      <c r="J34" s="2">
        <v>4</v>
      </c>
      <c r="K34" s="2">
        <v>3</v>
      </c>
      <c r="L34">
        <f t="shared" si="2"/>
        <v>7</v>
      </c>
      <c r="M34" s="1"/>
      <c r="N34" s="2"/>
      <c r="O34" s="2"/>
      <c r="Q34" s="1" t="s">
        <v>13</v>
      </c>
      <c r="R34" s="2">
        <v>2</v>
      </c>
      <c r="S34" s="2">
        <v>2</v>
      </c>
      <c r="T34">
        <f t="shared" si="3"/>
        <v>4</v>
      </c>
      <c r="U34" t="s">
        <v>43</v>
      </c>
      <c r="V34">
        <v>1</v>
      </c>
      <c r="W34">
        <v>0</v>
      </c>
      <c r="X34">
        <f t="shared" si="6"/>
        <v>1</v>
      </c>
      <c r="Y34" t="s">
        <v>48</v>
      </c>
      <c r="Z34" s="2">
        <v>1</v>
      </c>
      <c r="AA34" s="2">
        <v>1</v>
      </c>
      <c r="AB34">
        <f t="shared" si="7"/>
        <v>2</v>
      </c>
    </row>
    <row r="35" spans="1:28">
      <c r="A35" t="s">
        <v>9</v>
      </c>
      <c r="B35">
        <v>1</v>
      </c>
      <c r="C35">
        <v>1</v>
      </c>
      <c r="D35">
        <f t="shared" si="0"/>
        <v>2</v>
      </c>
      <c r="E35" t="s">
        <v>14</v>
      </c>
      <c r="F35">
        <v>3</v>
      </c>
      <c r="G35">
        <v>0</v>
      </c>
      <c r="H35">
        <f t="shared" si="1"/>
        <v>3</v>
      </c>
      <c r="I35" s="1" t="s">
        <v>11</v>
      </c>
      <c r="J35" s="2">
        <v>8</v>
      </c>
      <c r="K35" s="2">
        <v>10</v>
      </c>
      <c r="L35">
        <f t="shared" si="2"/>
        <v>18</v>
      </c>
      <c r="M35" t="s">
        <v>5</v>
      </c>
      <c r="N35" t="s">
        <v>6</v>
      </c>
      <c r="O35" t="s">
        <v>17</v>
      </c>
      <c r="P35" t="s">
        <v>8</v>
      </c>
      <c r="Q35" s="1" t="s">
        <v>13</v>
      </c>
      <c r="R35" s="2">
        <v>2</v>
      </c>
      <c r="S35" s="2">
        <v>2</v>
      </c>
      <c r="T35">
        <f t="shared" si="3"/>
        <v>4</v>
      </c>
      <c r="U35" t="s">
        <v>43</v>
      </c>
      <c r="V35">
        <v>1</v>
      </c>
      <c r="W35">
        <v>0</v>
      </c>
      <c r="X35">
        <f t="shared" si="6"/>
        <v>1</v>
      </c>
      <c r="Y35" t="s">
        <v>48</v>
      </c>
      <c r="Z35" s="2">
        <v>1</v>
      </c>
      <c r="AA35" s="2">
        <v>1</v>
      </c>
      <c r="AB35">
        <f t="shared" si="7"/>
        <v>2</v>
      </c>
    </row>
    <row r="36" spans="1:28">
      <c r="A36" t="s">
        <v>9</v>
      </c>
      <c r="B36">
        <v>1</v>
      </c>
      <c r="C36">
        <v>1</v>
      </c>
      <c r="D36">
        <f t="shared" si="0"/>
        <v>2</v>
      </c>
      <c r="E36" t="s">
        <v>14</v>
      </c>
      <c r="F36">
        <v>3</v>
      </c>
      <c r="G36">
        <v>0</v>
      </c>
      <c r="H36">
        <f t="shared" si="1"/>
        <v>3</v>
      </c>
      <c r="I36" s="1" t="s">
        <v>11</v>
      </c>
      <c r="J36" s="2">
        <v>13</v>
      </c>
      <c r="K36" s="2">
        <v>10</v>
      </c>
      <c r="L36">
        <f t="shared" si="2"/>
        <v>23</v>
      </c>
      <c r="M36" t="s">
        <v>18</v>
      </c>
      <c r="N36">
        <v>1</v>
      </c>
      <c r="O36">
        <v>0</v>
      </c>
      <c r="P36">
        <v>1</v>
      </c>
      <c r="Q36" s="1" t="s">
        <v>13</v>
      </c>
      <c r="R36" s="2">
        <v>2</v>
      </c>
      <c r="S36">
        <v>2</v>
      </c>
      <c r="T36">
        <f t="shared" si="3"/>
        <v>4</v>
      </c>
      <c r="U36" t="s">
        <v>43</v>
      </c>
      <c r="V36">
        <v>1</v>
      </c>
      <c r="W36">
        <v>0</v>
      </c>
      <c r="X36">
        <f t="shared" si="6"/>
        <v>1</v>
      </c>
      <c r="Y36" t="s">
        <v>48</v>
      </c>
      <c r="Z36" s="2">
        <v>1</v>
      </c>
      <c r="AA36">
        <v>1</v>
      </c>
      <c r="AB36">
        <f t="shared" si="7"/>
        <v>2</v>
      </c>
    </row>
    <row r="37" spans="1:28">
      <c r="A37" t="s">
        <v>9</v>
      </c>
      <c r="B37">
        <v>1</v>
      </c>
      <c r="C37">
        <v>1</v>
      </c>
      <c r="D37">
        <f t="shared" si="0"/>
        <v>2</v>
      </c>
      <c r="E37" t="s">
        <v>14</v>
      </c>
      <c r="F37">
        <v>3</v>
      </c>
      <c r="G37">
        <v>2</v>
      </c>
      <c r="H37">
        <f t="shared" si="1"/>
        <v>5</v>
      </c>
      <c r="M37" t="s">
        <v>18</v>
      </c>
      <c r="N37">
        <v>1</v>
      </c>
      <c r="O37">
        <v>0</v>
      </c>
      <c r="P37">
        <v>1</v>
      </c>
      <c r="Q37" s="1" t="s">
        <v>13</v>
      </c>
      <c r="R37" s="2">
        <v>2</v>
      </c>
      <c r="S37">
        <v>2</v>
      </c>
      <c r="T37">
        <f t="shared" si="3"/>
        <v>4</v>
      </c>
      <c r="U37" t="s">
        <v>43</v>
      </c>
      <c r="V37">
        <v>1</v>
      </c>
      <c r="W37">
        <v>0</v>
      </c>
      <c r="X37">
        <f t="shared" si="6"/>
        <v>1</v>
      </c>
      <c r="Y37" t="s">
        <v>48</v>
      </c>
      <c r="Z37" s="2">
        <v>1</v>
      </c>
      <c r="AA37">
        <v>1</v>
      </c>
      <c r="AB37">
        <f t="shared" si="7"/>
        <v>2</v>
      </c>
    </row>
    <row r="38" spans="1:28">
      <c r="A38" t="s">
        <v>9</v>
      </c>
      <c r="B38">
        <v>1</v>
      </c>
      <c r="C38">
        <v>2</v>
      </c>
      <c r="D38">
        <f t="shared" si="0"/>
        <v>3</v>
      </c>
      <c r="E38" t="s">
        <v>14</v>
      </c>
      <c r="F38">
        <v>4</v>
      </c>
      <c r="G38">
        <v>0</v>
      </c>
      <c r="H38">
        <f t="shared" si="1"/>
        <v>4</v>
      </c>
      <c r="I38" t="s">
        <v>49</v>
      </c>
      <c r="J38" t="s">
        <v>50</v>
      </c>
      <c r="K38" t="s">
        <v>51</v>
      </c>
      <c r="L38" t="s">
        <v>52</v>
      </c>
      <c r="M38" t="s">
        <v>18</v>
      </c>
      <c r="N38">
        <v>1</v>
      </c>
      <c r="O38">
        <v>0</v>
      </c>
      <c r="P38">
        <v>1</v>
      </c>
      <c r="Q38" s="1" t="s">
        <v>13</v>
      </c>
      <c r="R38" s="2">
        <v>2</v>
      </c>
      <c r="S38" s="2">
        <v>2</v>
      </c>
      <c r="T38">
        <f t="shared" si="3"/>
        <v>4</v>
      </c>
      <c r="U38" t="s">
        <v>43</v>
      </c>
      <c r="V38">
        <v>1</v>
      </c>
      <c r="W38">
        <v>1</v>
      </c>
      <c r="X38">
        <f t="shared" si="6"/>
        <v>2</v>
      </c>
      <c r="Y38" t="s">
        <v>48</v>
      </c>
      <c r="Z38" s="2">
        <v>1</v>
      </c>
      <c r="AA38">
        <v>1</v>
      </c>
      <c r="AB38">
        <f t="shared" si="7"/>
        <v>2</v>
      </c>
    </row>
    <row r="39" spans="1:28">
      <c r="A39" t="s">
        <v>9</v>
      </c>
      <c r="B39">
        <v>2</v>
      </c>
      <c r="C39">
        <v>0</v>
      </c>
      <c r="D39">
        <f t="shared" si="0"/>
        <v>2</v>
      </c>
      <c r="E39" t="s">
        <v>14</v>
      </c>
      <c r="F39">
        <v>4</v>
      </c>
      <c r="G39">
        <v>1</v>
      </c>
      <c r="H39">
        <f t="shared" si="1"/>
        <v>5</v>
      </c>
      <c r="I39" s="1" t="s">
        <v>53</v>
      </c>
      <c r="J39" s="2">
        <v>1</v>
      </c>
      <c r="K39" s="2">
        <v>1</v>
      </c>
      <c r="L39">
        <f>K39+J39</f>
        <v>2</v>
      </c>
      <c r="M39" t="s">
        <v>18</v>
      </c>
      <c r="N39">
        <v>1</v>
      </c>
      <c r="O39">
        <v>0</v>
      </c>
      <c r="P39">
        <v>1</v>
      </c>
      <c r="Q39" s="1" t="s">
        <v>13</v>
      </c>
      <c r="R39" s="2">
        <v>3</v>
      </c>
      <c r="S39" s="2">
        <v>1</v>
      </c>
      <c r="T39">
        <f t="shared" si="3"/>
        <v>4</v>
      </c>
      <c r="U39" t="s">
        <v>43</v>
      </c>
      <c r="V39">
        <v>1</v>
      </c>
      <c r="W39">
        <v>1</v>
      </c>
      <c r="X39">
        <f t="shared" si="6"/>
        <v>2</v>
      </c>
      <c r="Y39" t="s">
        <v>48</v>
      </c>
      <c r="Z39" s="2">
        <v>1</v>
      </c>
      <c r="AA39">
        <v>1</v>
      </c>
      <c r="AB39">
        <f t="shared" si="7"/>
        <v>2</v>
      </c>
    </row>
    <row r="40" spans="1:28">
      <c r="A40" t="s">
        <v>9</v>
      </c>
      <c r="B40">
        <v>2</v>
      </c>
      <c r="C40">
        <v>0</v>
      </c>
      <c r="D40">
        <f t="shared" si="0"/>
        <v>2</v>
      </c>
      <c r="E40" t="s">
        <v>14</v>
      </c>
      <c r="F40">
        <v>5</v>
      </c>
      <c r="G40">
        <v>0</v>
      </c>
      <c r="H40">
        <f t="shared" si="1"/>
        <v>5</v>
      </c>
      <c r="I40" s="1" t="s">
        <v>53</v>
      </c>
      <c r="J40" s="2">
        <v>1</v>
      </c>
      <c r="K40">
        <v>1</v>
      </c>
      <c r="L40">
        <f>SUM(J40:K40)</f>
        <v>2</v>
      </c>
      <c r="M40" t="s">
        <v>18</v>
      </c>
      <c r="N40">
        <v>1</v>
      </c>
      <c r="O40">
        <v>0</v>
      </c>
      <c r="P40">
        <v>1</v>
      </c>
      <c r="Q40" s="1" t="s">
        <v>13</v>
      </c>
      <c r="R40" s="2">
        <v>3</v>
      </c>
      <c r="S40" s="2">
        <v>1</v>
      </c>
      <c r="T40">
        <f t="shared" si="3"/>
        <v>4</v>
      </c>
      <c r="U40" t="s">
        <v>43</v>
      </c>
      <c r="V40">
        <v>2</v>
      </c>
      <c r="W40">
        <v>0</v>
      </c>
      <c r="X40">
        <f t="shared" si="6"/>
        <v>2</v>
      </c>
      <c r="Y40" t="s">
        <v>48</v>
      </c>
      <c r="Z40" s="2">
        <v>1</v>
      </c>
      <c r="AA40">
        <v>1</v>
      </c>
      <c r="AB40">
        <f t="shared" si="7"/>
        <v>2</v>
      </c>
    </row>
    <row r="41" spans="1:28">
      <c r="A41" t="s">
        <v>9</v>
      </c>
      <c r="B41">
        <v>2</v>
      </c>
      <c r="C41">
        <v>0</v>
      </c>
      <c r="D41">
        <f t="shared" si="0"/>
        <v>2</v>
      </c>
      <c r="E41" t="s">
        <v>14</v>
      </c>
      <c r="F41">
        <v>5</v>
      </c>
      <c r="G41">
        <v>1</v>
      </c>
      <c r="H41">
        <f t="shared" si="1"/>
        <v>6</v>
      </c>
      <c r="I41" s="1" t="s">
        <v>53</v>
      </c>
      <c r="J41" s="2">
        <v>1</v>
      </c>
      <c r="K41" s="2">
        <v>2</v>
      </c>
      <c r="L41">
        <f t="shared" ref="L41:L46" si="8">K41+J41</f>
        <v>3</v>
      </c>
      <c r="M41" t="s">
        <v>18</v>
      </c>
      <c r="N41">
        <v>1</v>
      </c>
      <c r="O41">
        <v>0</v>
      </c>
      <c r="P41">
        <v>1</v>
      </c>
      <c r="Q41" s="1" t="s">
        <v>13</v>
      </c>
      <c r="R41" s="2">
        <v>3</v>
      </c>
      <c r="S41" s="2">
        <v>1</v>
      </c>
      <c r="T41">
        <f t="shared" si="3"/>
        <v>4</v>
      </c>
      <c r="U41" t="s">
        <v>43</v>
      </c>
      <c r="V41">
        <v>1</v>
      </c>
      <c r="W41">
        <v>2</v>
      </c>
      <c r="X41">
        <f t="shared" si="6"/>
        <v>3</v>
      </c>
      <c r="Y41" t="s">
        <v>48</v>
      </c>
      <c r="Z41" s="2">
        <v>1</v>
      </c>
      <c r="AA41">
        <v>1</v>
      </c>
      <c r="AB41">
        <f t="shared" si="7"/>
        <v>2</v>
      </c>
    </row>
    <row r="42" spans="1:28">
      <c r="A42" t="s">
        <v>9</v>
      </c>
      <c r="B42">
        <v>2</v>
      </c>
      <c r="C42">
        <v>0</v>
      </c>
      <c r="D42">
        <f t="shared" si="0"/>
        <v>2</v>
      </c>
      <c r="I42" s="1" t="s">
        <v>53</v>
      </c>
      <c r="J42" s="2">
        <v>1</v>
      </c>
      <c r="K42" s="2">
        <v>0</v>
      </c>
      <c r="L42">
        <f t="shared" si="8"/>
        <v>1</v>
      </c>
      <c r="M42" t="s">
        <v>18</v>
      </c>
      <c r="N42">
        <v>1</v>
      </c>
      <c r="O42">
        <v>0</v>
      </c>
      <c r="P42">
        <v>1</v>
      </c>
      <c r="Q42" s="1" t="s">
        <v>13</v>
      </c>
      <c r="R42" s="2">
        <v>3</v>
      </c>
      <c r="S42">
        <v>1</v>
      </c>
      <c r="T42">
        <f t="shared" si="3"/>
        <v>4</v>
      </c>
      <c r="U42" t="s">
        <v>43</v>
      </c>
      <c r="V42">
        <v>1</v>
      </c>
      <c r="W42">
        <v>2</v>
      </c>
      <c r="X42">
        <f t="shared" si="6"/>
        <v>3</v>
      </c>
      <c r="Y42" t="s">
        <v>48</v>
      </c>
      <c r="Z42" s="2">
        <v>1</v>
      </c>
      <c r="AA42" s="2">
        <v>2</v>
      </c>
      <c r="AB42">
        <f t="shared" si="7"/>
        <v>3</v>
      </c>
    </row>
    <row r="43" spans="1:28">
      <c r="A43" t="s">
        <v>9</v>
      </c>
      <c r="B43">
        <v>2</v>
      </c>
      <c r="C43">
        <v>0</v>
      </c>
      <c r="D43">
        <f t="shared" si="0"/>
        <v>2</v>
      </c>
      <c r="E43" t="s">
        <v>5</v>
      </c>
      <c r="F43" t="s">
        <v>6</v>
      </c>
      <c r="G43" t="s">
        <v>7</v>
      </c>
      <c r="H43" t="s">
        <v>8</v>
      </c>
      <c r="I43" s="1" t="s">
        <v>53</v>
      </c>
      <c r="J43" s="2">
        <v>1</v>
      </c>
      <c r="K43" s="2">
        <v>0</v>
      </c>
      <c r="L43">
        <f t="shared" si="8"/>
        <v>1</v>
      </c>
      <c r="M43" t="s">
        <v>18</v>
      </c>
      <c r="N43">
        <v>1</v>
      </c>
      <c r="O43">
        <v>0</v>
      </c>
      <c r="P43">
        <v>1</v>
      </c>
      <c r="Q43" s="1" t="s">
        <v>13</v>
      </c>
      <c r="R43" s="2">
        <v>3</v>
      </c>
      <c r="S43">
        <v>1</v>
      </c>
      <c r="T43">
        <f t="shared" si="3"/>
        <v>4</v>
      </c>
      <c r="U43" t="s">
        <v>43</v>
      </c>
      <c r="V43">
        <v>2</v>
      </c>
      <c r="W43">
        <v>1</v>
      </c>
      <c r="X43">
        <f t="shared" si="6"/>
        <v>3</v>
      </c>
      <c r="Y43" t="s">
        <v>48</v>
      </c>
      <c r="Z43" s="2">
        <v>1</v>
      </c>
      <c r="AA43" s="2">
        <v>2</v>
      </c>
      <c r="AB43">
        <f t="shared" si="7"/>
        <v>3</v>
      </c>
    </row>
    <row r="44" spans="1:28">
      <c r="A44" t="s">
        <v>9</v>
      </c>
      <c r="B44">
        <v>2</v>
      </c>
      <c r="C44">
        <v>0</v>
      </c>
      <c r="D44">
        <f t="shared" si="0"/>
        <v>2</v>
      </c>
      <c r="E44" t="s">
        <v>19</v>
      </c>
      <c r="F44">
        <v>1</v>
      </c>
      <c r="G44">
        <v>0</v>
      </c>
      <c r="H44">
        <f t="shared" ref="H44:H57" si="9">G44+F44</f>
        <v>1</v>
      </c>
      <c r="I44" s="1" t="s">
        <v>53</v>
      </c>
      <c r="J44" s="2">
        <v>1</v>
      </c>
      <c r="K44" s="2">
        <v>0</v>
      </c>
      <c r="L44">
        <f t="shared" si="8"/>
        <v>1</v>
      </c>
      <c r="M44" t="s">
        <v>18</v>
      </c>
      <c r="N44">
        <v>1</v>
      </c>
      <c r="O44">
        <v>1</v>
      </c>
      <c r="P44">
        <v>2</v>
      </c>
      <c r="Q44" s="1" t="s">
        <v>13</v>
      </c>
      <c r="R44" s="2">
        <v>1</v>
      </c>
      <c r="S44" s="2">
        <v>4</v>
      </c>
      <c r="T44">
        <f t="shared" si="3"/>
        <v>5</v>
      </c>
      <c r="U44" t="s">
        <v>43</v>
      </c>
      <c r="V44">
        <v>2</v>
      </c>
      <c r="W44">
        <v>1</v>
      </c>
      <c r="X44">
        <f t="shared" si="6"/>
        <v>3</v>
      </c>
      <c r="Y44" t="s">
        <v>48</v>
      </c>
      <c r="Z44" s="2">
        <v>1</v>
      </c>
      <c r="AA44" s="2">
        <v>2</v>
      </c>
      <c r="AB44">
        <f t="shared" si="7"/>
        <v>3</v>
      </c>
    </row>
    <row r="45" spans="1:28">
      <c r="A45" t="s">
        <v>9</v>
      </c>
      <c r="B45">
        <v>2</v>
      </c>
      <c r="C45">
        <v>0</v>
      </c>
      <c r="D45">
        <f t="shared" si="0"/>
        <v>2</v>
      </c>
      <c r="E45" t="s">
        <v>19</v>
      </c>
      <c r="F45">
        <v>1</v>
      </c>
      <c r="G45">
        <v>0</v>
      </c>
      <c r="H45">
        <f t="shared" si="9"/>
        <v>1</v>
      </c>
      <c r="I45" s="1" t="s">
        <v>53</v>
      </c>
      <c r="J45" s="2">
        <v>1</v>
      </c>
      <c r="K45" s="2">
        <v>0</v>
      </c>
      <c r="L45">
        <f t="shared" si="8"/>
        <v>1</v>
      </c>
      <c r="M45" t="s">
        <v>18</v>
      </c>
      <c r="N45">
        <v>1</v>
      </c>
      <c r="O45">
        <v>1</v>
      </c>
      <c r="P45">
        <v>2</v>
      </c>
      <c r="Q45" s="1" t="s">
        <v>13</v>
      </c>
      <c r="R45" s="2">
        <v>2</v>
      </c>
      <c r="S45" s="2">
        <v>3</v>
      </c>
      <c r="T45">
        <f t="shared" si="3"/>
        <v>5</v>
      </c>
      <c r="U45" t="s">
        <v>43</v>
      </c>
      <c r="V45">
        <v>3</v>
      </c>
      <c r="W45">
        <v>0</v>
      </c>
      <c r="X45">
        <f t="shared" si="6"/>
        <v>3</v>
      </c>
      <c r="Y45" t="s">
        <v>48</v>
      </c>
      <c r="Z45" s="2">
        <v>1</v>
      </c>
      <c r="AA45">
        <v>2</v>
      </c>
      <c r="AB45">
        <f t="shared" si="7"/>
        <v>3</v>
      </c>
    </row>
    <row r="46" spans="1:28">
      <c r="A46" t="s">
        <v>9</v>
      </c>
      <c r="B46">
        <v>2</v>
      </c>
      <c r="C46">
        <v>0</v>
      </c>
      <c r="D46">
        <f t="shared" si="0"/>
        <v>2</v>
      </c>
      <c r="E46" t="s">
        <v>19</v>
      </c>
      <c r="F46">
        <v>1</v>
      </c>
      <c r="G46">
        <v>0</v>
      </c>
      <c r="H46">
        <f t="shared" si="9"/>
        <v>1</v>
      </c>
      <c r="I46" s="1" t="s">
        <v>53</v>
      </c>
      <c r="J46" s="2">
        <v>1</v>
      </c>
      <c r="K46" s="2">
        <v>0</v>
      </c>
      <c r="L46">
        <f t="shared" si="8"/>
        <v>1</v>
      </c>
      <c r="M46" t="s">
        <v>18</v>
      </c>
      <c r="N46">
        <v>1</v>
      </c>
      <c r="O46">
        <v>1</v>
      </c>
      <c r="P46">
        <v>2</v>
      </c>
      <c r="Q46" s="1" t="s">
        <v>13</v>
      </c>
      <c r="R46" s="2">
        <v>2</v>
      </c>
      <c r="S46">
        <v>3</v>
      </c>
      <c r="T46">
        <f t="shared" si="3"/>
        <v>5</v>
      </c>
      <c r="U46" t="s">
        <v>43</v>
      </c>
      <c r="V46">
        <v>3</v>
      </c>
      <c r="W46">
        <v>0</v>
      </c>
      <c r="X46">
        <f t="shared" si="6"/>
        <v>3</v>
      </c>
      <c r="Y46" t="s">
        <v>48</v>
      </c>
      <c r="Z46" s="2">
        <v>1</v>
      </c>
      <c r="AA46">
        <v>2</v>
      </c>
      <c r="AB46">
        <f t="shared" si="7"/>
        <v>3</v>
      </c>
    </row>
    <row r="47" spans="1:28">
      <c r="A47" t="s">
        <v>9</v>
      </c>
      <c r="B47">
        <v>2</v>
      </c>
      <c r="C47">
        <v>0</v>
      </c>
      <c r="D47">
        <f t="shared" si="0"/>
        <v>2</v>
      </c>
      <c r="E47" t="s">
        <v>19</v>
      </c>
      <c r="F47">
        <v>1</v>
      </c>
      <c r="G47">
        <v>1</v>
      </c>
      <c r="H47">
        <f t="shared" si="9"/>
        <v>2</v>
      </c>
      <c r="I47" s="1" t="s">
        <v>53</v>
      </c>
      <c r="J47" s="2">
        <v>1</v>
      </c>
      <c r="K47" s="2">
        <v>0</v>
      </c>
      <c r="L47">
        <f>SUM(J47:K47)</f>
        <v>1</v>
      </c>
      <c r="M47" t="s">
        <v>18</v>
      </c>
      <c r="N47">
        <v>1</v>
      </c>
      <c r="O47">
        <v>1</v>
      </c>
      <c r="P47">
        <v>2</v>
      </c>
      <c r="Q47" s="1" t="s">
        <v>13</v>
      </c>
      <c r="R47" s="2">
        <v>2</v>
      </c>
      <c r="S47">
        <v>3</v>
      </c>
      <c r="T47">
        <f t="shared" si="3"/>
        <v>5</v>
      </c>
      <c r="U47" t="s">
        <v>43</v>
      </c>
      <c r="V47">
        <v>2</v>
      </c>
      <c r="W47">
        <v>2</v>
      </c>
      <c r="X47">
        <f t="shared" si="6"/>
        <v>4</v>
      </c>
      <c r="Y47" t="s">
        <v>48</v>
      </c>
      <c r="Z47" s="2">
        <v>1</v>
      </c>
      <c r="AA47" s="2">
        <v>3</v>
      </c>
      <c r="AB47">
        <f t="shared" si="7"/>
        <v>4</v>
      </c>
    </row>
    <row r="48" spans="1:28">
      <c r="A48" t="s">
        <v>9</v>
      </c>
      <c r="B48">
        <v>2</v>
      </c>
      <c r="C48">
        <v>0</v>
      </c>
      <c r="D48">
        <f t="shared" si="0"/>
        <v>2</v>
      </c>
      <c r="E48" t="s">
        <v>19</v>
      </c>
      <c r="F48">
        <v>2</v>
      </c>
      <c r="G48">
        <v>0</v>
      </c>
      <c r="H48">
        <f t="shared" si="9"/>
        <v>2</v>
      </c>
      <c r="I48" s="1" t="s">
        <v>53</v>
      </c>
      <c r="J48" s="2">
        <v>1</v>
      </c>
      <c r="K48" s="2">
        <v>0</v>
      </c>
      <c r="L48">
        <f>SUM(J48:K48)</f>
        <v>1</v>
      </c>
      <c r="M48" t="s">
        <v>18</v>
      </c>
      <c r="N48">
        <v>1</v>
      </c>
      <c r="O48">
        <v>1</v>
      </c>
      <c r="P48">
        <v>2</v>
      </c>
      <c r="Q48" s="1" t="s">
        <v>13</v>
      </c>
      <c r="R48" s="2">
        <v>3</v>
      </c>
      <c r="S48" s="2">
        <v>2</v>
      </c>
      <c r="T48">
        <f t="shared" si="3"/>
        <v>5</v>
      </c>
      <c r="U48" t="s">
        <v>43</v>
      </c>
      <c r="V48">
        <v>2</v>
      </c>
      <c r="W48">
        <v>2</v>
      </c>
      <c r="X48">
        <f t="shared" si="6"/>
        <v>4</v>
      </c>
      <c r="Y48" t="s">
        <v>48</v>
      </c>
      <c r="Z48" s="2">
        <v>1</v>
      </c>
      <c r="AA48">
        <v>3</v>
      </c>
      <c r="AB48">
        <f t="shared" si="7"/>
        <v>4</v>
      </c>
    </row>
    <row r="49" spans="1:28">
      <c r="A49" t="s">
        <v>9</v>
      </c>
      <c r="B49">
        <v>2</v>
      </c>
      <c r="C49">
        <v>0</v>
      </c>
      <c r="D49">
        <f t="shared" si="0"/>
        <v>2</v>
      </c>
      <c r="E49" t="s">
        <v>19</v>
      </c>
      <c r="F49">
        <v>2</v>
      </c>
      <c r="G49">
        <v>0</v>
      </c>
      <c r="H49">
        <f t="shared" si="9"/>
        <v>2</v>
      </c>
      <c r="I49" s="1" t="s">
        <v>53</v>
      </c>
      <c r="J49" s="2">
        <v>1</v>
      </c>
      <c r="K49" s="2">
        <v>0</v>
      </c>
      <c r="L49">
        <f>SUM(J49:K49)</f>
        <v>1</v>
      </c>
      <c r="M49" t="s">
        <v>18</v>
      </c>
      <c r="N49">
        <v>1</v>
      </c>
      <c r="O49">
        <v>1</v>
      </c>
      <c r="P49">
        <v>2</v>
      </c>
      <c r="Q49" s="1" t="s">
        <v>13</v>
      </c>
      <c r="R49" s="2">
        <v>5</v>
      </c>
      <c r="S49" s="2">
        <v>0</v>
      </c>
      <c r="T49">
        <f t="shared" si="3"/>
        <v>5</v>
      </c>
      <c r="U49" t="s">
        <v>43</v>
      </c>
      <c r="V49">
        <v>2</v>
      </c>
      <c r="W49">
        <v>2</v>
      </c>
      <c r="X49">
        <f t="shared" si="6"/>
        <v>4</v>
      </c>
      <c r="Y49" t="s">
        <v>48</v>
      </c>
      <c r="Z49" s="2">
        <v>1</v>
      </c>
      <c r="AA49">
        <v>3</v>
      </c>
      <c r="AB49">
        <f t="shared" si="7"/>
        <v>4</v>
      </c>
    </row>
    <row r="50" spans="1:28">
      <c r="A50" t="s">
        <v>9</v>
      </c>
      <c r="B50">
        <v>2</v>
      </c>
      <c r="C50">
        <v>0</v>
      </c>
      <c r="D50">
        <f t="shared" si="0"/>
        <v>2</v>
      </c>
      <c r="E50" t="s">
        <v>19</v>
      </c>
      <c r="F50">
        <v>2</v>
      </c>
      <c r="G50">
        <v>0</v>
      </c>
      <c r="H50">
        <f t="shared" si="9"/>
        <v>2</v>
      </c>
      <c r="I50" s="1" t="s">
        <v>53</v>
      </c>
      <c r="J50" s="2">
        <v>1</v>
      </c>
      <c r="K50" s="2">
        <v>0</v>
      </c>
      <c r="L50">
        <f>SUM(J50:K50)</f>
        <v>1</v>
      </c>
      <c r="M50" t="s">
        <v>18</v>
      </c>
      <c r="N50">
        <v>1</v>
      </c>
      <c r="O50">
        <v>2</v>
      </c>
      <c r="P50">
        <v>3</v>
      </c>
      <c r="Q50" s="1" t="s">
        <v>13</v>
      </c>
      <c r="R50" s="2">
        <v>2</v>
      </c>
      <c r="S50">
        <v>4</v>
      </c>
      <c r="T50">
        <f t="shared" si="3"/>
        <v>6</v>
      </c>
      <c r="U50" t="s">
        <v>43</v>
      </c>
      <c r="V50">
        <v>2</v>
      </c>
      <c r="W50">
        <v>2</v>
      </c>
      <c r="X50">
        <f t="shared" si="6"/>
        <v>4</v>
      </c>
      <c r="Y50" t="s">
        <v>48</v>
      </c>
      <c r="Z50" s="2">
        <v>1</v>
      </c>
      <c r="AA50" s="2">
        <v>4</v>
      </c>
      <c r="AB50">
        <f t="shared" si="7"/>
        <v>5</v>
      </c>
    </row>
    <row r="51" spans="1:28">
      <c r="A51" t="s">
        <v>9</v>
      </c>
      <c r="B51">
        <v>2</v>
      </c>
      <c r="C51">
        <v>0</v>
      </c>
      <c r="D51">
        <f t="shared" si="0"/>
        <v>2</v>
      </c>
      <c r="E51" t="s">
        <v>19</v>
      </c>
      <c r="F51">
        <v>2</v>
      </c>
      <c r="G51">
        <v>0</v>
      </c>
      <c r="H51">
        <f t="shared" si="9"/>
        <v>2</v>
      </c>
      <c r="I51" s="1" t="s">
        <v>53</v>
      </c>
      <c r="J51" s="2">
        <v>2</v>
      </c>
      <c r="K51" s="2">
        <v>0</v>
      </c>
      <c r="L51">
        <f t="shared" ref="L51:L56" si="10">K51+J51</f>
        <v>2</v>
      </c>
      <c r="M51" t="s">
        <v>18</v>
      </c>
      <c r="N51">
        <v>1</v>
      </c>
      <c r="O51">
        <v>2</v>
      </c>
      <c r="P51">
        <v>3</v>
      </c>
      <c r="Q51" s="1" t="s">
        <v>13</v>
      </c>
      <c r="R51" s="2">
        <v>2</v>
      </c>
      <c r="S51">
        <v>4</v>
      </c>
      <c r="T51">
        <f t="shared" si="3"/>
        <v>6</v>
      </c>
      <c r="U51" t="s">
        <v>43</v>
      </c>
      <c r="V51">
        <v>3</v>
      </c>
      <c r="W51">
        <v>1</v>
      </c>
      <c r="X51">
        <f t="shared" si="6"/>
        <v>4</v>
      </c>
      <c r="Y51" t="s">
        <v>48</v>
      </c>
      <c r="Z51" s="2">
        <v>1</v>
      </c>
      <c r="AA51" s="2">
        <v>4</v>
      </c>
      <c r="AB51">
        <f t="shared" si="7"/>
        <v>5</v>
      </c>
    </row>
    <row r="52" spans="1:28">
      <c r="A52" t="s">
        <v>9</v>
      </c>
      <c r="B52">
        <v>2</v>
      </c>
      <c r="C52">
        <v>0</v>
      </c>
      <c r="D52">
        <f t="shared" si="0"/>
        <v>2</v>
      </c>
      <c r="E52" t="s">
        <v>19</v>
      </c>
      <c r="F52">
        <v>2</v>
      </c>
      <c r="G52">
        <v>0</v>
      </c>
      <c r="H52">
        <f t="shared" si="9"/>
        <v>2</v>
      </c>
      <c r="I52" s="1" t="s">
        <v>53</v>
      </c>
      <c r="J52" s="2">
        <v>2</v>
      </c>
      <c r="K52" s="2">
        <v>0</v>
      </c>
      <c r="L52">
        <f t="shared" si="10"/>
        <v>2</v>
      </c>
      <c r="M52" t="s">
        <v>18</v>
      </c>
      <c r="N52">
        <v>1</v>
      </c>
      <c r="O52">
        <v>2</v>
      </c>
      <c r="P52">
        <v>3</v>
      </c>
      <c r="Q52" s="1" t="s">
        <v>13</v>
      </c>
      <c r="R52" s="2">
        <v>2</v>
      </c>
      <c r="S52" s="2">
        <v>4</v>
      </c>
      <c r="T52">
        <f t="shared" si="3"/>
        <v>6</v>
      </c>
      <c r="U52" t="s">
        <v>43</v>
      </c>
      <c r="V52">
        <v>4</v>
      </c>
      <c r="W52">
        <v>0</v>
      </c>
      <c r="X52">
        <f t="shared" si="6"/>
        <v>4</v>
      </c>
      <c r="Y52" t="s">
        <v>48</v>
      </c>
      <c r="Z52" s="2">
        <v>1</v>
      </c>
      <c r="AA52">
        <v>4</v>
      </c>
      <c r="AB52">
        <f t="shared" si="7"/>
        <v>5</v>
      </c>
    </row>
    <row r="53" spans="1:28">
      <c r="A53" t="s">
        <v>9</v>
      </c>
      <c r="B53">
        <v>2</v>
      </c>
      <c r="C53">
        <v>0</v>
      </c>
      <c r="D53">
        <f t="shared" si="0"/>
        <v>2</v>
      </c>
      <c r="E53" t="s">
        <v>19</v>
      </c>
      <c r="F53">
        <v>2</v>
      </c>
      <c r="G53">
        <v>0</v>
      </c>
      <c r="H53">
        <f t="shared" si="9"/>
        <v>2</v>
      </c>
      <c r="I53" s="1" t="s">
        <v>53</v>
      </c>
      <c r="J53" s="2">
        <v>2</v>
      </c>
      <c r="K53" s="2">
        <v>0</v>
      </c>
      <c r="L53">
        <f t="shared" si="10"/>
        <v>2</v>
      </c>
      <c r="M53" t="s">
        <v>18</v>
      </c>
      <c r="N53">
        <v>1</v>
      </c>
      <c r="O53">
        <v>2</v>
      </c>
      <c r="P53">
        <v>3</v>
      </c>
      <c r="Q53" s="1" t="s">
        <v>13</v>
      </c>
      <c r="R53" s="2">
        <v>3</v>
      </c>
      <c r="S53" s="2">
        <v>3</v>
      </c>
      <c r="T53">
        <f t="shared" si="3"/>
        <v>6</v>
      </c>
      <c r="U53" t="s">
        <v>43</v>
      </c>
      <c r="V53">
        <v>4</v>
      </c>
      <c r="W53">
        <v>0</v>
      </c>
      <c r="X53">
        <f t="shared" si="6"/>
        <v>4</v>
      </c>
      <c r="Y53" t="s">
        <v>48</v>
      </c>
      <c r="Z53" s="2">
        <v>1</v>
      </c>
      <c r="AA53">
        <v>5</v>
      </c>
      <c r="AB53">
        <f t="shared" si="7"/>
        <v>6</v>
      </c>
    </row>
    <row r="54" spans="1:28">
      <c r="A54" t="s">
        <v>9</v>
      </c>
      <c r="B54">
        <v>2</v>
      </c>
      <c r="C54">
        <v>0</v>
      </c>
      <c r="D54">
        <f t="shared" si="0"/>
        <v>2</v>
      </c>
      <c r="E54" t="s">
        <v>19</v>
      </c>
      <c r="F54">
        <v>3</v>
      </c>
      <c r="G54">
        <v>0</v>
      </c>
      <c r="H54">
        <f t="shared" si="9"/>
        <v>3</v>
      </c>
      <c r="I54" s="1" t="s">
        <v>53</v>
      </c>
      <c r="J54" s="2">
        <v>2</v>
      </c>
      <c r="K54" s="2">
        <v>0</v>
      </c>
      <c r="L54">
        <f t="shared" si="10"/>
        <v>2</v>
      </c>
      <c r="M54" t="s">
        <v>18</v>
      </c>
      <c r="N54">
        <v>1</v>
      </c>
      <c r="O54">
        <v>2</v>
      </c>
      <c r="P54">
        <v>3</v>
      </c>
      <c r="Q54" s="1" t="s">
        <v>13</v>
      </c>
      <c r="R54" s="2">
        <v>3</v>
      </c>
      <c r="S54" s="2">
        <v>3</v>
      </c>
      <c r="T54">
        <f t="shared" si="3"/>
        <v>6</v>
      </c>
      <c r="U54" t="s">
        <v>43</v>
      </c>
      <c r="V54">
        <v>1</v>
      </c>
      <c r="W54">
        <v>4</v>
      </c>
      <c r="X54">
        <f t="shared" si="6"/>
        <v>5</v>
      </c>
      <c r="Y54" t="s">
        <v>48</v>
      </c>
      <c r="Z54" s="2">
        <v>1</v>
      </c>
      <c r="AA54">
        <v>5</v>
      </c>
      <c r="AB54">
        <f t="shared" si="7"/>
        <v>6</v>
      </c>
    </row>
    <row r="55" spans="1:28">
      <c r="A55" t="s">
        <v>9</v>
      </c>
      <c r="B55">
        <v>2</v>
      </c>
      <c r="C55">
        <v>0</v>
      </c>
      <c r="D55">
        <f t="shared" si="0"/>
        <v>2</v>
      </c>
      <c r="E55" t="s">
        <v>19</v>
      </c>
      <c r="F55">
        <v>2</v>
      </c>
      <c r="G55">
        <v>2</v>
      </c>
      <c r="H55">
        <f t="shared" si="9"/>
        <v>4</v>
      </c>
      <c r="I55" s="1" t="s">
        <v>53</v>
      </c>
      <c r="J55" s="2">
        <v>2</v>
      </c>
      <c r="K55" s="2">
        <v>0</v>
      </c>
      <c r="L55">
        <f t="shared" si="10"/>
        <v>2</v>
      </c>
      <c r="M55" t="s">
        <v>18</v>
      </c>
      <c r="N55">
        <v>1</v>
      </c>
      <c r="O55">
        <v>3</v>
      </c>
      <c r="P55">
        <v>4</v>
      </c>
      <c r="Q55" s="1" t="s">
        <v>13</v>
      </c>
      <c r="R55" s="2">
        <v>4</v>
      </c>
      <c r="S55" s="2">
        <v>2</v>
      </c>
      <c r="T55">
        <f t="shared" si="3"/>
        <v>6</v>
      </c>
      <c r="U55" t="s">
        <v>43</v>
      </c>
      <c r="V55">
        <v>2</v>
      </c>
      <c r="W55">
        <v>3</v>
      </c>
      <c r="X55">
        <f t="shared" si="6"/>
        <v>5</v>
      </c>
      <c r="Y55" t="s">
        <v>48</v>
      </c>
      <c r="Z55" s="2">
        <v>1</v>
      </c>
      <c r="AA55" s="2">
        <v>8</v>
      </c>
      <c r="AB55">
        <f t="shared" si="7"/>
        <v>9</v>
      </c>
    </row>
    <row r="56" spans="1:28">
      <c r="A56" t="s">
        <v>9</v>
      </c>
      <c r="B56">
        <v>2</v>
      </c>
      <c r="C56">
        <v>0</v>
      </c>
      <c r="D56">
        <f t="shared" si="0"/>
        <v>2</v>
      </c>
      <c r="E56" t="s">
        <v>19</v>
      </c>
      <c r="F56">
        <v>3</v>
      </c>
      <c r="G56">
        <v>1</v>
      </c>
      <c r="H56">
        <f t="shared" si="9"/>
        <v>4</v>
      </c>
      <c r="I56" s="1" t="s">
        <v>53</v>
      </c>
      <c r="J56" s="2">
        <v>2</v>
      </c>
      <c r="K56" s="2">
        <v>0</v>
      </c>
      <c r="L56">
        <f t="shared" si="10"/>
        <v>2</v>
      </c>
      <c r="M56" t="s">
        <v>18</v>
      </c>
      <c r="N56">
        <v>1</v>
      </c>
      <c r="O56">
        <v>4</v>
      </c>
      <c r="P56">
        <v>5</v>
      </c>
      <c r="Q56" s="1" t="s">
        <v>13</v>
      </c>
      <c r="R56" s="2">
        <v>4</v>
      </c>
      <c r="S56">
        <v>2</v>
      </c>
      <c r="T56">
        <f t="shared" si="3"/>
        <v>6</v>
      </c>
      <c r="U56" t="s">
        <v>43</v>
      </c>
      <c r="V56">
        <v>2</v>
      </c>
      <c r="W56">
        <v>3</v>
      </c>
      <c r="X56">
        <f t="shared" si="6"/>
        <v>5</v>
      </c>
      <c r="Y56" t="s">
        <v>48</v>
      </c>
      <c r="Z56" s="2">
        <v>1</v>
      </c>
      <c r="AA56" s="2">
        <v>0</v>
      </c>
      <c r="AB56">
        <f t="shared" si="7"/>
        <v>1</v>
      </c>
    </row>
    <row r="57" spans="1:28">
      <c r="A57" t="s">
        <v>9</v>
      </c>
      <c r="B57">
        <v>2</v>
      </c>
      <c r="C57">
        <v>1</v>
      </c>
      <c r="D57">
        <f t="shared" si="0"/>
        <v>3</v>
      </c>
      <c r="E57" t="s">
        <v>19</v>
      </c>
      <c r="F57">
        <v>4</v>
      </c>
      <c r="G57">
        <v>1</v>
      </c>
      <c r="H57">
        <f t="shared" si="9"/>
        <v>5</v>
      </c>
      <c r="I57" s="1" t="s">
        <v>53</v>
      </c>
      <c r="J57" s="2">
        <v>2</v>
      </c>
      <c r="K57" s="2">
        <v>0</v>
      </c>
      <c r="L57">
        <f>SUM(J57:K57)</f>
        <v>2</v>
      </c>
      <c r="M57" t="s">
        <v>18</v>
      </c>
      <c r="N57">
        <v>2</v>
      </c>
      <c r="O57">
        <v>0</v>
      </c>
      <c r="P57">
        <v>2</v>
      </c>
      <c r="Q57" s="1" t="s">
        <v>13</v>
      </c>
      <c r="R57" s="2">
        <v>5</v>
      </c>
      <c r="S57" s="2">
        <v>1</v>
      </c>
      <c r="T57">
        <f t="shared" si="3"/>
        <v>6</v>
      </c>
      <c r="U57" t="s">
        <v>43</v>
      </c>
      <c r="V57">
        <v>2</v>
      </c>
      <c r="W57">
        <v>3</v>
      </c>
      <c r="X57">
        <f t="shared" si="6"/>
        <v>5</v>
      </c>
      <c r="Y57" t="s">
        <v>48</v>
      </c>
      <c r="Z57" s="2">
        <v>1</v>
      </c>
      <c r="AA57" s="2">
        <v>0</v>
      </c>
      <c r="AB57">
        <f t="shared" si="7"/>
        <v>1</v>
      </c>
    </row>
    <row r="58" spans="1:28">
      <c r="A58" t="s">
        <v>9</v>
      </c>
      <c r="B58">
        <v>2</v>
      </c>
      <c r="C58">
        <v>1</v>
      </c>
      <c r="D58">
        <f t="shared" si="0"/>
        <v>3</v>
      </c>
      <c r="I58" s="1" t="s">
        <v>53</v>
      </c>
      <c r="J58" s="2">
        <v>2</v>
      </c>
      <c r="K58" s="2">
        <v>0</v>
      </c>
      <c r="L58">
        <f>SUM(J58:K58)</f>
        <v>2</v>
      </c>
      <c r="M58" t="s">
        <v>18</v>
      </c>
      <c r="N58">
        <v>2</v>
      </c>
      <c r="O58">
        <v>0</v>
      </c>
      <c r="P58">
        <v>2</v>
      </c>
      <c r="Q58" s="1" t="s">
        <v>13</v>
      </c>
      <c r="R58" s="2">
        <v>3</v>
      </c>
      <c r="S58">
        <v>4</v>
      </c>
      <c r="T58">
        <f t="shared" si="3"/>
        <v>7</v>
      </c>
      <c r="U58" t="s">
        <v>43</v>
      </c>
      <c r="V58">
        <v>2</v>
      </c>
      <c r="W58">
        <v>4</v>
      </c>
      <c r="X58">
        <f t="shared" si="6"/>
        <v>6</v>
      </c>
      <c r="Y58" t="s">
        <v>48</v>
      </c>
      <c r="Z58" s="2">
        <v>1</v>
      </c>
      <c r="AA58" s="2">
        <v>0</v>
      </c>
      <c r="AB58">
        <f t="shared" si="7"/>
        <v>1</v>
      </c>
    </row>
    <row r="59" spans="1:28">
      <c r="A59" t="s">
        <v>9</v>
      </c>
      <c r="B59">
        <v>2</v>
      </c>
      <c r="C59">
        <v>1</v>
      </c>
      <c r="D59">
        <f t="shared" si="0"/>
        <v>3</v>
      </c>
      <c r="E59" t="s">
        <v>49</v>
      </c>
      <c r="F59" t="s">
        <v>50</v>
      </c>
      <c r="G59" t="s">
        <v>51</v>
      </c>
      <c r="H59" t="s">
        <v>52</v>
      </c>
      <c r="I59" s="1" t="s">
        <v>53</v>
      </c>
      <c r="J59" s="2">
        <v>2</v>
      </c>
      <c r="K59" s="2">
        <v>0</v>
      </c>
      <c r="L59">
        <f>SUM(J59:K59)</f>
        <v>2</v>
      </c>
      <c r="M59" t="s">
        <v>18</v>
      </c>
      <c r="N59">
        <v>2</v>
      </c>
      <c r="O59">
        <v>0</v>
      </c>
      <c r="P59">
        <v>2</v>
      </c>
      <c r="Q59" s="1" t="s">
        <v>13</v>
      </c>
      <c r="R59" s="2">
        <v>3</v>
      </c>
      <c r="S59">
        <v>4</v>
      </c>
      <c r="T59">
        <f t="shared" si="3"/>
        <v>7</v>
      </c>
      <c r="U59" t="s">
        <v>43</v>
      </c>
      <c r="V59">
        <v>3</v>
      </c>
      <c r="W59">
        <v>3</v>
      </c>
      <c r="X59">
        <f t="shared" si="6"/>
        <v>6</v>
      </c>
      <c r="Y59" t="s">
        <v>48</v>
      </c>
      <c r="Z59" s="2">
        <v>1</v>
      </c>
      <c r="AA59" s="2">
        <v>0</v>
      </c>
      <c r="AB59">
        <f t="shared" si="7"/>
        <v>1</v>
      </c>
    </row>
    <row r="60" spans="1:28">
      <c r="A60" t="s">
        <v>9</v>
      </c>
      <c r="B60">
        <v>2</v>
      </c>
      <c r="C60">
        <v>1</v>
      </c>
      <c r="D60">
        <f t="shared" si="0"/>
        <v>3</v>
      </c>
      <c r="E60" t="s">
        <v>53</v>
      </c>
      <c r="F60">
        <v>1</v>
      </c>
      <c r="G60">
        <v>1</v>
      </c>
      <c r="H60">
        <f t="shared" ref="H60:H96" si="11">F60+G60</f>
        <v>2</v>
      </c>
      <c r="I60" s="1" t="s">
        <v>53</v>
      </c>
      <c r="J60" s="2">
        <v>2</v>
      </c>
      <c r="K60" s="2">
        <v>0</v>
      </c>
      <c r="L60">
        <f>SUM(J60:K60)</f>
        <v>2</v>
      </c>
      <c r="M60" t="s">
        <v>18</v>
      </c>
      <c r="N60">
        <v>2</v>
      </c>
      <c r="O60">
        <v>0</v>
      </c>
      <c r="P60">
        <v>2</v>
      </c>
      <c r="Q60" s="1" t="s">
        <v>13</v>
      </c>
      <c r="R60" s="2">
        <v>4</v>
      </c>
      <c r="S60" s="2">
        <v>3</v>
      </c>
      <c r="T60">
        <f t="shared" si="3"/>
        <v>7</v>
      </c>
      <c r="U60" t="s">
        <v>43</v>
      </c>
      <c r="V60">
        <v>4</v>
      </c>
      <c r="W60">
        <v>2</v>
      </c>
      <c r="X60">
        <f t="shared" si="6"/>
        <v>6</v>
      </c>
      <c r="Y60" t="s">
        <v>48</v>
      </c>
      <c r="Z60" s="2">
        <v>1</v>
      </c>
      <c r="AA60" s="2">
        <v>0</v>
      </c>
      <c r="AB60">
        <f t="shared" si="7"/>
        <v>1</v>
      </c>
    </row>
    <row r="61" spans="1:28">
      <c r="A61" t="s">
        <v>9</v>
      </c>
      <c r="B61">
        <v>3</v>
      </c>
      <c r="C61">
        <v>0</v>
      </c>
      <c r="D61">
        <f t="shared" si="0"/>
        <v>3</v>
      </c>
      <c r="E61" t="s">
        <v>53</v>
      </c>
      <c r="F61">
        <v>1</v>
      </c>
      <c r="G61">
        <v>1</v>
      </c>
      <c r="H61">
        <f t="shared" si="11"/>
        <v>2</v>
      </c>
      <c r="I61" s="1" t="s">
        <v>53</v>
      </c>
      <c r="J61" s="2">
        <v>3</v>
      </c>
      <c r="K61" s="2">
        <v>1</v>
      </c>
      <c r="L61">
        <f>K61+J61</f>
        <v>4</v>
      </c>
      <c r="M61" t="s">
        <v>18</v>
      </c>
      <c r="N61">
        <v>2</v>
      </c>
      <c r="O61">
        <v>0</v>
      </c>
      <c r="P61">
        <v>2</v>
      </c>
      <c r="Q61" s="1" t="s">
        <v>13</v>
      </c>
      <c r="R61" s="2">
        <v>4</v>
      </c>
      <c r="S61" s="2">
        <v>3</v>
      </c>
      <c r="T61">
        <f t="shared" si="3"/>
        <v>7</v>
      </c>
      <c r="U61" t="s">
        <v>43</v>
      </c>
      <c r="V61">
        <v>1</v>
      </c>
      <c r="W61">
        <v>6</v>
      </c>
      <c r="X61">
        <f t="shared" si="6"/>
        <v>7</v>
      </c>
      <c r="Y61" t="s">
        <v>48</v>
      </c>
      <c r="Z61" s="2">
        <v>1</v>
      </c>
      <c r="AA61" s="2">
        <v>0</v>
      </c>
      <c r="AB61">
        <f t="shared" si="7"/>
        <v>1</v>
      </c>
    </row>
    <row r="62" spans="1:28">
      <c r="A62" t="s">
        <v>9</v>
      </c>
      <c r="B62">
        <v>3</v>
      </c>
      <c r="C62">
        <v>0</v>
      </c>
      <c r="D62">
        <f t="shared" si="0"/>
        <v>3</v>
      </c>
      <c r="E62" t="s">
        <v>53</v>
      </c>
      <c r="F62">
        <v>1</v>
      </c>
      <c r="G62">
        <v>1</v>
      </c>
      <c r="H62">
        <f t="shared" si="11"/>
        <v>2</v>
      </c>
      <c r="I62" s="1" t="s">
        <v>53</v>
      </c>
      <c r="J62" s="2">
        <v>3</v>
      </c>
      <c r="K62" s="2">
        <v>1</v>
      </c>
      <c r="L62">
        <f>K62+J62</f>
        <v>4</v>
      </c>
      <c r="M62" t="s">
        <v>18</v>
      </c>
      <c r="N62">
        <v>2</v>
      </c>
      <c r="O62">
        <v>0</v>
      </c>
      <c r="P62">
        <v>2</v>
      </c>
      <c r="Q62" s="1" t="s">
        <v>13</v>
      </c>
      <c r="R62" s="2">
        <v>4</v>
      </c>
      <c r="S62">
        <v>3</v>
      </c>
      <c r="T62">
        <f t="shared" si="3"/>
        <v>7</v>
      </c>
      <c r="U62" t="s">
        <v>43</v>
      </c>
      <c r="V62">
        <v>4</v>
      </c>
      <c r="W62">
        <v>3</v>
      </c>
      <c r="X62">
        <f t="shared" si="6"/>
        <v>7</v>
      </c>
      <c r="Y62" t="s">
        <v>48</v>
      </c>
      <c r="Z62" s="2">
        <v>1</v>
      </c>
      <c r="AA62" s="2">
        <v>0</v>
      </c>
      <c r="AB62">
        <f t="shared" si="7"/>
        <v>1</v>
      </c>
    </row>
    <row r="63" spans="1:28">
      <c r="A63" t="s">
        <v>9</v>
      </c>
      <c r="B63">
        <v>3</v>
      </c>
      <c r="C63">
        <v>0</v>
      </c>
      <c r="D63">
        <f t="shared" si="0"/>
        <v>3</v>
      </c>
      <c r="E63" t="s">
        <v>53</v>
      </c>
      <c r="F63">
        <v>1</v>
      </c>
      <c r="G63">
        <v>1</v>
      </c>
      <c r="H63">
        <f t="shared" si="11"/>
        <v>2</v>
      </c>
      <c r="I63" s="1" t="s">
        <v>53</v>
      </c>
      <c r="J63" s="2">
        <v>3</v>
      </c>
      <c r="K63" s="2">
        <v>1</v>
      </c>
      <c r="L63">
        <f>K63+J63</f>
        <v>4</v>
      </c>
      <c r="M63" t="s">
        <v>18</v>
      </c>
      <c r="N63">
        <v>2</v>
      </c>
      <c r="O63">
        <v>1</v>
      </c>
      <c r="P63">
        <v>3</v>
      </c>
      <c r="Q63" s="1" t="s">
        <v>13</v>
      </c>
      <c r="R63" s="2">
        <v>4</v>
      </c>
      <c r="S63" s="2">
        <v>3</v>
      </c>
      <c r="T63">
        <f t="shared" si="3"/>
        <v>7</v>
      </c>
      <c r="U63" t="s">
        <v>43</v>
      </c>
      <c r="V63">
        <v>5</v>
      </c>
      <c r="W63">
        <v>2</v>
      </c>
      <c r="X63">
        <f t="shared" si="6"/>
        <v>7</v>
      </c>
      <c r="Y63" t="s">
        <v>48</v>
      </c>
      <c r="Z63" s="2">
        <v>2</v>
      </c>
      <c r="AA63">
        <v>1</v>
      </c>
      <c r="AB63">
        <f t="shared" si="7"/>
        <v>3</v>
      </c>
    </row>
    <row r="64" spans="1:28">
      <c r="A64" t="s">
        <v>9</v>
      </c>
      <c r="B64">
        <v>3</v>
      </c>
      <c r="C64">
        <v>0</v>
      </c>
      <c r="D64">
        <f t="shared" si="0"/>
        <v>3</v>
      </c>
      <c r="E64" t="s">
        <v>53</v>
      </c>
      <c r="F64">
        <v>1</v>
      </c>
      <c r="G64">
        <v>1</v>
      </c>
      <c r="H64">
        <f t="shared" si="11"/>
        <v>2</v>
      </c>
      <c r="I64" s="1" t="s">
        <v>53</v>
      </c>
      <c r="J64" s="2">
        <v>3</v>
      </c>
      <c r="K64">
        <v>2</v>
      </c>
      <c r="L64">
        <f>SUM(J64:K64)</f>
        <v>5</v>
      </c>
      <c r="M64" t="s">
        <v>18</v>
      </c>
      <c r="N64">
        <v>2</v>
      </c>
      <c r="O64">
        <v>1</v>
      </c>
      <c r="P64">
        <v>3</v>
      </c>
      <c r="Q64" s="1" t="s">
        <v>13</v>
      </c>
      <c r="R64" s="2">
        <v>4</v>
      </c>
      <c r="S64" s="2">
        <v>3</v>
      </c>
      <c r="T64">
        <f t="shared" si="3"/>
        <v>7</v>
      </c>
      <c r="U64" t="s">
        <v>43</v>
      </c>
      <c r="V64">
        <v>7</v>
      </c>
      <c r="W64">
        <v>0</v>
      </c>
      <c r="X64">
        <f t="shared" si="6"/>
        <v>7</v>
      </c>
      <c r="Y64" t="s">
        <v>48</v>
      </c>
      <c r="Z64" s="2">
        <v>2</v>
      </c>
      <c r="AA64" s="2">
        <v>2</v>
      </c>
      <c r="AB64">
        <f t="shared" si="7"/>
        <v>4</v>
      </c>
    </row>
    <row r="65" spans="1:28">
      <c r="A65" t="s">
        <v>9</v>
      </c>
      <c r="B65">
        <v>3</v>
      </c>
      <c r="C65">
        <v>0</v>
      </c>
      <c r="D65">
        <f t="shared" si="0"/>
        <v>3</v>
      </c>
      <c r="E65" t="s">
        <v>53</v>
      </c>
      <c r="F65">
        <v>1</v>
      </c>
      <c r="G65">
        <v>2</v>
      </c>
      <c r="H65">
        <f t="shared" si="11"/>
        <v>3</v>
      </c>
      <c r="I65" s="1" t="s">
        <v>53</v>
      </c>
      <c r="J65" s="2">
        <v>3</v>
      </c>
      <c r="K65" s="2">
        <v>0</v>
      </c>
      <c r="L65">
        <f>K65+J65</f>
        <v>3</v>
      </c>
      <c r="M65" t="s">
        <v>18</v>
      </c>
      <c r="N65">
        <v>2</v>
      </c>
      <c r="O65">
        <v>1</v>
      </c>
      <c r="P65">
        <v>3</v>
      </c>
      <c r="Q65" s="1" t="s">
        <v>13</v>
      </c>
      <c r="R65" s="2">
        <v>5</v>
      </c>
      <c r="S65" s="2">
        <v>2</v>
      </c>
      <c r="T65">
        <f t="shared" si="3"/>
        <v>7</v>
      </c>
      <c r="U65" t="s">
        <v>43</v>
      </c>
      <c r="V65">
        <v>6</v>
      </c>
      <c r="W65">
        <v>2</v>
      </c>
      <c r="X65">
        <f t="shared" si="6"/>
        <v>8</v>
      </c>
      <c r="Y65" t="s">
        <v>48</v>
      </c>
      <c r="Z65" s="2">
        <v>2</v>
      </c>
      <c r="AA65">
        <v>3</v>
      </c>
      <c r="AB65">
        <f t="shared" si="7"/>
        <v>5</v>
      </c>
    </row>
    <row r="66" spans="1:28">
      <c r="A66" t="s">
        <v>9</v>
      </c>
      <c r="B66">
        <v>3</v>
      </c>
      <c r="C66">
        <v>0</v>
      </c>
      <c r="D66">
        <f t="shared" si="0"/>
        <v>3</v>
      </c>
      <c r="E66" t="s">
        <v>53</v>
      </c>
      <c r="F66">
        <v>1</v>
      </c>
      <c r="G66">
        <v>0</v>
      </c>
      <c r="H66">
        <f t="shared" si="11"/>
        <v>1</v>
      </c>
      <c r="I66" s="1" t="s">
        <v>53</v>
      </c>
      <c r="J66" s="2">
        <v>3</v>
      </c>
      <c r="K66" s="2">
        <v>0</v>
      </c>
      <c r="L66">
        <f>K66+J66</f>
        <v>3</v>
      </c>
      <c r="M66" t="s">
        <v>18</v>
      </c>
      <c r="N66">
        <v>2</v>
      </c>
      <c r="O66">
        <v>1</v>
      </c>
      <c r="P66">
        <v>3</v>
      </c>
      <c r="Q66" s="1" t="s">
        <v>13</v>
      </c>
      <c r="R66" s="2">
        <v>5</v>
      </c>
      <c r="S66">
        <v>2</v>
      </c>
      <c r="T66">
        <f t="shared" si="3"/>
        <v>7</v>
      </c>
      <c r="U66" t="s">
        <v>43</v>
      </c>
      <c r="V66">
        <v>2</v>
      </c>
      <c r="W66">
        <v>7</v>
      </c>
      <c r="X66">
        <f t="shared" si="6"/>
        <v>9</v>
      </c>
      <c r="Y66" t="s">
        <v>48</v>
      </c>
      <c r="Z66" s="2">
        <v>2</v>
      </c>
      <c r="AA66">
        <v>3</v>
      </c>
      <c r="AB66">
        <f t="shared" si="7"/>
        <v>5</v>
      </c>
    </row>
    <row r="67" spans="1:28">
      <c r="A67" t="s">
        <v>9</v>
      </c>
      <c r="B67">
        <v>4</v>
      </c>
      <c r="C67">
        <v>0</v>
      </c>
      <c r="D67">
        <f t="shared" ref="D67:D70" si="12">C67+B67</f>
        <v>4</v>
      </c>
      <c r="E67" t="s">
        <v>53</v>
      </c>
      <c r="F67">
        <v>1</v>
      </c>
      <c r="G67">
        <v>0</v>
      </c>
      <c r="H67">
        <f t="shared" si="11"/>
        <v>1</v>
      </c>
      <c r="I67" s="1" t="s">
        <v>53</v>
      </c>
      <c r="J67" s="2">
        <v>3</v>
      </c>
      <c r="K67" s="2">
        <v>0</v>
      </c>
      <c r="L67">
        <f>SUM(J67:K67)</f>
        <v>3</v>
      </c>
      <c r="M67" t="s">
        <v>18</v>
      </c>
      <c r="N67">
        <v>2</v>
      </c>
      <c r="O67">
        <v>2</v>
      </c>
      <c r="P67">
        <v>4</v>
      </c>
      <c r="Q67" s="1" t="s">
        <v>13</v>
      </c>
      <c r="R67" s="2">
        <v>5</v>
      </c>
      <c r="S67">
        <v>2</v>
      </c>
      <c r="T67">
        <f t="shared" ref="T67:T77" si="13">S67+R67</f>
        <v>7</v>
      </c>
      <c r="U67" t="s">
        <v>43</v>
      </c>
      <c r="V67">
        <v>1</v>
      </c>
      <c r="W67">
        <v>9</v>
      </c>
      <c r="X67">
        <f t="shared" si="6"/>
        <v>10</v>
      </c>
      <c r="Y67" t="s">
        <v>48</v>
      </c>
      <c r="Z67" s="2">
        <v>2</v>
      </c>
      <c r="AA67">
        <v>3</v>
      </c>
      <c r="AB67">
        <f t="shared" si="7"/>
        <v>5</v>
      </c>
    </row>
    <row r="68" spans="1:28">
      <c r="A68" t="s">
        <v>9</v>
      </c>
      <c r="B68">
        <v>4</v>
      </c>
      <c r="C68">
        <v>0</v>
      </c>
      <c r="D68">
        <f t="shared" si="12"/>
        <v>4</v>
      </c>
      <c r="E68" t="s">
        <v>53</v>
      </c>
      <c r="F68">
        <v>1</v>
      </c>
      <c r="G68">
        <v>0</v>
      </c>
      <c r="H68">
        <f t="shared" si="11"/>
        <v>1</v>
      </c>
      <c r="I68" s="1" t="s">
        <v>53</v>
      </c>
      <c r="J68" s="2">
        <v>4</v>
      </c>
      <c r="K68">
        <v>3</v>
      </c>
      <c r="L68">
        <f>K68+J68</f>
        <v>7</v>
      </c>
      <c r="M68" t="s">
        <v>18</v>
      </c>
      <c r="N68">
        <v>2</v>
      </c>
      <c r="O68">
        <v>2</v>
      </c>
      <c r="P68">
        <v>4</v>
      </c>
      <c r="Q68" s="1" t="s">
        <v>13</v>
      </c>
      <c r="R68" s="2">
        <v>3</v>
      </c>
      <c r="S68">
        <v>5</v>
      </c>
      <c r="T68">
        <f t="shared" si="13"/>
        <v>8</v>
      </c>
      <c r="U68" t="s">
        <v>43</v>
      </c>
      <c r="V68">
        <v>6</v>
      </c>
      <c r="W68">
        <v>4</v>
      </c>
      <c r="X68">
        <f t="shared" si="6"/>
        <v>10</v>
      </c>
      <c r="Y68" t="s">
        <v>48</v>
      </c>
      <c r="Z68" s="2">
        <v>2</v>
      </c>
      <c r="AA68" s="2">
        <v>4</v>
      </c>
      <c r="AB68">
        <f t="shared" si="7"/>
        <v>6</v>
      </c>
    </row>
    <row r="69" spans="1:28">
      <c r="A69" t="s">
        <v>9</v>
      </c>
      <c r="B69">
        <v>4</v>
      </c>
      <c r="C69">
        <v>0</v>
      </c>
      <c r="D69">
        <f t="shared" si="12"/>
        <v>4</v>
      </c>
      <c r="E69" t="s">
        <v>53</v>
      </c>
      <c r="F69">
        <v>1</v>
      </c>
      <c r="G69">
        <v>0</v>
      </c>
      <c r="H69">
        <f t="shared" si="11"/>
        <v>1</v>
      </c>
      <c r="I69" s="1" t="s">
        <v>53</v>
      </c>
      <c r="J69" s="2">
        <v>6</v>
      </c>
      <c r="K69" s="2">
        <v>1</v>
      </c>
      <c r="L69">
        <f>K69+J69</f>
        <v>7</v>
      </c>
      <c r="M69" t="s">
        <v>18</v>
      </c>
      <c r="N69">
        <v>2</v>
      </c>
      <c r="O69">
        <v>2</v>
      </c>
      <c r="P69">
        <v>4</v>
      </c>
      <c r="Q69" s="1" t="s">
        <v>13</v>
      </c>
      <c r="R69" s="2">
        <v>4</v>
      </c>
      <c r="S69" s="2">
        <v>4</v>
      </c>
      <c r="T69">
        <f t="shared" si="13"/>
        <v>8</v>
      </c>
      <c r="U69" t="s">
        <v>43</v>
      </c>
      <c r="V69">
        <v>6</v>
      </c>
      <c r="W69">
        <v>4</v>
      </c>
      <c r="X69">
        <f t="shared" si="6"/>
        <v>10</v>
      </c>
      <c r="Y69" t="s">
        <v>48</v>
      </c>
      <c r="Z69" s="2">
        <v>2</v>
      </c>
      <c r="AA69">
        <v>4</v>
      </c>
      <c r="AB69">
        <f t="shared" si="7"/>
        <v>6</v>
      </c>
    </row>
    <row r="70" spans="1:28">
      <c r="A70" t="s">
        <v>9</v>
      </c>
      <c r="B70">
        <v>5</v>
      </c>
      <c r="C70">
        <v>0</v>
      </c>
      <c r="D70">
        <f t="shared" si="12"/>
        <v>5</v>
      </c>
      <c r="E70" t="s">
        <v>53</v>
      </c>
      <c r="F70">
        <v>1</v>
      </c>
      <c r="G70">
        <v>0</v>
      </c>
      <c r="H70">
        <f t="shared" si="11"/>
        <v>1</v>
      </c>
      <c r="M70" t="s">
        <v>18</v>
      </c>
      <c r="N70">
        <v>2</v>
      </c>
      <c r="O70">
        <v>3</v>
      </c>
      <c r="P70">
        <v>5</v>
      </c>
      <c r="Q70" s="1" t="s">
        <v>13</v>
      </c>
      <c r="R70" s="2">
        <v>5</v>
      </c>
      <c r="S70">
        <v>3</v>
      </c>
      <c r="T70">
        <f t="shared" si="13"/>
        <v>8</v>
      </c>
      <c r="U70" t="s">
        <v>43</v>
      </c>
      <c r="V70">
        <v>6</v>
      </c>
      <c r="W70">
        <v>5</v>
      </c>
      <c r="X70">
        <f t="shared" si="6"/>
        <v>11</v>
      </c>
      <c r="Y70" t="s">
        <v>48</v>
      </c>
      <c r="Z70" s="2">
        <v>2</v>
      </c>
      <c r="AA70">
        <v>4</v>
      </c>
      <c r="AB70">
        <f t="shared" si="7"/>
        <v>6</v>
      </c>
    </row>
    <row r="71" spans="1:28">
      <c r="E71" t="s">
        <v>53</v>
      </c>
      <c r="F71">
        <v>1</v>
      </c>
      <c r="G71">
        <v>0</v>
      </c>
      <c r="H71">
        <f t="shared" si="11"/>
        <v>1</v>
      </c>
      <c r="I71" t="s">
        <v>49</v>
      </c>
      <c r="J71" t="s">
        <v>50</v>
      </c>
      <c r="K71" t="s">
        <v>51</v>
      </c>
      <c r="L71" t="s">
        <v>52</v>
      </c>
      <c r="M71" t="s">
        <v>18</v>
      </c>
      <c r="N71">
        <v>2</v>
      </c>
      <c r="O71">
        <v>3</v>
      </c>
      <c r="P71">
        <v>5</v>
      </c>
      <c r="Q71" s="1" t="s">
        <v>13</v>
      </c>
      <c r="R71" s="2">
        <v>6</v>
      </c>
      <c r="S71" s="2">
        <v>2</v>
      </c>
      <c r="T71">
        <f t="shared" si="13"/>
        <v>8</v>
      </c>
      <c r="U71" t="s">
        <v>43</v>
      </c>
      <c r="V71">
        <v>9</v>
      </c>
      <c r="W71">
        <v>3</v>
      </c>
      <c r="X71">
        <f t="shared" si="6"/>
        <v>12</v>
      </c>
      <c r="Y71" t="s">
        <v>48</v>
      </c>
      <c r="Z71" s="2">
        <v>2</v>
      </c>
      <c r="AA71">
        <v>4</v>
      </c>
      <c r="AB71">
        <f t="shared" si="7"/>
        <v>6</v>
      </c>
    </row>
    <row r="72" spans="1:28">
      <c r="A72" t="s">
        <v>5</v>
      </c>
      <c r="B72" t="s">
        <v>6</v>
      </c>
      <c r="C72" t="s">
        <v>7</v>
      </c>
      <c r="D72" t="s">
        <v>8</v>
      </c>
      <c r="E72" t="s">
        <v>53</v>
      </c>
      <c r="F72">
        <v>1</v>
      </c>
      <c r="G72">
        <v>0</v>
      </c>
      <c r="H72">
        <f t="shared" si="11"/>
        <v>1</v>
      </c>
      <c r="I72" s="1" t="s">
        <v>54</v>
      </c>
      <c r="J72" s="2">
        <v>1</v>
      </c>
      <c r="K72" s="2">
        <v>1</v>
      </c>
      <c r="L72">
        <f t="shared" ref="L72:L135" si="14">K72+J72</f>
        <v>2</v>
      </c>
      <c r="M72" t="s">
        <v>18</v>
      </c>
      <c r="N72">
        <v>2</v>
      </c>
      <c r="O72">
        <v>4</v>
      </c>
      <c r="P72">
        <v>6</v>
      </c>
      <c r="Q72" s="1" t="s">
        <v>13</v>
      </c>
      <c r="R72" s="2">
        <v>4</v>
      </c>
      <c r="S72">
        <v>5</v>
      </c>
      <c r="T72">
        <f t="shared" si="13"/>
        <v>9</v>
      </c>
      <c r="U72" t="s">
        <v>43</v>
      </c>
      <c r="V72">
        <v>11</v>
      </c>
      <c r="W72">
        <v>9</v>
      </c>
      <c r="X72">
        <f t="shared" si="6"/>
        <v>20</v>
      </c>
      <c r="Y72" t="s">
        <v>48</v>
      </c>
      <c r="Z72" s="2">
        <v>2</v>
      </c>
      <c r="AA72" s="2">
        <v>12</v>
      </c>
      <c r="AB72">
        <f t="shared" si="7"/>
        <v>14</v>
      </c>
    </row>
    <row r="73" spans="1:28">
      <c r="A73" t="s">
        <v>20</v>
      </c>
      <c r="B73">
        <v>1</v>
      </c>
      <c r="C73">
        <v>0</v>
      </c>
      <c r="D73">
        <f t="shared" ref="D73:D136" si="15">C73+B73</f>
        <v>1</v>
      </c>
      <c r="E73" t="s">
        <v>53</v>
      </c>
      <c r="F73">
        <v>1</v>
      </c>
      <c r="G73">
        <v>0</v>
      </c>
      <c r="H73">
        <f t="shared" si="11"/>
        <v>1</v>
      </c>
      <c r="I73" s="1" t="s">
        <v>54</v>
      </c>
      <c r="J73" s="2">
        <v>1</v>
      </c>
      <c r="K73" s="2">
        <v>1</v>
      </c>
      <c r="L73">
        <f t="shared" si="14"/>
        <v>2</v>
      </c>
      <c r="M73" t="s">
        <v>18</v>
      </c>
      <c r="N73">
        <v>2</v>
      </c>
      <c r="O73">
        <v>4</v>
      </c>
      <c r="P73">
        <v>6</v>
      </c>
      <c r="Q73" s="1" t="s">
        <v>13</v>
      </c>
      <c r="R73" s="2">
        <v>6</v>
      </c>
      <c r="S73">
        <v>3</v>
      </c>
      <c r="T73">
        <f t="shared" si="13"/>
        <v>9</v>
      </c>
      <c r="U73" t="s">
        <v>43</v>
      </c>
      <c r="V73">
        <v>20</v>
      </c>
      <c r="W73">
        <v>15</v>
      </c>
      <c r="X73">
        <f t="shared" si="6"/>
        <v>35</v>
      </c>
      <c r="Y73" t="s">
        <v>48</v>
      </c>
      <c r="Z73" s="2">
        <v>2</v>
      </c>
      <c r="AA73" s="2">
        <v>0</v>
      </c>
      <c r="AB73">
        <f t="shared" si="7"/>
        <v>2</v>
      </c>
    </row>
    <row r="74" spans="1:28">
      <c r="A74" t="s">
        <v>20</v>
      </c>
      <c r="B74">
        <v>1</v>
      </c>
      <c r="C74">
        <v>0</v>
      </c>
      <c r="D74">
        <f t="shared" si="15"/>
        <v>1</v>
      </c>
      <c r="E74" t="s">
        <v>53</v>
      </c>
      <c r="F74">
        <v>2</v>
      </c>
      <c r="G74">
        <v>1</v>
      </c>
      <c r="H74">
        <f t="shared" si="11"/>
        <v>3</v>
      </c>
      <c r="I74" s="1" t="s">
        <v>54</v>
      </c>
      <c r="J74" s="9">
        <v>1</v>
      </c>
      <c r="K74" s="9">
        <v>1</v>
      </c>
      <c r="L74">
        <f t="shared" si="14"/>
        <v>2</v>
      </c>
      <c r="M74" t="s">
        <v>18</v>
      </c>
      <c r="N74">
        <v>2</v>
      </c>
      <c r="O74">
        <v>6</v>
      </c>
      <c r="P74">
        <v>8</v>
      </c>
      <c r="Q74" s="1" t="s">
        <v>13</v>
      </c>
      <c r="R74" s="2">
        <v>6</v>
      </c>
      <c r="S74">
        <v>3</v>
      </c>
      <c r="T74">
        <f t="shared" si="13"/>
        <v>9</v>
      </c>
      <c r="U74" t="s">
        <v>43</v>
      </c>
      <c r="V74">
        <v>1</v>
      </c>
      <c r="W74">
        <v>4</v>
      </c>
      <c r="X74">
        <f t="shared" si="6"/>
        <v>5</v>
      </c>
      <c r="Y74" t="s">
        <v>48</v>
      </c>
      <c r="Z74" s="2">
        <v>2</v>
      </c>
      <c r="AA74" s="2">
        <v>0</v>
      </c>
      <c r="AB74">
        <f t="shared" si="7"/>
        <v>2</v>
      </c>
    </row>
    <row r="75" spans="1:28">
      <c r="A75" t="s">
        <v>20</v>
      </c>
      <c r="B75">
        <v>1</v>
      </c>
      <c r="C75">
        <v>0</v>
      </c>
      <c r="D75">
        <f t="shared" si="15"/>
        <v>1</v>
      </c>
      <c r="E75" t="s">
        <v>53</v>
      </c>
      <c r="F75">
        <v>2</v>
      </c>
      <c r="G75">
        <v>1</v>
      </c>
      <c r="H75">
        <f t="shared" si="11"/>
        <v>3</v>
      </c>
      <c r="I75" s="1" t="s">
        <v>54</v>
      </c>
      <c r="J75" s="9">
        <v>1</v>
      </c>
      <c r="K75" s="10">
        <v>1</v>
      </c>
      <c r="L75">
        <f t="shared" si="14"/>
        <v>2</v>
      </c>
      <c r="M75" t="s">
        <v>18</v>
      </c>
      <c r="N75">
        <v>3</v>
      </c>
      <c r="O75">
        <v>0</v>
      </c>
      <c r="P75">
        <v>3</v>
      </c>
      <c r="Q75" s="1" t="s">
        <v>13</v>
      </c>
      <c r="R75" s="2">
        <v>8</v>
      </c>
      <c r="S75" s="2">
        <v>3</v>
      </c>
      <c r="T75">
        <f t="shared" si="13"/>
        <v>11</v>
      </c>
      <c r="U75" t="s">
        <v>43</v>
      </c>
      <c r="V75">
        <v>1</v>
      </c>
      <c r="W75">
        <v>5</v>
      </c>
      <c r="X75">
        <f t="shared" si="6"/>
        <v>6</v>
      </c>
      <c r="Y75" t="s">
        <v>48</v>
      </c>
      <c r="Z75" s="2">
        <v>3</v>
      </c>
      <c r="AA75" s="2">
        <v>1</v>
      </c>
      <c r="AB75">
        <f t="shared" si="7"/>
        <v>4</v>
      </c>
    </row>
    <row r="76" spans="1:28">
      <c r="A76" t="s">
        <v>20</v>
      </c>
      <c r="B76">
        <v>1</v>
      </c>
      <c r="C76">
        <v>0</v>
      </c>
      <c r="D76">
        <f t="shared" si="15"/>
        <v>1</v>
      </c>
      <c r="E76" t="s">
        <v>53</v>
      </c>
      <c r="F76">
        <v>2</v>
      </c>
      <c r="G76">
        <v>2</v>
      </c>
      <c r="H76">
        <f t="shared" si="11"/>
        <v>4</v>
      </c>
      <c r="I76" s="1" t="s">
        <v>54</v>
      </c>
      <c r="J76" s="9">
        <v>1</v>
      </c>
      <c r="K76" s="10">
        <v>1</v>
      </c>
      <c r="L76">
        <f t="shared" si="14"/>
        <v>2</v>
      </c>
      <c r="M76" t="s">
        <v>18</v>
      </c>
      <c r="N76">
        <v>3</v>
      </c>
      <c r="O76">
        <v>0</v>
      </c>
      <c r="P76">
        <v>3</v>
      </c>
      <c r="Q76" s="1" t="s">
        <v>13</v>
      </c>
      <c r="R76" s="2">
        <v>8</v>
      </c>
      <c r="S76" s="2">
        <v>4</v>
      </c>
      <c r="T76">
        <f t="shared" si="13"/>
        <v>12</v>
      </c>
      <c r="U76" t="s">
        <v>43</v>
      </c>
      <c r="V76">
        <v>1</v>
      </c>
      <c r="W76">
        <v>5</v>
      </c>
      <c r="X76">
        <f t="shared" si="6"/>
        <v>6</v>
      </c>
      <c r="Y76" t="s">
        <v>48</v>
      </c>
      <c r="Z76" s="2">
        <v>3</v>
      </c>
      <c r="AA76">
        <v>3</v>
      </c>
      <c r="AB76">
        <f t="shared" si="7"/>
        <v>6</v>
      </c>
    </row>
    <row r="77" spans="1:28">
      <c r="A77" t="s">
        <v>20</v>
      </c>
      <c r="B77">
        <v>1</v>
      </c>
      <c r="C77">
        <v>0</v>
      </c>
      <c r="D77">
        <f t="shared" si="15"/>
        <v>1</v>
      </c>
      <c r="E77" t="s">
        <v>53</v>
      </c>
      <c r="F77">
        <v>2</v>
      </c>
      <c r="G77">
        <v>4</v>
      </c>
      <c r="H77">
        <f t="shared" si="11"/>
        <v>6</v>
      </c>
      <c r="I77" s="1" t="s">
        <v>54</v>
      </c>
      <c r="J77" s="9">
        <v>1</v>
      </c>
      <c r="K77">
        <v>1</v>
      </c>
      <c r="L77">
        <f t="shared" si="14"/>
        <v>2</v>
      </c>
      <c r="M77" t="s">
        <v>18</v>
      </c>
      <c r="N77">
        <v>3</v>
      </c>
      <c r="O77">
        <v>1</v>
      </c>
      <c r="P77">
        <v>4</v>
      </c>
      <c r="Q77" s="1" t="s">
        <v>21</v>
      </c>
      <c r="R77" s="2">
        <v>10</v>
      </c>
      <c r="S77" s="2">
        <v>8</v>
      </c>
      <c r="T77">
        <f t="shared" si="13"/>
        <v>18</v>
      </c>
      <c r="U77" t="s">
        <v>43</v>
      </c>
      <c r="V77">
        <v>2</v>
      </c>
      <c r="W77">
        <v>4</v>
      </c>
      <c r="X77">
        <f t="shared" si="6"/>
        <v>6</v>
      </c>
      <c r="Y77" t="s">
        <v>48</v>
      </c>
      <c r="Z77" s="2">
        <v>3</v>
      </c>
      <c r="AA77" s="2">
        <v>6</v>
      </c>
      <c r="AB77">
        <f t="shared" si="7"/>
        <v>9</v>
      </c>
    </row>
    <row r="78" spans="1:28">
      <c r="A78" t="s">
        <v>20</v>
      </c>
      <c r="B78">
        <v>1</v>
      </c>
      <c r="C78">
        <v>0</v>
      </c>
      <c r="D78">
        <f t="shared" si="15"/>
        <v>1</v>
      </c>
      <c r="E78" t="s">
        <v>53</v>
      </c>
      <c r="F78">
        <v>2</v>
      </c>
      <c r="G78">
        <v>0</v>
      </c>
      <c r="H78">
        <f t="shared" si="11"/>
        <v>2</v>
      </c>
      <c r="I78" s="1" t="s">
        <v>54</v>
      </c>
      <c r="J78" s="9">
        <v>1</v>
      </c>
      <c r="K78" s="2">
        <v>1</v>
      </c>
      <c r="L78">
        <f t="shared" si="14"/>
        <v>2</v>
      </c>
      <c r="M78" t="s">
        <v>18</v>
      </c>
      <c r="N78">
        <v>3</v>
      </c>
      <c r="O78">
        <v>1</v>
      </c>
      <c r="P78">
        <v>4</v>
      </c>
      <c r="U78" t="s">
        <v>43</v>
      </c>
      <c r="V78">
        <v>1</v>
      </c>
      <c r="W78">
        <v>0</v>
      </c>
      <c r="X78">
        <f t="shared" si="6"/>
        <v>1</v>
      </c>
      <c r="Y78" t="s">
        <v>48</v>
      </c>
      <c r="Z78" s="2">
        <v>3</v>
      </c>
      <c r="AA78">
        <v>7</v>
      </c>
      <c r="AB78">
        <f t="shared" si="7"/>
        <v>10</v>
      </c>
    </row>
    <row r="79" spans="1:28">
      <c r="A79" t="s">
        <v>20</v>
      </c>
      <c r="B79">
        <v>1</v>
      </c>
      <c r="C79">
        <v>0</v>
      </c>
      <c r="D79">
        <f t="shared" si="15"/>
        <v>1</v>
      </c>
      <c r="E79" t="s">
        <v>53</v>
      </c>
      <c r="F79">
        <v>2</v>
      </c>
      <c r="G79">
        <v>0</v>
      </c>
      <c r="H79">
        <f t="shared" si="11"/>
        <v>2</v>
      </c>
      <c r="I79" s="1" t="s">
        <v>54</v>
      </c>
      <c r="J79" s="9">
        <v>1</v>
      </c>
      <c r="K79" s="2">
        <v>1</v>
      </c>
      <c r="L79">
        <f t="shared" si="14"/>
        <v>2</v>
      </c>
      <c r="M79" t="s">
        <v>18</v>
      </c>
      <c r="N79">
        <v>3</v>
      </c>
      <c r="O79">
        <v>2</v>
      </c>
      <c r="P79">
        <v>5</v>
      </c>
      <c r="Q79" t="s">
        <v>49</v>
      </c>
      <c r="R79" t="s">
        <v>50</v>
      </c>
      <c r="S79" t="s">
        <v>51</v>
      </c>
      <c r="T79" t="s">
        <v>52</v>
      </c>
      <c r="U79" t="s">
        <v>43</v>
      </c>
      <c r="V79">
        <v>1</v>
      </c>
      <c r="W79">
        <v>0</v>
      </c>
      <c r="X79">
        <f t="shared" si="6"/>
        <v>1</v>
      </c>
      <c r="Y79" t="s">
        <v>48</v>
      </c>
      <c r="Z79" s="2">
        <v>3</v>
      </c>
      <c r="AA79" s="2">
        <v>8</v>
      </c>
      <c r="AB79">
        <f t="shared" si="7"/>
        <v>11</v>
      </c>
    </row>
    <row r="80" spans="1:28">
      <c r="A80" t="s">
        <v>20</v>
      </c>
      <c r="B80">
        <v>1</v>
      </c>
      <c r="C80">
        <v>0</v>
      </c>
      <c r="D80">
        <f t="shared" si="15"/>
        <v>1</v>
      </c>
      <c r="E80" t="s">
        <v>53</v>
      </c>
      <c r="F80">
        <v>2</v>
      </c>
      <c r="G80">
        <v>0</v>
      </c>
      <c r="H80">
        <f t="shared" si="11"/>
        <v>2</v>
      </c>
      <c r="I80" s="1" t="s">
        <v>54</v>
      </c>
      <c r="J80" s="9">
        <v>1</v>
      </c>
      <c r="K80" s="2">
        <v>1</v>
      </c>
      <c r="L80">
        <f t="shared" si="14"/>
        <v>2</v>
      </c>
      <c r="M80" t="s">
        <v>18</v>
      </c>
      <c r="N80">
        <v>3</v>
      </c>
      <c r="O80">
        <v>2</v>
      </c>
      <c r="P80">
        <v>5</v>
      </c>
      <c r="Q80" t="s">
        <v>55</v>
      </c>
      <c r="R80">
        <v>1</v>
      </c>
      <c r="S80">
        <v>1</v>
      </c>
      <c r="T80">
        <f t="shared" ref="T80:T106" si="16">SUM(R80:S80)</f>
        <v>2</v>
      </c>
      <c r="U80" t="s">
        <v>43</v>
      </c>
      <c r="V80">
        <v>1</v>
      </c>
      <c r="W80">
        <v>1</v>
      </c>
      <c r="X80">
        <f t="shared" si="6"/>
        <v>2</v>
      </c>
      <c r="Y80" t="s">
        <v>48</v>
      </c>
      <c r="Z80" s="2">
        <v>3</v>
      </c>
      <c r="AA80" s="2">
        <v>0</v>
      </c>
      <c r="AB80">
        <f t="shared" si="7"/>
        <v>3</v>
      </c>
    </row>
    <row r="81" spans="1:28">
      <c r="A81" t="s">
        <v>20</v>
      </c>
      <c r="B81">
        <v>1</v>
      </c>
      <c r="C81">
        <v>0</v>
      </c>
      <c r="D81">
        <f t="shared" si="15"/>
        <v>1</v>
      </c>
      <c r="E81" t="s">
        <v>53</v>
      </c>
      <c r="F81">
        <v>2</v>
      </c>
      <c r="G81">
        <v>0</v>
      </c>
      <c r="H81">
        <f t="shared" si="11"/>
        <v>2</v>
      </c>
      <c r="I81" s="1" t="s">
        <v>54</v>
      </c>
      <c r="J81" s="9">
        <v>1</v>
      </c>
      <c r="K81">
        <v>1</v>
      </c>
      <c r="L81">
        <f t="shared" si="14"/>
        <v>2</v>
      </c>
      <c r="M81" t="s">
        <v>18</v>
      </c>
      <c r="N81">
        <v>3</v>
      </c>
      <c r="O81">
        <v>3</v>
      </c>
      <c r="P81">
        <v>6</v>
      </c>
      <c r="Q81" t="s">
        <v>55</v>
      </c>
      <c r="R81">
        <v>1</v>
      </c>
      <c r="S81">
        <v>1</v>
      </c>
      <c r="T81">
        <f t="shared" si="16"/>
        <v>2</v>
      </c>
      <c r="U81" t="s">
        <v>43</v>
      </c>
      <c r="V81">
        <v>1</v>
      </c>
      <c r="W81">
        <v>3</v>
      </c>
      <c r="X81">
        <f t="shared" si="6"/>
        <v>4</v>
      </c>
      <c r="Y81" t="s">
        <v>48</v>
      </c>
      <c r="Z81" s="2">
        <v>4</v>
      </c>
      <c r="AA81">
        <v>2</v>
      </c>
      <c r="AB81">
        <f t="shared" si="7"/>
        <v>6</v>
      </c>
    </row>
    <row r="82" spans="1:28">
      <c r="A82" t="s">
        <v>20</v>
      </c>
      <c r="B82">
        <v>1</v>
      </c>
      <c r="C82">
        <v>0</v>
      </c>
      <c r="D82">
        <f t="shared" si="15"/>
        <v>1</v>
      </c>
      <c r="E82" t="s">
        <v>53</v>
      </c>
      <c r="F82">
        <v>2</v>
      </c>
      <c r="G82">
        <v>0</v>
      </c>
      <c r="H82">
        <f t="shared" si="11"/>
        <v>2</v>
      </c>
      <c r="I82" s="1" t="s">
        <v>54</v>
      </c>
      <c r="J82" s="9">
        <v>1</v>
      </c>
      <c r="K82" s="2">
        <v>1</v>
      </c>
      <c r="L82">
        <f t="shared" si="14"/>
        <v>2</v>
      </c>
      <c r="M82" t="s">
        <v>18</v>
      </c>
      <c r="N82">
        <v>3</v>
      </c>
      <c r="O82">
        <v>3</v>
      </c>
      <c r="P82">
        <v>6</v>
      </c>
      <c r="Q82" t="s">
        <v>55</v>
      </c>
      <c r="R82">
        <v>1</v>
      </c>
      <c r="S82">
        <v>1</v>
      </c>
      <c r="T82">
        <f t="shared" si="16"/>
        <v>2</v>
      </c>
      <c r="Y82" t="s">
        <v>48</v>
      </c>
      <c r="Z82" s="2">
        <v>4</v>
      </c>
      <c r="AA82">
        <v>2</v>
      </c>
      <c r="AB82">
        <f t="shared" si="7"/>
        <v>6</v>
      </c>
    </row>
    <row r="83" spans="1:28">
      <c r="A83" t="s">
        <v>20</v>
      </c>
      <c r="B83">
        <v>1</v>
      </c>
      <c r="C83">
        <v>0</v>
      </c>
      <c r="D83">
        <f t="shared" si="15"/>
        <v>1</v>
      </c>
      <c r="E83" t="s">
        <v>53</v>
      </c>
      <c r="F83">
        <v>2</v>
      </c>
      <c r="G83">
        <v>0</v>
      </c>
      <c r="H83">
        <f t="shared" si="11"/>
        <v>2</v>
      </c>
      <c r="I83" s="1" t="s">
        <v>54</v>
      </c>
      <c r="J83" s="9">
        <v>1</v>
      </c>
      <c r="K83" s="2">
        <v>1</v>
      </c>
      <c r="L83">
        <f t="shared" si="14"/>
        <v>2</v>
      </c>
      <c r="M83" t="s">
        <v>18</v>
      </c>
      <c r="N83">
        <v>3</v>
      </c>
      <c r="O83">
        <v>4</v>
      </c>
      <c r="P83">
        <v>7</v>
      </c>
      <c r="Q83" t="s">
        <v>55</v>
      </c>
      <c r="R83">
        <v>1</v>
      </c>
      <c r="S83">
        <v>2</v>
      </c>
      <c r="T83">
        <f t="shared" si="16"/>
        <v>3</v>
      </c>
      <c r="U83" t="s">
        <v>38</v>
      </c>
      <c r="V83" t="s">
        <v>39</v>
      </c>
      <c r="W83" t="s">
        <v>40</v>
      </c>
      <c r="X83" t="s">
        <v>41</v>
      </c>
      <c r="Y83" t="s">
        <v>48</v>
      </c>
      <c r="Z83" s="2">
        <v>4</v>
      </c>
      <c r="AA83">
        <v>6</v>
      </c>
      <c r="AB83">
        <f t="shared" si="7"/>
        <v>10</v>
      </c>
    </row>
    <row r="84" spans="1:28">
      <c r="A84" t="s">
        <v>20</v>
      </c>
      <c r="B84">
        <v>1</v>
      </c>
      <c r="C84">
        <v>0</v>
      </c>
      <c r="D84">
        <f t="shared" si="15"/>
        <v>1</v>
      </c>
      <c r="E84" t="s">
        <v>53</v>
      </c>
      <c r="F84">
        <v>2</v>
      </c>
      <c r="G84">
        <v>0</v>
      </c>
      <c r="H84">
        <f t="shared" si="11"/>
        <v>2</v>
      </c>
      <c r="I84" s="1" t="s">
        <v>54</v>
      </c>
      <c r="J84" s="9">
        <v>1</v>
      </c>
      <c r="K84" s="2">
        <v>1</v>
      </c>
      <c r="L84">
        <f t="shared" si="14"/>
        <v>2</v>
      </c>
      <c r="M84" t="s">
        <v>18</v>
      </c>
      <c r="N84">
        <v>3</v>
      </c>
      <c r="O84">
        <v>4</v>
      </c>
      <c r="P84">
        <v>7</v>
      </c>
      <c r="Q84" t="s">
        <v>55</v>
      </c>
      <c r="R84">
        <v>1</v>
      </c>
      <c r="S84">
        <v>0</v>
      </c>
      <c r="T84">
        <f t="shared" si="16"/>
        <v>1</v>
      </c>
      <c r="U84" t="s">
        <v>44</v>
      </c>
      <c r="V84">
        <v>1</v>
      </c>
      <c r="W84">
        <v>1</v>
      </c>
      <c r="X84">
        <f t="shared" ref="X84:X120" si="17">SUM(V84:W84)</f>
        <v>2</v>
      </c>
      <c r="Y84" t="s">
        <v>48</v>
      </c>
      <c r="Z84" s="2">
        <v>5</v>
      </c>
      <c r="AA84">
        <v>3</v>
      </c>
      <c r="AB84">
        <f t="shared" si="7"/>
        <v>8</v>
      </c>
    </row>
    <row r="85" spans="1:28">
      <c r="A85" t="s">
        <v>20</v>
      </c>
      <c r="B85">
        <v>1</v>
      </c>
      <c r="C85">
        <v>0</v>
      </c>
      <c r="D85">
        <f t="shared" si="15"/>
        <v>1</v>
      </c>
      <c r="E85" t="s">
        <v>53</v>
      </c>
      <c r="F85">
        <v>2</v>
      </c>
      <c r="G85">
        <v>0</v>
      </c>
      <c r="H85">
        <f t="shared" si="11"/>
        <v>2</v>
      </c>
      <c r="I85" s="1" t="s">
        <v>54</v>
      </c>
      <c r="J85" s="9">
        <v>1</v>
      </c>
      <c r="K85" s="2">
        <v>1</v>
      </c>
      <c r="L85">
        <f t="shared" si="14"/>
        <v>2</v>
      </c>
      <c r="M85" t="s">
        <v>18</v>
      </c>
      <c r="N85">
        <v>4</v>
      </c>
      <c r="O85">
        <v>0</v>
      </c>
      <c r="P85">
        <v>4</v>
      </c>
      <c r="Q85" t="s">
        <v>55</v>
      </c>
      <c r="R85">
        <v>1</v>
      </c>
      <c r="S85">
        <v>0</v>
      </c>
      <c r="T85">
        <f t="shared" si="16"/>
        <v>1</v>
      </c>
      <c r="U85" t="s">
        <v>44</v>
      </c>
      <c r="V85">
        <v>1</v>
      </c>
      <c r="W85">
        <v>1</v>
      </c>
      <c r="X85">
        <f t="shared" si="17"/>
        <v>2</v>
      </c>
      <c r="Y85" t="s">
        <v>48</v>
      </c>
      <c r="Z85" s="2">
        <v>5</v>
      </c>
      <c r="AA85">
        <v>6</v>
      </c>
      <c r="AB85">
        <f t="shared" si="7"/>
        <v>11</v>
      </c>
    </row>
    <row r="86" spans="1:28">
      <c r="A86" t="s">
        <v>20</v>
      </c>
      <c r="B86">
        <v>1</v>
      </c>
      <c r="C86">
        <v>0</v>
      </c>
      <c r="D86">
        <f t="shared" si="15"/>
        <v>1</v>
      </c>
      <c r="E86" t="s">
        <v>53</v>
      </c>
      <c r="F86">
        <v>2</v>
      </c>
      <c r="G86">
        <v>0</v>
      </c>
      <c r="H86">
        <f t="shared" si="11"/>
        <v>2</v>
      </c>
      <c r="I86" s="1" t="s">
        <v>54</v>
      </c>
      <c r="J86" s="9">
        <v>1</v>
      </c>
      <c r="K86" s="2">
        <v>1</v>
      </c>
      <c r="L86">
        <f t="shared" si="14"/>
        <v>2</v>
      </c>
      <c r="M86" t="s">
        <v>18</v>
      </c>
      <c r="N86">
        <v>4</v>
      </c>
      <c r="O86">
        <v>1</v>
      </c>
      <c r="P86">
        <v>5</v>
      </c>
      <c r="Q86" t="s">
        <v>55</v>
      </c>
      <c r="R86">
        <v>2</v>
      </c>
      <c r="S86">
        <v>1</v>
      </c>
      <c r="T86">
        <f t="shared" si="16"/>
        <v>3</v>
      </c>
      <c r="U86" t="s">
        <v>44</v>
      </c>
      <c r="V86">
        <v>1</v>
      </c>
      <c r="W86">
        <v>1</v>
      </c>
      <c r="X86">
        <f t="shared" si="17"/>
        <v>2</v>
      </c>
      <c r="Y86" t="s">
        <v>48</v>
      </c>
      <c r="Z86" s="2">
        <v>6</v>
      </c>
      <c r="AA86">
        <v>4</v>
      </c>
      <c r="AB86">
        <f t="shared" si="7"/>
        <v>10</v>
      </c>
    </row>
    <row r="87" spans="1:28">
      <c r="A87" t="s">
        <v>20</v>
      </c>
      <c r="B87">
        <v>1</v>
      </c>
      <c r="C87">
        <v>0</v>
      </c>
      <c r="D87">
        <f t="shared" si="15"/>
        <v>1</v>
      </c>
      <c r="E87" t="s">
        <v>53</v>
      </c>
      <c r="F87">
        <v>2</v>
      </c>
      <c r="G87">
        <v>0</v>
      </c>
      <c r="H87">
        <f t="shared" si="11"/>
        <v>2</v>
      </c>
      <c r="I87" s="1" t="s">
        <v>54</v>
      </c>
      <c r="J87" s="9">
        <v>1</v>
      </c>
      <c r="K87" s="2">
        <v>1</v>
      </c>
      <c r="L87">
        <f t="shared" si="14"/>
        <v>2</v>
      </c>
      <c r="M87" t="s">
        <v>18</v>
      </c>
      <c r="N87">
        <v>4</v>
      </c>
      <c r="O87">
        <v>1</v>
      </c>
      <c r="P87">
        <v>5</v>
      </c>
      <c r="Q87" t="s">
        <v>55</v>
      </c>
      <c r="R87">
        <v>2</v>
      </c>
      <c r="S87">
        <v>2</v>
      </c>
      <c r="T87">
        <f t="shared" si="16"/>
        <v>4</v>
      </c>
      <c r="U87" t="s">
        <v>44</v>
      </c>
      <c r="V87">
        <v>1</v>
      </c>
      <c r="W87">
        <v>1</v>
      </c>
      <c r="X87">
        <f t="shared" si="17"/>
        <v>2</v>
      </c>
      <c r="Y87" t="s">
        <v>48</v>
      </c>
      <c r="Z87" s="2">
        <v>7</v>
      </c>
      <c r="AA87" s="2">
        <v>1</v>
      </c>
      <c r="AB87">
        <f t="shared" si="7"/>
        <v>8</v>
      </c>
    </row>
    <row r="88" spans="1:28">
      <c r="A88" t="s">
        <v>20</v>
      </c>
      <c r="B88">
        <v>1</v>
      </c>
      <c r="C88">
        <v>0</v>
      </c>
      <c r="D88">
        <f t="shared" si="15"/>
        <v>1</v>
      </c>
      <c r="E88" t="s">
        <v>53</v>
      </c>
      <c r="F88">
        <v>2</v>
      </c>
      <c r="G88">
        <v>0</v>
      </c>
      <c r="H88">
        <f t="shared" si="11"/>
        <v>2</v>
      </c>
      <c r="I88" s="1" t="s">
        <v>54</v>
      </c>
      <c r="J88" s="9">
        <v>1</v>
      </c>
      <c r="K88" s="2">
        <v>1</v>
      </c>
      <c r="L88">
        <f t="shared" si="14"/>
        <v>2</v>
      </c>
      <c r="M88" t="s">
        <v>18</v>
      </c>
      <c r="N88">
        <v>4</v>
      </c>
      <c r="O88">
        <v>2</v>
      </c>
      <c r="P88">
        <v>6</v>
      </c>
      <c r="Q88" t="s">
        <v>55</v>
      </c>
      <c r="R88">
        <v>2</v>
      </c>
      <c r="S88">
        <v>3</v>
      </c>
      <c r="T88">
        <f t="shared" si="16"/>
        <v>5</v>
      </c>
      <c r="U88" t="s">
        <v>44</v>
      </c>
      <c r="V88">
        <v>1</v>
      </c>
      <c r="W88">
        <v>2</v>
      </c>
      <c r="X88">
        <f t="shared" si="17"/>
        <v>3</v>
      </c>
      <c r="Y88" t="s">
        <v>48</v>
      </c>
      <c r="Z88" s="2">
        <v>7</v>
      </c>
      <c r="AA88" s="2">
        <v>3</v>
      </c>
      <c r="AB88">
        <f t="shared" si="7"/>
        <v>10</v>
      </c>
    </row>
    <row r="89" spans="1:28">
      <c r="A89" t="s">
        <v>20</v>
      </c>
      <c r="B89">
        <v>1</v>
      </c>
      <c r="C89">
        <v>0</v>
      </c>
      <c r="D89">
        <f t="shared" si="15"/>
        <v>1</v>
      </c>
      <c r="E89" t="s">
        <v>53</v>
      </c>
      <c r="F89">
        <v>2</v>
      </c>
      <c r="G89">
        <v>0</v>
      </c>
      <c r="H89">
        <f t="shared" si="11"/>
        <v>2</v>
      </c>
      <c r="I89" s="1" t="s">
        <v>54</v>
      </c>
      <c r="J89" s="9">
        <v>1</v>
      </c>
      <c r="K89" s="2">
        <v>1</v>
      </c>
      <c r="L89">
        <f t="shared" si="14"/>
        <v>2</v>
      </c>
      <c r="M89" t="s">
        <v>18</v>
      </c>
      <c r="N89">
        <v>4</v>
      </c>
      <c r="O89">
        <v>2</v>
      </c>
      <c r="P89">
        <v>6</v>
      </c>
      <c r="Q89" t="s">
        <v>55</v>
      </c>
      <c r="R89">
        <v>2</v>
      </c>
      <c r="S89">
        <v>4</v>
      </c>
      <c r="T89">
        <f t="shared" si="16"/>
        <v>6</v>
      </c>
      <c r="U89" t="s">
        <v>44</v>
      </c>
      <c r="V89">
        <v>1</v>
      </c>
      <c r="W89">
        <v>3</v>
      </c>
      <c r="X89">
        <f t="shared" si="17"/>
        <v>4</v>
      </c>
      <c r="Y89" t="s">
        <v>48</v>
      </c>
      <c r="Z89" s="2">
        <v>7</v>
      </c>
      <c r="AA89">
        <v>6</v>
      </c>
      <c r="AB89">
        <f t="shared" si="7"/>
        <v>13</v>
      </c>
    </row>
    <row r="90" spans="1:28">
      <c r="A90" t="s">
        <v>20</v>
      </c>
      <c r="B90">
        <v>1</v>
      </c>
      <c r="C90">
        <v>0</v>
      </c>
      <c r="D90">
        <f t="shared" si="15"/>
        <v>1</v>
      </c>
      <c r="E90" t="s">
        <v>53</v>
      </c>
      <c r="F90">
        <v>2</v>
      </c>
      <c r="G90">
        <v>0</v>
      </c>
      <c r="H90">
        <f t="shared" si="11"/>
        <v>2</v>
      </c>
      <c r="I90" s="1" t="s">
        <v>54</v>
      </c>
      <c r="J90" s="9">
        <v>1</v>
      </c>
      <c r="K90">
        <v>1</v>
      </c>
      <c r="L90">
        <f t="shared" si="14"/>
        <v>2</v>
      </c>
      <c r="M90" t="s">
        <v>18</v>
      </c>
      <c r="N90">
        <v>5</v>
      </c>
      <c r="O90">
        <v>2</v>
      </c>
      <c r="P90">
        <v>7</v>
      </c>
      <c r="Q90" t="s">
        <v>55</v>
      </c>
      <c r="R90">
        <v>2</v>
      </c>
      <c r="S90">
        <v>5</v>
      </c>
      <c r="T90">
        <f t="shared" si="16"/>
        <v>7</v>
      </c>
      <c r="U90" t="s">
        <v>44</v>
      </c>
      <c r="V90">
        <v>1</v>
      </c>
      <c r="W90">
        <v>4</v>
      </c>
      <c r="X90">
        <f t="shared" si="17"/>
        <v>5</v>
      </c>
    </row>
    <row r="91" spans="1:28">
      <c r="A91" t="s">
        <v>20</v>
      </c>
      <c r="B91">
        <v>1</v>
      </c>
      <c r="C91">
        <v>0</v>
      </c>
      <c r="D91">
        <f t="shared" si="15"/>
        <v>1</v>
      </c>
      <c r="E91" t="s">
        <v>53</v>
      </c>
      <c r="F91">
        <v>2</v>
      </c>
      <c r="G91">
        <v>0</v>
      </c>
      <c r="H91">
        <f t="shared" si="11"/>
        <v>2</v>
      </c>
      <c r="I91" s="1" t="s">
        <v>54</v>
      </c>
      <c r="J91" s="9">
        <v>1</v>
      </c>
      <c r="K91">
        <v>1</v>
      </c>
      <c r="L91">
        <f t="shared" si="14"/>
        <v>2</v>
      </c>
      <c r="M91" t="s">
        <v>18</v>
      </c>
      <c r="N91">
        <v>5</v>
      </c>
      <c r="O91">
        <v>6</v>
      </c>
      <c r="P91">
        <v>11</v>
      </c>
      <c r="Q91" t="s">
        <v>55</v>
      </c>
      <c r="R91">
        <v>2</v>
      </c>
      <c r="S91">
        <v>0</v>
      </c>
      <c r="T91">
        <f t="shared" si="16"/>
        <v>2</v>
      </c>
      <c r="U91" t="s">
        <v>44</v>
      </c>
      <c r="V91">
        <v>1</v>
      </c>
      <c r="W91">
        <v>4</v>
      </c>
      <c r="X91">
        <f t="shared" si="17"/>
        <v>5</v>
      </c>
    </row>
    <row r="92" spans="1:28">
      <c r="A92" t="s">
        <v>20</v>
      </c>
      <c r="B92">
        <v>1</v>
      </c>
      <c r="C92">
        <v>0</v>
      </c>
      <c r="D92">
        <f t="shared" si="15"/>
        <v>1</v>
      </c>
      <c r="E92" t="s">
        <v>53</v>
      </c>
      <c r="F92">
        <v>3</v>
      </c>
      <c r="G92">
        <v>0</v>
      </c>
      <c r="H92">
        <f t="shared" si="11"/>
        <v>3</v>
      </c>
      <c r="I92" s="1" t="s">
        <v>54</v>
      </c>
      <c r="J92" s="2">
        <v>1</v>
      </c>
      <c r="K92" s="2">
        <v>2</v>
      </c>
      <c r="L92">
        <f t="shared" si="14"/>
        <v>3</v>
      </c>
      <c r="M92" t="s">
        <v>18</v>
      </c>
      <c r="N92">
        <v>5</v>
      </c>
      <c r="O92">
        <v>6</v>
      </c>
      <c r="P92">
        <v>11</v>
      </c>
      <c r="Q92" t="s">
        <v>55</v>
      </c>
      <c r="R92">
        <v>3</v>
      </c>
      <c r="S92">
        <v>2</v>
      </c>
      <c r="T92">
        <f t="shared" si="16"/>
        <v>5</v>
      </c>
      <c r="U92" t="s">
        <v>44</v>
      </c>
      <c r="V92">
        <v>1</v>
      </c>
      <c r="W92">
        <v>0</v>
      </c>
      <c r="X92">
        <f t="shared" si="17"/>
        <v>1</v>
      </c>
    </row>
    <row r="93" spans="1:28">
      <c r="A93" t="s">
        <v>20</v>
      </c>
      <c r="B93">
        <v>1</v>
      </c>
      <c r="C93">
        <v>0</v>
      </c>
      <c r="D93">
        <f t="shared" si="15"/>
        <v>1</v>
      </c>
      <c r="E93" t="s">
        <v>53</v>
      </c>
      <c r="F93">
        <v>3</v>
      </c>
      <c r="G93">
        <v>0</v>
      </c>
      <c r="H93">
        <f t="shared" si="11"/>
        <v>3</v>
      </c>
      <c r="I93" s="1" t="s">
        <v>54</v>
      </c>
      <c r="J93" s="9">
        <v>1</v>
      </c>
      <c r="K93" s="2">
        <v>2</v>
      </c>
      <c r="L93">
        <f t="shared" si="14"/>
        <v>3</v>
      </c>
      <c r="M93" t="s">
        <v>18</v>
      </c>
      <c r="N93">
        <v>6</v>
      </c>
      <c r="O93">
        <v>2</v>
      </c>
      <c r="P93">
        <v>8</v>
      </c>
      <c r="Q93" t="s">
        <v>55</v>
      </c>
      <c r="R93">
        <v>3</v>
      </c>
      <c r="S93">
        <v>3</v>
      </c>
      <c r="T93">
        <f t="shared" si="16"/>
        <v>6</v>
      </c>
      <c r="U93" t="s">
        <v>44</v>
      </c>
      <c r="V93">
        <v>1</v>
      </c>
      <c r="W93">
        <v>0</v>
      </c>
      <c r="X93">
        <f t="shared" si="17"/>
        <v>1</v>
      </c>
    </row>
    <row r="94" spans="1:28">
      <c r="A94" t="s">
        <v>20</v>
      </c>
      <c r="B94">
        <v>1</v>
      </c>
      <c r="C94">
        <v>0</v>
      </c>
      <c r="D94">
        <f t="shared" si="15"/>
        <v>1</v>
      </c>
      <c r="E94" t="s">
        <v>53</v>
      </c>
      <c r="F94">
        <v>3</v>
      </c>
      <c r="G94">
        <v>0</v>
      </c>
      <c r="H94">
        <f t="shared" si="11"/>
        <v>3</v>
      </c>
      <c r="I94" s="1" t="s">
        <v>54</v>
      </c>
      <c r="J94" s="9">
        <v>1</v>
      </c>
      <c r="K94">
        <v>2</v>
      </c>
      <c r="L94">
        <f t="shared" si="14"/>
        <v>3</v>
      </c>
      <c r="M94" t="s">
        <v>18</v>
      </c>
      <c r="N94">
        <v>6</v>
      </c>
      <c r="O94">
        <v>5</v>
      </c>
      <c r="P94">
        <v>11</v>
      </c>
      <c r="Q94" t="s">
        <v>55</v>
      </c>
      <c r="R94">
        <v>3</v>
      </c>
      <c r="S94">
        <v>5</v>
      </c>
      <c r="T94">
        <f t="shared" si="16"/>
        <v>8</v>
      </c>
      <c r="U94" t="s">
        <v>44</v>
      </c>
      <c r="V94">
        <v>1</v>
      </c>
      <c r="W94">
        <v>0</v>
      </c>
      <c r="X94">
        <f t="shared" si="17"/>
        <v>1</v>
      </c>
    </row>
    <row r="95" spans="1:28">
      <c r="A95" t="s">
        <v>20</v>
      </c>
      <c r="B95">
        <v>1</v>
      </c>
      <c r="C95">
        <v>0</v>
      </c>
      <c r="D95">
        <f t="shared" si="15"/>
        <v>1</v>
      </c>
      <c r="E95" t="s">
        <v>53</v>
      </c>
      <c r="F95">
        <v>3</v>
      </c>
      <c r="G95">
        <v>0</v>
      </c>
      <c r="H95">
        <f t="shared" si="11"/>
        <v>3</v>
      </c>
      <c r="I95" s="1" t="s">
        <v>54</v>
      </c>
      <c r="J95" s="9">
        <v>1</v>
      </c>
      <c r="K95" s="2">
        <v>2</v>
      </c>
      <c r="L95">
        <f t="shared" si="14"/>
        <v>3</v>
      </c>
      <c r="M95" t="s">
        <v>18</v>
      </c>
      <c r="N95">
        <v>7</v>
      </c>
      <c r="O95">
        <v>4</v>
      </c>
      <c r="P95">
        <v>11</v>
      </c>
      <c r="Q95" t="s">
        <v>55</v>
      </c>
      <c r="R95">
        <v>3</v>
      </c>
      <c r="S95">
        <v>5</v>
      </c>
      <c r="T95">
        <f t="shared" si="16"/>
        <v>8</v>
      </c>
      <c r="U95" t="s">
        <v>44</v>
      </c>
      <c r="V95">
        <v>1</v>
      </c>
      <c r="W95">
        <v>0</v>
      </c>
      <c r="X95">
        <f t="shared" si="17"/>
        <v>1</v>
      </c>
    </row>
    <row r="96" spans="1:28">
      <c r="A96" t="s">
        <v>20</v>
      </c>
      <c r="B96">
        <v>1</v>
      </c>
      <c r="C96">
        <v>0</v>
      </c>
      <c r="D96">
        <f t="shared" si="15"/>
        <v>1</v>
      </c>
      <c r="E96" t="s">
        <v>53</v>
      </c>
      <c r="F96">
        <v>4</v>
      </c>
      <c r="G96">
        <v>0</v>
      </c>
      <c r="H96">
        <f t="shared" si="11"/>
        <v>4</v>
      </c>
      <c r="I96" s="1" t="s">
        <v>54</v>
      </c>
      <c r="J96" s="9">
        <v>1</v>
      </c>
      <c r="K96" s="2">
        <v>2</v>
      </c>
      <c r="L96">
        <f t="shared" si="14"/>
        <v>3</v>
      </c>
      <c r="M96" t="s">
        <v>18</v>
      </c>
      <c r="N96">
        <v>7</v>
      </c>
      <c r="O96">
        <v>5</v>
      </c>
      <c r="P96">
        <v>12</v>
      </c>
      <c r="Q96" t="s">
        <v>55</v>
      </c>
      <c r="R96">
        <v>3</v>
      </c>
      <c r="S96">
        <v>10</v>
      </c>
      <c r="T96">
        <f t="shared" si="16"/>
        <v>13</v>
      </c>
      <c r="U96" t="s">
        <v>44</v>
      </c>
      <c r="V96">
        <v>1</v>
      </c>
      <c r="W96">
        <v>0</v>
      </c>
      <c r="X96">
        <f t="shared" si="17"/>
        <v>1</v>
      </c>
    </row>
    <row r="97" spans="1:24">
      <c r="A97" t="s">
        <v>20</v>
      </c>
      <c r="B97">
        <v>1</v>
      </c>
      <c r="C97">
        <v>0</v>
      </c>
      <c r="D97">
        <f t="shared" si="15"/>
        <v>1</v>
      </c>
      <c r="I97" s="1" t="s">
        <v>54</v>
      </c>
      <c r="J97" s="9">
        <v>1</v>
      </c>
      <c r="K97">
        <v>2</v>
      </c>
      <c r="L97">
        <f t="shared" si="14"/>
        <v>3</v>
      </c>
      <c r="M97" t="s">
        <v>18</v>
      </c>
      <c r="N97">
        <v>8</v>
      </c>
      <c r="O97">
        <v>4</v>
      </c>
      <c r="P97">
        <v>12</v>
      </c>
      <c r="Q97" t="s">
        <v>55</v>
      </c>
      <c r="R97">
        <v>3</v>
      </c>
      <c r="S97">
        <v>0</v>
      </c>
      <c r="T97">
        <f t="shared" si="16"/>
        <v>3</v>
      </c>
      <c r="U97" t="s">
        <v>44</v>
      </c>
      <c r="V97">
        <v>2</v>
      </c>
      <c r="W97">
        <v>2</v>
      </c>
      <c r="X97">
        <f t="shared" si="17"/>
        <v>4</v>
      </c>
    </row>
    <row r="98" spans="1:24">
      <c r="A98" t="s">
        <v>20</v>
      </c>
      <c r="B98">
        <v>1</v>
      </c>
      <c r="C98">
        <v>0</v>
      </c>
      <c r="D98">
        <f t="shared" si="15"/>
        <v>1</v>
      </c>
      <c r="I98" s="1" t="s">
        <v>54</v>
      </c>
      <c r="J98" s="9">
        <v>1</v>
      </c>
      <c r="K98">
        <v>2</v>
      </c>
      <c r="L98">
        <f t="shared" si="14"/>
        <v>3</v>
      </c>
      <c r="M98" t="s">
        <v>18</v>
      </c>
      <c r="N98">
        <v>9</v>
      </c>
      <c r="O98">
        <v>3</v>
      </c>
      <c r="P98">
        <v>12</v>
      </c>
      <c r="Q98" t="s">
        <v>55</v>
      </c>
      <c r="R98">
        <v>5</v>
      </c>
      <c r="S98">
        <v>3</v>
      </c>
      <c r="T98">
        <f t="shared" si="16"/>
        <v>8</v>
      </c>
      <c r="U98" t="s">
        <v>44</v>
      </c>
      <c r="V98">
        <v>2</v>
      </c>
      <c r="W98">
        <v>2</v>
      </c>
      <c r="X98">
        <f t="shared" si="17"/>
        <v>4</v>
      </c>
    </row>
    <row r="99" spans="1:24">
      <c r="A99" t="s">
        <v>20</v>
      </c>
      <c r="B99">
        <v>1</v>
      </c>
      <c r="C99">
        <v>0</v>
      </c>
      <c r="D99">
        <f t="shared" si="15"/>
        <v>1</v>
      </c>
      <c r="I99" s="1" t="s">
        <v>54</v>
      </c>
      <c r="J99" s="9">
        <v>1</v>
      </c>
      <c r="K99" s="3">
        <v>3</v>
      </c>
      <c r="L99">
        <f t="shared" si="14"/>
        <v>4</v>
      </c>
      <c r="Q99" t="s">
        <v>55</v>
      </c>
      <c r="R99">
        <v>5</v>
      </c>
      <c r="S99">
        <v>4</v>
      </c>
      <c r="T99">
        <f t="shared" si="16"/>
        <v>9</v>
      </c>
      <c r="U99" t="s">
        <v>44</v>
      </c>
      <c r="V99">
        <v>2</v>
      </c>
      <c r="W99">
        <v>3</v>
      </c>
      <c r="X99">
        <f t="shared" si="17"/>
        <v>5</v>
      </c>
    </row>
    <row r="100" spans="1:24">
      <c r="A100" t="s">
        <v>20</v>
      </c>
      <c r="B100">
        <v>1</v>
      </c>
      <c r="C100">
        <v>0</v>
      </c>
      <c r="D100">
        <f t="shared" si="15"/>
        <v>1</v>
      </c>
      <c r="I100" s="1" t="s">
        <v>54</v>
      </c>
      <c r="J100" s="9">
        <v>1</v>
      </c>
      <c r="K100" s="2">
        <v>3</v>
      </c>
      <c r="L100">
        <f t="shared" si="14"/>
        <v>4</v>
      </c>
      <c r="Q100" t="s">
        <v>55</v>
      </c>
      <c r="R100">
        <v>6</v>
      </c>
      <c r="S100">
        <v>4</v>
      </c>
      <c r="T100">
        <f t="shared" si="16"/>
        <v>10</v>
      </c>
      <c r="U100" t="s">
        <v>44</v>
      </c>
      <c r="V100">
        <v>2</v>
      </c>
      <c r="W100">
        <v>3</v>
      </c>
      <c r="X100">
        <f t="shared" si="17"/>
        <v>5</v>
      </c>
    </row>
    <row r="101" spans="1:24">
      <c r="A101" t="s">
        <v>20</v>
      </c>
      <c r="B101">
        <v>1</v>
      </c>
      <c r="C101">
        <v>0</v>
      </c>
      <c r="D101">
        <f t="shared" si="15"/>
        <v>1</v>
      </c>
      <c r="I101" s="1" t="s">
        <v>54</v>
      </c>
      <c r="J101" s="2">
        <v>1</v>
      </c>
      <c r="K101" s="2">
        <v>0</v>
      </c>
      <c r="L101">
        <f t="shared" si="14"/>
        <v>1</v>
      </c>
      <c r="Q101" t="s">
        <v>55</v>
      </c>
      <c r="R101">
        <v>6</v>
      </c>
      <c r="S101">
        <v>4</v>
      </c>
      <c r="T101">
        <f t="shared" si="16"/>
        <v>10</v>
      </c>
      <c r="U101" t="s">
        <v>44</v>
      </c>
      <c r="V101">
        <v>2</v>
      </c>
      <c r="W101">
        <v>5</v>
      </c>
      <c r="X101">
        <f t="shared" si="17"/>
        <v>7</v>
      </c>
    </row>
    <row r="102" spans="1:24">
      <c r="A102" t="s">
        <v>20</v>
      </c>
      <c r="B102">
        <v>1</v>
      </c>
      <c r="C102">
        <v>1</v>
      </c>
      <c r="D102">
        <f t="shared" si="15"/>
        <v>2</v>
      </c>
      <c r="I102" s="1" t="s">
        <v>54</v>
      </c>
      <c r="J102" s="9">
        <v>1</v>
      </c>
      <c r="K102" s="2">
        <v>0</v>
      </c>
      <c r="L102">
        <f t="shared" si="14"/>
        <v>1</v>
      </c>
      <c r="Q102" t="s">
        <v>55</v>
      </c>
      <c r="R102">
        <v>6</v>
      </c>
      <c r="S102">
        <v>5</v>
      </c>
      <c r="T102">
        <f t="shared" si="16"/>
        <v>11</v>
      </c>
      <c r="U102" t="s">
        <v>44</v>
      </c>
      <c r="V102">
        <v>2</v>
      </c>
      <c r="W102">
        <v>5</v>
      </c>
      <c r="X102">
        <f t="shared" si="17"/>
        <v>7</v>
      </c>
    </row>
    <row r="103" spans="1:24">
      <c r="A103" t="s">
        <v>20</v>
      </c>
      <c r="B103">
        <v>1</v>
      </c>
      <c r="C103">
        <v>1</v>
      </c>
      <c r="D103">
        <f t="shared" si="15"/>
        <v>2</v>
      </c>
      <c r="I103" s="1" t="s">
        <v>54</v>
      </c>
      <c r="J103" s="9">
        <v>1</v>
      </c>
      <c r="K103" s="2">
        <v>0</v>
      </c>
      <c r="L103">
        <f t="shared" si="14"/>
        <v>1</v>
      </c>
      <c r="Q103" t="s">
        <v>55</v>
      </c>
      <c r="R103">
        <v>7</v>
      </c>
      <c r="S103">
        <v>5</v>
      </c>
      <c r="T103">
        <f t="shared" si="16"/>
        <v>12</v>
      </c>
      <c r="U103" t="s">
        <v>44</v>
      </c>
      <c r="V103">
        <v>2</v>
      </c>
      <c r="W103">
        <v>6</v>
      </c>
      <c r="X103">
        <f t="shared" si="17"/>
        <v>8</v>
      </c>
    </row>
    <row r="104" spans="1:24">
      <c r="A104" t="s">
        <v>20</v>
      </c>
      <c r="B104">
        <v>1</v>
      </c>
      <c r="C104">
        <v>1</v>
      </c>
      <c r="D104">
        <f t="shared" si="15"/>
        <v>2</v>
      </c>
      <c r="I104" s="1" t="s">
        <v>54</v>
      </c>
      <c r="J104" s="9">
        <v>1</v>
      </c>
      <c r="K104" s="2">
        <v>0</v>
      </c>
      <c r="L104">
        <f t="shared" si="14"/>
        <v>1</v>
      </c>
      <c r="Q104" t="s">
        <v>55</v>
      </c>
      <c r="R104">
        <v>8</v>
      </c>
      <c r="S104">
        <v>4</v>
      </c>
      <c r="T104">
        <f t="shared" si="16"/>
        <v>12</v>
      </c>
      <c r="U104" t="s">
        <v>44</v>
      </c>
      <c r="V104">
        <v>2</v>
      </c>
      <c r="W104">
        <v>0</v>
      </c>
      <c r="X104">
        <f t="shared" si="17"/>
        <v>2</v>
      </c>
    </row>
    <row r="105" spans="1:24">
      <c r="A105" t="s">
        <v>20</v>
      </c>
      <c r="B105">
        <v>1</v>
      </c>
      <c r="C105">
        <v>1</v>
      </c>
      <c r="D105">
        <f t="shared" si="15"/>
        <v>2</v>
      </c>
      <c r="I105" s="1" t="s">
        <v>54</v>
      </c>
      <c r="J105" s="9">
        <v>1</v>
      </c>
      <c r="K105" s="2">
        <v>0</v>
      </c>
      <c r="L105">
        <f t="shared" si="14"/>
        <v>1</v>
      </c>
      <c r="Q105" t="s">
        <v>55</v>
      </c>
      <c r="R105">
        <v>8</v>
      </c>
      <c r="S105">
        <v>10</v>
      </c>
      <c r="T105">
        <f t="shared" si="16"/>
        <v>18</v>
      </c>
      <c r="U105" t="s">
        <v>44</v>
      </c>
      <c r="V105">
        <v>3</v>
      </c>
      <c r="W105">
        <v>1</v>
      </c>
      <c r="X105">
        <f t="shared" si="17"/>
        <v>4</v>
      </c>
    </row>
    <row r="106" spans="1:24">
      <c r="A106" t="s">
        <v>20</v>
      </c>
      <c r="B106">
        <v>1</v>
      </c>
      <c r="C106">
        <v>1</v>
      </c>
      <c r="D106">
        <f t="shared" si="15"/>
        <v>2</v>
      </c>
      <c r="I106" s="1" t="s">
        <v>54</v>
      </c>
      <c r="J106" s="9">
        <v>1</v>
      </c>
      <c r="K106" s="2">
        <v>0</v>
      </c>
      <c r="L106">
        <f t="shared" si="14"/>
        <v>1</v>
      </c>
      <c r="Q106" t="s">
        <v>55</v>
      </c>
      <c r="R106">
        <v>14</v>
      </c>
      <c r="S106">
        <v>12</v>
      </c>
      <c r="T106">
        <f t="shared" si="16"/>
        <v>26</v>
      </c>
      <c r="U106" t="s">
        <v>44</v>
      </c>
      <c r="V106">
        <v>3</v>
      </c>
      <c r="W106">
        <v>1</v>
      </c>
      <c r="X106">
        <f t="shared" si="17"/>
        <v>4</v>
      </c>
    </row>
    <row r="107" spans="1:24">
      <c r="A107" t="s">
        <v>20</v>
      </c>
      <c r="B107">
        <v>1</v>
      </c>
      <c r="C107">
        <v>2</v>
      </c>
      <c r="D107">
        <f t="shared" si="15"/>
        <v>3</v>
      </c>
      <c r="I107" s="1" t="s">
        <v>54</v>
      </c>
      <c r="J107" s="9">
        <v>1</v>
      </c>
      <c r="K107" s="2">
        <v>0</v>
      </c>
      <c r="L107">
        <f t="shared" si="14"/>
        <v>1</v>
      </c>
      <c r="Q107" s="1"/>
      <c r="R107" s="2"/>
      <c r="S107" s="2"/>
      <c r="U107" t="s">
        <v>44</v>
      </c>
      <c r="V107">
        <v>3</v>
      </c>
      <c r="W107">
        <v>2</v>
      </c>
      <c r="X107">
        <f t="shared" si="17"/>
        <v>5</v>
      </c>
    </row>
    <row r="108" spans="1:24">
      <c r="A108" t="s">
        <v>20</v>
      </c>
      <c r="B108">
        <v>1</v>
      </c>
      <c r="C108">
        <v>2</v>
      </c>
      <c r="D108">
        <f t="shared" si="15"/>
        <v>3</v>
      </c>
      <c r="I108" s="1" t="s">
        <v>54</v>
      </c>
      <c r="J108" s="9">
        <v>1</v>
      </c>
      <c r="K108" s="2">
        <v>0</v>
      </c>
      <c r="L108">
        <f t="shared" si="14"/>
        <v>1</v>
      </c>
      <c r="Q108" t="s">
        <v>49</v>
      </c>
      <c r="R108" t="s">
        <v>50</v>
      </c>
      <c r="S108" t="s">
        <v>51</v>
      </c>
      <c r="T108" t="s">
        <v>52</v>
      </c>
      <c r="U108" t="s">
        <v>44</v>
      </c>
      <c r="V108">
        <v>3</v>
      </c>
      <c r="W108">
        <v>5</v>
      </c>
      <c r="X108">
        <f t="shared" si="17"/>
        <v>8</v>
      </c>
    </row>
    <row r="109" spans="1:24">
      <c r="A109" t="s">
        <v>20</v>
      </c>
      <c r="B109">
        <v>1</v>
      </c>
      <c r="C109">
        <v>2</v>
      </c>
      <c r="D109">
        <f t="shared" si="15"/>
        <v>3</v>
      </c>
      <c r="I109" s="1" t="s">
        <v>54</v>
      </c>
      <c r="J109" s="9">
        <v>1</v>
      </c>
      <c r="K109" s="2">
        <v>0</v>
      </c>
      <c r="L109">
        <f t="shared" si="14"/>
        <v>1</v>
      </c>
      <c r="Q109" t="s">
        <v>56</v>
      </c>
      <c r="R109">
        <v>1</v>
      </c>
      <c r="S109">
        <v>1</v>
      </c>
      <c r="T109">
        <f t="shared" ref="T109:T141" si="18">SUM(R109:S109)</f>
        <v>2</v>
      </c>
      <c r="U109" t="s">
        <v>44</v>
      </c>
      <c r="V109">
        <v>4</v>
      </c>
      <c r="W109">
        <v>4</v>
      </c>
      <c r="X109">
        <f t="shared" si="17"/>
        <v>8</v>
      </c>
    </row>
    <row r="110" spans="1:24">
      <c r="A110" t="s">
        <v>20</v>
      </c>
      <c r="B110">
        <v>1</v>
      </c>
      <c r="C110">
        <v>3</v>
      </c>
      <c r="D110">
        <f t="shared" si="15"/>
        <v>4</v>
      </c>
      <c r="I110" s="1" t="s">
        <v>54</v>
      </c>
      <c r="J110" s="9">
        <v>1</v>
      </c>
      <c r="K110" s="2">
        <v>0</v>
      </c>
      <c r="L110">
        <f t="shared" si="14"/>
        <v>1</v>
      </c>
      <c r="Q110" t="s">
        <v>56</v>
      </c>
      <c r="R110">
        <v>1</v>
      </c>
      <c r="S110">
        <v>3</v>
      </c>
      <c r="T110">
        <f t="shared" si="18"/>
        <v>4</v>
      </c>
      <c r="U110" t="s">
        <v>44</v>
      </c>
      <c r="V110">
        <v>4</v>
      </c>
      <c r="W110">
        <v>6</v>
      </c>
      <c r="X110">
        <f t="shared" si="17"/>
        <v>10</v>
      </c>
    </row>
    <row r="111" spans="1:24">
      <c r="A111" t="s">
        <v>20</v>
      </c>
      <c r="B111">
        <v>2</v>
      </c>
      <c r="C111">
        <v>0</v>
      </c>
      <c r="D111">
        <f t="shared" si="15"/>
        <v>2</v>
      </c>
      <c r="I111" s="1" t="s">
        <v>54</v>
      </c>
      <c r="J111" s="9">
        <v>1</v>
      </c>
      <c r="K111" s="2">
        <v>0</v>
      </c>
      <c r="L111">
        <f t="shared" si="14"/>
        <v>1</v>
      </c>
      <c r="Q111" t="s">
        <v>56</v>
      </c>
      <c r="R111">
        <v>1</v>
      </c>
      <c r="S111">
        <v>3</v>
      </c>
      <c r="T111">
        <f t="shared" si="18"/>
        <v>4</v>
      </c>
      <c r="U111" t="s">
        <v>44</v>
      </c>
      <c r="V111">
        <v>4</v>
      </c>
      <c r="W111">
        <v>0</v>
      </c>
      <c r="X111">
        <f t="shared" si="17"/>
        <v>4</v>
      </c>
    </row>
    <row r="112" spans="1:24">
      <c r="A112" t="s">
        <v>20</v>
      </c>
      <c r="B112">
        <v>2</v>
      </c>
      <c r="C112">
        <v>0</v>
      </c>
      <c r="D112">
        <f t="shared" si="15"/>
        <v>2</v>
      </c>
      <c r="I112" s="1" t="s">
        <v>54</v>
      </c>
      <c r="J112" s="9">
        <v>1</v>
      </c>
      <c r="K112" s="2">
        <v>0</v>
      </c>
      <c r="L112">
        <f t="shared" si="14"/>
        <v>1</v>
      </c>
      <c r="Q112" t="s">
        <v>56</v>
      </c>
      <c r="R112">
        <v>1</v>
      </c>
      <c r="S112">
        <v>3</v>
      </c>
      <c r="T112">
        <f t="shared" si="18"/>
        <v>4</v>
      </c>
      <c r="U112" t="s">
        <v>44</v>
      </c>
      <c r="V112">
        <v>5</v>
      </c>
      <c r="W112">
        <v>4</v>
      </c>
      <c r="X112">
        <f t="shared" si="17"/>
        <v>9</v>
      </c>
    </row>
    <row r="113" spans="1:24">
      <c r="A113" t="s">
        <v>20</v>
      </c>
      <c r="B113">
        <v>2</v>
      </c>
      <c r="C113">
        <v>0</v>
      </c>
      <c r="D113">
        <f t="shared" si="15"/>
        <v>2</v>
      </c>
      <c r="I113" s="1" t="s">
        <v>54</v>
      </c>
      <c r="J113" s="9">
        <v>1</v>
      </c>
      <c r="K113" s="2">
        <v>0</v>
      </c>
      <c r="L113">
        <f t="shared" si="14"/>
        <v>1</v>
      </c>
      <c r="Q113" t="s">
        <v>56</v>
      </c>
      <c r="R113">
        <v>1</v>
      </c>
      <c r="S113">
        <v>4</v>
      </c>
      <c r="T113">
        <f t="shared" si="18"/>
        <v>5</v>
      </c>
      <c r="U113" t="s">
        <v>44</v>
      </c>
      <c r="V113">
        <v>5</v>
      </c>
      <c r="W113">
        <v>7</v>
      </c>
      <c r="X113">
        <f t="shared" si="17"/>
        <v>12</v>
      </c>
    </row>
    <row r="114" spans="1:24">
      <c r="A114" t="s">
        <v>20</v>
      </c>
      <c r="B114">
        <v>2</v>
      </c>
      <c r="C114">
        <v>0</v>
      </c>
      <c r="D114">
        <f t="shared" si="15"/>
        <v>2</v>
      </c>
      <c r="I114" s="1" t="s">
        <v>54</v>
      </c>
      <c r="J114" s="9">
        <v>1</v>
      </c>
      <c r="K114" s="2">
        <v>0</v>
      </c>
      <c r="L114">
        <f t="shared" si="14"/>
        <v>1</v>
      </c>
      <c r="Q114" t="s">
        <v>56</v>
      </c>
      <c r="R114">
        <v>1</v>
      </c>
      <c r="S114">
        <v>4</v>
      </c>
      <c r="T114">
        <f t="shared" si="18"/>
        <v>5</v>
      </c>
      <c r="U114" t="s">
        <v>44</v>
      </c>
      <c r="V114">
        <v>6</v>
      </c>
      <c r="W114">
        <v>0</v>
      </c>
      <c r="X114">
        <f t="shared" si="17"/>
        <v>6</v>
      </c>
    </row>
    <row r="115" spans="1:24">
      <c r="A115" t="s">
        <v>20</v>
      </c>
      <c r="B115">
        <v>2</v>
      </c>
      <c r="C115">
        <v>0</v>
      </c>
      <c r="D115">
        <f t="shared" si="15"/>
        <v>2</v>
      </c>
      <c r="I115" s="1" t="s">
        <v>54</v>
      </c>
      <c r="J115" s="2">
        <v>2</v>
      </c>
      <c r="K115" s="2">
        <v>1</v>
      </c>
      <c r="L115">
        <f t="shared" si="14"/>
        <v>3</v>
      </c>
      <c r="Q115" t="s">
        <v>56</v>
      </c>
      <c r="R115">
        <v>1</v>
      </c>
      <c r="S115">
        <v>9</v>
      </c>
      <c r="T115">
        <f t="shared" si="18"/>
        <v>10</v>
      </c>
      <c r="U115" t="s">
        <v>44</v>
      </c>
      <c r="V115">
        <v>7</v>
      </c>
      <c r="W115">
        <v>2</v>
      </c>
      <c r="X115">
        <f t="shared" si="17"/>
        <v>9</v>
      </c>
    </row>
    <row r="116" spans="1:24">
      <c r="A116" t="s">
        <v>20</v>
      </c>
      <c r="B116">
        <v>2</v>
      </c>
      <c r="C116">
        <v>0</v>
      </c>
      <c r="D116">
        <f t="shared" si="15"/>
        <v>2</v>
      </c>
      <c r="I116" s="1" t="s">
        <v>54</v>
      </c>
      <c r="J116" s="9">
        <v>2</v>
      </c>
      <c r="K116" s="2">
        <v>1</v>
      </c>
      <c r="L116">
        <f t="shared" si="14"/>
        <v>3</v>
      </c>
      <c r="Q116" t="s">
        <v>56</v>
      </c>
      <c r="R116">
        <v>1</v>
      </c>
      <c r="S116">
        <v>0</v>
      </c>
      <c r="T116">
        <f t="shared" si="18"/>
        <v>1</v>
      </c>
      <c r="U116" t="s">
        <v>44</v>
      </c>
      <c r="V116">
        <v>7</v>
      </c>
      <c r="W116">
        <v>10</v>
      </c>
      <c r="X116">
        <f t="shared" si="17"/>
        <v>17</v>
      </c>
    </row>
    <row r="117" spans="1:24">
      <c r="A117" t="s">
        <v>20</v>
      </c>
      <c r="B117">
        <v>2</v>
      </c>
      <c r="C117">
        <v>0</v>
      </c>
      <c r="D117">
        <f t="shared" si="15"/>
        <v>2</v>
      </c>
      <c r="I117" s="1" t="s">
        <v>54</v>
      </c>
      <c r="J117" s="9">
        <v>2</v>
      </c>
      <c r="K117" s="2">
        <v>1</v>
      </c>
      <c r="L117">
        <f t="shared" si="14"/>
        <v>3</v>
      </c>
      <c r="Q117" t="s">
        <v>56</v>
      </c>
      <c r="R117">
        <v>2</v>
      </c>
      <c r="S117">
        <v>2</v>
      </c>
      <c r="T117">
        <f t="shared" si="18"/>
        <v>4</v>
      </c>
      <c r="U117" t="s">
        <v>44</v>
      </c>
      <c r="V117">
        <v>10</v>
      </c>
      <c r="W117">
        <v>4</v>
      </c>
      <c r="X117">
        <f t="shared" si="17"/>
        <v>14</v>
      </c>
    </row>
    <row r="118" spans="1:24">
      <c r="A118" t="s">
        <v>20</v>
      </c>
      <c r="B118">
        <v>2</v>
      </c>
      <c r="C118">
        <v>0</v>
      </c>
      <c r="D118">
        <f t="shared" si="15"/>
        <v>2</v>
      </c>
      <c r="I118" s="1" t="s">
        <v>54</v>
      </c>
      <c r="J118" s="9">
        <v>2</v>
      </c>
      <c r="K118" s="2">
        <v>1</v>
      </c>
      <c r="L118">
        <f t="shared" si="14"/>
        <v>3</v>
      </c>
      <c r="Q118" t="s">
        <v>56</v>
      </c>
      <c r="R118">
        <v>2</v>
      </c>
      <c r="S118">
        <v>2</v>
      </c>
      <c r="T118">
        <f t="shared" si="18"/>
        <v>4</v>
      </c>
      <c r="U118" t="s">
        <v>44</v>
      </c>
      <c r="V118">
        <v>10</v>
      </c>
      <c r="W118">
        <v>5</v>
      </c>
      <c r="X118">
        <f t="shared" si="17"/>
        <v>15</v>
      </c>
    </row>
    <row r="119" spans="1:24">
      <c r="A119" t="s">
        <v>20</v>
      </c>
      <c r="B119">
        <v>2</v>
      </c>
      <c r="C119">
        <v>0</v>
      </c>
      <c r="D119">
        <f t="shared" si="15"/>
        <v>2</v>
      </c>
      <c r="I119" s="1" t="s">
        <v>54</v>
      </c>
      <c r="J119" s="9">
        <v>2</v>
      </c>
      <c r="K119" s="2">
        <v>1</v>
      </c>
      <c r="L119">
        <f t="shared" si="14"/>
        <v>3</v>
      </c>
      <c r="Q119" t="s">
        <v>56</v>
      </c>
      <c r="R119">
        <v>2</v>
      </c>
      <c r="S119">
        <v>2</v>
      </c>
      <c r="T119">
        <f t="shared" si="18"/>
        <v>4</v>
      </c>
      <c r="U119" t="s">
        <v>44</v>
      </c>
      <c r="V119">
        <v>11</v>
      </c>
      <c r="W119">
        <v>5</v>
      </c>
      <c r="X119">
        <f t="shared" si="17"/>
        <v>16</v>
      </c>
    </row>
    <row r="120" spans="1:24">
      <c r="A120" t="s">
        <v>20</v>
      </c>
      <c r="B120">
        <v>2</v>
      </c>
      <c r="C120">
        <v>0</v>
      </c>
      <c r="D120">
        <f t="shared" si="15"/>
        <v>2</v>
      </c>
      <c r="I120" s="1" t="s">
        <v>54</v>
      </c>
      <c r="J120" s="9">
        <v>2</v>
      </c>
      <c r="K120" s="2">
        <v>1</v>
      </c>
      <c r="L120">
        <f t="shared" si="14"/>
        <v>3</v>
      </c>
      <c r="Q120" t="s">
        <v>56</v>
      </c>
      <c r="R120">
        <v>2</v>
      </c>
      <c r="S120">
        <v>3</v>
      </c>
      <c r="T120">
        <f t="shared" si="18"/>
        <v>5</v>
      </c>
      <c r="U120" t="s">
        <v>44</v>
      </c>
      <c r="V120">
        <v>15</v>
      </c>
      <c r="W120">
        <v>12</v>
      </c>
      <c r="X120">
        <f t="shared" si="17"/>
        <v>27</v>
      </c>
    </row>
    <row r="121" spans="1:24">
      <c r="A121" t="s">
        <v>20</v>
      </c>
      <c r="B121">
        <v>2</v>
      </c>
      <c r="C121">
        <v>0</v>
      </c>
      <c r="D121">
        <f t="shared" si="15"/>
        <v>2</v>
      </c>
      <c r="I121" s="1" t="s">
        <v>54</v>
      </c>
      <c r="J121" s="9">
        <v>2</v>
      </c>
      <c r="K121">
        <v>1</v>
      </c>
      <c r="L121">
        <f t="shared" si="14"/>
        <v>3</v>
      </c>
      <c r="Q121" t="s">
        <v>56</v>
      </c>
      <c r="R121">
        <v>2</v>
      </c>
      <c r="S121">
        <v>3</v>
      </c>
      <c r="T121">
        <f t="shared" si="18"/>
        <v>5</v>
      </c>
    </row>
    <row r="122" spans="1:24">
      <c r="A122" t="s">
        <v>20</v>
      </c>
      <c r="B122">
        <v>2</v>
      </c>
      <c r="C122">
        <v>0</v>
      </c>
      <c r="D122">
        <f t="shared" si="15"/>
        <v>2</v>
      </c>
      <c r="I122" s="1" t="s">
        <v>54</v>
      </c>
      <c r="J122" s="9">
        <v>2</v>
      </c>
      <c r="K122">
        <v>1</v>
      </c>
      <c r="L122">
        <f t="shared" si="14"/>
        <v>3</v>
      </c>
      <c r="Q122" t="s">
        <v>56</v>
      </c>
      <c r="R122">
        <v>2</v>
      </c>
      <c r="S122">
        <v>0</v>
      </c>
      <c r="T122">
        <f t="shared" si="18"/>
        <v>2</v>
      </c>
      <c r="U122" t="s">
        <v>38</v>
      </c>
      <c r="V122" t="s">
        <v>39</v>
      </c>
      <c r="W122" t="s">
        <v>40</v>
      </c>
      <c r="X122" t="s">
        <v>41</v>
      </c>
    </row>
    <row r="123" spans="1:24">
      <c r="A123" t="s">
        <v>20</v>
      </c>
      <c r="B123">
        <v>2</v>
      </c>
      <c r="C123">
        <v>0</v>
      </c>
      <c r="D123">
        <f t="shared" si="15"/>
        <v>2</v>
      </c>
      <c r="I123" s="1" t="s">
        <v>54</v>
      </c>
      <c r="J123" s="9">
        <v>2</v>
      </c>
      <c r="K123">
        <v>1</v>
      </c>
      <c r="L123">
        <f t="shared" si="14"/>
        <v>3</v>
      </c>
      <c r="Q123" t="s">
        <v>56</v>
      </c>
      <c r="R123">
        <v>2</v>
      </c>
      <c r="S123">
        <v>0</v>
      </c>
      <c r="T123">
        <f t="shared" si="18"/>
        <v>2</v>
      </c>
      <c r="U123" t="s">
        <v>45</v>
      </c>
      <c r="V123">
        <v>1</v>
      </c>
      <c r="W123">
        <v>2</v>
      </c>
      <c r="X123">
        <f t="shared" ref="X123:X130" si="19">SUM(V123:W123)</f>
        <v>3</v>
      </c>
    </row>
    <row r="124" spans="1:24">
      <c r="A124" t="s">
        <v>20</v>
      </c>
      <c r="B124">
        <v>2</v>
      </c>
      <c r="C124">
        <v>0</v>
      </c>
      <c r="D124">
        <f t="shared" si="15"/>
        <v>2</v>
      </c>
      <c r="I124" s="1" t="s">
        <v>54</v>
      </c>
      <c r="J124" s="9">
        <v>2</v>
      </c>
      <c r="K124">
        <v>1</v>
      </c>
      <c r="L124">
        <f t="shared" si="14"/>
        <v>3</v>
      </c>
      <c r="Q124" t="s">
        <v>56</v>
      </c>
      <c r="R124">
        <v>2</v>
      </c>
      <c r="S124">
        <v>0</v>
      </c>
      <c r="T124">
        <f t="shared" si="18"/>
        <v>2</v>
      </c>
      <c r="U124" t="s">
        <v>45</v>
      </c>
      <c r="V124">
        <v>1</v>
      </c>
      <c r="W124">
        <v>5</v>
      </c>
      <c r="X124">
        <f t="shared" si="19"/>
        <v>6</v>
      </c>
    </row>
    <row r="125" spans="1:24">
      <c r="A125" t="s">
        <v>22</v>
      </c>
      <c r="B125">
        <v>2</v>
      </c>
      <c r="C125">
        <v>0</v>
      </c>
      <c r="D125">
        <f t="shared" si="15"/>
        <v>2</v>
      </c>
      <c r="I125" s="1" t="s">
        <v>54</v>
      </c>
      <c r="J125" s="2">
        <v>2</v>
      </c>
      <c r="K125" s="2">
        <v>2</v>
      </c>
      <c r="L125">
        <f t="shared" si="14"/>
        <v>4</v>
      </c>
      <c r="Q125" t="s">
        <v>56</v>
      </c>
      <c r="R125">
        <v>2</v>
      </c>
      <c r="S125">
        <v>0</v>
      </c>
      <c r="T125">
        <f t="shared" si="18"/>
        <v>2</v>
      </c>
      <c r="U125" t="s">
        <v>45</v>
      </c>
      <c r="V125">
        <v>1</v>
      </c>
      <c r="W125">
        <v>5</v>
      </c>
      <c r="X125">
        <f t="shared" si="19"/>
        <v>6</v>
      </c>
    </row>
    <row r="126" spans="1:24">
      <c r="A126" t="s">
        <v>22</v>
      </c>
      <c r="B126">
        <v>2</v>
      </c>
      <c r="C126">
        <v>0</v>
      </c>
      <c r="D126">
        <f t="shared" si="15"/>
        <v>2</v>
      </c>
      <c r="I126" s="1" t="s">
        <v>54</v>
      </c>
      <c r="J126" s="9">
        <v>2</v>
      </c>
      <c r="K126" s="9">
        <v>2</v>
      </c>
      <c r="L126">
        <f t="shared" si="14"/>
        <v>4</v>
      </c>
      <c r="Q126" t="s">
        <v>56</v>
      </c>
      <c r="R126">
        <v>3</v>
      </c>
      <c r="S126">
        <v>2</v>
      </c>
      <c r="T126">
        <f t="shared" si="18"/>
        <v>5</v>
      </c>
      <c r="U126" t="s">
        <v>45</v>
      </c>
      <c r="V126">
        <v>1</v>
      </c>
      <c r="W126">
        <v>11</v>
      </c>
      <c r="X126">
        <f t="shared" si="19"/>
        <v>12</v>
      </c>
    </row>
    <row r="127" spans="1:24">
      <c r="A127" t="s">
        <v>22</v>
      </c>
      <c r="B127">
        <v>2</v>
      </c>
      <c r="C127">
        <v>0</v>
      </c>
      <c r="D127">
        <f t="shared" si="15"/>
        <v>2</v>
      </c>
      <c r="I127" s="1" t="s">
        <v>54</v>
      </c>
      <c r="J127" s="9">
        <v>2</v>
      </c>
      <c r="K127" s="10">
        <v>2</v>
      </c>
      <c r="L127">
        <f t="shared" si="14"/>
        <v>4</v>
      </c>
      <c r="Q127" t="s">
        <v>56</v>
      </c>
      <c r="R127">
        <v>3</v>
      </c>
      <c r="S127">
        <v>3</v>
      </c>
      <c r="T127">
        <f t="shared" si="18"/>
        <v>6</v>
      </c>
      <c r="U127" t="s">
        <v>45</v>
      </c>
      <c r="V127">
        <v>2</v>
      </c>
      <c r="W127">
        <v>3</v>
      </c>
      <c r="X127">
        <f t="shared" si="19"/>
        <v>5</v>
      </c>
    </row>
    <row r="128" spans="1:24">
      <c r="A128" t="s">
        <v>22</v>
      </c>
      <c r="B128">
        <v>2</v>
      </c>
      <c r="C128">
        <v>0</v>
      </c>
      <c r="D128">
        <f t="shared" si="15"/>
        <v>2</v>
      </c>
      <c r="I128" s="1" t="s">
        <v>54</v>
      </c>
      <c r="J128" s="9">
        <v>2</v>
      </c>
      <c r="K128" s="2">
        <v>2</v>
      </c>
      <c r="L128">
        <f t="shared" si="14"/>
        <v>4</v>
      </c>
      <c r="Q128" t="s">
        <v>56</v>
      </c>
      <c r="R128">
        <v>3</v>
      </c>
      <c r="S128">
        <v>4</v>
      </c>
      <c r="T128">
        <f t="shared" si="18"/>
        <v>7</v>
      </c>
      <c r="U128" t="s">
        <v>45</v>
      </c>
      <c r="V128">
        <v>2</v>
      </c>
      <c r="W128">
        <v>3</v>
      </c>
      <c r="X128">
        <f t="shared" si="19"/>
        <v>5</v>
      </c>
    </row>
    <row r="129" spans="1:24">
      <c r="A129" t="s">
        <v>22</v>
      </c>
      <c r="B129">
        <v>2</v>
      </c>
      <c r="C129">
        <v>0</v>
      </c>
      <c r="D129">
        <f t="shared" si="15"/>
        <v>2</v>
      </c>
      <c r="I129" s="1" t="s">
        <v>54</v>
      </c>
      <c r="J129" s="9">
        <v>2</v>
      </c>
      <c r="K129">
        <v>2</v>
      </c>
      <c r="L129">
        <f t="shared" si="14"/>
        <v>4</v>
      </c>
      <c r="Q129" t="s">
        <v>56</v>
      </c>
      <c r="R129">
        <v>3</v>
      </c>
      <c r="S129">
        <v>8</v>
      </c>
      <c r="T129">
        <f t="shared" si="18"/>
        <v>11</v>
      </c>
      <c r="U129" t="s">
        <v>45</v>
      </c>
      <c r="V129">
        <v>3</v>
      </c>
      <c r="W129">
        <v>0</v>
      </c>
      <c r="X129">
        <f t="shared" si="19"/>
        <v>3</v>
      </c>
    </row>
    <row r="130" spans="1:24">
      <c r="A130" t="s">
        <v>20</v>
      </c>
      <c r="B130">
        <v>2</v>
      </c>
      <c r="C130">
        <v>0</v>
      </c>
      <c r="D130">
        <f t="shared" si="15"/>
        <v>2</v>
      </c>
      <c r="I130" s="1" t="s">
        <v>54</v>
      </c>
      <c r="J130" s="9">
        <v>2</v>
      </c>
      <c r="K130">
        <v>3</v>
      </c>
      <c r="L130">
        <f t="shared" si="14"/>
        <v>5</v>
      </c>
      <c r="Q130" t="s">
        <v>56</v>
      </c>
      <c r="R130">
        <v>3</v>
      </c>
      <c r="S130">
        <v>0</v>
      </c>
      <c r="T130">
        <f t="shared" si="18"/>
        <v>3</v>
      </c>
      <c r="U130" t="s">
        <v>45</v>
      </c>
      <c r="V130">
        <v>5</v>
      </c>
      <c r="W130">
        <v>3</v>
      </c>
      <c r="X130">
        <f t="shared" si="19"/>
        <v>8</v>
      </c>
    </row>
    <row r="131" spans="1:24">
      <c r="A131" t="s">
        <v>20</v>
      </c>
      <c r="B131">
        <v>2</v>
      </c>
      <c r="C131">
        <v>0</v>
      </c>
      <c r="D131">
        <f t="shared" si="15"/>
        <v>2</v>
      </c>
      <c r="I131" s="1" t="s">
        <v>54</v>
      </c>
      <c r="J131" s="9">
        <v>2</v>
      </c>
      <c r="K131">
        <v>6</v>
      </c>
      <c r="L131">
        <f t="shared" si="14"/>
        <v>8</v>
      </c>
      <c r="Q131" t="s">
        <v>56</v>
      </c>
      <c r="R131">
        <v>4</v>
      </c>
      <c r="S131">
        <v>1</v>
      </c>
      <c r="T131">
        <f t="shared" si="18"/>
        <v>5</v>
      </c>
    </row>
    <row r="132" spans="1:24">
      <c r="A132" t="s">
        <v>20</v>
      </c>
      <c r="B132">
        <v>2</v>
      </c>
      <c r="C132">
        <v>0</v>
      </c>
      <c r="D132">
        <f t="shared" si="15"/>
        <v>2</v>
      </c>
      <c r="I132" s="1" t="s">
        <v>54</v>
      </c>
      <c r="J132" s="2">
        <v>2</v>
      </c>
      <c r="K132" s="2">
        <v>0</v>
      </c>
      <c r="L132">
        <f t="shared" si="14"/>
        <v>2</v>
      </c>
      <c r="Q132" t="s">
        <v>56</v>
      </c>
      <c r="R132">
        <v>4</v>
      </c>
      <c r="S132">
        <v>2</v>
      </c>
      <c r="T132">
        <f t="shared" si="18"/>
        <v>6</v>
      </c>
    </row>
    <row r="133" spans="1:24">
      <c r="A133" t="s">
        <v>20</v>
      </c>
      <c r="B133">
        <v>2</v>
      </c>
      <c r="C133">
        <v>0</v>
      </c>
      <c r="D133">
        <f t="shared" si="15"/>
        <v>2</v>
      </c>
      <c r="I133" s="1" t="s">
        <v>54</v>
      </c>
      <c r="J133" s="9">
        <v>2</v>
      </c>
      <c r="K133" s="2">
        <v>0</v>
      </c>
      <c r="L133">
        <f t="shared" si="14"/>
        <v>2</v>
      </c>
      <c r="Q133" t="s">
        <v>56</v>
      </c>
      <c r="R133">
        <v>4</v>
      </c>
      <c r="S133">
        <v>3</v>
      </c>
      <c r="T133">
        <f t="shared" si="18"/>
        <v>7</v>
      </c>
    </row>
    <row r="134" spans="1:24">
      <c r="A134" t="s">
        <v>20</v>
      </c>
      <c r="B134">
        <v>2</v>
      </c>
      <c r="C134">
        <v>0</v>
      </c>
      <c r="D134">
        <f t="shared" si="15"/>
        <v>2</v>
      </c>
      <c r="I134" s="1" t="s">
        <v>54</v>
      </c>
      <c r="J134" s="9">
        <v>2</v>
      </c>
      <c r="K134" s="2">
        <v>0</v>
      </c>
      <c r="L134">
        <f t="shared" si="14"/>
        <v>2</v>
      </c>
      <c r="Q134" t="s">
        <v>56</v>
      </c>
      <c r="R134">
        <v>4</v>
      </c>
      <c r="S134">
        <v>3</v>
      </c>
      <c r="T134">
        <f t="shared" si="18"/>
        <v>7</v>
      </c>
    </row>
    <row r="135" spans="1:24">
      <c r="A135" t="s">
        <v>20</v>
      </c>
      <c r="B135">
        <v>2</v>
      </c>
      <c r="C135">
        <v>0</v>
      </c>
      <c r="D135">
        <f t="shared" si="15"/>
        <v>2</v>
      </c>
      <c r="I135" s="1" t="s">
        <v>54</v>
      </c>
      <c r="J135" s="9">
        <v>2</v>
      </c>
      <c r="K135" s="2">
        <v>0</v>
      </c>
      <c r="L135">
        <f t="shared" si="14"/>
        <v>2</v>
      </c>
      <c r="Q135" t="s">
        <v>56</v>
      </c>
      <c r="R135">
        <v>4</v>
      </c>
      <c r="S135">
        <v>3</v>
      </c>
      <c r="T135">
        <f t="shared" si="18"/>
        <v>7</v>
      </c>
    </row>
    <row r="136" spans="1:24">
      <c r="A136" t="s">
        <v>20</v>
      </c>
      <c r="B136">
        <v>2</v>
      </c>
      <c r="C136">
        <v>0</v>
      </c>
      <c r="D136">
        <f t="shared" si="15"/>
        <v>2</v>
      </c>
      <c r="I136" s="1" t="s">
        <v>54</v>
      </c>
      <c r="J136" s="9">
        <v>2</v>
      </c>
      <c r="K136" s="2">
        <v>0</v>
      </c>
      <c r="L136">
        <f t="shared" ref="L136:L168" si="20">K136+J136</f>
        <v>2</v>
      </c>
      <c r="Q136" t="s">
        <v>56</v>
      </c>
      <c r="R136">
        <v>4</v>
      </c>
      <c r="S136">
        <v>5</v>
      </c>
      <c r="T136">
        <f t="shared" si="18"/>
        <v>9</v>
      </c>
    </row>
    <row r="137" spans="1:24">
      <c r="A137" t="s">
        <v>20</v>
      </c>
      <c r="B137">
        <v>2</v>
      </c>
      <c r="C137">
        <v>1</v>
      </c>
      <c r="D137">
        <f t="shared" ref="D137:D154" si="21">C137+B137</f>
        <v>3</v>
      </c>
      <c r="I137" s="1" t="s">
        <v>54</v>
      </c>
      <c r="J137" s="9">
        <v>2</v>
      </c>
      <c r="K137" s="2">
        <v>0</v>
      </c>
      <c r="L137">
        <f t="shared" si="20"/>
        <v>2</v>
      </c>
      <c r="Q137" t="s">
        <v>56</v>
      </c>
      <c r="R137">
        <v>4</v>
      </c>
      <c r="S137">
        <v>0</v>
      </c>
      <c r="T137">
        <f t="shared" si="18"/>
        <v>4</v>
      </c>
    </row>
    <row r="138" spans="1:24">
      <c r="A138" t="s">
        <v>20</v>
      </c>
      <c r="B138">
        <v>2</v>
      </c>
      <c r="C138">
        <v>1</v>
      </c>
      <c r="D138">
        <f t="shared" si="21"/>
        <v>3</v>
      </c>
      <c r="I138" s="1" t="s">
        <v>54</v>
      </c>
      <c r="J138" s="9">
        <v>2</v>
      </c>
      <c r="K138" s="2">
        <v>0</v>
      </c>
      <c r="L138">
        <f t="shared" si="20"/>
        <v>2</v>
      </c>
      <c r="Q138" t="s">
        <v>56</v>
      </c>
      <c r="R138">
        <v>5</v>
      </c>
      <c r="S138">
        <v>1</v>
      </c>
      <c r="T138">
        <f t="shared" si="18"/>
        <v>6</v>
      </c>
    </row>
    <row r="139" spans="1:24">
      <c r="A139" t="s">
        <v>20</v>
      </c>
      <c r="B139">
        <v>2</v>
      </c>
      <c r="C139">
        <v>2</v>
      </c>
      <c r="D139">
        <f t="shared" si="21"/>
        <v>4</v>
      </c>
      <c r="I139" s="1" t="s">
        <v>54</v>
      </c>
      <c r="J139" s="9">
        <v>2</v>
      </c>
      <c r="K139" s="2">
        <v>0</v>
      </c>
      <c r="L139">
        <f t="shared" si="20"/>
        <v>2</v>
      </c>
      <c r="Q139" t="s">
        <v>56</v>
      </c>
      <c r="R139">
        <v>6</v>
      </c>
      <c r="S139">
        <v>4</v>
      </c>
      <c r="T139">
        <f t="shared" si="18"/>
        <v>10</v>
      </c>
    </row>
    <row r="140" spans="1:24">
      <c r="A140" t="s">
        <v>20</v>
      </c>
      <c r="B140">
        <v>2</v>
      </c>
      <c r="C140">
        <v>2</v>
      </c>
      <c r="D140">
        <f t="shared" si="21"/>
        <v>4</v>
      </c>
      <c r="I140" s="1" t="s">
        <v>54</v>
      </c>
      <c r="J140" s="9">
        <v>2</v>
      </c>
      <c r="K140" s="2">
        <v>0</v>
      </c>
      <c r="L140">
        <f t="shared" si="20"/>
        <v>2</v>
      </c>
      <c r="Q140" t="s">
        <v>56</v>
      </c>
      <c r="R140">
        <v>9</v>
      </c>
      <c r="S140">
        <v>4</v>
      </c>
      <c r="T140">
        <f t="shared" si="18"/>
        <v>13</v>
      </c>
    </row>
    <row r="141" spans="1:24">
      <c r="A141" t="s">
        <v>20</v>
      </c>
      <c r="B141">
        <v>2</v>
      </c>
      <c r="C141">
        <v>2</v>
      </c>
      <c r="D141">
        <f t="shared" si="21"/>
        <v>4</v>
      </c>
      <c r="I141" s="1" t="s">
        <v>54</v>
      </c>
      <c r="J141" s="9">
        <v>2</v>
      </c>
      <c r="K141" s="2">
        <v>0</v>
      </c>
      <c r="L141">
        <f t="shared" si="20"/>
        <v>2</v>
      </c>
      <c r="Q141" t="s">
        <v>56</v>
      </c>
      <c r="R141">
        <v>12</v>
      </c>
      <c r="S141">
        <v>10</v>
      </c>
      <c r="T141">
        <f t="shared" si="18"/>
        <v>22</v>
      </c>
    </row>
    <row r="142" spans="1:24">
      <c r="A142" t="s">
        <v>20</v>
      </c>
      <c r="B142">
        <v>2</v>
      </c>
      <c r="C142">
        <v>2</v>
      </c>
      <c r="D142">
        <f t="shared" si="21"/>
        <v>4</v>
      </c>
      <c r="I142" s="1" t="s">
        <v>54</v>
      </c>
      <c r="J142" s="9">
        <v>2</v>
      </c>
      <c r="K142" s="2">
        <v>0</v>
      </c>
      <c r="L142">
        <f t="shared" si="20"/>
        <v>2</v>
      </c>
    </row>
    <row r="143" spans="1:24">
      <c r="A143" t="s">
        <v>20</v>
      </c>
      <c r="B143">
        <v>3</v>
      </c>
      <c r="C143">
        <v>0</v>
      </c>
      <c r="D143">
        <f t="shared" si="21"/>
        <v>3</v>
      </c>
      <c r="I143" s="1" t="s">
        <v>54</v>
      </c>
      <c r="J143" s="9">
        <v>2</v>
      </c>
      <c r="K143" s="2">
        <v>0</v>
      </c>
      <c r="L143">
        <f t="shared" si="20"/>
        <v>2</v>
      </c>
    </row>
    <row r="144" spans="1:24">
      <c r="A144" t="s">
        <v>20</v>
      </c>
      <c r="B144">
        <v>3</v>
      </c>
      <c r="C144">
        <v>0</v>
      </c>
      <c r="D144">
        <f t="shared" si="21"/>
        <v>3</v>
      </c>
      <c r="I144" s="1" t="s">
        <v>54</v>
      </c>
      <c r="J144" s="9">
        <v>2</v>
      </c>
      <c r="K144" s="2">
        <v>0</v>
      </c>
      <c r="L144">
        <f t="shared" si="20"/>
        <v>2</v>
      </c>
    </row>
    <row r="145" spans="1:12">
      <c r="A145" t="s">
        <v>20</v>
      </c>
      <c r="B145">
        <v>3</v>
      </c>
      <c r="C145">
        <v>0</v>
      </c>
      <c r="D145">
        <f t="shared" si="21"/>
        <v>3</v>
      </c>
      <c r="I145" s="1" t="s">
        <v>54</v>
      </c>
      <c r="J145" s="9">
        <v>2</v>
      </c>
      <c r="K145" s="2">
        <v>0</v>
      </c>
      <c r="L145">
        <f t="shared" si="20"/>
        <v>2</v>
      </c>
    </row>
    <row r="146" spans="1:12">
      <c r="A146" t="s">
        <v>20</v>
      </c>
      <c r="B146">
        <v>3</v>
      </c>
      <c r="C146">
        <v>0</v>
      </c>
      <c r="D146">
        <f t="shared" si="21"/>
        <v>3</v>
      </c>
      <c r="I146" s="1" t="s">
        <v>54</v>
      </c>
      <c r="J146" s="9">
        <v>2</v>
      </c>
      <c r="K146" s="2">
        <v>0</v>
      </c>
      <c r="L146">
        <f t="shared" si="20"/>
        <v>2</v>
      </c>
    </row>
    <row r="147" spans="1:12">
      <c r="A147" t="s">
        <v>20</v>
      </c>
      <c r="B147">
        <v>3</v>
      </c>
      <c r="C147">
        <v>0</v>
      </c>
      <c r="D147">
        <f t="shared" si="21"/>
        <v>3</v>
      </c>
      <c r="I147" s="1" t="s">
        <v>54</v>
      </c>
      <c r="J147" s="9">
        <v>2</v>
      </c>
      <c r="K147" s="2">
        <v>0</v>
      </c>
      <c r="L147">
        <f t="shared" si="20"/>
        <v>2</v>
      </c>
    </row>
    <row r="148" spans="1:12">
      <c r="A148" t="s">
        <v>20</v>
      </c>
      <c r="B148">
        <v>3</v>
      </c>
      <c r="C148">
        <v>0</v>
      </c>
      <c r="D148">
        <f t="shared" si="21"/>
        <v>3</v>
      </c>
      <c r="I148" s="1" t="s">
        <v>54</v>
      </c>
      <c r="J148" s="9">
        <v>2</v>
      </c>
      <c r="K148" s="2">
        <v>0</v>
      </c>
      <c r="L148">
        <f t="shared" si="20"/>
        <v>2</v>
      </c>
    </row>
    <row r="149" spans="1:12">
      <c r="A149" t="s">
        <v>20</v>
      </c>
      <c r="B149">
        <v>3</v>
      </c>
      <c r="C149">
        <v>1</v>
      </c>
      <c r="D149">
        <f t="shared" si="21"/>
        <v>4</v>
      </c>
      <c r="I149" s="1" t="s">
        <v>54</v>
      </c>
      <c r="J149" s="9">
        <v>2</v>
      </c>
      <c r="K149" s="2">
        <v>0</v>
      </c>
      <c r="L149">
        <f t="shared" si="20"/>
        <v>2</v>
      </c>
    </row>
    <row r="150" spans="1:12">
      <c r="A150" t="s">
        <v>20</v>
      </c>
      <c r="B150">
        <v>3</v>
      </c>
      <c r="C150">
        <v>1</v>
      </c>
      <c r="D150">
        <f t="shared" si="21"/>
        <v>4</v>
      </c>
      <c r="I150" s="1" t="s">
        <v>54</v>
      </c>
      <c r="J150" s="9">
        <v>2</v>
      </c>
      <c r="K150" s="2">
        <v>0</v>
      </c>
      <c r="L150">
        <f t="shared" si="20"/>
        <v>2</v>
      </c>
    </row>
    <row r="151" spans="1:12">
      <c r="A151" t="s">
        <v>20</v>
      </c>
      <c r="B151">
        <v>3</v>
      </c>
      <c r="C151">
        <v>2</v>
      </c>
      <c r="D151">
        <f t="shared" si="21"/>
        <v>5</v>
      </c>
      <c r="I151" s="1" t="s">
        <v>54</v>
      </c>
      <c r="J151" s="9">
        <v>2</v>
      </c>
      <c r="K151" s="2">
        <v>0</v>
      </c>
      <c r="L151">
        <f t="shared" si="20"/>
        <v>2</v>
      </c>
    </row>
    <row r="152" spans="1:12">
      <c r="A152" t="s">
        <v>20</v>
      </c>
      <c r="B152">
        <v>4</v>
      </c>
      <c r="C152">
        <v>0</v>
      </c>
      <c r="D152">
        <f t="shared" si="21"/>
        <v>4</v>
      </c>
      <c r="I152" s="1" t="s">
        <v>54</v>
      </c>
      <c r="J152" s="9">
        <v>3</v>
      </c>
      <c r="K152" s="9">
        <v>1</v>
      </c>
      <c r="L152">
        <f t="shared" si="20"/>
        <v>4</v>
      </c>
    </row>
    <row r="153" spans="1:12">
      <c r="A153" t="s">
        <v>20</v>
      </c>
      <c r="B153">
        <v>4</v>
      </c>
      <c r="C153">
        <v>0</v>
      </c>
      <c r="D153">
        <f t="shared" si="21"/>
        <v>4</v>
      </c>
      <c r="I153" s="1" t="s">
        <v>54</v>
      </c>
      <c r="J153" s="9">
        <v>3</v>
      </c>
      <c r="K153" s="10">
        <v>1</v>
      </c>
      <c r="L153">
        <f t="shared" si="20"/>
        <v>4</v>
      </c>
    </row>
    <row r="154" spans="1:12">
      <c r="A154" t="s">
        <v>20</v>
      </c>
      <c r="B154">
        <v>4</v>
      </c>
      <c r="C154">
        <v>0</v>
      </c>
      <c r="D154">
        <f t="shared" si="21"/>
        <v>4</v>
      </c>
      <c r="I154" s="1" t="s">
        <v>54</v>
      </c>
      <c r="J154" s="9">
        <v>3</v>
      </c>
      <c r="K154">
        <v>1</v>
      </c>
      <c r="L154">
        <f t="shared" si="20"/>
        <v>4</v>
      </c>
    </row>
    <row r="155" spans="1:12">
      <c r="I155" s="1" t="s">
        <v>54</v>
      </c>
      <c r="J155" s="2">
        <v>3</v>
      </c>
      <c r="K155" s="2">
        <v>2</v>
      </c>
      <c r="L155">
        <f t="shared" si="20"/>
        <v>5</v>
      </c>
    </row>
    <row r="156" spans="1:12">
      <c r="A156" t="s">
        <v>5</v>
      </c>
      <c r="B156" t="s">
        <v>6</v>
      </c>
      <c r="C156" t="s">
        <v>7</v>
      </c>
      <c r="D156" t="s">
        <v>8</v>
      </c>
      <c r="I156" s="1" t="s">
        <v>54</v>
      </c>
      <c r="J156" s="9">
        <v>3</v>
      </c>
      <c r="K156" s="10">
        <v>2</v>
      </c>
      <c r="L156">
        <f t="shared" si="20"/>
        <v>5</v>
      </c>
    </row>
    <row r="157" spans="1:12">
      <c r="A157" t="s">
        <v>14</v>
      </c>
      <c r="B157">
        <v>1</v>
      </c>
      <c r="C157">
        <v>0</v>
      </c>
      <c r="D157">
        <f t="shared" ref="D157:D220" si="22">C157+B157</f>
        <v>1</v>
      </c>
      <c r="I157" s="1" t="s">
        <v>54</v>
      </c>
      <c r="J157" s="9">
        <v>3</v>
      </c>
      <c r="K157" s="10">
        <v>0</v>
      </c>
      <c r="L157">
        <f t="shared" si="20"/>
        <v>3</v>
      </c>
    </row>
    <row r="158" spans="1:12">
      <c r="A158" t="s">
        <v>23</v>
      </c>
      <c r="B158">
        <v>1</v>
      </c>
      <c r="C158">
        <v>0</v>
      </c>
      <c r="D158">
        <f t="shared" si="22"/>
        <v>1</v>
      </c>
      <c r="I158" s="1" t="s">
        <v>54</v>
      </c>
      <c r="J158" s="9">
        <v>3</v>
      </c>
      <c r="K158" s="10">
        <v>0</v>
      </c>
      <c r="L158">
        <f t="shared" si="20"/>
        <v>3</v>
      </c>
    </row>
    <row r="159" spans="1:12">
      <c r="A159" t="s">
        <v>23</v>
      </c>
      <c r="B159">
        <v>1</v>
      </c>
      <c r="C159">
        <v>0</v>
      </c>
      <c r="D159">
        <f t="shared" si="22"/>
        <v>1</v>
      </c>
      <c r="I159" s="1" t="s">
        <v>54</v>
      </c>
      <c r="J159" s="9">
        <v>3</v>
      </c>
      <c r="K159" s="10">
        <v>0</v>
      </c>
      <c r="L159">
        <f t="shared" si="20"/>
        <v>3</v>
      </c>
    </row>
    <row r="160" spans="1:12">
      <c r="A160" t="s">
        <v>23</v>
      </c>
      <c r="B160">
        <v>1</v>
      </c>
      <c r="C160">
        <v>0</v>
      </c>
      <c r="D160">
        <f t="shared" si="22"/>
        <v>1</v>
      </c>
      <c r="I160" s="1" t="s">
        <v>54</v>
      </c>
      <c r="J160" s="9">
        <v>4</v>
      </c>
      <c r="K160" s="9">
        <v>1</v>
      </c>
      <c r="L160">
        <f t="shared" si="20"/>
        <v>5</v>
      </c>
    </row>
    <row r="161" spans="1:12">
      <c r="A161" t="s">
        <v>23</v>
      </c>
      <c r="B161">
        <v>1</v>
      </c>
      <c r="C161">
        <v>0</v>
      </c>
      <c r="D161">
        <f t="shared" si="22"/>
        <v>1</v>
      </c>
      <c r="I161" s="1" t="s">
        <v>54</v>
      </c>
      <c r="J161" s="9">
        <v>4</v>
      </c>
      <c r="K161">
        <v>1</v>
      </c>
      <c r="L161">
        <f t="shared" si="20"/>
        <v>5</v>
      </c>
    </row>
    <row r="162" spans="1:12">
      <c r="A162" t="s">
        <v>23</v>
      </c>
      <c r="B162">
        <v>1</v>
      </c>
      <c r="C162">
        <v>0</v>
      </c>
      <c r="D162">
        <f t="shared" si="22"/>
        <v>1</v>
      </c>
      <c r="I162" s="1" t="s">
        <v>54</v>
      </c>
      <c r="J162" s="9">
        <v>4</v>
      </c>
      <c r="K162" s="3">
        <v>4</v>
      </c>
      <c r="L162">
        <f t="shared" si="20"/>
        <v>8</v>
      </c>
    </row>
    <row r="163" spans="1:12">
      <c r="A163" t="s">
        <v>23</v>
      </c>
      <c r="B163">
        <v>1</v>
      </c>
      <c r="C163">
        <v>0</v>
      </c>
      <c r="D163">
        <f t="shared" si="22"/>
        <v>1</v>
      </c>
      <c r="I163" s="1" t="s">
        <v>54</v>
      </c>
      <c r="J163" s="9">
        <v>4</v>
      </c>
      <c r="K163" s="10">
        <v>0</v>
      </c>
      <c r="L163">
        <f t="shared" si="20"/>
        <v>4</v>
      </c>
    </row>
    <row r="164" spans="1:12">
      <c r="A164" t="s">
        <v>23</v>
      </c>
      <c r="B164">
        <v>1</v>
      </c>
      <c r="C164">
        <v>0</v>
      </c>
      <c r="D164">
        <f t="shared" si="22"/>
        <v>1</v>
      </c>
      <c r="I164" s="1" t="s">
        <v>54</v>
      </c>
      <c r="J164" s="9">
        <v>4</v>
      </c>
      <c r="K164" s="10">
        <v>0</v>
      </c>
      <c r="L164">
        <f t="shared" si="20"/>
        <v>4</v>
      </c>
    </row>
    <row r="165" spans="1:12">
      <c r="A165" t="s">
        <v>23</v>
      </c>
      <c r="B165">
        <v>1</v>
      </c>
      <c r="C165">
        <v>0</v>
      </c>
      <c r="D165">
        <f t="shared" si="22"/>
        <v>1</v>
      </c>
      <c r="I165" s="1" t="s">
        <v>54</v>
      </c>
      <c r="J165" s="9">
        <v>5</v>
      </c>
      <c r="K165" s="2">
        <v>3</v>
      </c>
      <c r="L165">
        <f t="shared" si="20"/>
        <v>8</v>
      </c>
    </row>
    <row r="166" spans="1:12">
      <c r="A166" t="s">
        <v>23</v>
      </c>
      <c r="B166">
        <v>1</v>
      </c>
      <c r="C166">
        <v>0</v>
      </c>
      <c r="D166">
        <f t="shared" si="22"/>
        <v>1</v>
      </c>
      <c r="I166" s="1" t="s">
        <v>54</v>
      </c>
      <c r="J166" s="9">
        <v>5</v>
      </c>
      <c r="K166" s="2">
        <v>4</v>
      </c>
      <c r="L166">
        <f t="shared" si="20"/>
        <v>9</v>
      </c>
    </row>
    <row r="167" spans="1:12">
      <c r="A167" t="s">
        <v>23</v>
      </c>
      <c r="B167">
        <v>1</v>
      </c>
      <c r="C167">
        <v>0</v>
      </c>
      <c r="D167">
        <f t="shared" si="22"/>
        <v>1</v>
      </c>
      <c r="I167" s="1" t="s">
        <v>54</v>
      </c>
      <c r="J167" s="9">
        <v>5</v>
      </c>
      <c r="K167" s="2">
        <v>0</v>
      </c>
      <c r="L167">
        <f t="shared" si="20"/>
        <v>5</v>
      </c>
    </row>
    <row r="168" spans="1:12">
      <c r="A168" t="s">
        <v>23</v>
      </c>
      <c r="B168">
        <v>1</v>
      </c>
      <c r="C168">
        <v>0</v>
      </c>
      <c r="D168">
        <f t="shared" si="22"/>
        <v>1</v>
      </c>
      <c r="I168" s="1" t="s">
        <v>54</v>
      </c>
      <c r="J168" s="9">
        <v>6</v>
      </c>
      <c r="K168">
        <v>1</v>
      </c>
      <c r="L168">
        <f t="shared" si="20"/>
        <v>7</v>
      </c>
    </row>
    <row r="169" spans="1:12">
      <c r="A169" t="s">
        <v>23</v>
      </c>
      <c r="B169">
        <v>1</v>
      </c>
      <c r="C169">
        <v>0</v>
      </c>
      <c r="D169">
        <f t="shared" si="22"/>
        <v>1</v>
      </c>
    </row>
    <row r="170" spans="1:12">
      <c r="A170" t="s">
        <v>23</v>
      </c>
      <c r="B170">
        <v>1</v>
      </c>
      <c r="C170">
        <v>0</v>
      </c>
      <c r="D170">
        <f t="shared" si="22"/>
        <v>1</v>
      </c>
    </row>
    <row r="171" spans="1:12">
      <c r="A171" t="s">
        <v>23</v>
      </c>
      <c r="B171">
        <v>1</v>
      </c>
      <c r="C171">
        <v>0</v>
      </c>
      <c r="D171">
        <f t="shared" si="22"/>
        <v>1</v>
      </c>
    </row>
    <row r="172" spans="1:12">
      <c r="A172" t="s">
        <v>23</v>
      </c>
      <c r="B172">
        <v>1</v>
      </c>
      <c r="C172">
        <v>0</v>
      </c>
      <c r="D172">
        <f t="shared" si="22"/>
        <v>1</v>
      </c>
    </row>
    <row r="173" spans="1:12">
      <c r="A173" t="s">
        <v>23</v>
      </c>
      <c r="B173">
        <v>1</v>
      </c>
      <c r="C173">
        <v>0</v>
      </c>
      <c r="D173">
        <f t="shared" si="22"/>
        <v>1</v>
      </c>
    </row>
    <row r="174" spans="1:12">
      <c r="A174" t="s">
        <v>23</v>
      </c>
      <c r="B174">
        <v>1</v>
      </c>
      <c r="C174">
        <v>0</v>
      </c>
      <c r="D174">
        <f t="shared" si="22"/>
        <v>1</v>
      </c>
    </row>
    <row r="175" spans="1:12">
      <c r="A175" t="s">
        <v>23</v>
      </c>
      <c r="B175">
        <v>1</v>
      </c>
      <c r="C175">
        <v>0</v>
      </c>
      <c r="D175">
        <f t="shared" si="22"/>
        <v>1</v>
      </c>
    </row>
    <row r="176" spans="1:12">
      <c r="A176" t="s">
        <v>23</v>
      </c>
      <c r="B176">
        <v>1</v>
      </c>
      <c r="C176">
        <v>0</v>
      </c>
      <c r="D176">
        <f t="shared" si="22"/>
        <v>1</v>
      </c>
    </row>
    <row r="177" spans="1:4">
      <c r="A177" t="s">
        <v>23</v>
      </c>
      <c r="B177">
        <v>1</v>
      </c>
      <c r="C177">
        <v>0</v>
      </c>
      <c r="D177">
        <f t="shared" si="22"/>
        <v>1</v>
      </c>
    </row>
    <row r="178" spans="1:4">
      <c r="A178" t="s">
        <v>23</v>
      </c>
      <c r="B178">
        <v>1</v>
      </c>
      <c r="C178">
        <v>0</v>
      </c>
      <c r="D178">
        <f t="shared" si="22"/>
        <v>1</v>
      </c>
    </row>
    <row r="179" spans="1:4">
      <c r="A179" t="s">
        <v>23</v>
      </c>
      <c r="B179">
        <v>1</v>
      </c>
      <c r="C179">
        <v>0</v>
      </c>
      <c r="D179">
        <f t="shared" si="22"/>
        <v>1</v>
      </c>
    </row>
    <row r="180" spans="1:4">
      <c r="A180" t="s">
        <v>23</v>
      </c>
      <c r="B180">
        <v>1</v>
      </c>
      <c r="C180">
        <v>0</v>
      </c>
      <c r="D180">
        <f t="shared" si="22"/>
        <v>1</v>
      </c>
    </row>
    <row r="181" spans="1:4">
      <c r="A181" t="s">
        <v>23</v>
      </c>
      <c r="B181">
        <v>1</v>
      </c>
      <c r="C181">
        <v>0</v>
      </c>
      <c r="D181">
        <f t="shared" si="22"/>
        <v>1</v>
      </c>
    </row>
    <row r="182" spans="1:4">
      <c r="A182" t="s">
        <v>23</v>
      </c>
      <c r="B182">
        <v>1</v>
      </c>
      <c r="C182">
        <v>0</v>
      </c>
      <c r="D182">
        <f t="shared" si="22"/>
        <v>1</v>
      </c>
    </row>
    <row r="183" spans="1:4">
      <c r="A183" t="s">
        <v>23</v>
      </c>
      <c r="B183">
        <v>1</v>
      </c>
      <c r="C183">
        <v>0</v>
      </c>
      <c r="D183">
        <f t="shared" si="22"/>
        <v>1</v>
      </c>
    </row>
    <row r="184" spans="1:4">
      <c r="A184" t="s">
        <v>23</v>
      </c>
      <c r="B184">
        <v>1</v>
      </c>
      <c r="C184">
        <v>0</v>
      </c>
      <c r="D184">
        <f t="shared" si="22"/>
        <v>1</v>
      </c>
    </row>
    <row r="185" spans="1:4">
      <c r="A185" t="s">
        <v>23</v>
      </c>
      <c r="B185">
        <v>1</v>
      </c>
      <c r="C185">
        <v>0</v>
      </c>
      <c r="D185">
        <f t="shared" si="22"/>
        <v>1</v>
      </c>
    </row>
    <row r="186" spans="1:4">
      <c r="A186" t="s">
        <v>23</v>
      </c>
      <c r="B186">
        <v>1</v>
      </c>
      <c r="C186">
        <v>1</v>
      </c>
      <c r="D186">
        <f t="shared" si="22"/>
        <v>2</v>
      </c>
    </row>
    <row r="187" spans="1:4">
      <c r="A187" t="s">
        <v>23</v>
      </c>
      <c r="B187">
        <v>1</v>
      </c>
      <c r="C187">
        <v>1</v>
      </c>
      <c r="D187">
        <f t="shared" si="22"/>
        <v>2</v>
      </c>
    </row>
    <row r="188" spans="1:4">
      <c r="A188" t="s">
        <v>23</v>
      </c>
      <c r="B188">
        <v>1</v>
      </c>
      <c r="C188">
        <v>1</v>
      </c>
      <c r="D188">
        <f t="shared" si="22"/>
        <v>2</v>
      </c>
    </row>
    <row r="189" spans="1:4">
      <c r="A189" t="s">
        <v>23</v>
      </c>
      <c r="B189">
        <v>1</v>
      </c>
      <c r="C189">
        <v>1</v>
      </c>
      <c r="D189">
        <f t="shared" si="22"/>
        <v>2</v>
      </c>
    </row>
    <row r="190" spans="1:4">
      <c r="A190" t="s">
        <v>23</v>
      </c>
      <c r="B190">
        <v>1</v>
      </c>
      <c r="C190">
        <v>1</v>
      </c>
      <c r="D190">
        <f t="shared" si="22"/>
        <v>2</v>
      </c>
    </row>
    <row r="191" spans="1:4">
      <c r="A191" t="s">
        <v>23</v>
      </c>
      <c r="B191">
        <v>1</v>
      </c>
      <c r="C191">
        <v>1</v>
      </c>
      <c r="D191">
        <f t="shared" si="22"/>
        <v>2</v>
      </c>
    </row>
    <row r="192" spans="1:4">
      <c r="A192" t="s">
        <v>23</v>
      </c>
      <c r="B192">
        <v>1</v>
      </c>
      <c r="C192">
        <v>2</v>
      </c>
      <c r="D192">
        <f t="shared" si="22"/>
        <v>3</v>
      </c>
    </row>
    <row r="193" spans="1:4">
      <c r="A193" t="s">
        <v>23</v>
      </c>
      <c r="B193">
        <v>2</v>
      </c>
      <c r="C193">
        <v>0</v>
      </c>
      <c r="D193">
        <f t="shared" si="22"/>
        <v>2</v>
      </c>
    </row>
    <row r="194" spans="1:4">
      <c r="A194" t="s">
        <v>23</v>
      </c>
      <c r="B194">
        <v>2</v>
      </c>
      <c r="C194">
        <v>0</v>
      </c>
      <c r="D194">
        <f t="shared" si="22"/>
        <v>2</v>
      </c>
    </row>
    <row r="195" spans="1:4">
      <c r="A195" t="s">
        <v>23</v>
      </c>
      <c r="B195">
        <v>2</v>
      </c>
      <c r="C195">
        <v>0</v>
      </c>
      <c r="D195">
        <f t="shared" si="22"/>
        <v>2</v>
      </c>
    </row>
    <row r="196" spans="1:4">
      <c r="A196" t="s">
        <v>23</v>
      </c>
      <c r="B196">
        <v>2</v>
      </c>
      <c r="C196">
        <v>0</v>
      </c>
      <c r="D196">
        <f t="shared" si="22"/>
        <v>2</v>
      </c>
    </row>
    <row r="197" spans="1:4">
      <c r="A197" t="s">
        <v>23</v>
      </c>
      <c r="B197">
        <v>2</v>
      </c>
      <c r="C197">
        <v>0</v>
      </c>
      <c r="D197">
        <f t="shared" si="22"/>
        <v>2</v>
      </c>
    </row>
    <row r="198" spans="1:4">
      <c r="A198" t="s">
        <v>23</v>
      </c>
      <c r="B198">
        <v>2</v>
      </c>
      <c r="C198">
        <v>0</v>
      </c>
      <c r="D198">
        <f t="shared" si="22"/>
        <v>2</v>
      </c>
    </row>
    <row r="199" spans="1:4">
      <c r="A199" t="s">
        <v>23</v>
      </c>
      <c r="B199">
        <v>2</v>
      </c>
      <c r="C199">
        <v>0</v>
      </c>
      <c r="D199">
        <f t="shared" si="22"/>
        <v>2</v>
      </c>
    </row>
    <row r="200" spans="1:4">
      <c r="A200" t="s">
        <v>23</v>
      </c>
      <c r="B200">
        <v>2</v>
      </c>
      <c r="C200">
        <v>0</v>
      </c>
      <c r="D200">
        <f t="shared" si="22"/>
        <v>2</v>
      </c>
    </row>
    <row r="201" spans="1:4">
      <c r="A201" t="s">
        <v>23</v>
      </c>
      <c r="B201">
        <v>2</v>
      </c>
      <c r="C201">
        <v>0</v>
      </c>
      <c r="D201">
        <f t="shared" si="22"/>
        <v>2</v>
      </c>
    </row>
    <row r="202" spans="1:4">
      <c r="A202" t="s">
        <v>23</v>
      </c>
      <c r="B202">
        <v>2</v>
      </c>
      <c r="C202">
        <v>0</v>
      </c>
      <c r="D202">
        <f t="shared" si="22"/>
        <v>2</v>
      </c>
    </row>
    <row r="203" spans="1:4">
      <c r="A203" t="s">
        <v>23</v>
      </c>
      <c r="B203">
        <v>2</v>
      </c>
      <c r="C203">
        <v>0</v>
      </c>
      <c r="D203">
        <f t="shared" si="22"/>
        <v>2</v>
      </c>
    </row>
    <row r="204" spans="1:4">
      <c r="A204" t="s">
        <v>23</v>
      </c>
      <c r="B204">
        <v>2</v>
      </c>
      <c r="C204">
        <v>0</v>
      </c>
      <c r="D204">
        <f t="shared" si="22"/>
        <v>2</v>
      </c>
    </row>
    <row r="205" spans="1:4">
      <c r="A205" t="s">
        <v>23</v>
      </c>
      <c r="B205">
        <v>2</v>
      </c>
      <c r="C205">
        <v>0</v>
      </c>
      <c r="D205">
        <f t="shared" si="22"/>
        <v>2</v>
      </c>
    </row>
    <row r="206" spans="1:4">
      <c r="A206" t="s">
        <v>23</v>
      </c>
      <c r="B206">
        <v>2</v>
      </c>
      <c r="C206">
        <v>0</v>
      </c>
      <c r="D206">
        <f t="shared" si="22"/>
        <v>2</v>
      </c>
    </row>
    <row r="207" spans="1:4">
      <c r="A207" t="s">
        <v>23</v>
      </c>
      <c r="B207">
        <v>2</v>
      </c>
      <c r="C207">
        <v>0</v>
      </c>
      <c r="D207">
        <f t="shared" si="22"/>
        <v>2</v>
      </c>
    </row>
    <row r="208" spans="1:4">
      <c r="A208" t="s">
        <v>23</v>
      </c>
      <c r="B208">
        <v>2</v>
      </c>
      <c r="C208">
        <v>0</v>
      </c>
      <c r="D208">
        <f t="shared" si="22"/>
        <v>2</v>
      </c>
    </row>
    <row r="209" spans="1:4">
      <c r="A209" t="s">
        <v>23</v>
      </c>
      <c r="B209">
        <v>2</v>
      </c>
      <c r="C209">
        <v>0</v>
      </c>
      <c r="D209">
        <f t="shared" si="22"/>
        <v>2</v>
      </c>
    </row>
    <row r="210" spans="1:4">
      <c r="A210" t="s">
        <v>23</v>
      </c>
      <c r="B210">
        <v>2</v>
      </c>
      <c r="C210">
        <v>0</v>
      </c>
      <c r="D210">
        <f t="shared" si="22"/>
        <v>2</v>
      </c>
    </row>
    <row r="211" spans="1:4">
      <c r="A211" t="s">
        <v>23</v>
      </c>
      <c r="B211">
        <v>2</v>
      </c>
      <c r="C211">
        <v>0</v>
      </c>
      <c r="D211">
        <f t="shared" si="22"/>
        <v>2</v>
      </c>
    </row>
    <row r="212" spans="1:4">
      <c r="A212" t="s">
        <v>23</v>
      </c>
      <c r="B212">
        <v>2</v>
      </c>
      <c r="C212">
        <v>0</v>
      </c>
      <c r="D212">
        <f t="shared" si="22"/>
        <v>2</v>
      </c>
    </row>
    <row r="213" spans="1:4">
      <c r="A213" t="s">
        <v>23</v>
      </c>
      <c r="B213">
        <v>2</v>
      </c>
      <c r="C213">
        <v>0</v>
      </c>
      <c r="D213">
        <f t="shared" si="22"/>
        <v>2</v>
      </c>
    </row>
    <row r="214" spans="1:4">
      <c r="A214" t="s">
        <v>23</v>
      </c>
      <c r="B214">
        <v>2</v>
      </c>
      <c r="C214">
        <v>0</v>
      </c>
      <c r="D214">
        <f t="shared" si="22"/>
        <v>2</v>
      </c>
    </row>
    <row r="215" spans="1:4">
      <c r="A215" t="s">
        <v>23</v>
      </c>
      <c r="B215">
        <v>2</v>
      </c>
      <c r="C215">
        <v>0</v>
      </c>
      <c r="D215">
        <f t="shared" si="22"/>
        <v>2</v>
      </c>
    </row>
    <row r="216" spans="1:4">
      <c r="A216" t="s">
        <v>23</v>
      </c>
      <c r="B216">
        <v>3</v>
      </c>
      <c r="C216">
        <v>0</v>
      </c>
      <c r="D216">
        <f t="shared" si="22"/>
        <v>3</v>
      </c>
    </row>
    <row r="217" spans="1:4">
      <c r="A217" t="s">
        <v>23</v>
      </c>
      <c r="B217">
        <v>3</v>
      </c>
      <c r="C217">
        <v>0</v>
      </c>
      <c r="D217">
        <f t="shared" si="22"/>
        <v>3</v>
      </c>
    </row>
    <row r="218" spans="1:4">
      <c r="A218" t="s">
        <v>23</v>
      </c>
      <c r="B218">
        <v>3</v>
      </c>
      <c r="C218">
        <v>0</v>
      </c>
      <c r="D218">
        <f t="shared" si="22"/>
        <v>3</v>
      </c>
    </row>
    <row r="219" spans="1:4">
      <c r="A219" t="s">
        <v>23</v>
      </c>
      <c r="B219">
        <v>3</v>
      </c>
      <c r="C219">
        <v>0</v>
      </c>
      <c r="D219">
        <f t="shared" si="22"/>
        <v>3</v>
      </c>
    </row>
    <row r="220" spans="1:4">
      <c r="A220" t="s">
        <v>23</v>
      </c>
      <c r="B220">
        <v>3</v>
      </c>
      <c r="C220">
        <v>0</v>
      </c>
      <c r="D220">
        <f t="shared" si="22"/>
        <v>3</v>
      </c>
    </row>
    <row r="221" spans="1:4">
      <c r="A221" t="s">
        <v>23</v>
      </c>
      <c r="B221">
        <v>3</v>
      </c>
      <c r="C221">
        <v>0</v>
      </c>
      <c r="D221">
        <f t="shared" ref="D221:D223" si="23">C221+B221</f>
        <v>3</v>
      </c>
    </row>
    <row r="222" spans="1:4">
      <c r="A222" t="s">
        <v>23</v>
      </c>
      <c r="B222">
        <v>3</v>
      </c>
      <c r="C222">
        <v>0</v>
      </c>
      <c r="D222">
        <f t="shared" si="23"/>
        <v>3</v>
      </c>
    </row>
    <row r="223" spans="1:4">
      <c r="A223" t="s">
        <v>23</v>
      </c>
      <c r="B223">
        <v>4</v>
      </c>
      <c r="C223">
        <v>1</v>
      </c>
      <c r="D223">
        <f t="shared" si="23"/>
        <v>5</v>
      </c>
    </row>
  </sheetData>
  <mergeCells count="7">
    <mergeCell ref="U1:X1"/>
    <mergeCell ref="Y1:AB1"/>
    <mergeCell ref="A1:D1"/>
    <mergeCell ref="E1:H1"/>
    <mergeCell ref="I1:L1"/>
    <mergeCell ref="M1:P1"/>
    <mergeCell ref="Q1:T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/>
  </sheetViews>
  <sheetFormatPr defaultRowHeight="12.75"/>
  <sheetData>
    <row r="1" spans="1:8">
      <c r="A1" t="s">
        <v>26</v>
      </c>
      <c r="B1">
        <v>0.5</v>
      </c>
      <c r="C1">
        <v>1</v>
      </c>
      <c r="D1">
        <v>2</v>
      </c>
      <c r="E1">
        <v>4</v>
      </c>
      <c r="F1">
        <v>8</v>
      </c>
      <c r="G1">
        <v>12</v>
      </c>
    </row>
    <row r="2" spans="1:8">
      <c r="A2" t="s">
        <v>31</v>
      </c>
      <c r="B2">
        <f t="shared" ref="B2:G2" si="0">AVERAGE(B6,B9,B12,B15)</f>
        <v>0.8506185724955474</v>
      </c>
      <c r="C2">
        <f t="shared" si="0"/>
        <v>0.79917043740573157</v>
      </c>
      <c r="D2">
        <f t="shared" si="0"/>
        <v>0.74922518554767148</v>
      </c>
      <c r="E2">
        <f t="shared" si="0"/>
        <v>0.77714303424904252</v>
      </c>
      <c r="F2">
        <f t="shared" si="0"/>
        <v>0.6737958807501202</v>
      </c>
      <c r="G2">
        <f t="shared" si="0"/>
        <v>0.69680306905370837</v>
      </c>
    </row>
    <row r="3" spans="1:8">
      <c r="A3" t="s">
        <v>32</v>
      </c>
      <c r="B3">
        <f>SQRT((SUMSQ(B6,B9,B12,B15)/COUNT(B6,B9,B12,B15)-B2*B2)/(COUNT(B6,B9,B12,B15)-1))</f>
        <v>1.3984909129208186E-2</v>
      </c>
      <c r="C3">
        <f t="shared" ref="C3" si="1">SQRT((SUMSQ(C6,C9,C12,C15)/COUNT(C6,C9,C12,C15)-C2*C2)/(COUNT(C6,C9,C12,C15)-1))</f>
        <v>4.7888386123679787E-2</v>
      </c>
      <c r="D3">
        <f t="shared" ref="D3" si="2">SQRT((SUMSQ(D6,D9,D12,D15)/COUNT(D6,D9,D12,D15)-D2*D2)/(COUNT(D6,D9,D12,D15)-1))</f>
        <v>4.4307152760786651E-2</v>
      </c>
      <c r="E3">
        <f>SQRT((SUMSQ(E6,E9,E12,E15)/COUNT(E6,E9,E12,E15)-E2*E2)/(COUNT(E6,E9,E12,E15)-1))</f>
        <v>8.6035864982217519E-3</v>
      </c>
      <c r="F3">
        <f t="shared" ref="F3:G3" si="3">SQRT((SUMSQ(F6,F9,F12,F15)/COUNT(F6,F9,F12,F15)-F2*F2)/(COUNT(F6,F9,F12,F15)-1))</f>
        <v>4.6782336913003004E-3</v>
      </c>
      <c r="G3">
        <f t="shared" si="3"/>
        <v>3.7979539641944449E-2</v>
      </c>
    </row>
    <row r="4" spans="1:8">
      <c r="A4">
        <v>1</v>
      </c>
      <c r="B4" s="5">
        <v>447</v>
      </c>
      <c r="C4" s="5">
        <v>293</v>
      </c>
      <c r="D4" s="5">
        <v>319</v>
      </c>
      <c r="E4" s="5">
        <v>358</v>
      </c>
      <c r="F4" s="5">
        <v>249</v>
      </c>
      <c r="G4" s="5">
        <v>168</v>
      </c>
    </row>
    <row r="5" spans="1:8">
      <c r="B5" s="6">
        <v>517</v>
      </c>
      <c r="C5" s="6">
        <v>390</v>
      </c>
      <c r="D5" s="6">
        <v>402</v>
      </c>
      <c r="E5" s="6">
        <v>446</v>
      </c>
      <c r="F5" s="6">
        <v>367</v>
      </c>
      <c r="G5" s="6">
        <v>255</v>
      </c>
    </row>
    <row r="6" spans="1:8">
      <c r="B6">
        <f>B4/B5</f>
        <v>0.8646034816247582</v>
      </c>
      <c r="C6">
        <f t="shared" ref="C6:G6" si="4">C4/C5</f>
        <v>0.75128205128205128</v>
      </c>
      <c r="D6">
        <f t="shared" si="4"/>
        <v>0.79353233830845771</v>
      </c>
      <c r="E6">
        <f t="shared" si="4"/>
        <v>0.80269058295964124</v>
      </c>
      <c r="F6">
        <f t="shared" si="4"/>
        <v>0.67847411444141692</v>
      </c>
      <c r="G6">
        <f t="shared" si="4"/>
        <v>0.6588235294117647</v>
      </c>
    </row>
    <row r="7" spans="1:8" ht="13.5" thickBot="1">
      <c r="A7">
        <v>2</v>
      </c>
      <c r="B7" s="7">
        <v>338</v>
      </c>
      <c r="C7" s="7">
        <v>360</v>
      </c>
      <c r="D7" s="7">
        <v>172</v>
      </c>
      <c r="E7" s="5">
        <v>166</v>
      </c>
      <c r="F7" s="7">
        <v>91</v>
      </c>
      <c r="G7" s="7">
        <v>169</v>
      </c>
    </row>
    <row r="8" spans="1:8" ht="13.5" thickBot="1">
      <c r="B8" s="8">
        <v>404</v>
      </c>
      <c r="C8" s="8">
        <v>425</v>
      </c>
      <c r="D8" s="8">
        <v>244</v>
      </c>
      <c r="E8" s="6">
        <v>215</v>
      </c>
      <c r="F8" s="8">
        <v>136</v>
      </c>
      <c r="G8" s="8">
        <v>230</v>
      </c>
    </row>
    <row r="9" spans="1:8">
      <c r="B9">
        <f>B7/B8</f>
        <v>0.8366336633663366</v>
      </c>
      <c r="C9">
        <f t="shared" ref="C9" si="5">C7/C8</f>
        <v>0.84705882352941175</v>
      </c>
      <c r="D9">
        <f t="shared" ref="D9" si="6">D7/D8</f>
        <v>0.70491803278688525</v>
      </c>
      <c r="E9">
        <f t="shared" ref="E9" si="7">E7/E8</f>
        <v>0.77209302325581397</v>
      </c>
      <c r="F9">
        <f t="shared" ref="F9" si="8">F7/F8</f>
        <v>0.66911764705882348</v>
      </c>
      <c r="G9">
        <f t="shared" ref="G9" si="9">G7/G8</f>
        <v>0.73478260869565215</v>
      </c>
    </row>
    <row r="10" spans="1:8">
      <c r="A10">
        <v>3</v>
      </c>
      <c r="E10" s="5">
        <v>148</v>
      </c>
    </row>
    <row r="11" spans="1:8">
      <c r="E11" s="6">
        <v>193</v>
      </c>
    </row>
    <row r="12" spans="1:8">
      <c r="E12">
        <f t="shared" ref="E12" si="10">E10/E11</f>
        <v>0.76683937823834192</v>
      </c>
    </row>
    <row r="13" spans="1:8" ht="13.5" thickBot="1">
      <c r="A13">
        <v>4</v>
      </c>
      <c r="E13" s="7">
        <v>181</v>
      </c>
    </row>
    <row r="14" spans="1:8" ht="13.5" thickBot="1">
      <c r="E14" s="8">
        <v>236</v>
      </c>
    </row>
    <row r="15" spans="1:8">
      <c r="E15">
        <f t="shared" ref="E15" si="11">E13/E14</f>
        <v>0.76694915254237284</v>
      </c>
    </row>
    <row r="16" spans="1:8">
      <c r="A16" t="s">
        <v>33</v>
      </c>
      <c r="B16">
        <v>5.9126365307433502E-2</v>
      </c>
      <c r="C16">
        <v>0.197216081968312</v>
      </c>
      <c r="D16">
        <v>0.43453801370830197</v>
      </c>
      <c r="E16">
        <v>0.68332736595428301</v>
      </c>
      <c r="F16">
        <v>0.86891922997981497</v>
      </c>
      <c r="G16">
        <v>0.93711489622412603</v>
      </c>
      <c r="H16">
        <v>0.99106744731979701</v>
      </c>
    </row>
    <row r="17" spans="1:7">
      <c r="A17" t="s">
        <v>34</v>
      </c>
      <c r="B17">
        <f t="shared" ref="B17:G17" si="12">theta+(1-theta)*(1-B16)</f>
        <v>0.98226209040776991</v>
      </c>
      <c r="C17">
        <f t="shared" si="12"/>
        <v>0.94083517540950634</v>
      </c>
      <c r="D17">
        <f t="shared" si="12"/>
        <v>0.86963859588750947</v>
      </c>
      <c r="E17">
        <f t="shared" si="12"/>
        <v>0.79500179021371509</v>
      </c>
      <c r="F17">
        <f t="shared" si="12"/>
        <v>0.73932423100605549</v>
      </c>
      <c r="G17">
        <f t="shared" si="12"/>
        <v>0.71886553113276219</v>
      </c>
    </row>
    <row r="18" spans="1:7">
      <c r="A18" t="s">
        <v>36</v>
      </c>
      <c r="B18">
        <f>B2/($B$2/$B$17)</f>
        <v>0.98226209040776991</v>
      </c>
      <c r="C18">
        <f t="shared" ref="C18:G18" si="13">C2/($B$2/$B$17)</f>
        <v>0.92285173380969743</v>
      </c>
      <c r="D18">
        <f t="shared" si="13"/>
        <v>0.8651768498107385</v>
      </c>
      <c r="E18">
        <f t="shared" si="13"/>
        <v>0.89741532344839248</v>
      </c>
      <c r="F18">
        <f t="shared" si="13"/>
        <v>0.77807394728290147</v>
      </c>
      <c r="G18">
        <f t="shared" si="13"/>
        <v>0.80464177639952472</v>
      </c>
    </row>
    <row r="21" spans="1:7">
      <c r="A21" t="s">
        <v>35</v>
      </c>
      <c r="B21">
        <v>0.7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2.75"/>
  <sheetData>
    <row r="1" spans="1:5">
      <c r="A1">
        <f>MAX('k14'!B:B)</f>
        <v>5</v>
      </c>
      <c r="B1" t="s">
        <v>25</v>
      </c>
      <c r="C1">
        <f>MAX('k14'!C:C)</f>
        <v>3</v>
      </c>
    </row>
    <row r="2" spans="1:5">
      <c r="A2" t="s">
        <v>24</v>
      </c>
      <c r="B2">
        <v>0</v>
      </c>
      <c r="C2">
        <v>1</v>
      </c>
      <c r="D2">
        <v>2</v>
      </c>
      <c r="E2">
        <v>3</v>
      </c>
    </row>
    <row r="3" spans="1:5">
      <c r="A3">
        <v>0</v>
      </c>
      <c r="B3">
        <f>COUNTIFS('k14'!$B:$B,$A3,'k14'!$C:$C,B$2)</f>
        <v>0</v>
      </c>
      <c r="C3">
        <f>COUNTIFS('k14'!$B:$B,$A3,'k14'!$C:$C,C$2)</f>
        <v>0</v>
      </c>
      <c r="D3">
        <f>COUNTIFS('k14'!$B:$B,$A3,'k14'!$C:$C,D$2)</f>
        <v>0</v>
      </c>
      <c r="E3">
        <f>COUNTIFS('k14'!$B:$B,$A3,'k14'!$C:$C,E$2)</f>
        <v>0</v>
      </c>
    </row>
    <row r="4" spans="1:5">
      <c r="A4">
        <v>1</v>
      </c>
      <c r="B4">
        <f>COUNTIFS('k14'!$B:$B,$A4,'k14'!$C:$C,B$2)</f>
        <v>89</v>
      </c>
      <c r="C4">
        <f>COUNTIFS('k14'!$B:$B,$A4,'k14'!$C:$C,C$2)</f>
        <v>15</v>
      </c>
      <c r="D4">
        <f>COUNTIFS('k14'!$B:$B,$A4,'k14'!$C:$C,D$2)</f>
        <v>5</v>
      </c>
      <c r="E4">
        <f>COUNTIFS('k14'!$B:$B,$A4,'k14'!$C:$C,E$2)</f>
        <v>1</v>
      </c>
    </row>
    <row r="5" spans="1:5">
      <c r="A5">
        <v>2</v>
      </c>
      <c r="B5">
        <f>COUNTIFS('k14'!$B:$B,$A5,'k14'!$C:$C,B$2)</f>
        <v>67</v>
      </c>
      <c r="C5">
        <f>COUNTIFS('k14'!$B:$B,$A5,'k14'!$C:$C,C$2)</f>
        <v>6</v>
      </c>
      <c r="D5">
        <f>COUNTIFS('k14'!$B:$B,$A5,'k14'!$C:$C,D$2)</f>
        <v>4</v>
      </c>
      <c r="E5">
        <f>COUNTIFS('k14'!$B:$B,$A5,'k14'!$C:$C,E$2)</f>
        <v>0</v>
      </c>
    </row>
    <row r="6" spans="1:5">
      <c r="A6">
        <v>3</v>
      </c>
      <c r="B6">
        <f>COUNTIFS('k14'!$B:$B,$A6,'k14'!$C:$C,B$2)</f>
        <v>19</v>
      </c>
      <c r="C6">
        <f>COUNTIFS('k14'!$B:$B,$A6,'k14'!$C:$C,C$2)</f>
        <v>2</v>
      </c>
      <c r="D6">
        <f>COUNTIFS('k14'!$B:$B,$A6,'k14'!$C:$C,D$2)</f>
        <v>1</v>
      </c>
      <c r="E6">
        <f>COUNTIFS('k14'!$B:$B,$A6,'k14'!$C:$C,E$2)</f>
        <v>0</v>
      </c>
    </row>
    <row r="7" spans="1:5">
      <c r="A7">
        <v>4</v>
      </c>
      <c r="B7">
        <f>COUNTIFS('k14'!$B:$B,$A7,'k14'!$C:$C,B$2)</f>
        <v>6</v>
      </c>
      <c r="C7">
        <f>COUNTIFS('k14'!$B:$B,$A7,'k14'!$C:$C,C$2)</f>
        <v>1</v>
      </c>
      <c r="D7">
        <f>COUNTIFS('k14'!$B:$B,$A7,'k14'!$C:$C,D$2)</f>
        <v>0</v>
      </c>
      <c r="E7">
        <f>COUNTIFS('k14'!$B:$B,$A7,'k14'!$C:$C,E$2)</f>
        <v>0</v>
      </c>
    </row>
    <row r="8" spans="1:5">
      <c r="A8">
        <v>5</v>
      </c>
      <c r="B8">
        <f>COUNTIFS('k14'!$B:$B,$A8,'k14'!$C:$C,B$2)</f>
        <v>1</v>
      </c>
      <c r="C8">
        <f>COUNTIFS('k14'!$B:$B,$A8,'k14'!$C:$C,C$2)</f>
        <v>0</v>
      </c>
      <c r="D8">
        <f>COUNTIFS('k14'!$B:$B,$A8,'k14'!$C:$C,D$2)</f>
        <v>0</v>
      </c>
      <c r="E8">
        <f>COUNTIFS('k14'!$B:$B,$A8,'k14'!$C:$C,E$2)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2.75"/>
  <sheetData>
    <row r="1" spans="1:6">
      <c r="A1">
        <f>MAX('k14'!F:F)</f>
        <v>5</v>
      </c>
      <c r="B1" t="s">
        <v>25</v>
      </c>
      <c r="C1">
        <f>MAX('k14'!G:G)</f>
        <v>4</v>
      </c>
    </row>
    <row r="2" spans="1:6">
      <c r="A2" t="s">
        <v>24</v>
      </c>
      <c r="B2">
        <v>0</v>
      </c>
      <c r="C2">
        <v>1</v>
      </c>
      <c r="D2">
        <v>2</v>
      </c>
      <c r="E2">
        <v>3</v>
      </c>
      <c r="F2">
        <v>4</v>
      </c>
    </row>
    <row r="3" spans="1:6">
      <c r="A3">
        <v>0</v>
      </c>
      <c r="B3">
        <f>COUNTIFS('k14'!$F:$F,$A3,'k14'!$G:$G,B$2)</f>
        <v>0</v>
      </c>
      <c r="C3">
        <f>COUNTIFS('k14'!$F:$F,$A3,'k14'!$G:$G,C$2)</f>
        <v>0</v>
      </c>
      <c r="D3">
        <f>COUNTIFS('k14'!$F:$F,$A3,'k14'!$G:$G,D$2)</f>
        <v>0</v>
      </c>
      <c r="E3">
        <f>COUNTIFS('k14'!$F:$F,$A3,'k14'!$G:$G,E$2)</f>
        <v>0</v>
      </c>
      <c r="F3">
        <f>COUNTIFS('k14'!$F:$F,$A3,'k14'!$G:$G,F$2)</f>
        <v>0</v>
      </c>
    </row>
    <row r="4" spans="1:6">
      <c r="A4">
        <v>1</v>
      </c>
      <c r="B4">
        <f>COUNTIFS('k14'!$F:$F,$A4,'k14'!$G:$G,B$2)</f>
        <v>23</v>
      </c>
      <c r="C4">
        <f>COUNTIFS('k14'!$F:$F,$A4,'k14'!$G:$G,C$2)</f>
        <v>11</v>
      </c>
      <c r="D4">
        <f>COUNTIFS('k14'!$F:$F,$A4,'k14'!$G:$G,D$2)</f>
        <v>1</v>
      </c>
      <c r="E4">
        <f>COUNTIFS('k14'!$F:$F,$A4,'k14'!$G:$G,E$2)</f>
        <v>0</v>
      </c>
      <c r="F4">
        <f>COUNTIFS('k14'!$F:$F,$A4,'k14'!$G:$G,F$2)</f>
        <v>0</v>
      </c>
    </row>
    <row r="5" spans="1:6">
      <c r="A5">
        <v>2</v>
      </c>
      <c r="B5">
        <f>COUNTIFS('k14'!$F:$F,$A5,'k14'!$G:$G,B$2)</f>
        <v>27</v>
      </c>
      <c r="C5">
        <f>COUNTIFS('k14'!$F:$F,$A5,'k14'!$G:$G,C$2)</f>
        <v>5</v>
      </c>
      <c r="D5">
        <f>COUNTIFS('k14'!$F:$F,$A5,'k14'!$G:$G,D$2)</f>
        <v>3</v>
      </c>
      <c r="E5">
        <f>COUNTIFS('k14'!$F:$F,$A5,'k14'!$G:$G,E$2)</f>
        <v>0</v>
      </c>
      <c r="F5">
        <f>COUNTIFS('k14'!$F:$F,$A5,'k14'!$G:$G,F$2)</f>
        <v>1</v>
      </c>
    </row>
    <row r="6" spans="1:6">
      <c r="A6">
        <v>3</v>
      </c>
      <c r="B6">
        <f>COUNTIFS('k14'!$F:$F,$A6,'k14'!$G:$G,B$2)</f>
        <v>11</v>
      </c>
      <c r="C6">
        <f>COUNTIFS('k14'!$F:$F,$A6,'k14'!$G:$G,C$2)</f>
        <v>1</v>
      </c>
      <c r="D6">
        <f>COUNTIFS('k14'!$F:$F,$A6,'k14'!$G:$G,D$2)</f>
        <v>1</v>
      </c>
      <c r="E6">
        <f>COUNTIFS('k14'!$F:$F,$A6,'k14'!$G:$G,E$2)</f>
        <v>0</v>
      </c>
      <c r="F6">
        <f>COUNTIFS('k14'!$F:$F,$A6,'k14'!$G:$G,F$2)</f>
        <v>0</v>
      </c>
    </row>
    <row r="7" spans="1:6">
      <c r="A7">
        <v>4</v>
      </c>
      <c r="B7">
        <f>COUNTIFS('k14'!$F:$F,$A7,'k14'!$G:$G,B$2)</f>
        <v>2</v>
      </c>
      <c r="C7">
        <f>COUNTIFS('k14'!$F:$F,$A7,'k14'!$G:$G,C$2)</f>
        <v>2</v>
      </c>
      <c r="D7">
        <f>COUNTIFS('k14'!$F:$F,$A7,'k14'!$G:$G,D$2)</f>
        <v>0</v>
      </c>
      <c r="E7">
        <f>COUNTIFS('k14'!$F:$F,$A7,'k14'!$G:$G,E$2)</f>
        <v>0</v>
      </c>
      <c r="F7">
        <f>COUNTIFS('k14'!$F:$F,$A7,'k14'!$G:$G,F$2)</f>
        <v>0</v>
      </c>
    </row>
    <row r="8" spans="1:6">
      <c r="A8">
        <v>5</v>
      </c>
      <c r="B8">
        <f>COUNTIFS('k14'!$F:$F,$A8,'k14'!$G:$G,B$2)</f>
        <v>1</v>
      </c>
      <c r="C8">
        <f>COUNTIFS('k14'!$F:$F,$A8,'k14'!$G:$G,C$2)</f>
        <v>1</v>
      </c>
      <c r="D8">
        <f>COUNTIFS('k14'!$F:$F,$A8,'k14'!$G:$G,D$2)</f>
        <v>0</v>
      </c>
      <c r="E8">
        <f>COUNTIFS('k14'!$F:$F,$A8,'k14'!$G:$G,E$2)</f>
        <v>0</v>
      </c>
      <c r="F8">
        <f>COUNTIFS('k14'!$F:$F,$A8,'k14'!$G:$G,F$2)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2.75"/>
  <sheetData>
    <row r="1" spans="1:12">
      <c r="A1">
        <f>MAX('k14'!J:J)</f>
        <v>13</v>
      </c>
      <c r="B1" t="s">
        <v>25</v>
      </c>
      <c r="C1">
        <f>MAX('k14'!K:K)</f>
        <v>10</v>
      </c>
    </row>
    <row r="2" spans="1:12">
      <c r="A2" t="s">
        <v>24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1:12">
      <c r="A3">
        <v>0</v>
      </c>
      <c r="B3">
        <f>COUNTIFS('k14'!$J:$J,$A3,'k14'!$K:$K,B$2)</f>
        <v>0</v>
      </c>
      <c r="C3">
        <f>COUNTIFS('k14'!$J:$J,$A3,'k14'!$K:$K,C$2)</f>
        <v>0</v>
      </c>
      <c r="D3">
        <f>COUNTIFS('k14'!$J:$J,$A3,'k14'!$K:$K,D$2)</f>
        <v>0</v>
      </c>
      <c r="E3">
        <f>COUNTIFS('k14'!$J:$J,$A3,'k14'!$K:$K,E$2)</f>
        <v>0</v>
      </c>
      <c r="F3">
        <f>COUNTIFS('k14'!$J:$J,$A3,'k14'!$K:$K,F$2)</f>
        <v>0</v>
      </c>
      <c r="G3">
        <f>COUNTIFS('k14'!$J:$J,$A3,'k14'!$K:$K,G$2)</f>
        <v>0</v>
      </c>
      <c r="H3">
        <f>COUNTIFS('k14'!$J:$J,$A3,'k14'!$K:$K,H$2)</f>
        <v>0</v>
      </c>
      <c r="I3">
        <f>COUNTIFS('k14'!$J:$J,$A3,'k14'!$K:$K,I$2)</f>
        <v>0</v>
      </c>
      <c r="J3">
        <f>COUNTIFS('k14'!$J:$J,$A3,'k14'!$K:$K,J$2)</f>
        <v>0</v>
      </c>
      <c r="K3">
        <f>COUNTIFS('k14'!$J:$J,$A3,'k14'!$K:$K,K$2)</f>
        <v>0</v>
      </c>
      <c r="L3">
        <f>COUNTIFS('k14'!$J:$J,$A3,'k14'!$K:$K,L$2)</f>
        <v>0</v>
      </c>
    </row>
    <row r="4" spans="1:12">
      <c r="A4">
        <v>1</v>
      </c>
      <c r="B4">
        <f>COUNTIFS('k14'!$J:$J,$A4,'k14'!$K:$K,B$2)</f>
        <v>25</v>
      </c>
      <c r="C4">
        <f>COUNTIFS('k14'!$J:$J,$A4,'k14'!$K:$K,C$2)</f>
        <v>28</v>
      </c>
      <c r="D4">
        <f>COUNTIFS('k14'!$J:$J,$A4,'k14'!$K:$K,D$2)</f>
        <v>9</v>
      </c>
      <c r="E4">
        <f>COUNTIFS('k14'!$J:$J,$A4,'k14'!$K:$K,E$2)</f>
        <v>3</v>
      </c>
      <c r="F4">
        <f>COUNTIFS('k14'!$J:$J,$A4,'k14'!$K:$K,F$2)</f>
        <v>0</v>
      </c>
      <c r="G4">
        <f>COUNTIFS('k14'!$J:$J,$A4,'k14'!$K:$K,G$2)</f>
        <v>0</v>
      </c>
      <c r="H4">
        <f>COUNTIFS('k14'!$J:$J,$A4,'k14'!$K:$K,H$2)</f>
        <v>0</v>
      </c>
      <c r="I4">
        <f>COUNTIFS('k14'!$J:$J,$A4,'k14'!$K:$K,I$2)</f>
        <v>0</v>
      </c>
      <c r="J4">
        <f>COUNTIFS('k14'!$J:$J,$A4,'k14'!$K:$K,J$2)</f>
        <v>0</v>
      </c>
      <c r="K4">
        <f>COUNTIFS('k14'!$J:$J,$A4,'k14'!$K:$K,K$2)</f>
        <v>0</v>
      </c>
      <c r="L4">
        <f>COUNTIFS('k14'!$J:$J,$A4,'k14'!$K:$K,L$2)</f>
        <v>0</v>
      </c>
    </row>
    <row r="5" spans="1:12">
      <c r="A5">
        <v>2</v>
      </c>
      <c r="B5">
        <f>COUNTIFS('k14'!$J:$J,$A5,'k14'!$K:$K,B$2)</f>
        <v>37</v>
      </c>
      <c r="C5">
        <f>COUNTIFS('k14'!$J:$J,$A5,'k14'!$K:$K,C$2)</f>
        <v>17</v>
      </c>
      <c r="D5">
        <f>COUNTIFS('k14'!$J:$J,$A5,'k14'!$K:$K,D$2)</f>
        <v>5</v>
      </c>
      <c r="E5">
        <f>COUNTIFS('k14'!$J:$J,$A5,'k14'!$K:$K,E$2)</f>
        <v>1</v>
      </c>
      <c r="F5">
        <f>COUNTIFS('k14'!$J:$J,$A5,'k14'!$K:$K,F$2)</f>
        <v>0</v>
      </c>
      <c r="G5">
        <f>COUNTIFS('k14'!$J:$J,$A5,'k14'!$K:$K,G$2)</f>
        <v>0</v>
      </c>
      <c r="H5">
        <f>COUNTIFS('k14'!$J:$J,$A5,'k14'!$K:$K,H$2)</f>
        <v>1</v>
      </c>
      <c r="I5">
        <f>COUNTIFS('k14'!$J:$J,$A5,'k14'!$K:$K,I$2)</f>
        <v>0</v>
      </c>
      <c r="J5">
        <f>COUNTIFS('k14'!$J:$J,$A5,'k14'!$K:$K,J$2)</f>
        <v>0</v>
      </c>
      <c r="K5">
        <f>COUNTIFS('k14'!$J:$J,$A5,'k14'!$K:$K,K$2)</f>
        <v>0</v>
      </c>
      <c r="L5">
        <f>COUNTIFS('k14'!$J:$J,$A5,'k14'!$K:$K,L$2)</f>
        <v>0</v>
      </c>
    </row>
    <row r="6" spans="1:12">
      <c r="A6">
        <v>3</v>
      </c>
      <c r="B6">
        <f>COUNTIFS('k14'!$J:$J,$A6,'k14'!$K:$K,B$2)</f>
        <v>7</v>
      </c>
      <c r="C6">
        <f>COUNTIFS('k14'!$J:$J,$A6,'k14'!$K:$K,C$2)</f>
        <v>6</v>
      </c>
      <c r="D6">
        <f>COUNTIFS('k14'!$J:$J,$A6,'k14'!$K:$K,D$2)</f>
        <v>4</v>
      </c>
      <c r="E6">
        <f>COUNTIFS('k14'!$J:$J,$A6,'k14'!$K:$K,E$2)</f>
        <v>0</v>
      </c>
      <c r="F6">
        <f>COUNTIFS('k14'!$J:$J,$A6,'k14'!$K:$K,F$2)</f>
        <v>0</v>
      </c>
      <c r="G6">
        <f>COUNTIFS('k14'!$J:$J,$A6,'k14'!$K:$K,G$2)</f>
        <v>0</v>
      </c>
      <c r="H6">
        <f>COUNTIFS('k14'!$J:$J,$A6,'k14'!$K:$K,H$2)</f>
        <v>0</v>
      </c>
      <c r="I6">
        <f>COUNTIFS('k14'!$J:$J,$A6,'k14'!$K:$K,I$2)</f>
        <v>0</v>
      </c>
      <c r="J6">
        <f>COUNTIFS('k14'!$J:$J,$A6,'k14'!$K:$K,J$2)</f>
        <v>0</v>
      </c>
      <c r="K6">
        <f>COUNTIFS('k14'!$J:$J,$A6,'k14'!$K:$K,K$2)</f>
        <v>0</v>
      </c>
      <c r="L6">
        <f>COUNTIFS('k14'!$J:$J,$A6,'k14'!$K:$K,L$2)</f>
        <v>0</v>
      </c>
    </row>
    <row r="7" spans="1:12">
      <c r="A7">
        <v>4</v>
      </c>
      <c r="B7">
        <f>COUNTIFS('k14'!$J:$J,$A7,'k14'!$K:$K,B$2)</f>
        <v>3</v>
      </c>
      <c r="C7">
        <f>COUNTIFS('k14'!$J:$J,$A7,'k14'!$K:$K,C$2)</f>
        <v>4</v>
      </c>
      <c r="D7">
        <f>COUNTIFS('k14'!$J:$J,$A7,'k14'!$K:$K,D$2)</f>
        <v>1</v>
      </c>
      <c r="E7">
        <f>COUNTIFS('k14'!$J:$J,$A7,'k14'!$K:$K,E$2)</f>
        <v>2</v>
      </c>
      <c r="F7">
        <f>COUNTIFS('k14'!$J:$J,$A7,'k14'!$K:$K,F$2)</f>
        <v>1</v>
      </c>
      <c r="G7">
        <f>COUNTIFS('k14'!$J:$J,$A7,'k14'!$K:$K,G$2)</f>
        <v>0</v>
      </c>
      <c r="H7">
        <f>COUNTIFS('k14'!$J:$J,$A7,'k14'!$K:$K,H$2)</f>
        <v>0</v>
      </c>
      <c r="I7">
        <f>COUNTIFS('k14'!$J:$J,$A7,'k14'!$K:$K,I$2)</f>
        <v>0</v>
      </c>
      <c r="J7">
        <f>COUNTIFS('k14'!$J:$J,$A7,'k14'!$K:$K,J$2)</f>
        <v>0</v>
      </c>
      <c r="K7">
        <f>COUNTIFS('k14'!$J:$J,$A7,'k14'!$K:$K,K$2)</f>
        <v>0</v>
      </c>
      <c r="L7">
        <f>COUNTIFS('k14'!$J:$J,$A7,'k14'!$K:$K,L$2)</f>
        <v>0</v>
      </c>
    </row>
    <row r="8" spans="1:12">
      <c r="A8">
        <v>5</v>
      </c>
      <c r="B8">
        <f>COUNTIFS('k14'!$J:$J,$A8,'k14'!$K:$K,B$2)</f>
        <v>1</v>
      </c>
      <c r="C8">
        <f>COUNTIFS('k14'!$J:$J,$A8,'k14'!$K:$K,C$2)</f>
        <v>1</v>
      </c>
      <c r="D8">
        <f>COUNTIFS('k14'!$J:$J,$A8,'k14'!$K:$K,D$2)</f>
        <v>0</v>
      </c>
      <c r="E8">
        <f>COUNTIFS('k14'!$J:$J,$A8,'k14'!$K:$K,E$2)</f>
        <v>1</v>
      </c>
      <c r="F8">
        <f>COUNTIFS('k14'!$J:$J,$A8,'k14'!$K:$K,F$2)</f>
        <v>1</v>
      </c>
      <c r="G8">
        <f>COUNTIFS('k14'!$J:$J,$A8,'k14'!$K:$K,G$2)</f>
        <v>0</v>
      </c>
      <c r="H8">
        <f>COUNTIFS('k14'!$J:$J,$A8,'k14'!$K:$K,H$2)</f>
        <v>0</v>
      </c>
      <c r="I8">
        <f>COUNTIFS('k14'!$J:$J,$A8,'k14'!$K:$K,I$2)</f>
        <v>0</v>
      </c>
      <c r="J8">
        <f>COUNTIFS('k14'!$J:$J,$A8,'k14'!$K:$K,J$2)</f>
        <v>0</v>
      </c>
      <c r="K8">
        <f>COUNTIFS('k14'!$J:$J,$A8,'k14'!$K:$K,K$2)</f>
        <v>0</v>
      </c>
      <c r="L8">
        <f>COUNTIFS('k14'!$J:$J,$A8,'k14'!$K:$K,L$2)</f>
        <v>0</v>
      </c>
    </row>
    <row r="9" spans="1:12">
      <c r="A9">
        <v>6</v>
      </c>
      <c r="B9">
        <f>COUNTIFS('k14'!$J:$J,$A9,'k14'!$K:$K,B$2)</f>
        <v>0</v>
      </c>
      <c r="C9">
        <f>COUNTIFS('k14'!$J:$J,$A9,'k14'!$K:$K,C$2)</f>
        <v>2</v>
      </c>
      <c r="D9">
        <f>COUNTIFS('k14'!$J:$J,$A9,'k14'!$K:$K,D$2)</f>
        <v>0</v>
      </c>
      <c r="E9">
        <f>COUNTIFS('k14'!$J:$J,$A9,'k14'!$K:$K,E$2)</f>
        <v>0</v>
      </c>
      <c r="F9">
        <f>COUNTIFS('k14'!$J:$J,$A9,'k14'!$K:$K,F$2)</f>
        <v>0</v>
      </c>
      <c r="G9">
        <f>COUNTIFS('k14'!$J:$J,$A9,'k14'!$K:$K,G$2)</f>
        <v>0</v>
      </c>
      <c r="H9">
        <f>COUNTIFS('k14'!$J:$J,$A9,'k14'!$K:$K,H$2)</f>
        <v>0</v>
      </c>
      <c r="I9">
        <f>COUNTIFS('k14'!$J:$J,$A9,'k14'!$K:$K,I$2)</f>
        <v>0</v>
      </c>
      <c r="J9">
        <f>COUNTIFS('k14'!$J:$J,$A9,'k14'!$K:$K,J$2)</f>
        <v>0</v>
      </c>
      <c r="K9">
        <f>COUNTIFS('k14'!$J:$J,$A9,'k14'!$K:$K,K$2)</f>
        <v>0</v>
      </c>
      <c r="L9">
        <f>COUNTIFS('k14'!$J:$J,$A9,'k14'!$K:$K,L$2)</f>
        <v>0</v>
      </c>
    </row>
    <row r="10" spans="1:12">
      <c r="A10">
        <v>7</v>
      </c>
      <c r="B10">
        <f>COUNTIFS('k14'!$J:$J,$A10,'k14'!$K:$K,B$2)</f>
        <v>0</v>
      </c>
      <c r="C10">
        <f>COUNTIFS('k14'!$J:$J,$A10,'k14'!$K:$K,C$2)</f>
        <v>0</v>
      </c>
      <c r="D10">
        <f>COUNTIFS('k14'!$J:$J,$A10,'k14'!$K:$K,D$2)</f>
        <v>0</v>
      </c>
      <c r="E10">
        <f>COUNTIFS('k14'!$J:$J,$A10,'k14'!$K:$K,E$2)</f>
        <v>0</v>
      </c>
      <c r="F10">
        <f>COUNTIFS('k14'!$J:$J,$A10,'k14'!$K:$K,F$2)</f>
        <v>0</v>
      </c>
      <c r="G10">
        <f>COUNTIFS('k14'!$J:$J,$A10,'k14'!$K:$K,G$2)</f>
        <v>0</v>
      </c>
      <c r="H10">
        <f>COUNTIFS('k14'!$J:$J,$A10,'k14'!$K:$K,H$2)</f>
        <v>0</v>
      </c>
      <c r="I10">
        <f>COUNTIFS('k14'!$J:$J,$A10,'k14'!$K:$K,I$2)</f>
        <v>0</v>
      </c>
      <c r="J10">
        <f>COUNTIFS('k14'!$J:$J,$A10,'k14'!$K:$K,J$2)</f>
        <v>0</v>
      </c>
      <c r="K10">
        <f>COUNTIFS('k14'!$J:$J,$A10,'k14'!$K:$K,K$2)</f>
        <v>0</v>
      </c>
      <c r="L10">
        <f>COUNTIFS('k14'!$J:$J,$A10,'k14'!$K:$K,L$2)</f>
        <v>0</v>
      </c>
    </row>
    <row r="11" spans="1:12">
      <c r="A11">
        <v>8</v>
      </c>
      <c r="B11">
        <f>COUNTIFS('k14'!$J:$J,$A11,'k14'!$K:$K,B$2)</f>
        <v>0</v>
      </c>
      <c r="C11">
        <f>COUNTIFS('k14'!$J:$J,$A11,'k14'!$K:$K,C$2)</f>
        <v>0</v>
      </c>
      <c r="D11">
        <f>COUNTIFS('k14'!$J:$J,$A11,'k14'!$K:$K,D$2)</f>
        <v>0</v>
      </c>
      <c r="E11">
        <f>COUNTIFS('k14'!$J:$J,$A11,'k14'!$K:$K,E$2)</f>
        <v>0</v>
      </c>
      <c r="F11">
        <f>COUNTIFS('k14'!$J:$J,$A11,'k14'!$K:$K,F$2)</f>
        <v>0</v>
      </c>
      <c r="G11">
        <f>COUNTIFS('k14'!$J:$J,$A11,'k14'!$K:$K,G$2)</f>
        <v>0</v>
      </c>
      <c r="H11">
        <f>COUNTIFS('k14'!$J:$J,$A11,'k14'!$K:$K,H$2)</f>
        <v>0</v>
      </c>
      <c r="I11">
        <f>COUNTIFS('k14'!$J:$J,$A11,'k14'!$K:$K,I$2)</f>
        <v>0</v>
      </c>
      <c r="J11">
        <f>COUNTIFS('k14'!$J:$J,$A11,'k14'!$K:$K,J$2)</f>
        <v>0</v>
      </c>
      <c r="K11">
        <f>COUNTIFS('k14'!$J:$J,$A11,'k14'!$K:$K,K$2)</f>
        <v>0</v>
      </c>
      <c r="L11">
        <f>COUNTIFS('k14'!$J:$J,$A11,'k14'!$K:$K,L$2)</f>
        <v>1</v>
      </c>
    </row>
    <row r="12" spans="1:12">
      <c r="A12">
        <v>9</v>
      </c>
      <c r="B12">
        <f>COUNTIFS('k14'!$J:$J,$A12,'k14'!$K:$K,B$2)</f>
        <v>0</v>
      </c>
      <c r="C12">
        <f>COUNTIFS('k14'!$J:$J,$A12,'k14'!$K:$K,C$2)</f>
        <v>0</v>
      </c>
      <c r="D12">
        <f>COUNTIFS('k14'!$J:$J,$A12,'k14'!$K:$K,D$2)</f>
        <v>0</v>
      </c>
      <c r="E12">
        <f>COUNTIFS('k14'!$J:$J,$A12,'k14'!$K:$K,E$2)</f>
        <v>0</v>
      </c>
      <c r="F12">
        <f>COUNTIFS('k14'!$J:$J,$A12,'k14'!$K:$K,F$2)</f>
        <v>0</v>
      </c>
      <c r="G12">
        <f>COUNTIFS('k14'!$J:$J,$A12,'k14'!$K:$K,G$2)</f>
        <v>0</v>
      </c>
      <c r="H12">
        <f>COUNTIFS('k14'!$J:$J,$A12,'k14'!$K:$K,H$2)</f>
        <v>0</v>
      </c>
      <c r="I12">
        <f>COUNTIFS('k14'!$J:$J,$A12,'k14'!$K:$K,I$2)</f>
        <v>0</v>
      </c>
      <c r="J12">
        <f>COUNTIFS('k14'!$J:$J,$A12,'k14'!$K:$K,J$2)</f>
        <v>0</v>
      </c>
      <c r="K12">
        <f>COUNTIFS('k14'!$J:$J,$A12,'k14'!$K:$K,K$2)</f>
        <v>0</v>
      </c>
      <c r="L12">
        <f>COUNTIFS('k14'!$J:$J,$A12,'k14'!$K:$K,L$2)</f>
        <v>0</v>
      </c>
    </row>
    <row r="13" spans="1:12">
      <c r="A13">
        <v>10</v>
      </c>
      <c r="B13">
        <f>COUNTIFS('k14'!$J:$J,$A13,'k14'!$K:$K,B$2)</f>
        <v>0</v>
      </c>
      <c r="C13">
        <f>COUNTIFS('k14'!$J:$J,$A13,'k14'!$K:$K,C$2)</f>
        <v>0</v>
      </c>
      <c r="D13">
        <f>COUNTIFS('k14'!$J:$J,$A13,'k14'!$K:$K,D$2)</f>
        <v>0</v>
      </c>
      <c r="E13">
        <f>COUNTIFS('k14'!$J:$J,$A13,'k14'!$K:$K,E$2)</f>
        <v>0</v>
      </c>
      <c r="F13">
        <f>COUNTIFS('k14'!$J:$J,$A13,'k14'!$K:$K,F$2)</f>
        <v>0</v>
      </c>
      <c r="G13">
        <f>COUNTIFS('k14'!$J:$J,$A13,'k14'!$K:$K,G$2)</f>
        <v>0</v>
      </c>
      <c r="H13">
        <f>COUNTIFS('k14'!$J:$J,$A13,'k14'!$K:$K,H$2)</f>
        <v>0</v>
      </c>
      <c r="I13">
        <f>COUNTIFS('k14'!$J:$J,$A13,'k14'!$K:$K,I$2)</f>
        <v>0</v>
      </c>
      <c r="J13">
        <f>COUNTIFS('k14'!$J:$J,$A13,'k14'!$K:$K,J$2)</f>
        <v>0</v>
      </c>
      <c r="K13">
        <f>COUNTIFS('k14'!$J:$J,$A13,'k14'!$K:$K,K$2)</f>
        <v>0</v>
      </c>
      <c r="L13">
        <f>COUNTIFS('k14'!$J:$J,$A13,'k14'!$K:$K,L$2)</f>
        <v>0</v>
      </c>
    </row>
    <row r="14" spans="1:12">
      <c r="A14">
        <v>11</v>
      </c>
      <c r="B14">
        <f>COUNTIFS('k14'!$J:$J,$A14,'k14'!$K:$K,B$2)</f>
        <v>0</v>
      </c>
      <c r="C14">
        <f>COUNTIFS('k14'!$J:$J,$A14,'k14'!$K:$K,C$2)</f>
        <v>0</v>
      </c>
      <c r="D14">
        <f>COUNTIFS('k14'!$J:$J,$A14,'k14'!$K:$K,D$2)</f>
        <v>0</v>
      </c>
      <c r="E14">
        <f>COUNTIFS('k14'!$J:$J,$A14,'k14'!$K:$K,E$2)</f>
        <v>0</v>
      </c>
      <c r="F14">
        <f>COUNTIFS('k14'!$J:$J,$A14,'k14'!$K:$K,F$2)</f>
        <v>0</v>
      </c>
      <c r="G14">
        <f>COUNTIFS('k14'!$J:$J,$A14,'k14'!$K:$K,G$2)</f>
        <v>0</v>
      </c>
      <c r="H14">
        <f>COUNTIFS('k14'!$J:$J,$A14,'k14'!$K:$K,H$2)</f>
        <v>0</v>
      </c>
      <c r="I14">
        <f>COUNTIFS('k14'!$J:$J,$A14,'k14'!$K:$K,I$2)</f>
        <v>0</v>
      </c>
      <c r="J14">
        <f>COUNTIFS('k14'!$J:$J,$A14,'k14'!$K:$K,J$2)</f>
        <v>0</v>
      </c>
      <c r="K14">
        <f>COUNTIFS('k14'!$J:$J,$A14,'k14'!$K:$K,K$2)</f>
        <v>0</v>
      </c>
      <c r="L14">
        <f>COUNTIFS('k14'!$J:$J,$A14,'k14'!$K:$K,L$2)</f>
        <v>0</v>
      </c>
    </row>
    <row r="15" spans="1:12">
      <c r="A15">
        <v>12</v>
      </c>
      <c r="B15">
        <f>COUNTIFS('k14'!$J:$J,$A15,'k14'!$K:$K,B$2)</f>
        <v>0</v>
      </c>
      <c r="C15">
        <f>COUNTIFS('k14'!$J:$J,$A15,'k14'!$K:$K,C$2)</f>
        <v>0</v>
      </c>
      <c r="D15">
        <f>COUNTIFS('k14'!$J:$J,$A15,'k14'!$K:$K,D$2)</f>
        <v>0</v>
      </c>
      <c r="E15">
        <f>COUNTIFS('k14'!$J:$J,$A15,'k14'!$K:$K,E$2)</f>
        <v>0</v>
      </c>
      <c r="F15">
        <f>COUNTIFS('k14'!$J:$J,$A15,'k14'!$K:$K,F$2)</f>
        <v>0</v>
      </c>
      <c r="G15">
        <f>COUNTIFS('k14'!$J:$J,$A15,'k14'!$K:$K,G$2)</f>
        <v>0</v>
      </c>
      <c r="H15">
        <f>COUNTIFS('k14'!$J:$J,$A15,'k14'!$K:$K,H$2)</f>
        <v>0</v>
      </c>
      <c r="I15">
        <f>COUNTIFS('k14'!$J:$J,$A15,'k14'!$K:$K,I$2)</f>
        <v>0</v>
      </c>
      <c r="J15">
        <f>COUNTIFS('k14'!$J:$J,$A15,'k14'!$K:$K,J$2)</f>
        <v>0</v>
      </c>
      <c r="K15">
        <f>COUNTIFS('k14'!$J:$J,$A15,'k14'!$K:$K,K$2)</f>
        <v>0</v>
      </c>
      <c r="L15">
        <f>COUNTIFS('k14'!$J:$J,$A15,'k14'!$K:$K,L$2)</f>
        <v>0</v>
      </c>
    </row>
    <row r="16" spans="1:12">
      <c r="A16">
        <v>13</v>
      </c>
      <c r="B16">
        <f>COUNTIFS('k14'!$J:$J,$A16,'k14'!$K:$K,B$2)</f>
        <v>0</v>
      </c>
      <c r="C16">
        <f>COUNTIFS('k14'!$J:$J,$A16,'k14'!$K:$K,C$2)</f>
        <v>0</v>
      </c>
      <c r="D16">
        <f>COUNTIFS('k14'!$J:$J,$A16,'k14'!$K:$K,D$2)</f>
        <v>0</v>
      </c>
      <c r="E16">
        <f>COUNTIFS('k14'!$J:$J,$A16,'k14'!$K:$K,E$2)</f>
        <v>0</v>
      </c>
      <c r="F16">
        <f>COUNTIFS('k14'!$J:$J,$A16,'k14'!$K:$K,F$2)</f>
        <v>0</v>
      </c>
      <c r="G16">
        <f>COUNTIFS('k14'!$J:$J,$A16,'k14'!$K:$K,G$2)</f>
        <v>0</v>
      </c>
      <c r="H16">
        <f>COUNTIFS('k14'!$J:$J,$A16,'k14'!$K:$K,H$2)</f>
        <v>0</v>
      </c>
      <c r="I16">
        <f>COUNTIFS('k14'!$J:$J,$A16,'k14'!$K:$K,I$2)</f>
        <v>0</v>
      </c>
      <c r="J16">
        <f>COUNTIFS('k14'!$J:$J,$A16,'k14'!$K:$K,J$2)</f>
        <v>0</v>
      </c>
      <c r="K16">
        <f>COUNTIFS('k14'!$J:$J,$A16,'k14'!$K:$K,K$2)</f>
        <v>0</v>
      </c>
      <c r="L16">
        <f>COUNTIFS('k14'!$J:$J,$A16,'k14'!$K:$K,L$2)</f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2"/>
  <sheetViews>
    <sheetView workbookViewId="0"/>
  </sheetViews>
  <sheetFormatPr defaultRowHeight="12.75"/>
  <sheetData>
    <row r="1" spans="1:14">
      <c r="A1">
        <f>MAX('k14'!N:N)</f>
        <v>9</v>
      </c>
      <c r="B1" t="s">
        <v>25</v>
      </c>
      <c r="C1">
        <f>MAX('k14'!O:O)</f>
        <v>12</v>
      </c>
    </row>
    <row r="2" spans="1:14">
      <c r="A2" t="s">
        <v>24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14">
      <c r="A3">
        <v>0</v>
      </c>
      <c r="B3">
        <f>COUNTIFS('k14'!$N:$N,$A3,'k14'!$O:$O,B$2)</f>
        <v>0</v>
      </c>
      <c r="C3">
        <f>COUNTIFS('k14'!$N:$N,$A3,'k14'!$O:$O,C$2)</f>
        <v>0</v>
      </c>
      <c r="D3">
        <f>COUNTIFS('k14'!$N:$N,$A3,'k14'!$O:$O,D$2)</f>
        <v>0</v>
      </c>
      <c r="E3">
        <f>COUNTIFS('k14'!$N:$N,$A3,'k14'!$O:$O,E$2)</f>
        <v>0</v>
      </c>
      <c r="F3">
        <f>COUNTIFS('k14'!$N:$N,$A3,'k14'!$O:$O,F$2)</f>
        <v>0</v>
      </c>
      <c r="G3">
        <f>COUNTIFS('k14'!$N:$N,$A3,'k14'!$O:$O,G$2)</f>
        <v>0</v>
      </c>
      <c r="H3">
        <f>COUNTIFS('k14'!$N:$N,$A3,'k14'!$O:$O,H$2)</f>
        <v>0</v>
      </c>
      <c r="I3">
        <f>COUNTIFS('k14'!$N:$N,$A3,'k14'!$O:$O,I$2)</f>
        <v>0</v>
      </c>
      <c r="J3">
        <f>COUNTIFS('k14'!$N:$N,$A3,'k14'!$O:$O,J$2)</f>
        <v>0</v>
      </c>
      <c r="K3">
        <f>COUNTIFS('k14'!$N:$N,$A3,'k14'!$O:$O,K$2)</f>
        <v>0</v>
      </c>
      <c r="L3">
        <f>COUNTIFS('k14'!$N:$N,$A3,'k14'!$O:$O,L$2)</f>
        <v>0</v>
      </c>
      <c r="M3">
        <f>COUNTIFS('k14'!$N:$N,$A3,'k14'!$O:$O,M$2)</f>
        <v>0</v>
      </c>
      <c r="N3">
        <f>COUNTIFS('k14'!$N:$N,$A3,'k14'!$O:$O,N$2)</f>
        <v>0</v>
      </c>
    </row>
    <row r="4" spans="1:14">
      <c r="A4">
        <v>1</v>
      </c>
      <c r="B4">
        <f>COUNTIFS('k14'!$N:$N,$A4,'k14'!$O:$O,B$2)</f>
        <v>11</v>
      </c>
      <c r="C4">
        <f>COUNTIFS('k14'!$N:$N,$A4,'k14'!$O:$O,C$2)</f>
        <v>11</v>
      </c>
      <c r="D4">
        <f>COUNTIFS('k14'!$N:$N,$A4,'k14'!$O:$O,D$2)</f>
        <v>6</v>
      </c>
      <c r="E4">
        <f>COUNTIFS('k14'!$N:$N,$A4,'k14'!$O:$O,E$2)</f>
        <v>2</v>
      </c>
      <c r="F4">
        <f>COUNTIFS('k14'!$N:$N,$A4,'k14'!$O:$O,F$2)</f>
        <v>1</v>
      </c>
      <c r="G4">
        <f>COUNTIFS('k14'!$N:$N,$A4,'k14'!$O:$O,G$2)</f>
        <v>1</v>
      </c>
      <c r="H4">
        <f>COUNTIFS('k14'!$N:$N,$A4,'k14'!$O:$O,H$2)</f>
        <v>0</v>
      </c>
      <c r="I4">
        <f>COUNTIFS('k14'!$N:$N,$A4,'k14'!$O:$O,I$2)</f>
        <v>1</v>
      </c>
      <c r="J4">
        <f>COUNTIFS('k14'!$N:$N,$A4,'k14'!$O:$O,J$2)</f>
        <v>0</v>
      </c>
      <c r="K4">
        <f>COUNTIFS('k14'!$N:$N,$A4,'k14'!$O:$O,K$2)</f>
        <v>0</v>
      </c>
      <c r="L4">
        <f>COUNTIFS('k14'!$N:$N,$A4,'k14'!$O:$O,L$2)</f>
        <v>0</v>
      </c>
      <c r="M4">
        <f>COUNTIFS('k14'!$N:$N,$A4,'k14'!$O:$O,M$2)</f>
        <v>0</v>
      </c>
      <c r="N4">
        <f>COUNTIFS('k14'!$N:$N,$A4,'k14'!$O:$O,N$2)</f>
        <v>0</v>
      </c>
    </row>
    <row r="5" spans="1:14">
      <c r="A5">
        <v>2</v>
      </c>
      <c r="B5">
        <f>COUNTIFS('k14'!$N:$N,$A5,'k14'!$O:$O,B$2)</f>
        <v>8</v>
      </c>
      <c r="C5">
        <f>COUNTIFS('k14'!$N:$N,$A5,'k14'!$O:$O,C$2)</f>
        <v>7</v>
      </c>
      <c r="D5">
        <f>COUNTIFS('k14'!$N:$N,$A5,'k14'!$O:$O,D$2)</f>
        <v>7</v>
      </c>
      <c r="E5">
        <f>COUNTIFS('k14'!$N:$N,$A5,'k14'!$O:$O,E$2)</f>
        <v>2</v>
      </c>
      <c r="F5">
        <f>COUNTIFS('k14'!$N:$N,$A5,'k14'!$O:$O,F$2)</f>
        <v>2</v>
      </c>
      <c r="G5">
        <f>COUNTIFS('k14'!$N:$N,$A5,'k14'!$O:$O,G$2)</f>
        <v>1</v>
      </c>
      <c r="H5">
        <f>COUNTIFS('k14'!$N:$N,$A5,'k14'!$O:$O,H$2)</f>
        <v>1</v>
      </c>
      <c r="I5">
        <f>COUNTIFS('k14'!$N:$N,$A5,'k14'!$O:$O,I$2)</f>
        <v>0</v>
      </c>
      <c r="J5">
        <f>COUNTIFS('k14'!$N:$N,$A5,'k14'!$O:$O,J$2)</f>
        <v>0</v>
      </c>
      <c r="K5">
        <f>COUNTIFS('k14'!$N:$N,$A5,'k14'!$O:$O,K$2)</f>
        <v>0</v>
      </c>
      <c r="L5">
        <f>COUNTIFS('k14'!$N:$N,$A5,'k14'!$O:$O,L$2)</f>
        <v>0</v>
      </c>
      <c r="M5">
        <f>COUNTIFS('k14'!$N:$N,$A5,'k14'!$O:$O,M$2)</f>
        <v>0</v>
      </c>
      <c r="N5">
        <f>COUNTIFS('k14'!$N:$N,$A5,'k14'!$O:$O,N$2)</f>
        <v>0</v>
      </c>
    </row>
    <row r="6" spans="1:14">
      <c r="A6">
        <v>3</v>
      </c>
      <c r="B6">
        <f>COUNTIFS('k14'!$N:$N,$A6,'k14'!$O:$O,B$2)</f>
        <v>3</v>
      </c>
      <c r="C6">
        <f>COUNTIFS('k14'!$N:$N,$A6,'k14'!$O:$O,C$2)</f>
        <v>3</v>
      </c>
      <c r="D6">
        <f>COUNTIFS('k14'!$N:$N,$A6,'k14'!$O:$O,D$2)</f>
        <v>3</v>
      </c>
      <c r="E6">
        <f>COUNTIFS('k14'!$N:$N,$A6,'k14'!$O:$O,E$2)</f>
        <v>2</v>
      </c>
      <c r="F6">
        <f>COUNTIFS('k14'!$N:$N,$A6,'k14'!$O:$O,F$2)</f>
        <v>2</v>
      </c>
      <c r="G6">
        <f>COUNTIFS('k14'!$N:$N,$A6,'k14'!$O:$O,G$2)</f>
        <v>0</v>
      </c>
      <c r="H6">
        <f>COUNTIFS('k14'!$N:$N,$A6,'k14'!$O:$O,H$2)</f>
        <v>0</v>
      </c>
      <c r="I6">
        <f>COUNTIFS('k14'!$N:$N,$A6,'k14'!$O:$O,I$2)</f>
        <v>0</v>
      </c>
      <c r="J6">
        <f>COUNTIFS('k14'!$N:$N,$A6,'k14'!$O:$O,J$2)</f>
        <v>0</v>
      </c>
      <c r="K6">
        <f>COUNTIFS('k14'!$N:$N,$A6,'k14'!$O:$O,K$2)</f>
        <v>0</v>
      </c>
      <c r="L6">
        <f>COUNTIFS('k14'!$N:$N,$A6,'k14'!$O:$O,L$2)</f>
        <v>0</v>
      </c>
      <c r="M6">
        <f>COUNTIFS('k14'!$N:$N,$A6,'k14'!$O:$O,M$2)</f>
        <v>0</v>
      </c>
      <c r="N6">
        <f>COUNTIFS('k14'!$N:$N,$A6,'k14'!$O:$O,N$2)</f>
        <v>0</v>
      </c>
    </row>
    <row r="7" spans="1:14">
      <c r="A7">
        <v>4</v>
      </c>
      <c r="B7">
        <f>COUNTIFS('k14'!$N:$N,$A7,'k14'!$O:$O,B$2)</f>
        <v>1</v>
      </c>
      <c r="C7">
        <f>COUNTIFS('k14'!$N:$N,$A7,'k14'!$O:$O,C$2)</f>
        <v>2</v>
      </c>
      <c r="D7">
        <f>COUNTIFS('k14'!$N:$N,$A7,'k14'!$O:$O,D$2)</f>
        <v>4</v>
      </c>
      <c r="E7">
        <f>COUNTIFS('k14'!$N:$N,$A7,'k14'!$O:$O,E$2)</f>
        <v>0</v>
      </c>
      <c r="F7">
        <f>COUNTIFS('k14'!$N:$N,$A7,'k14'!$O:$O,F$2)</f>
        <v>0</v>
      </c>
      <c r="G7">
        <f>COUNTIFS('k14'!$N:$N,$A7,'k14'!$O:$O,G$2)</f>
        <v>0</v>
      </c>
      <c r="H7">
        <f>COUNTIFS('k14'!$N:$N,$A7,'k14'!$O:$O,H$2)</f>
        <v>0</v>
      </c>
      <c r="I7">
        <f>COUNTIFS('k14'!$N:$N,$A7,'k14'!$O:$O,I$2)</f>
        <v>0</v>
      </c>
      <c r="J7">
        <f>COUNTIFS('k14'!$N:$N,$A7,'k14'!$O:$O,J$2)</f>
        <v>0</v>
      </c>
      <c r="K7">
        <f>COUNTIFS('k14'!$N:$N,$A7,'k14'!$O:$O,K$2)</f>
        <v>0</v>
      </c>
      <c r="L7">
        <f>COUNTIFS('k14'!$N:$N,$A7,'k14'!$O:$O,L$2)</f>
        <v>0</v>
      </c>
      <c r="M7">
        <f>COUNTIFS('k14'!$N:$N,$A7,'k14'!$O:$O,M$2)</f>
        <v>0</v>
      </c>
      <c r="N7">
        <f>COUNTIFS('k14'!$N:$N,$A7,'k14'!$O:$O,N$2)</f>
        <v>0</v>
      </c>
    </row>
    <row r="8" spans="1:14">
      <c r="A8">
        <v>5</v>
      </c>
      <c r="B8">
        <f>COUNTIFS('k14'!$N:$N,$A8,'k14'!$O:$O,B$2)</f>
        <v>1</v>
      </c>
      <c r="C8">
        <f>COUNTIFS('k14'!$N:$N,$A8,'k14'!$O:$O,C$2)</f>
        <v>0</v>
      </c>
      <c r="D8">
        <f>COUNTIFS('k14'!$N:$N,$A8,'k14'!$O:$O,D$2)</f>
        <v>1</v>
      </c>
      <c r="E8">
        <f>COUNTIFS('k14'!$N:$N,$A8,'k14'!$O:$O,E$2)</f>
        <v>0</v>
      </c>
      <c r="F8">
        <f>COUNTIFS('k14'!$N:$N,$A8,'k14'!$O:$O,F$2)</f>
        <v>0</v>
      </c>
      <c r="G8">
        <f>COUNTIFS('k14'!$N:$N,$A8,'k14'!$O:$O,G$2)</f>
        <v>0</v>
      </c>
      <c r="H8">
        <f>COUNTIFS('k14'!$N:$N,$A8,'k14'!$O:$O,H$2)</f>
        <v>2</v>
      </c>
      <c r="I8">
        <f>COUNTIFS('k14'!$N:$N,$A8,'k14'!$O:$O,I$2)</f>
        <v>0</v>
      </c>
      <c r="J8">
        <f>COUNTIFS('k14'!$N:$N,$A8,'k14'!$O:$O,J$2)</f>
        <v>1</v>
      </c>
      <c r="K8">
        <f>COUNTIFS('k14'!$N:$N,$A8,'k14'!$O:$O,K$2)</f>
        <v>0</v>
      </c>
      <c r="L8">
        <f>COUNTIFS('k14'!$N:$N,$A8,'k14'!$O:$O,L$2)</f>
        <v>0</v>
      </c>
      <c r="M8">
        <f>COUNTIFS('k14'!$N:$N,$A8,'k14'!$O:$O,M$2)</f>
        <v>0</v>
      </c>
      <c r="N8">
        <f>COUNTIFS('k14'!$N:$N,$A8,'k14'!$O:$O,N$2)</f>
        <v>0</v>
      </c>
    </row>
    <row r="9" spans="1:14">
      <c r="A9">
        <v>6</v>
      </c>
      <c r="B9">
        <f>COUNTIFS('k14'!$N:$N,$A9,'k14'!$O:$O,B$2)</f>
        <v>0</v>
      </c>
      <c r="C9">
        <f>COUNTIFS('k14'!$N:$N,$A9,'k14'!$O:$O,C$2)</f>
        <v>0</v>
      </c>
      <c r="D9">
        <f>COUNTIFS('k14'!$N:$N,$A9,'k14'!$O:$O,D$2)</f>
        <v>1</v>
      </c>
      <c r="E9">
        <f>COUNTIFS('k14'!$N:$N,$A9,'k14'!$O:$O,E$2)</f>
        <v>0</v>
      </c>
      <c r="F9">
        <f>COUNTIFS('k14'!$N:$N,$A9,'k14'!$O:$O,F$2)</f>
        <v>0</v>
      </c>
      <c r="G9">
        <f>COUNTIFS('k14'!$N:$N,$A9,'k14'!$O:$O,G$2)</f>
        <v>1</v>
      </c>
      <c r="H9">
        <f>COUNTIFS('k14'!$N:$N,$A9,'k14'!$O:$O,H$2)</f>
        <v>0</v>
      </c>
      <c r="I9">
        <f>COUNTIFS('k14'!$N:$N,$A9,'k14'!$O:$O,I$2)</f>
        <v>0</v>
      </c>
      <c r="J9">
        <f>COUNTIFS('k14'!$N:$N,$A9,'k14'!$O:$O,J$2)</f>
        <v>0</v>
      </c>
      <c r="K9">
        <f>COUNTIFS('k14'!$N:$N,$A9,'k14'!$O:$O,K$2)</f>
        <v>0</v>
      </c>
      <c r="L9">
        <f>COUNTIFS('k14'!$N:$N,$A9,'k14'!$O:$O,L$2)</f>
        <v>0</v>
      </c>
      <c r="M9">
        <f>COUNTIFS('k14'!$N:$N,$A9,'k14'!$O:$O,M$2)</f>
        <v>0</v>
      </c>
      <c r="N9">
        <f>COUNTIFS('k14'!$N:$N,$A9,'k14'!$O:$O,N$2)</f>
        <v>1</v>
      </c>
    </row>
    <row r="10" spans="1:14">
      <c r="A10">
        <v>7</v>
      </c>
      <c r="B10">
        <f>COUNTIFS('k14'!$N:$N,$A10,'k14'!$O:$O,B$2)</f>
        <v>0</v>
      </c>
      <c r="C10">
        <f>COUNTIFS('k14'!$N:$N,$A10,'k14'!$O:$O,C$2)</f>
        <v>0</v>
      </c>
      <c r="D10">
        <f>COUNTIFS('k14'!$N:$N,$A10,'k14'!$O:$O,D$2)</f>
        <v>0</v>
      </c>
      <c r="E10">
        <f>COUNTIFS('k14'!$N:$N,$A10,'k14'!$O:$O,E$2)</f>
        <v>0</v>
      </c>
      <c r="F10">
        <f>COUNTIFS('k14'!$N:$N,$A10,'k14'!$O:$O,F$2)</f>
        <v>1</v>
      </c>
      <c r="G10">
        <f>COUNTIFS('k14'!$N:$N,$A10,'k14'!$O:$O,G$2)</f>
        <v>1</v>
      </c>
      <c r="H10">
        <f>COUNTIFS('k14'!$N:$N,$A10,'k14'!$O:$O,H$2)</f>
        <v>0</v>
      </c>
      <c r="I10">
        <f>COUNTIFS('k14'!$N:$N,$A10,'k14'!$O:$O,I$2)</f>
        <v>1</v>
      </c>
      <c r="J10">
        <f>COUNTIFS('k14'!$N:$N,$A10,'k14'!$O:$O,J$2)</f>
        <v>0</v>
      </c>
      <c r="K10">
        <f>COUNTIFS('k14'!$N:$N,$A10,'k14'!$O:$O,K$2)</f>
        <v>0</v>
      </c>
      <c r="L10">
        <f>COUNTIFS('k14'!$N:$N,$A10,'k14'!$O:$O,L$2)</f>
        <v>0</v>
      </c>
      <c r="M10">
        <f>COUNTIFS('k14'!$N:$N,$A10,'k14'!$O:$O,M$2)</f>
        <v>0</v>
      </c>
      <c r="N10">
        <f>COUNTIFS('k14'!$N:$N,$A10,'k14'!$O:$O,N$2)</f>
        <v>0</v>
      </c>
    </row>
    <row r="11" spans="1:14">
      <c r="A11">
        <v>8</v>
      </c>
      <c r="B11">
        <f>COUNTIFS('k14'!$N:$N,$A11,'k14'!$O:$O,B$2)</f>
        <v>0</v>
      </c>
      <c r="C11">
        <f>COUNTIFS('k14'!$N:$N,$A11,'k14'!$O:$O,C$2)</f>
        <v>0</v>
      </c>
      <c r="D11">
        <f>COUNTIFS('k14'!$N:$N,$A11,'k14'!$O:$O,D$2)</f>
        <v>0</v>
      </c>
      <c r="E11">
        <f>COUNTIFS('k14'!$N:$N,$A11,'k14'!$O:$O,E$2)</f>
        <v>0</v>
      </c>
      <c r="F11">
        <f>COUNTIFS('k14'!$N:$N,$A11,'k14'!$O:$O,F$2)</f>
        <v>1</v>
      </c>
      <c r="G11">
        <f>COUNTIFS('k14'!$N:$N,$A11,'k14'!$O:$O,G$2)</f>
        <v>0</v>
      </c>
      <c r="H11">
        <f>COUNTIFS('k14'!$N:$N,$A11,'k14'!$O:$O,H$2)</f>
        <v>0</v>
      </c>
      <c r="I11">
        <f>COUNTIFS('k14'!$N:$N,$A11,'k14'!$O:$O,I$2)</f>
        <v>0</v>
      </c>
      <c r="J11">
        <f>COUNTIFS('k14'!$N:$N,$A11,'k14'!$O:$O,J$2)</f>
        <v>0</v>
      </c>
      <c r="K11">
        <f>COUNTIFS('k14'!$N:$N,$A11,'k14'!$O:$O,K$2)</f>
        <v>0</v>
      </c>
      <c r="L11">
        <f>COUNTIFS('k14'!$N:$N,$A11,'k14'!$O:$O,L$2)</f>
        <v>0</v>
      </c>
      <c r="M11">
        <f>COUNTIFS('k14'!$N:$N,$A11,'k14'!$O:$O,M$2)</f>
        <v>0</v>
      </c>
      <c r="N11">
        <f>COUNTIFS('k14'!$N:$N,$A11,'k14'!$O:$O,N$2)</f>
        <v>0</v>
      </c>
    </row>
    <row r="12" spans="1:14">
      <c r="A12">
        <v>9</v>
      </c>
      <c r="B12">
        <f>COUNTIFS('k14'!$N:$N,$A12,'k14'!$O:$O,B$2)</f>
        <v>0</v>
      </c>
      <c r="C12">
        <f>COUNTIFS('k14'!$N:$N,$A12,'k14'!$O:$O,C$2)</f>
        <v>0</v>
      </c>
      <c r="D12">
        <f>COUNTIFS('k14'!$N:$N,$A12,'k14'!$O:$O,D$2)</f>
        <v>0</v>
      </c>
      <c r="E12">
        <f>COUNTIFS('k14'!$N:$N,$A12,'k14'!$O:$O,E$2)</f>
        <v>1</v>
      </c>
      <c r="F12">
        <f>COUNTIFS('k14'!$N:$N,$A12,'k14'!$O:$O,F$2)</f>
        <v>0</v>
      </c>
      <c r="G12">
        <f>COUNTIFS('k14'!$N:$N,$A12,'k14'!$O:$O,G$2)</f>
        <v>0</v>
      </c>
      <c r="H12">
        <f>COUNTIFS('k14'!$N:$N,$A12,'k14'!$O:$O,H$2)</f>
        <v>0</v>
      </c>
      <c r="I12">
        <f>COUNTIFS('k14'!$N:$N,$A12,'k14'!$O:$O,I$2)</f>
        <v>0</v>
      </c>
      <c r="J12">
        <f>COUNTIFS('k14'!$N:$N,$A12,'k14'!$O:$O,J$2)</f>
        <v>0</v>
      </c>
      <c r="K12">
        <f>COUNTIFS('k14'!$N:$N,$A12,'k14'!$O:$O,K$2)</f>
        <v>0</v>
      </c>
      <c r="L12">
        <f>COUNTIFS('k14'!$N:$N,$A12,'k14'!$O:$O,L$2)</f>
        <v>0</v>
      </c>
      <c r="M12">
        <f>COUNTIFS('k14'!$N:$N,$A12,'k14'!$O:$O,M$2)</f>
        <v>0</v>
      </c>
      <c r="N12">
        <f>COUNTIFS('k14'!$N:$N,$A12,'k14'!$O:$O,N$2)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7"/>
  <sheetViews>
    <sheetView workbookViewId="0"/>
  </sheetViews>
  <sheetFormatPr defaultRowHeight="12.75"/>
  <sheetData>
    <row r="1" spans="1:14">
      <c r="A1">
        <f>MAX('k14'!R:R)</f>
        <v>14</v>
      </c>
      <c r="B1" t="s">
        <v>25</v>
      </c>
      <c r="C1">
        <f>MAX('k14'!S:S)</f>
        <v>12</v>
      </c>
    </row>
    <row r="2" spans="1:14">
      <c r="A2" t="s">
        <v>24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14">
      <c r="A3">
        <v>0</v>
      </c>
      <c r="B3">
        <f>COUNTIFS('k14'!$R:$R,$A3,'k14'!$S:$S,B$2)</f>
        <v>0</v>
      </c>
      <c r="C3">
        <f>COUNTIFS('k14'!$R:$R,$A3,'k14'!$S:$S,C$2)</f>
        <v>0</v>
      </c>
      <c r="D3">
        <f>COUNTIFS('k14'!$R:$R,$A3,'k14'!$S:$S,D$2)</f>
        <v>0</v>
      </c>
      <c r="E3">
        <f>COUNTIFS('k14'!$R:$R,$A3,'k14'!$S:$S,E$2)</f>
        <v>0</v>
      </c>
      <c r="F3">
        <f>COUNTIFS('k14'!$R:$R,$A3,'k14'!$S:$S,F$2)</f>
        <v>0</v>
      </c>
      <c r="G3">
        <f>COUNTIFS('k14'!$R:$R,$A3,'k14'!$S:$S,G$2)</f>
        <v>0</v>
      </c>
      <c r="H3">
        <f>COUNTIFS('k14'!$R:$R,$A3,'k14'!$S:$S,H$2)</f>
        <v>0</v>
      </c>
      <c r="I3">
        <f>COUNTIFS('k14'!$R:$R,$A3,'k14'!$S:$S,I$2)</f>
        <v>0</v>
      </c>
      <c r="J3">
        <f>COUNTIFS('k14'!$R:$R,$A3,'k14'!$S:$S,J$2)</f>
        <v>0</v>
      </c>
      <c r="K3">
        <f>COUNTIFS('k14'!$R:$R,$A3,'k14'!$S:$S,K$2)</f>
        <v>0</v>
      </c>
      <c r="L3">
        <f>COUNTIFS('k14'!$R:$R,$A3,'k14'!$S:$S,L$2)</f>
        <v>0</v>
      </c>
      <c r="M3">
        <f>COUNTIFS('k14'!$R:$R,$A3,'k14'!$S:$S,M$2)</f>
        <v>0</v>
      </c>
      <c r="N3">
        <f>COUNTIFS('k14'!$R:$R,$A3,'k14'!$S:$S,N$2)</f>
        <v>0</v>
      </c>
    </row>
    <row r="4" spans="1:14">
      <c r="A4">
        <v>1</v>
      </c>
      <c r="B4">
        <f>COUNTIFS('k14'!$R:$R,$A4,'k14'!$S:$S,B$2)</f>
        <v>6</v>
      </c>
      <c r="C4">
        <f>COUNTIFS('k14'!$R:$R,$A4,'k14'!$S:$S,C$2)</f>
        <v>4</v>
      </c>
      <c r="D4">
        <f>COUNTIFS('k14'!$R:$R,$A4,'k14'!$S:$S,D$2)</f>
        <v>4</v>
      </c>
      <c r="E4">
        <f>COUNTIFS('k14'!$R:$R,$A4,'k14'!$S:$S,E$2)</f>
        <v>7</v>
      </c>
      <c r="F4">
        <f>COUNTIFS('k14'!$R:$R,$A4,'k14'!$S:$S,F$2)</f>
        <v>3</v>
      </c>
      <c r="G4">
        <f>COUNTIFS('k14'!$R:$R,$A4,'k14'!$S:$S,G$2)</f>
        <v>0</v>
      </c>
      <c r="H4">
        <f>COUNTIFS('k14'!$R:$R,$A4,'k14'!$S:$S,H$2)</f>
        <v>0</v>
      </c>
      <c r="I4">
        <f>COUNTIFS('k14'!$R:$R,$A4,'k14'!$S:$S,I$2)</f>
        <v>0</v>
      </c>
      <c r="J4">
        <f>COUNTIFS('k14'!$R:$R,$A4,'k14'!$S:$S,J$2)</f>
        <v>0</v>
      </c>
      <c r="K4">
        <f>COUNTIFS('k14'!$R:$R,$A4,'k14'!$S:$S,K$2)</f>
        <v>1</v>
      </c>
      <c r="L4">
        <f>COUNTIFS('k14'!$R:$R,$A4,'k14'!$S:$S,L$2)</f>
        <v>0</v>
      </c>
      <c r="M4">
        <f>COUNTIFS('k14'!$R:$R,$A4,'k14'!$S:$S,M$2)</f>
        <v>0</v>
      </c>
      <c r="N4">
        <f>COUNTIFS('k14'!$R:$R,$A4,'k14'!$S:$S,N$2)</f>
        <v>0</v>
      </c>
    </row>
    <row r="5" spans="1:14">
      <c r="A5">
        <v>2</v>
      </c>
      <c r="B5">
        <f>COUNTIFS('k14'!$R:$R,$A5,'k14'!$S:$S,B$2)</f>
        <v>15</v>
      </c>
      <c r="C5">
        <f>COUNTIFS('k14'!$R:$R,$A5,'k14'!$S:$S,C$2)</f>
        <v>8</v>
      </c>
      <c r="D5">
        <f>COUNTIFS('k14'!$R:$R,$A5,'k14'!$S:$S,D$2)</f>
        <v>11</v>
      </c>
      <c r="E5">
        <f>COUNTIFS('k14'!$R:$R,$A5,'k14'!$S:$S,E$2)</f>
        <v>6</v>
      </c>
      <c r="F5">
        <f>COUNTIFS('k14'!$R:$R,$A5,'k14'!$S:$S,F$2)</f>
        <v>4</v>
      </c>
      <c r="G5">
        <f>COUNTIFS('k14'!$R:$R,$A5,'k14'!$S:$S,G$2)</f>
        <v>1</v>
      </c>
      <c r="H5">
        <f>COUNTIFS('k14'!$R:$R,$A5,'k14'!$S:$S,H$2)</f>
        <v>0</v>
      </c>
      <c r="I5">
        <f>COUNTIFS('k14'!$R:$R,$A5,'k14'!$S:$S,I$2)</f>
        <v>0</v>
      </c>
      <c r="J5">
        <f>COUNTIFS('k14'!$R:$R,$A5,'k14'!$S:$S,J$2)</f>
        <v>0</v>
      </c>
      <c r="K5">
        <f>COUNTIFS('k14'!$R:$R,$A5,'k14'!$S:$S,K$2)</f>
        <v>0</v>
      </c>
      <c r="L5">
        <f>COUNTIFS('k14'!$R:$R,$A5,'k14'!$S:$S,L$2)</f>
        <v>0</v>
      </c>
      <c r="M5">
        <f>COUNTIFS('k14'!$R:$R,$A5,'k14'!$S:$S,M$2)</f>
        <v>0</v>
      </c>
      <c r="N5">
        <f>COUNTIFS('k14'!$R:$R,$A5,'k14'!$S:$S,N$2)</f>
        <v>0</v>
      </c>
    </row>
    <row r="6" spans="1:14">
      <c r="A6">
        <v>3</v>
      </c>
      <c r="B6">
        <f>COUNTIFS('k14'!$R:$R,$A6,'k14'!$S:$S,B$2)</f>
        <v>4</v>
      </c>
      <c r="C6">
        <f>COUNTIFS('k14'!$R:$R,$A6,'k14'!$S:$S,C$2)</f>
        <v>5</v>
      </c>
      <c r="D6">
        <f>COUNTIFS('k14'!$R:$R,$A6,'k14'!$S:$S,D$2)</f>
        <v>3</v>
      </c>
      <c r="E6">
        <f>COUNTIFS('k14'!$R:$R,$A6,'k14'!$S:$S,E$2)</f>
        <v>4</v>
      </c>
      <c r="F6">
        <f>COUNTIFS('k14'!$R:$R,$A6,'k14'!$S:$S,F$2)</f>
        <v>3</v>
      </c>
      <c r="G6">
        <f>COUNTIFS('k14'!$R:$R,$A6,'k14'!$S:$S,G$2)</f>
        <v>3</v>
      </c>
      <c r="H6">
        <f>COUNTIFS('k14'!$R:$R,$A6,'k14'!$S:$S,H$2)</f>
        <v>0</v>
      </c>
      <c r="I6">
        <f>COUNTIFS('k14'!$R:$R,$A6,'k14'!$S:$S,I$2)</f>
        <v>0</v>
      </c>
      <c r="J6">
        <f>COUNTIFS('k14'!$R:$R,$A6,'k14'!$S:$S,J$2)</f>
        <v>1</v>
      </c>
      <c r="K6">
        <f>COUNTIFS('k14'!$R:$R,$A6,'k14'!$S:$S,K$2)</f>
        <v>0</v>
      </c>
      <c r="L6">
        <f>COUNTIFS('k14'!$R:$R,$A6,'k14'!$S:$S,L$2)</f>
        <v>1</v>
      </c>
      <c r="M6">
        <f>COUNTIFS('k14'!$R:$R,$A6,'k14'!$S:$S,M$2)</f>
        <v>0</v>
      </c>
      <c r="N6">
        <f>COUNTIFS('k14'!$R:$R,$A6,'k14'!$S:$S,N$2)</f>
        <v>0</v>
      </c>
    </row>
    <row r="7" spans="1:14">
      <c r="A7">
        <v>4</v>
      </c>
      <c r="B7">
        <f>COUNTIFS('k14'!$R:$R,$A7,'k14'!$S:$S,B$2)</f>
        <v>1</v>
      </c>
      <c r="C7">
        <f>COUNTIFS('k14'!$R:$R,$A7,'k14'!$S:$S,C$2)</f>
        <v>1</v>
      </c>
      <c r="D7">
        <f>COUNTIFS('k14'!$R:$R,$A7,'k14'!$S:$S,D$2)</f>
        <v>3</v>
      </c>
      <c r="E7">
        <f>COUNTIFS('k14'!$R:$R,$A7,'k14'!$S:$S,E$2)</f>
        <v>8</v>
      </c>
      <c r="F7">
        <f>COUNTIFS('k14'!$R:$R,$A7,'k14'!$S:$S,F$2)</f>
        <v>1</v>
      </c>
      <c r="G7">
        <f>COUNTIFS('k14'!$R:$R,$A7,'k14'!$S:$S,G$2)</f>
        <v>2</v>
      </c>
      <c r="H7">
        <f>COUNTIFS('k14'!$R:$R,$A7,'k14'!$S:$S,H$2)</f>
        <v>0</v>
      </c>
      <c r="I7">
        <f>COUNTIFS('k14'!$R:$R,$A7,'k14'!$S:$S,I$2)</f>
        <v>0</v>
      </c>
      <c r="J7">
        <f>COUNTIFS('k14'!$R:$R,$A7,'k14'!$S:$S,J$2)</f>
        <v>0</v>
      </c>
      <c r="K7">
        <f>COUNTIFS('k14'!$R:$R,$A7,'k14'!$S:$S,K$2)</f>
        <v>0</v>
      </c>
      <c r="L7">
        <f>COUNTIFS('k14'!$R:$R,$A7,'k14'!$S:$S,L$2)</f>
        <v>0</v>
      </c>
      <c r="M7">
        <f>COUNTIFS('k14'!$R:$R,$A7,'k14'!$S:$S,M$2)</f>
        <v>0</v>
      </c>
      <c r="N7">
        <f>COUNTIFS('k14'!$R:$R,$A7,'k14'!$S:$S,N$2)</f>
        <v>0</v>
      </c>
    </row>
    <row r="8" spans="1:14">
      <c r="A8">
        <v>5</v>
      </c>
      <c r="B8">
        <f>COUNTIFS('k14'!$R:$R,$A8,'k14'!$S:$S,B$2)</f>
        <v>1</v>
      </c>
      <c r="C8">
        <f>COUNTIFS('k14'!$R:$R,$A8,'k14'!$S:$S,C$2)</f>
        <v>2</v>
      </c>
      <c r="D8">
        <f>COUNTIFS('k14'!$R:$R,$A8,'k14'!$S:$S,D$2)</f>
        <v>3</v>
      </c>
      <c r="E8">
        <f>COUNTIFS('k14'!$R:$R,$A8,'k14'!$S:$S,E$2)</f>
        <v>2</v>
      </c>
      <c r="F8">
        <f>COUNTIFS('k14'!$R:$R,$A8,'k14'!$S:$S,F$2)</f>
        <v>1</v>
      </c>
      <c r="G8">
        <f>COUNTIFS('k14'!$R:$R,$A8,'k14'!$S:$S,G$2)</f>
        <v>0</v>
      </c>
      <c r="H8">
        <f>COUNTIFS('k14'!$R:$R,$A8,'k14'!$S:$S,H$2)</f>
        <v>0</v>
      </c>
      <c r="I8">
        <f>COUNTIFS('k14'!$R:$R,$A8,'k14'!$S:$S,I$2)</f>
        <v>0</v>
      </c>
      <c r="J8">
        <f>COUNTIFS('k14'!$R:$R,$A8,'k14'!$S:$S,J$2)</f>
        <v>0</v>
      </c>
      <c r="K8">
        <f>COUNTIFS('k14'!$R:$R,$A8,'k14'!$S:$S,K$2)</f>
        <v>0</v>
      </c>
      <c r="L8">
        <f>COUNTIFS('k14'!$R:$R,$A8,'k14'!$S:$S,L$2)</f>
        <v>0</v>
      </c>
      <c r="M8">
        <f>COUNTIFS('k14'!$R:$R,$A8,'k14'!$S:$S,M$2)</f>
        <v>0</v>
      </c>
      <c r="N8">
        <f>COUNTIFS('k14'!$R:$R,$A8,'k14'!$S:$S,N$2)</f>
        <v>0</v>
      </c>
    </row>
    <row r="9" spans="1:14">
      <c r="A9">
        <v>6</v>
      </c>
      <c r="B9">
        <f>COUNTIFS('k14'!$R:$R,$A9,'k14'!$S:$S,B$2)</f>
        <v>0</v>
      </c>
      <c r="C9">
        <f>COUNTIFS('k14'!$R:$R,$A9,'k14'!$S:$S,C$2)</f>
        <v>0</v>
      </c>
      <c r="D9">
        <f>COUNTIFS('k14'!$R:$R,$A9,'k14'!$S:$S,D$2)</f>
        <v>1</v>
      </c>
      <c r="E9">
        <f>COUNTIFS('k14'!$R:$R,$A9,'k14'!$S:$S,E$2)</f>
        <v>2</v>
      </c>
      <c r="F9">
        <f>COUNTIFS('k14'!$R:$R,$A9,'k14'!$S:$S,F$2)</f>
        <v>3</v>
      </c>
      <c r="G9">
        <f>COUNTIFS('k14'!$R:$R,$A9,'k14'!$S:$S,G$2)</f>
        <v>1</v>
      </c>
      <c r="H9">
        <f>COUNTIFS('k14'!$R:$R,$A9,'k14'!$S:$S,H$2)</f>
        <v>0</v>
      </c>
      <c r="I9">
        <f>COUNTIFS('k14'!$R:$R,$A9,'k14'!$S:$S,I$2)</f>
        <v>0</v>
      </c>
      <c r="J9">
        <f>COUNTIFS('k14'!$R:$R,$A9,'k14'!$S:$S,J$2)</f>
        <v>0</v>
      </c>
      <c r="K9">
        <f>COUNTIFS('k14'!$R:$R,$A9,'k14'!$S:$S,K$2)</f>
        <v>0</v>
      </c>
      <c r="L9">
        <f>COUNTIFS('k14'!$R:$R,$A9,'k14'!$S:$S,L$2)</f>
        <v>0</v>
      </c>
      <c r="M9">
        <f>COUNTIFS('k14'!$R:$R,$A9,'k14'!$S:$S,M$2)</f>
        <v>0</v>
      </c>
      <c r="N9">
        <f>COUNTIFS('k14'!$R:$R,$A9,'k14'!$S:$S,N$2)</f>
        <v>0</v>
      </c>
    </row>
    <row r="10" spans="1:14">
      <c r="A10">
        <v>7</v>
      </c>
      <c r="B10">
        <f>COUNTIFS('k14'!$R:$R,$A10,'k14'!$S:$S,B$2)</f>
        <v>0</v>
      </c>
      <c r="C10">
        <f>COUNTIFS('k14'!$R:$R,$A10,'k14'!$S:$S,C$2)</f>
        <v>0</v>
      </c>
      <c r="D10">
        <f>COUNTIFS('k14'!$R:$R,$A10,'k14'!$S:$S,D$2)</f>
        <v>0</v>
      </c>
      <c r="E10">
        <f>COUNTIFS('k14'!$R:$R,$A10,'k14'!$S:$S,E$2)</f>
        <v>0</v>
      </c>
      <c r="F10">
        <f>COUNTIFS('k14'!$R:$R,$A10,'k14'!$S:$S,F$2)</f>
        <v>0</v>
      </c>
      <c r="G10">
        <f>COUNTIFS('k14'!$R:$R,$A10,'k14'!$S:$S,G$2)</f>
        <v>1</v>
      </c>
      <c r="H10">
        <f>COUNTIFS('k14'!$R:$R,$A10,'k14'!$S:$S,H$2)</f>
        <v>0</v>
      </c>
      <c r="I10">
        <f>COUNTIFS('k14'!$R:$R,$A10,'k14'!$S:$S,I$2)</f>
        <v>0</v>
      </c>
      <c r="J10">
        <f>COUNTIFS('k14'!$R:$R,$A10,'k14'!$S:$S,J$2)</f>
        <v>0</v>
      </c>
      <c r="K10">
        <f>COUNTIFS('k14'!$R:$R,$A10,'k14'!$S:$S,K$2)</f>
        <v>0</v>
      </c>
      <c r="L10">
        <f>COUNTIFS('k14'!$R:$R,$A10,'k14'!$S:$S,L$2)</f>
        <v>0</v>
      </c>
      <c r="M10">
        <f>COUNTIFS('k14'!$R:$R,$A10,'k14'!$S:$S,M$2)</f>
        <v>0</v>
      </c>
      <c r="N10">
        <f>COUNTIFS('k14'!$R:$R,$A10,'k14'!$S:$S,N$2)</f>
        <v>0</v>
      </c>
    </row>
    <row r="11" spans="1:14">
      <c r="A11">
        <v>8</v>
      </c>
      <c r="B11">
        <f>COUNTIFS('k14'!$R:$R,$A11,'k14'!$S:$S,B$2)</f>
        <v>0</v>
      </c>
      <c r="C11">
        <f>COUNTIFS('k14'!$R:$R,$A11,'k14'!$S:$S,C$2)</f>
        <v>0</v>
      </c>
      <c r="D11">
        <f>COUNTIFS('k14'!$R:$R,$A11,'k14'!$S:$S,D$2)</f>
        <v>0</v>
      </c>
      <c r="E11">
        <f>COUNTIFS('k14'!$R:$R,$A11,'k14'!$S:$S,E$2)</f>
        <v>1</v>
      </c>
      <c r="F11">
        <f>COUNTIFS('k14'!$R:$R,$A11,'k14'!$S:$S,F$2)</f>
        <v>2</v>
      </c>
      <c r="G11">
        <f>COUNTIFS('k14'!$R:$R,$A11,'k14'!$S:$S,G$2)</f>
        <v>0</v>
      </c>
      <c r="H11">
        <f>COUNTIFS('k14'!$R:$R,$A11,'k14'!$S:$S,H$2)</f>
        <v>0</v>
      </c>
      <c r="I11">
        <f>COUNTIFS('k14'!$R:$R,$A11,'k14'!$S:$S,I$2)</f>
        <v>0</v>
      </c>
      <c r="J11">
        <f>COUNTIFS('k14'!$R:$R,$A11,'k14'!$S:$S,J$2)</f>
        <v>0</v>
      </c>
      <c r="K11">
        <f>COUNTIFS('k14'!$R:$R,$A11,'k14'!$S:$S,K$2)</f>
        <v>0</v>
      </c>
      <c r="L11">
        <f>COUNTIFS('k14'!$R:$R,$A11,'k14'!$S:$S,L$2)</f>
        <v>1</v>
      </c>
      <c r="M11">
        <f>COUNTIFS('k14'!$R:$R,$A11,'k14'!$S:$S,M$2)</f>
        <v>0</v>
      </c>
      <c r="N11">
        <f>COUNTIFS('k14'!$R:$R,$A11,'k14'!$S:$S,N$2)</f>
        <v>0</v>
      </c>
    </row>
    <row r="12" spans="1:14">
      <c r="A12">
        <v>9</v>
      </c>
      <c r="B12">
        <f>COUNTIFS('k14'!$R:$R,$A12,'k14'!$S:$S,B$2)</f>
        <v>0</v>
      </c>
      <c r="C12">
        <f>COUNTIFS('k14'!$R:$R,$A12,'k14'!$S:$S,C$2)</f>
        <v>0</v>
      </c>
      <c r="D12">
        <f>COUNTIFS('k14'!$R:$R,$A12,'k14'!$S:$S,D$2)</f>
        <v>0</v>
      </c>
      <c r="E12">
        <f>COUNTIFS('k14'!$R:$R,$A12,'k14'!$S:$S,E$2)</f>
        <v>0</v>
      </c>
      <c r="F12">
        <f>COUNTIFS('k14'!$R:$R,$A12,'k14'!$S:$S,F$2)</f>
        <v>1</v>
      </c>
      <c r="G12">
        <f>COUNTIFS('k14'!$R:$R,$A12,'k14'!$S:$S,G$2)</f>
        <v>0</v>
      </c>
      <c r="H12">
        <f>COUNTIFS('k14'!$R:$R,$A12,'k14'!$S:$S,H$2)</f>
        <v>0</v>
      </c>
      <c r="I12">
        <f>COUNTIFS('k14'!$R:$R,$A12,'k14'!$S:$S,I$2)</f>
        <v>0</v>
      </c>
      <c r="J12">
        <f>COUNTIFS('k14'!$R:$R,$A12,'k14'!$S:$S,J$2)</f>
        <v>0</v>
      </c>
      <c r="K12">
        <f>COUNTIFS('k14'!$R:$R,$A12,'k14'!$S:$S,K$2)</f>
        <v>0</v>
      </c>
      <c r="L12">
        <f>COUNTIFS('k14'!$R:$R,$A12,'k14'!$S:$S,L$2)</f>
        <v>0</v>
      </c>
      <c r="M12">
        <f>COUNTIFS('k14'!$R:$R,$A12,'k14'!$S:$S,M$2)</f>
        <v>0</v>
      </c>
      <c r="N12">
        <f>COUNTIFS('k14'!$R:$R,$A12,'k14'!$S:$S,N$2)</f>
        <v>0</v>
      </c>
    </row>
    <row r="13" spans="1:14">
      <c r="A13">
        <v>10</v>
      </c>
      <c r="B13">
        <f>COUNTIFS('k14'!$R:$R,$A13,'k14'!$S:$S,B$2)</f>
        <v>0</v>
      </c>
      <c r="C13">
        <f>COUNTIFS('k14'!$R:$R,$A13,'k14'!$S:$S,C$2)</f>
        <v>0</v>
      </c>
      <c r="D13">
        <f>COUNTIFS('k14'!$R:$R,$A13,'k14'!$S:$S,D$2)</f>
        <v>0</v>
      </c>
      <c r="E13">
        <f>COUNTIFS('k14'!$R:$R,$A13,'k14'!$S:$S,E$2)</f>
        <v>0</v>
      </c>
      <c r="F13">
        <f>COUNTIFS('k14'!$R:$R,$A13,'k14'!$S:$S,F$2)</f>
        <v>0</v>
      </c>
      <c r="G13">
        <f>COUNTIFS('k14'!$R:$R,$A13,'k14'!$S:$S,G$2)</f>
        <v>0</v>
      </c>
      <c r="H13">
        <f>COUNTIFS('k14'!$R:$R,$A13,'k14'!$S:$S,H$2)</f>
        <v>0</v>
      </c>
      <c r="I13">
        <f>COUNTIFS('k14'!$R:$R,$A13,'k14'!$S:$S,I$2)</f>
        <v>0</v>
      </c>
      <c r="J13">
        <f>COUNTIFS('k14'!$R:$R,$A13,'k14'!$S:$S,J$2)</f>
        <v>1</v>
      </c>
      <c r="K13">
        <f>COUNTIFS('k14'!$R:$R,$A13,'k14'!$S:$S,K$2)</f>
        <v>0</v>
      </c>
      <c r="L13">
        <f>COUNTIFS('k14'!$R:$R,$A13,'k14'!$S:$S,L$2)</f>
        <v>0</v>
      </c>
      <c r="M13">
        <f>COUNTIFS('k14'!$R:$R,$A13,'k14'!$S:$S,M$2)</f>
        <v>0</v>
      </c>
      <c r="N13">
        <f>COUNTIFS('k14'!$R:$R,$A13,'k14'!$S:$S,N$2)</f>
        <v>0</v>
      </c>
    </row>
    <row r="14" spans="1:14">
      <c r="A14">
        <v>11</v>
      </c>
      <c r="B14">
        <f>COUNTIFS('k14'!$R:$R,$A14,'k14'!$S:$S,B$2)</f>
        <v>0</v>
      </c>
      <c r="C14">
        <f>COUNTIFS('k14'!$R:$R,$A14,'k14'!$S:$S,C$2)</f>
        <v>0</v>
      </c>
      <c r="D14">
        <f>COUNTIFS('k14'!$R:$R,$A14,'k14'!$S:$S,D$2)</f>
        <v>0</v>
      </c>
      <c r="E14">
        <f>COUNTIFS('k14'!$R:$R,$A14,'k14'!$S:$S,E$2)</f>
        <v>0</v>
      </c>
      <c r="F14">
        <f>COUNTIFS('k14'!$R:$R,$A14,'k14'!$S:$S,F$2)</f>
        <v>0</v>
      </c>
      <c r="G14">
        <f>COUNTIFS('k14'!$R:$R,$A14,'k14'!$S:$S,G$2)</f>
        <v>0</v>
      </c>
      <c r="H14">
        <f>COUNTIFS('k14'!$R:$R,$A14,'k14'!$S:$S,H$2)</f>
        <v>0</v>
      </c>
      <c r="I14">
        <f>COUNTIFS('k14'!$R:$R,$A14,'k14'!$S:$S,I$2)</f>
        <v>0</v>
      </c>
      <c r="J14">
        <f>COUNTIFS('k14'!$R:$R,$A14,'k14'!$S:$S,J$2)</f>
        <v>0</v>
      </c>
      <c r="K14">
        <f>COUNTIFS('k14'!$R:$R,$A14,'k14'!$S:$S,K$2)</f>
        <v>0</v>
      </c>
      <c r="L14">
        <f>COUNTIFS('k14'!$R:$R,$A14,'k14'!$S:$S,L$2)</f>
        <v>0</v>
      </c>
      <c r="M14">
        <f>COUNTIFS('k14'!$R:$R,$A14,'k14'!$S:$S,M$2)</f>
        <v>0</v>
      </c>
      <c r="N14">
        <f>COUNTIFS('k14'!$R:$R,$A14,'k14'!$S:$S,N$2)</f>
        <v>0</v>
      </c>
    </row>
    <row r="15" spans="1:14">
      <c r="A15">
        <v>12</v>
      </c>
      <c r="B15">
        <f>COUNTIFS('k14'!$R:$R,$A15,'k14'!$S:$S,B$2)</f>
        <v>0</v>
      </c>
      <c r="C15">
        <f>COUNTIFS('k14'!$R:$R,$A15,'k14'!$S:$S,C$2)</f>
        <v>0</v>
      </c>
      <c r="D15">
        <f>COUNTIFS('k14'!$R:$R,$A15,'k14'!$S:$S,D$2)</f>
        <v>0</v>
      </c>
      <c r="E15">
        <f>COUNTIFS('k14'!$R:$R,$A15,'k14'!$S:$S,E$2)</f>
        <v>0</v>
      </c>
      <c r="F15">
        <f>COUNTIFS('k14'!$R:$R,$A15,'k14'!$S:$S,F$2)</f>
        <v>0</v>
      </c>
      <c r="G15">
        <f>COUNTIFS('k14'!$R:$R,$A15,'k14'!$S:$S,G$2)</f>
        <v>0</v>
      </c>
      <c r="H15">
        <f>COUNTIFS('k14'!$R:$R,$A15,'k14'!$S:$S,H$2)</f>
        <v>0</v>
      </c>
      <c r="I15">
        <f>COUNTIFS('k14'!$R:$R,$A15,'k14'!$S:$S,I$2)</f>
        <v>0</v>
      </c>
      <c r="J15">
        <f>COUNTIFS('k14'!$R:$R,$A15,'k14'!$S:$S,J$2)</f>
        <v>0</v>
      </c>
      <c r="K15">
        <f>COUNTIFS('k14'!$R:$R,$A15,'k14'!$S:$S,K$2)</f>
        <v>0</v>
      </c>
      <c r="L15">
        <f>COUNTIFS('k14'!$R:$R,$A15,'k14'!$S:$S,L$2)</f>
        <v>1</v>
      </c>
      <c r="M15">
        <f>COUNTIFS('k14'!$R:$R,$A15,'k14'!$S:$S,M$2)</f>
        <v>0</v>
      </c>
      <c r="N15">
        <f>COUNTIFS('k14'!$R:$R,$A15,'k14'!$S:$S,N$2)</f>
        <v>0</v>
      </c>
    </row>
    <row r="16" spans="1:14">
      <c r="A16">
        <v>13</v>
      </c>
      <c r="B16">
        <f>COUNTIFS('k14'!$R:$R,$A16,'k14'!$S:$S,B$2)</f>
        <v>0</v>
      </c>
      <c r="C16">
        <f>COUNTIFS('k14'!$R:$R,$A16,'k14'!$S:$S,C$2)</f>
        <v>0</v>
      </c>
      <c r="D16">
        <f>COUNTIFS('k14'!$R:$R,$A16,'k14'!$S:$S,D$2)</f>
        <v>0</v>
      </c>
      <c r="E16">
        <f>COUNTIFS('k14'!$R:$R,$A16,'k14'!$S:$S,E$2)</f>
        <v>0</v>
      </c>
      <c r="F16">
        <f>COUNTIFS('k14'!$R:$R,$A16,'k14'!$S:$S,F$2)</f>
        <v>0</v>
      </c>
      <c r="G16">
        <f>COUNTIFS('k14'!$R:$R,$A16,'k14'!$S:$S,G$2)</f>
        <v>0</v>
      </c>
      <c r="H16">
        <f>COUNTIFS('k14'!$R:$R,$A16,'k14'!$S:$S,H$2)</f>
        <v>0</v>
      </c>
      <c r="I16">
        <f>COUNTIFS('k14'!$R:$R,$A16,'k14'!$S:$S,I$2)</f>
        <v>0</v>
      </c>
      <c r="J16">
        <f>COUNTIFS('k14'!$R:$R,$A16,'k14'!$S:$S,J$2)</f>
        <v>0</v>
      </c>
      <c r="K16">
        <f>COUNTIFS('k14'!$R:$R,$A16,'k14'!$S:$S,K$2)</f>
        <v>0</v>
      </c>
      <c r="L16">
        <f>COUNTIFS('k14'!$R:$R,$A16,'k14'!$S:$S,L$2)</f>
        <v>0</v>
      </c>
      <c r="M16">
        <f>COUNTIFS('k14'!$R:$R,$A16,'k14'!$S:$S,M$2)</f>
        <v>0</v>
      </c>
      <c r="N16">
        <f>COUNTIFS('k14'!$R:$R,$A16,'k14'!$S:$S,N$2)</f>
        <v>0</v>
      </c>
    </row>
    <row r="17" spans="1:14">
      <c r="A17">
        <v>14</v>
      </c>
      <c r="B17">
        <f>COUNTIFS('k14'!$R:$R,$A17,'k14'!$S:$S,B$2)</f>
        <v>0</v>
      </c>
      <c r="C17">
        <f>COUNTIFS('k14'!$R:$R,$A17,'k14'!$S:$S,C$2)</f>
        <v>0</v>
      </c>
      <c r="D17">
        <f>COUNTIFS('k14'!$R:$R,$A17,'k14'!$S:$S,D$2)</f>
        <v>0</v>
      </c>
      <c r="E17">
        <f>COUNTIFS('k14'!$R:$R,$A17,'k14'!$S:$S,E$2)</f>
        <v>0</v>
      </c>
      <c r="F17">
        <f>COUNTIFS('k14'!$R:$R,$A17,'k14'!$S:$S,F$2)</f>
        <v>0</v>
      </c>
      <c r="G17">
        <f>COUNTIFS('k14'!$R:$R,$A17,'k14'!$S:$S,G$2)</f>
        <v>0</v>
      </c>
      <c r="H17">
        <f>COUNTIFS('k14'!$R:$R,$A17,'k14'!$S:$S,H$2)</f>
        <v>0</v>
      </c>
      <c r="I17">
        <f>COUNTIFS('k14'!$R:$R,$A17,'k14'!$S:$S,I$2)</f>
        <v>0</v>
      </c>
      <c r="J17">
        <f>COUNTIFS('k14'!$R:$R,$A17,'k14'!$S:$S,J$2)</f>
        <v>0</v>
      </c>
      <c r="K17">
        <f>COUNTIFS('k14'!$R:$R,$A17,'k14'!$S:$S,K$2)</f>
        <v>0</v>
      </c>
      <c r="L17">
        <f>COUNTIFS('k14'!$R:$R,$A17,'k14'!$S:$S,L$2)</f>
        <v>0</v>
      </c>
      <c r="M17">
        <f>COUNTIFS('k14'!$R:$R,$A17,'k14'!$S:$S,M$2)</f>
        <v>0</v>
      </c>
      <c r="N17">
        <f>COUNTIFS('k14'!$R:$R,$A17,'k14'!$S:$S,N$2)</f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3"/>
  <sheetViews>
    <sheetView workbookViewId="0"/>
  </sheetViews>
  <sheetFormatPr defaultRowHeight="12.75"/>
  <sheetData>
    <row r="1" spans="1:17">
      <c r="A1">
        <f>MAX('k14'!V:V)</f>
        <v>20</v>
      </c>
      <c r="B1" t="s">
        <v>25</v>
      </c>
      <c r="C1">
        <f>MAX('k14'!W:W)</f>
        <v>15</v>
      </c>
    </row>
    <row r="2" spans="1:17">
      <c r="A2" t="s">
        <v>24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</row>
    <row r="3" spans="1:17">
      <c r="A3">
        <v>0</v>
      </c>
      <c r="B3">
        <f>COUNTIFS('k14'!$V:$V,$A3,'k14'!$W:$W,B$2)</f>
        <v>0</v>
      </c>
      <c r="C3">
        <f>COUNTIFS('k14'!$V:$V,$A3,'k14'!$W:$W,C$2)</f>
        <v>0</v>
      </c>
      <c r="D3">
        <f>COUNTIFS('k14'!$V:$V,$A3,'k14'!$W:$W,D$2)</f>
        <v>0</v>
      </c>
      <c r="E3">
        <f>COUNTIFS('k14'!$V:$V,$A3,'k14'!$W:$W,E$2)</f>
        <v>0</v>
      </c>
      <c r="F3">
        <f>COUNTIFS('k14'!$V:$V,$A3,'k14'!$W:$W,F$2)</f>
        <v>0</v>
      </c>
      <c r="G3">
        <f>COUNTIFS('k14'!$V:$V,$A3,'k14'!$W:$W,G$2)</f>
        <v>0</v>
      </c>
      <c r="H3">
        <f>COUNTIFS('k14'!$V:$V,$A3,'k14'!$W:$W,H$2)</f>
        <v>0</v>
      </c>
      <c r="I3">
        <f>COUNTIFS('k14'!$V:$V,$A3,'k14'!$W:$W,I$2)</f>
        <v>0</v>
      </c>
      <c r="J3">
        <f>COUNTIFS('k14'!$V:$V,$A3,'k14'!$W:$W,J$2)</f>
        <v>0</v>
      </c>
      <c r="K3">
        <f>COUNTIFS('k14'!$V:$V,$A3,'k14'!$W:$W,K$2)</f>
        <v>0</v>
      </c>
      <c r="L3">
        <f>COUNTIFS('k14'!$V:$V,$A3,'k14'!$W:$W,L$2)</f>
        <v>0</v>
      </c>
      <c r="M3">
        <f>COUNTIFS('k14'!$V:$V,$A3,'k14'!$W:$W,M$2)</f>
        <v>0</v>
      </c>
      <c r="N3">
        <f>COUNTIFS('k14'!$V:$V,$A3,'k14'!$W:$W,N$2)</f>
        <v>0</v>
      </c>
      <c r="O3">
        <f>COUNTIFS('k14'!$V:$V,$A3,'k14'!$W:$W,O$2)</f>
        <v>0</v>
      </c>
      <c r="P3">
        <f>COUNTIFS('k14'!$V:$V,$A3,'k14'!$W:$W,P$2)</f>
        <v>0</v>
      </c>
      <c r="Q3">
        <f>COUNTIFS('k14'!$V:$V,$A3,'k14'!$W:$W,Q$2)</f>
        <v>0</v>
      </c>
    </row>
    <row r="4" spans="1:17">
      <c r="A4">
        <v>1</v>
      </c>
      <c r="B4">
        <f>COUNTIFS('k14'!$V:$V,$A4,'k14'!$W:$W,B$2)</f>
        <v>18</v>
      </c>
      <c r="C4">
        <f>COUNTIFS('k14'!$V:$V,$A4,'k14'!$W:$W,C$2)</f>
        <v>8</v>
      </c>
      <c r="D4">
        <f>COUNTIFS('k14'!$V:$V,$A4,'k14'!$W:$W,D$2)</f>
        <v>4</v>
      </c>
      <c r="E4">
        <f>COUNTIFS('k14'!$V:$V,$A4,'k14'!$W:$W,E$2)</f>
        <v>3</v>
      </c>
      <c r="F4">
        <f>COUNTIFS('k14'!$V:$V,$A4,'k14'!$W:$W,F$2)</f>
        <v>5</v>
      </c>
      <c r="G4">
        <f>COUNTIFS('k14'!$V:$V,$A4,'k14'!$W:$W,G$2)</f>
        <v>5</v>
      </c>
      <c r="H4">
        <f>COUNTIFS('k14'!$V:$V,$A4,'k14'!$W:$W,H$2)</f>
        <v>2</v>
      </c>
      <c r="I4">
        <f>COUNTIFS('k14'!$V:$V,$A4,'k14'!$W:$W,I$2)</f>
        <v>0</v>
      </c>
      <c r="J4">
        <f>COUNTIFS('k14'!$V:$V,$A4,'k14'!$W:$W,J$2)</f>
        <v>0</v>
      </c>
      <c r="K4">
        <f>COUNTIFS('k14'!$V:$V,$A4,'k14'!$W:$W,K$2)</f>
        <v>1</v>
      </c>
      <c r="L4">
        <f>COUNTIFS('k14'!$V:$V,$A4,'k14'!$W:$W,L$2)</f>
        <v>0</v>
      </c>
      <c r="M4">
        <f>COUNTIFS('k14'!$V:$V,$A4,'k14'!$W:$W,M$2)</f>
        <v>1</v>
      </c>
      <c r="N4">
        <f>COUNTIFS('k14'!$V:$V,$A4,'k14'!$W:$W,N$2)</f>
        <v>0</v>
      </c>
      <c r="O4">
        <f>COUNTIFS('k14'!$V:$V,$A4,'k14'!$W:$W,O$2)</f>
        <v>0</v>
      </c>
      <c r="P4">
        <f>COUNTIFS('k14'!$V:$V,$A4,'k14'!$W:$W,P$2)</f>
        <v>0</v>
      </c>
      <c r="Q4">
        <f>COUNTIFS('k14'!$V:$V,$A4,'k14'!$W:$W,Q$2)</f>
        <v>0</v>
      </c>
    </row>
    <row r="5" spans="1:17">
      <c r="A5">
        <v>2</v>
      </c>
      <c r="B5">
        <f>COUNTIFS('k14'!$V:$V,$A5,'k14'!$W:$W,B$2)</f>
        <v>4</v>
      </c>
      <c r="C5">
        <f>COUNTIFS('k14'!$V:$V,$A5,'k14'!$W:$W,C$2)</f>
        <v>2</v>
      </c>
      <c r="D5">
        <f>COUNTIFS('k14'!$V:$V,$A5,'k14'!$W:$W,D$2)</f>
        <v>8</v>
      </c>
      <c r="E5">
        <f>COUNTIFS('k14'!$V:$V,$A5,'k14'!$W:$W,E$2)</f>
        <v>7</v>
      </c>
      <c r="F5">
        <f>COUNTIFS('k14'!$V:$V,$A5,'k14'!$W:$W,F$2)</f>
        <v>3</v>
      </c>
      <c r="G5">
        <f>COUNTIFS('k14'!$V:$V,$A5,'k14'!$W:$W,G$2)</f>
        <v>2</v>
      </c>
      <c r="H5">
        <f>COUNTIFS('k14'!$V:$V,$A5,'k14'!$W:$W,H$2)</f>
        <v>1</v>
      </c>
      <c r="I5">
        <f>COUNTIFS('k14'!$V:$V,$A5,'k14'!$W:$W,I$2)</f>
        <v>1</v>
      </c>
      <c r="J5">
        <f>COUNTIFS('k14'!$V:$V,$A5,'k14'!$W:$W,J$2)</f>
        <v>1</v>
      </c>
      <c r="K5">
        <f>COUNTIFS('k14'!$V:$V,$A5,'k14'!$W:$W,K$2)</f>
        <v>0</v>
      </c>
      <c r="L5">
        <f>COUNTIFS('k14'!$V:$V,$A5,'k14'!$W:$W,L$2)</f>
        <v>0</v>
      </c>
      <c r="M5">
        <f>COUNTIFS('k14'!$V:$V,$A5,'k14'!$W:$W,M$2)</f>
        <v>0</v>
      </c>
      <c r="N5">
        <f>COUNTIFS('k14'!$V:$V,$A5,'k14'!$W:$W,N$2)</f>
        <v>0</v>
      </c>
      <c r="O5">
        <f>COUNTIFS('k14'!$V:$V,$A5,'k14'!$W:$W,O$2)</f>
        <v>0</v>
      </c>
      <c r="P5">
        <f>COUNTIFS('k14'!$V:$V,$A5,'k14'!$W:$W,P$2)</f>
        <v>0</v>
      </c>
      <c r="Q5">
        <f>COUNTIFS('k14'!$V:$V,$A5,'k14'!$W:$W,Q$2)</f>
        <v>0</v>
      </c>
    </row>
    <row r="6" spans="1:17">
      <c r="A6">
        <v>3</v>
      </c>
      <c r="B6">
        <f>COUNTIFS('k14'!$V:$V,$A6,'k14'!$W:$W,B$2)</f>
        <v>3</v>
      </c>
      <c r="C6">
        <f>COUNTIFS('k14'!$V:$V,$A6,'k14'!$W:$W,C$2)</f>
        <v>3</v>
      </c>
      <c r="D6">
        <f>COUNTIFS('k14'!$V:$V,$A6,'k14'!$W:$W,D$2)</f>
        <v>1</v>
      </c>
      <c r="E6">
        <f>COUNTIFS('k14'!$V:$V,$A6,'k14'!$W:$W,E$2)</f>
        <v>1</v>
      </c>
      <c r="F6">
        <f>COUNTIFS('k14'!$V:$V,$A6,'k14'!$W:$W,F$2)</f>
        <v>0</v>
      </c>
      <c r="G6">
        <f>COUNTIFS('k14'!$V:$V,$A6,'k14'!$W:$W,G$2)</f>
        <v>1</v>
      </c>
      <c r="H6">
        <f>COUNTIFS('k14'!$V:$V,$A6,'k14'!$W:$W,H$2)</f>
        <v>0</v>
      </c>
      <c r="I6">
        <f>COUNTIFS('k14'!$V:$V,$A6,'k14'!$W:$W,I$2)</f>
        <v>0</v>
      </c>
      <c r="J6">
        <f>COUNTIFS('k14'!$V:$V,$A6,'k14'!$W:$W,J$2)</f>
        <v>0</v>
      </c>
      <c r="K6">
        <f>COUNTIFS('k14'!$V:$V,$A6,'k14'!$W:$W,K$2)</f>
        <v>0</v>
      </c>
      <c r="L6">
        <f>COUNTIFS('k14'!$V:$V,$A6,'k14'!$W:$W,L$2)</f>
        <v>0</v>
      </c>
      <c r="M6">
        <f>COUNTIFS('k14'!$V:$V,$A6,'k14'!$W:$W,M$2)</f>
        <v>0</v>
      </c>
      <c r="N6">
        <f>COUNTIFS('k14'!$V:$V,$A6,'k14'!$W:$W,N$2)</f>
        <v>1</v>
      </c>
      <c r="O6">
        <f>COUNTIFS('k14'!$V:$V,$A6,'k14'!$W:$W,O$2)</f>
        <v>0</v>
      </c>
      <c r="P6">
        <f>COUNTIFS('k14'!$V:$V,$A6,'k14'!$W:$W,P$2)</f>
        <v>0</v>
      </c>
      <c r="Q6">
        <f>COUNTIFS('k14'!$V:$V,$A6,'k14'!$W:$W,Q$2)</f>
        <v>0</v>
      </c>
    </row>
    <row r="7" spans="1:17">
      <c r="A7">
        <v>4</v>
      </c>
      <c r="B7">
        <f>COUNTIFS('k14'!$V:$V,$A7,'k14'!$W:$W,B$2)</f>
        <v>3</v>
      </c>
      <c r="C7">
        <f>COUNTIFS('k14'!$V:$V,$A7,'k14'!$W:$W,C$2)</f>
        <v>0</v>
      </c>
      <c r="D7">
        <f>COUNTIFS('k14'!$V:$V,$A7,'k14'!$W:$W,D$2)</f>
        <v>3</v>
      </c>
      <c r="E7">
        <f>COUNTIFS('k14'!$V:$V,$A7,'k14'!$W:$W,E$2)</f>
        <v>1</v>
      </c>
      <c r="F7">
        <f>COUNTIFS('k14'!$V:$V,$A7,'k14'!$W:$W,F$2)</f>
        <v>2</v>
      </c>
      <c r="G7">
        <f>COUNTIFS('k14'!$V:$V,$A7,'k14'!$W:$W,G$2)</f>
        <v>0</v>
      </c>
      <c r="H7">
        <f>COUNTIFS('k14'!$V:$V,$A7,'k14'!$W:$W,H$2)</f>
        <v>1</v>
      </c>
      <c r="I7">
        <f>COUNTIFS('k14'!$V:$V,$A7,'k14'!$W:$W,I$2)</f>
        <v>0</v>
      </c>
      <c r="J7">
        <f>COUNTIFS('k14'!$V:$V,$A7,'k14'!$W:$W,J$2)</f>
        <v>0</v>
      </c>
      <c r="K7">
        <f>COUNTIFS('k14'!$V:$V,$A7,'k14'!$W:$W,K$2)</f>
        <v>0</v>
      </c>
      <c r="L7">
        <f>COUNTIFS('k14'!$V:$V,$A7,'k14'!$W:$W,L$2)</f>
        <v>0</v>
      </c>
      <c r="M7">
        <f>COUNTIFS('k14'!$V:$V,$A7,'k14'!$W:$W,M$2)</f>
        <v>0</v>
      </c>
      <c r="N7">
        <f>COUNTIFS('k14'!$V:$V,$A7,'k14'!$W:$W,N$2)</f>
        <v>0</v>
      </c>
      <c r="O7">
        <f>COUNTIFS('k14'!$V:$V,$A7,'k14'!$W:$W,O$2)</f>
        <v>0</v>
      </c>
      <c r="P7">
        <f>COUNTIFS('k14'!$V:$V,$A7,'k14'!$W:$W,P$2)</f>
        <v>0</v>
      </c>
      <c r="Q7">
        <f>COUNTIFS('k14'!$V:$V,$A7,'k14'!$W:$W,Q$2)</f>
        <v>0</v>
      </c>
    </row>
    <row r="8" spans="1:17">
      <c r="A8">
        <v>5</v>
      </c>
      <c r="B8">
        <f>COUNTIFS('k14'!$V:$V,$A8,'k14'!$W:$W,B$2)</f>
        <v>0</v>
      </c>
      <c r="C8">
        <f>COUNTIFS('k14'!$V:$V,$A8,'k14'!$W:$W,C$2)</f>
        <v>0</v>
      </c>
      <c r="D8">
        <f>COUNTIFS('k14'!$V:$V,$A8,'k14'!$W:$W,D$2)</f>
        <v>1</v>
      </c>
      <c r="E8">
        <f>COUNTIFS('k14'!$V:$V,$A8,'k14'!$W:$W,E$2)</f>
        <v>1</v>
      </c>
      <c r="F8">
        <f>COUNTIFS('k14'!$V:$V,$A8,'k14'!$W:$W,F$2)</f>
        <v>1</v>
      </c>
      <c r="G8">
        <f>COUNTIFS('k14'!$V:$V,$A8,'k14'!$W:$W,G$2)</f>
        <v>0</v>
      </c>
      <c r="H8">
        <f>COUNTIFS('k14'!$V:$V,$A8,'k14'!$W:$W,H$2)</f>
        <v>0</v>
      </c>
      <c r="I8">
        <f>COUNTIFS('k14'!$V:$V,$A8,'k14'!$W:$W,I$2)</f>
        <v>1</v>
      </c>
      <c r="J8">
        <f>COUNTIFS('k14'!$V:$V,$A8,'k14'!$W:$W,J$2)</f>
        <v>0</v>
      </c>
      <c r="K8">
        <f>COUNTIFS('k14'!$V:$V,$A8,'k14'!$W:$W,K$2)</f>
        <v>0</v>
      </c>
      <c r="L8">
        <f>COUNTIFS('k14'!$V:$V,$A8,'k14'!$W:$W,L$2)</f>
        <v>0</v>
      </c>
      <c r="M8">
        <f>COUNTIFS('k14'!$V:$V,$A8,'k14'!$W:$W,M$2)</f>
        <v>0</v>
      </c>
      <c r="N8">
        <f>COUNTIFS('k14'!$V:$V,$A8,'k14'!$W:$W,N$2)</f>
        <v>0</v>
      </c>
      <c r="O8">
        <f>COUNTIFS('k14'!$V:$V,$A8,'k14'!$W:$W,O$2)</f>
        <v>0</v>
      </c>
      <c r="P8">
        <f>COUNTIFS('k14'!$V:$V,$A8,'k14'!$W:$W,P$2)</f>
        <v>0</v>
      </c>
      <c r="Q8">
        <f>COUNTIFS('k14'!$V:$V,$A8,'k14'!$W:$W,Q$2)</f>
        <v>0</v>
      </c>
    </row>
    <row r="9" spans="1:17">
      <c r="A9">
        <v>6</v>
      </c>
      <c r="B9">
        <f>COUNTIFS('k14'!$V:$V,$A9,'k14'!$W:$W,B$2)</f>
        <v>1</v>
      </c>
      <c r="C9">
        <f>COUNTIFS('k14'!$V:$V,$A9,'k14'!$W:$W,C$2)</f>
        <v>0</v>
      </c>
      <c r="D9">
        <f>COUNTIFS('k14'!$V:$V,$A9,'k14'!$W:$W,D$2)</f>
        <v>1</v>
      </c>
      <c r="E9">
        <f>COUNTIFS('k14'!$V:$V,$A9,'k14'!$W:$W,E$2)</f>
        <v>1</v>
      </c>
      <c r="F9">
        <f>COUNTIFS('k14'!$V:$V,$A9,'k14'!$W:$W,F$2)</f>
        <v>2</v>
      </c>
      <c r="G9">
        <f>COUNTIFS('k14'!$V:$V,$A9,'k14'!$W:$W,G$2)</f>
        <v>1</v>
      </c>
      <c r="H9">
        <f>COUNTIFS('k14'!$V:$V,$A9,'k14'!$W:$W,H$2)</f>
        <v>0</v>
      </c>
      <c r="I9">
        <f>COUNTIFS('k14'!$V:$V,$A9,'k14'!$W:$W,I$2)</f>
        <v>1</v>
      </c>
      <c r="J9">
        <f>COUNTIFS('k14'!$V:$V,$A9,'k14'!$W:$W,J$2)</f>
        <v>0</v>
      </c>
      <c r="K9">
        <f>COUNTIFS('k14'!$V:$V,$A9,'k14'!$W:$W,K$2)</f>
        <v>0</v>
      </c>
      <c r="L9">
        <f>COUNTIFS('k14'!$V:$V,$A9,'k14'!$W:$W,L$2)</f>
        <v>0</v>
      </c>
      <c r="M9">
        <f>COUNTIFS('k14'!$V:$V,$A9,'k14'!$W:$W,M$2)</f>
        <v>2</v>
      </c>
      <c r="N9">
        <f>COUNTIFS('k14'!$V:$V,$A9,'k14'!$W:$W,N$2)</f>
        <v>0</v>
      </c>
      <c r="O9">
        <f>COUNTIFS('k14'!$V:$V,$A9,'k14'!$W:$W,O$2)</f>
        <v>0</v>
      </c>
      <c r="P9">
        <f>COUNTIFS('k14'!$V:$V,$A9,'k14'!$W:$W,P$2)</f>
        <v>0</v>
      </c>
      <c r="Q9">
        <f>COUNTIFS('k14'!$V:$V,$A9,'k14'!$W:$W,Q$2)</f>
        <v>0</v>
      </c>
    </row>
    <row r="10" spans="1:17">
      <c r="A10">
        <v>7</v>
      </c>
      <c r="B10">
        <f>COUNTIFS('k14'!$V:$V,$A10,'k14'!$W:$W,B$2)</f>
        <v>1</v>
      </c>
      <c r="C10">
        <f>COUNTIFS('k14'!$V:$V,$A10,'k14'!$W:$W,C$2)</f>
        <v>0</v>
      </c>
      <c r="D10">
        <f>COUNTIFS('k14'!$V:$V,$A10,'k14'!$W:$W,D$2)</f>
        <v>1</v>
      </c>
      <c r="E10">
        <f>COUNTIFS('k14'!$V:$V,$A10,'k14'!$W:$W,E$2)</f>
        <v>0</v>
      </c>
      <c r="F10">
        <f>COUNTIFS('k14'!$V:$V,$A10,'k14'!$W:$W,F$2)</f>
        <v>0</v>
      </c>
      <c r="G10">
        <f>COUNTIFS('k14'!$V:$V,$A10,'k14'!$W:$W,G$2)</f>
        <v>0</v>
      </c>
      <c r="H10">
        <f>COUNTIFS('k14'!$V:$V,$A10,'k14'!$W:$W,H$2)</f>
        <v>0</v>
      </c>
      <c r="I10">
        <f>COUNTIFS('k14'!$V:$V,$A10,'k14'!$W:$W,I$2)</f>
        <v>0</v>
      </c>
      <c r="J10">
        <f>COUNTIFS('k14'!$V:$V,$A10,'k14'!$W:$W,J$2)</f>
        <v>0</v>
      </c>
      <c r="K10">
        <f>COUNTIFS('k14'!$V:$V,$A10,'k14'!$W:$W,K$2)</f>
        <v>1</v>
      </c>
      <c r="L10">
        <f>COUNTIFS('k14'!$V:$V,$A10,'k14'!$W:$W,L$2)</f>
        <v>1</v>
      </c>
      <c r="M10">
        <f>COUNTIFS('k14'!$V:$V,$A10,'k14'!$W:$W,M$2)</f>
        <v>0</v>
      </c>
      <c r="N10">
        <f>COUNTIFS('k14'!$V:$V,$A10,'k14'!$W:$W,N$2)</f>
        <v>0</v>
      </c>
      <c r="O10">
        <f>COUNTIFS('k14'!$V:$V,$A10,'k14'!$W:$W,O$2)</f>
        <v>0</v>
      </c>
      <c r="P10">
        <f>COUNTIFS('k14'!$V:$V,$A10,'k14'!$W:$W,P$2)</f>
        <v>0</v>
      </c>
      <c r="Q10">
        <f>COUNTIFS('k14'!$V:$V,$A10,'k14'!$W:$W,Q$2)</f>
        <v>0</v>
      </c>
    </row>
    <row r="11" spans="1:17">
      <c r="A11">
        <v>8</v>
      </c>
      <c r="B11">
        <f>COUNTIFS('k14'!$V:$V,$A11,'k14'!$W:$W,B$2)</f>
        <v>0</v>
      </c>
      <c r="C11">
        <f>COUNTIFS('k14'!$V:$V,$A11,'k14'!$W:$W,C$2)</f>
        <v>0</v>
      </c>
      <c r="D11">
        <f>COUNTIFS('k14'!$V:$V,$A11,'k14'!$W:$W,D$2)</f>
        <v>0</v>
      </c>
      <c r="E11">
        <f>COUNTIFS('k14'!$V:$V,$A11,'k14'!$W:$W,E$2)</f>
        <v>0</v>
      </c>
      <c r="F11">
        <f>COUNTIFS('k14'!$V:$V,$A11,'k14'!$W:$W,F$2)</f>
        <v>2</v>
      </c>
      <c r="G11">
        <f>COUNTIFS('k14'!$V:$V,$A11,'k14'!$W:$W,G$2)</f>
        <v>0</v>
      </c>
      <c r="H11">
        <f>COUNTIFS('k14'!$V:$V,$A11,'k14'!$W:$W,H$2)</f>
        <v>0</v>
      </c>
      <c r="I11">
        <f>COUNTIFS('k14'!$V:$V,$A11,'k14'!$W:$W,I$2)</f>
        <v>0</v>
      </c>
      <c r="J11">
        <f>COUNTIFS('k14'!$V:$V,$A11,'k14'!$W:$W,J$2)</f>
        <v>0</v>
      </c>
      <c r="K11">
        <f>COUNTIFS('k14'!$V:$V,$A11,'k14'!$W:$W,K$2)</f>
        <v>0</v>
      </c>
      <c r="L11">
        <f>COUNTIFS('k14'!$V:$V,$A11,'k14'!$W:$W,L$2)</f>
        <v>0</v>
      </c>
      <c r="M11">
        <f>COUNTIFS('k14'!$V:$V,$A11,'k14'!$W:$W,M$2)</f>
        <v>0</v>
      </c>
      <c r="N11">
        <f>COUNTIFS('k14'!$V:$V,$A11,'k14'!$W:$W,N$2)</f>
        <v>0</v>
      </c>
      <c r="O11">
        <f>COUNTIFS('k14'!$V:$V,$A11,'k14'!$W:$W,O$2)</f>
        <v>0</v>
      </c>
      <c r="P11">
        <f>COUNTIFS('k14'!$V:$V,$A11,'k14'!$W:$W,P$2)</f>
        <v>0</v>
      </c>
      <c r="Q11">
        <f>COUNTIFS('k14'!$V:$V,$A11,'k14'!$W:$W,Q$2)</f>
        <v>0</v>
      </c>
    </row>
    <row r="12" spans="1:17">
      <c r="A12">
        <v>9</v>
      </c>
      <c r="B12">
        <f>COUNTIFS('k14'!$V:$V,$A12,'k14'!$W:$W,B$2)</f>
        <v>0</v>
      </c>
      <c r="C12">
        <f>COUNTIFS('k14'!$V:$V,$A12,'k14'!$W:$W,C$2)</f>
        <v>0</v>
      </c>
      <c r="D12">
        <f>COUNTIFS('k14'!$V:$V,$A12,'k14'!$W:$W,D$2)</f>
        <v>0</v>
      </c>
      <c r="E12">
        <f>COUNTIFS('k14'!$V:$V,$A12,'k14'!$W:$W,E$2)</f>
        <v>1</v>
      </c>
      <c r="F12">
        <f>COUNTIFS('k14'!$V:$V,$A12,'k14'!$W:$W,F$2)</f>
        <v>0</v>
      </c>
      <c r="G12">
        <f>COUNTIFS('k14'!$V:$V,$A12,'k14'!$W:$W,G$2)</f>
        <v>0</v>
      </c>
      <c r="H12">
        <f>COUNTIFS('k14'!$V:$V,$A12,'k14'!$W:$W,H$2)</f>
        <v>0</v>
      </c>
      <c r="I12">
        <f>COUNTIFS('k14'!$V:$V,$A12,'k14'!$W:$W,I$2)</f>
        <v>0</v>
      </c>
      <c r="J12">
        <f>COUNTIFS('k14'!$V:$V,$A12,'k14'!$W:$W,J$2)</f>
        <v>0</v>
      </c>
      <c r="K12">
        <f>COUNTIFS('k14'!$V:$V,$A12,'k14'!$W:$W,K$2)</f>
        <v>0</v>
      </c>
      <c r="L12">
        <f>COUNTIFS('k14'!$V:$V,$A12,'k14'!$W:$W,L$2)</f>
        <v>0</v>
      </c>
      <c r="M12">
        <f>COUNTIFS('k14'!$V:$V,$A12,'k14'!$W:$W,M$2)</f>
        <v>0</v>
      </c>
      <c r="N12">
        <f>COUNTIFS('k14'!$V:$V,$A12,'k14'!$W:$W,N$2)</f>
        <v>0</v>
      </c>
      <c r="O12">
        <f>COUNTIFS('k14'!$V:$V,$A12,'k14'!$W:$W,O$2)</f>
        <v>0</v>
      </c>
      <c r="P12">
        <f>COUNTIFS('k14'!$V:$V,$A12,'k14'!$W:$W,P$2)</f>
        <v>0</v>
      </c>
      <c r="Q12">
        <f>COUNTIFS('k14'!$V:$V,$A12,'k14'!$W:$W,Q$2)</f>
        <v>0</v>
      </c>
    </row>
    <row r="13" spans="1:17">
      <c r="A13">
        <v>10</v>
      </c>
      <c r="B13">
        <f>COUNTIFS('k14'!$V:$V,$A13,'k14'!$W:$W,B$2)</f>
        <v>0</v>
      </c>
      <c r="C13">
        <f>COUNTIFS('k14'!$V:$V,$A13,'k14'!$W:$W,C$2)</f>
        <v>0</v>
      </c>
      <c r="D13">
        <f>COUNTIFS('k14'!$V:$V,$A13,'k14'!$W:$W,D$2)</f>
        <v>0</v>
      </c>
      <c r="E13">
        <f>COUNTIFS('k14'!$V:$V,$A13,'k14'!$W:$W,E$2)</f>
        <v>0</v>
      </c>
      <c r="F13">
        <f>COUNTIFS('k14'!$V:$V,$A13,'k14'!$W:$W,F$2)</f>
        <v>1</v>
      </c>
      <c r="G13">
        <f>COUNTIFS('k14'!$V:$V,$A13,'k14'!$W:$W,G$2)</f>
        <v>1</v>
      </c>
      <c r="H13">
        <f>COUNTIFS('k14'!$V:$V,$A13,'k14'!$W:$W,H$2)</f>
        <v>0</v>
      </c>
      <c r="I13">
        <f>COUNTIFS('k14'!$V:$V,$A13,'k14'!$W:$W,I$2)</f>
        <v>0</v>
      </c>
      <c r="J13">
        <f>COUNTIFS('k14'!$V:$V,$A13,'k14'!$W:$W,J$2)</f>
        <v>0</v>
      </c>
      <c r="K13">
        <f>COUNTIFS('k14'!$V:$V,$A13,'k14'!$W:$W,K$2)</f>
        <v>0</v>
      </c>
      <c r="L13">
        <f>COUNTIFS('k14'!$V:$V,$A13,'k14'!$W:$W,L$2)</f>
        <v>0</v>
      </c>
      <c r="M13">
        <f>COUNTIFS('k14'!$V:$V,$A13,'k14'!$W:$W,M$2)</f>
        <v>0</v>
      </c>
      <c r="N13">
        <f>COUNTIFS('k14'!$V:$V,$A13,'k14'!$W:$W,N$2)</f>
        <v>0</v>
      </c>
      <c r="O13">
        <f>COUNTIFS('k14'!$V:$V,$A13,'k14'!$W:$W,O$2)</f>
        <v>0</v>
      </c>
      <c r="P13">
        <f>COUNTIFS('k14'!$V:$V,$A13,'k14'!$W:$W,P$2)</f>
        <v>0</v>
      </c>
      <c r="Q13">
        <f>COUNTIFS('k14'!$V:$V,$A13,'k14'!$W:$W,Q$2)</f>
        <v>0</v>
      </c>
    </row>
    <row r="14" spans="1:17">
      <c r="A14">
        <v>11</v>
      </c>
      <c r="B14">
        <f>COUNTIFS('k14'!$V:$V,$A14,'k14'!$W:$W,B$2)</f>
        <v>0</v>
      </c>
      <c r="C14">
        <f>COUNTIFS('k14'!$V:$V,$A14,'k14'!$W:$W,C$2)</f>
        <v>0</v>
      </c>
      <c r="D14">
        <f>COUNTIFS('k14'!$V:$V,$A14,'k14'!$W:$W,D$2)</f>
        <v>0</v>
      </c>
      <c r="E14">
        <f>COUNTIFS('k14'!$V:$V,$A14,'k14'!$W:$W,E$2)</f>
        <v>0</v>
      </c>
      <c r="F14">
        <f>COUNTIFS('k14'!$V:$V,$A14,'k14'!$W:$W,F$2)</f>
        <v>0</v>
      </c>
      <c r="G14">
        <f>COUNTIFS('k14'!$V:$V,$A14,'k14'!$W:$W,G$2)</f>
        <v>1</v>
      </c>
      <c r="H14">
        <f>COUNTIFS('k14'!$V:$V,$A14,'k14'!$W:$W,H$2)</f>
        <v>0</v>
      </c>
      <c r="I14">
        <f>COUNTIFS('k14'!$V:$V,$A14,'k14'!$W:$W,I$2)</f>
        <v>0</v>
      </c>
      <c r="J14">
        <f>COUNTIFS('k14'!$V:$V,$A14,'k14'!$W:$W,J$2)</f>
        <v>0</v>
      </c>
      <c r="K14">
        <f>COUNTIFS('k14'!$V:$V,$A14,'k14'!$W:$W,K$2)</f>
        <v>1</v>
      </c>
      <c r="L14">
        <f>COUNTIFS('k14'!$V:$V,$A14,'k14'!$W:$W,L$2)</f>
        <v>0</v>
      </c>
      <c r="M14">
        <f>COUNTIFS('k14'!$V:$V,$A14,'k14'!$W:$W,M$2)</f>
        <v>0</v>
      </c>
      <c r="N14">
        <f>COUNTIFS('k14'!$V:$V,$A14,'k14'!$W:$W,N$2)</f>
        <v>0</v>
      </c>
      <c r="O14">
        <f>COUNTIFS('k14'!$V:$V,$A14,'k14'!$W:$W,O$2)</f>
        <v>0</v>
      </c>
      <c r="P14">
        <f>COUNTIFS('k14'!$V:$V,$A14,'k14'!$W:$W,P$2)</f>
        <v>0</v>
      </c>
      <c r="Q14">
        <f>COUNTIFS('k14'!$V:$V,$A14,'k14'!$W:$W,Q$2)</f>
        <v>0</v>
      </c>
    </row>
    <row r="15" spans="1:17">
      <c r="A15">
        <v>12</v>
      </c>
      <c r="B15">
        <f>COUNTIFS('k14'!$V:$V,$A15,'k14'!$W:$W,B$2)</f>
        <v>0</v>
      </c>
      <c r="C15">
        <f>COUNTIFS('k14'!$V:$V,$A15,'k14'!$W:$W,C$2)</f>
        <v>0</v>
      </c>
      <c r="D15">
        <f>COUNTIFS('k14'!$V:$V,$A15,'k14'!$W:$W,D$2)</f>
        <v>0</v>
      </c>
      <c r="E15">
        <f>COUNTIFS('k14'!$V:$V,$A15,'k14'!$W:$W,E$2)</f>
        <v>0</v>
      </c>
      <c r="F15">
        <f>COUNTIFS('k14'!$V:$V,$A15,'k14'!$W:$W,F$2)</f>
        <v>0</v>
      </c>
      <c r="G15">
        <f>COUNTIFS('k14'!$V:$V,$A15,'k14'!$W:$W,G$2)</f>
        <v>0</v>
      </c>
      <c r="H15">
        <f>COUNTIFS('k14'!$V:$V,$A15,'k14'!$W:$W,H$2)</f>
        <v>0</v>
      </c>
      <c r="I15">
        <f>COUNTIFS('k14'!$V:$V,$A15,'k14'!$W:$W,I$2)</f>
        <v>0</v>
      </c>
      <c r="J15">
        <f>COUNTIFS('k14'!$V:$V,$A15,'k14'!$W:$W,J$2)</f>
        <v>0</v>
      </c>
      <c r="K15">
        <f>COUNTIFS('k14'!$V:$V,$A15,'k14'!$W:$W,K$2)</f>
        <v>0</v>
      </c>
      <c r="L15">
        <f>COUNTIFS('k14'!$V:$V,$A15,'k14'!$W:$W,L$2)</f>
        <v>0</v>
      </c>
      <c r="M15">
        <f>COUNTIFS('k14'!$V:$V,$A15,'k14'!$W:$W,M$2)</f>
        <v>0</v>
      </c>
      <c r="N15">
        <f>COUNTIFS('k14'!$V:$V,$A15,'k14'!$W:$W,N$2)</f>
        <v>0</v>
      </c>
      <c r="O15">
        <f>COUNTIFS('k14'!$V:$V,$A15,'k14'!$W:$W,O$2)</f>
        <v>0</v>
      </c>
      <c r="P15">
        <f>COUNTIFS('k14'!$V:$V,$A15,'k14'!$W:$W,P$2)</f>
        <v>0</v>
      </c>
      <c r="Q15">
        <f>COUNTIFS('k14'!$V:$V,$A15,'k14'!$W:$W,Q$2)</f>
        <v>0</v>
      </c>
    </row>
    <row r="16" spans="1:17">
      <c r="A16">
        <v>13</v>
      </c>
      <c r="B16">
        <f>COUNTIFS('k14'!$V:$V,$A16,'k14'!$W:$W,B$2)</f>
        <v>0</v>
      </c>
      <c r="C16">
        <f>COUNTIFS('k14'!$V:$V,$A16,'k14'!$W:$W,C$2)</f>
        <v>0</v>
      </c>
      <c r="D16">
        <f>COUNTIFS('k14'!$V:$V,$A16,'k14'!$W:$W,D$2)</f>
        <v>0</v>
      </c>
      <c r="E16">
        <f>COUNTIFS('k14'!$V:$V,$A16,'k14'!$W:$W,E$2)</f>
        <v>0</v>
      </c>
      <c r="F16">
        <f>COUNTIFS('k14'!$V:$V,$A16,'k14'!$W:$W,F$2)</f>
        <v>0</v>
      </c>
      <c r="G16">
        <f>COUNTIFS('k14'!$V:$V,$A16,'k14'!$W:$W,G$2)</f>
        <v>0</v>
      </c>
      <c r="H16">
        <f>COUNTIFS('k14'!$V:$V,$A16,'k14'!$W:$W,H$2)</f>
        <v>0</v>
      </c>
      <c r="I16">
        <f>COUNTIFS('k14'!$V:$V,$A16,'k14'!$W:$W,I$2)</f>
        <v>0</v>
      </c>
      <c r="J16">
        <f>COUNTIFS('k14'!$V:$V,$A16,'k14'!$W:$W,J$2)</f>
        <v>0</v>
      </c>
      <c r="K16">
        <f>COUNTIFS('k14'!$V:$V,$A16,'k14'!$W:$W,K$2)</f>
        <v>0</v>
      </c>
      <c r="L16">
        <f>COUNTIFS('k14'!$V:$V,$A16,'k14'!$W:$W,L$2)</f>
        <v>0</v>
      </c>
      <c r="M16">
        <f>COUNTIFS('k14'!$V:$V,$A16,'k14'!$W:$W,M$2)</f>
        <v>0</v>
      </c>
      <c r="N16">
        <f>COUNTIFS('k14'!$V:$V,$A16,'k14'!$W:$W,N$2)</f>
        <v>0</v>
      </c>
      <c r="O16">
        <f>COUNTIFS('k14'!$V:$V,$A16,'k14'!$W:$W,O$2)</f>
        <v>0</v>
      </c>
      <c r="P16">
        <f>COUNTIFS('k14'!$V:$V,$A16,'k14'!$W:$W,P$2)</f>
        <v>0</v>
      </c>
      <c r="Q16">
        <f>COUNTIFS('k14'!$V:$V,$A16,'k14'!$W:$W,Q$2)</f>
        <v>0</v>
      </c>
    </row>
    <row r="17" spans="1:17">
      <c r="A17">
        <v>14</v>
      </c>
      <c r="B17">
        <f>COUNTIFS('k14'!$V:$V,$A17,'k14'!$W:$W,B$2)</f>
        <v>0</v>
      </c>
      <c r="C17">
        <f>COUNTIFS('k14'!$V:$V,$A17,'k14'!$W:$W,C$2)</f>
        <v>0</v>
      </c>
      <c r="D17">
        <f>COUNTIFS('k14'!$V:$V,$A17,'k14'!$W:$W,D$2)</f>
        <v>0</v>
      </c>
      <c r="E17">
        <f>COUNTIFS('k14'!$V:$V,$A17,'k14'!$W:$W,E$2)</f>
        <v>0</v>
      </c>
      <c r="F17">
        <f>COUNTIFS('k14'!$V:$V,$A17,'k14'!$W:$W,F$2)</f>
        <v>0</v>
      </c>
      <c r="G17">
        <f>COUNTIFS('k14'!$V:$V,$A17,'k14'!$W:$W,G$2)</f>
        <v>0</v>
      </c>
      <c r="H17">
        <f>COUNTIFS('k14'!$V:$V,$A17,'k14'!$W:$W,H$2)</f>
        <v>0</v>
      </c>
      <c r="I17">
        <f>COUNTIFS('k14'!$V:$V,$A17,'k14'!$W:$W,I$2)</f>
        <v>0</v>
      </c>
      <c r="J17">
        <f>COUNTIFS('k14'!$V:$V,$A17,'k14'!$W:$W,J$2)</f>
        <v>0</v>
      </c>
      <c r="K17">
        <f>COUNTIFS('k14'!$V:$V,$A17,'k14'!$W:$W,K$2)</f>
        <v>0</v>
      </c>
      <c r="L17">
        <f>COUNTIFS('k14'!$V:$V,$A17,'k14'!$W:$W,L$2)</f>
        <v>0</v>
      </c>
      <c r="M17">
        <f>COUNTIFS('k14'!$V:$V,$A17,'k14'!$W:$W,M$2)</f>
        <v>0</v>
      </c>
      <c r="N17">
        <f>COUNTIFS('k14'!$V:$V,$A17,'k14'!$W:$W,N$2)</f>
        <v>0</v>
      </c>
      <c r="O17">
        <f>COUNTIFS('k14'!$V:$V,$A17,'k14'!$W:$W,O$2)</f>
        <v>0</v>
      </c>
      <c r="P17">
        <f>COUNTIFS('k14'!$V:$V,$A17,'k14'!$W:$W,P$2)</f>
        <v>0</v>
      </c>
      <c r="Q17">
        <f>COUNTIFS('k14'!$V:$V,$A17,'k14'!$W:$W,Q$2)</f>
        <v>0</v>
      </c>
    </row>
    <row r="18" spans="1:17">
      <c r="A18">
        <v>15</v>
      </c>
      <c r="B18">
        <f>COUNTIFS('k14'!$V:$V,$A18,'k14'!$W:$W,B$2)</f>
        <v>0</v>
      </c>
      <c r="C18">
        <f>COUNTIFS('k14'!$V:$V,$A18,'k14'!$W:$W,C$2)</f>
        <v>0</v>
      </c>
      <c r="D18">
        <f>COUNTIFS('k14'!$V:$V,$A18,'k14'!$W:$W,D$2)</f>
        <v>0</v>
      </c>
      <c r="E18">
        <f>COUNTIFS('k14'!$V:$V,$A18,'k14'!$W:$W,E$2)</f>
        <v>0</v>
      </c>
      <c r="F18">
        <f>COUNTIFS('k14'!$V:$V,$A18,'k14'!$W:$W,F$2)</f>
        <v>0</v>
      </c>
      <c r="G18">
        <f>COUNTIFS('k14'!$V:$V,$A18,'k14'!$W:$W,G$2)</f>
        <v>0</v>
      </c>
      <c r="H18">
        <f>COUNTIFS('k14'!$V:$V,$A18,'k14'!$W:$W,H$2)</f>
        <v>0</v>
      </c>
      <c r="I18">
        <f>COUNTIFS('k14'!$V:$V,$A18,'k14'!$W:$W,I$2)</f>
        <v>0</v>
      </c>
      <c r="J18">
        <f>COUNTIFS('k14'!$V:$V,$A18,'k14'!$W:$W,J$2)</f>
        <v>0</v>
      </c>
      <c r="K18">
        <f>COUNTIFS('k14'!$V:$V,$A18,'k14'!$W:$W,K$2)</f>
        <v>0</v>
      </c>
      <c r="L18">
        <f>COUNTIFS('k14'!$V:$V,$A18,'k14'!$W:$W,L$2)</f>
        <v>0</v>
      </c>
      <c r="M18">
        <f>COUNTIFS('k14'!$V:$V,$A18,'k14'!$W:$W,M$2)</f>
        <v>0</v>
      </c>
      <c r="N18">
        <f>COUNTIFS('k14'!$V:$V,$A18,'k14'!$W:$W,N$2)</f>
        <v>1</v>
      </c>
      <c r="O18">
        <f>COUNTIFS('k14'!$V:$V,$A18,'k14'!$W:$W,O$2)</f>
        <v>0</v>
      </c>
      <c r="P18">
        <f>COUNTIFS('k14'!$V:$V,$A18,'k14'!$W:$W,P$2)</f>
        <v>0</v>
      </c>
      <c r="Q18">
        <f>COUNTIFS('k14'!$V:$V,$A18,'k14'!$W:$W,Q$2)</f>
        <v>0</v>
      </c>
    </row>
    <row r="19" spans="1:17">
      <c r="A19">
        <v>16</v>
      </c>
      <c r="B19">
        <f>COUNTIFS('k14'!$V:$V,$A19,'k14'!$W:$W,B$2)</f>
        <v>0</v>
      </c>
      <c r="C19">
        <f>COUNTIFS('k14'!$V:$V,$A19,'k14'!$W:$W,C$2)</f>
        <v>0</v>
      </c>
      <c r="D19">
        <f>COUNTIFS('k14'!$V:$V,$A19,'k14'!$W:$W,D$2)</f>
        <v>0</v>
      </c>
      <c r="E19">
        <f>COUNTIFS('k14'!$V:$V,$A19,'k14'!$W:$W,E$2)</f>
        <v>0</v>
      </c>
      <c r="F19">
        <f>COUNTIFS('k14'!$V:$V,$A19,'k14'!$W:$W,F$2)</f>
        <v>0</v>
      </c>
      <c r="G19">
        <f>COUNTIFS('k14'!$V:$V,$A19,'k14'!$W:$W,G$2)</f>
        <v>0</v>
      </c>
      <c r="H19">
        <f>COUNTIFS('k14'!$V:$V,$A19,'k14'!$W:$W,H$2)</f>
        <v>0</v>
      </c>
      <c r="I19">
        <f>COUNTIFS('k14'!$V:$V,$A19,'k14'!$W:$W,I$2)</f>
        <v>0</v>
      </c>
      <c r="J19">
        <f>COUNTIFS('k14'!$V:$V,$A19,'k14'!$W:$W,J$2)</f>
        <v>0</v>
      </c>
      <c r="K19">
        <f>COUNTIFS('k14'!$V:$V,$A19,'k14'!$W:$W,K$2)</f>
        <v>0</v>
      </c>
      <c r="L19">
        <f>COUNTIFS('k14'!$V:$V,$A19,'k14'!$W:$W,L$2)</f>
        <v>0</v>
      </c>
      <c r="M19">
        <f>COUNTIFS('k14'!$V:$V,$A19,'k14'!$W:$W,M$2)</f>
        <v>0</v>
      </c>
      <c r="N19">
        <f>COUNTIFS('k14'!$V:$V,$A19,'k14'!$W:$W,N$2)</f>
        <v>0</v>
      </c>
      <c r="O19">
        <f>COUNTIFS('k14'!$V:$V,$A19,'k14'!$W:$W,O$2)</f>
        <v>0</v>
      </c>
      <c r="P19">
        <f>COUNTIFS('k14'!$V:$V,$A19,'k14'!$W:$W,P$2)</f>
        <v>0</v>
      </c>
      <c r="Q19">
        <f>COUNTIFS('k14'!$V:$V,$A19,'k14'!$W:$W,Q$2)</f>
        <v>0</v>
      </c>
    </row>
    <row r="20" spans="1:17">
      <c r="A20">
        <v>17</v>
      </c>
      <c r="B20">
        <f>COUNTIFS('k14'!$V:$V,$A20,'k14'!$W:$W,B$2)</f>
        <v>0</v>
      </c>
      <c r="C20">
        <f>COUNTIFS('k14'!$V:$V,$A20,'k14'!$W:$W,C$2)</f>
        <v>0</v>
      </c>
      <c r="D20">
        <f>COUNTIFS('k14'!$V:$V,$A20,'k14'!$W:$W,D$2)</f>
        <v>0</v>
      </c>
      <c r="E20">
        <f>COUNTIFS('k14'!$V:$V,$A20,'k14'!$W:$W,E$2)</f>
        <v>0</v>
      </c>
      <c r="F20">
        <f>COUNTIFS('k14'!$V:$V,$A20,'k14'!$W:$W,F$2)</f>
        <v>0</v>
      </c>
      <c r="G20">
        <f>COUNTIFS('k14'!$V:$V,$A20,'k14'!$W:$W,G$2)</f>
        <v>0</v>
      </c>
      <c r="H20">
        <f>COUNTIFS('k14'!$V:$V,$A20,'k14'!$W:$W,H$2)</f>
        <v>0</v>
      </c>
      <c r="I20">
        <f>COUNTIFS('k14'!$V:$V,$A20,'k14'!$W:$W,I$2)</f>
        <v>0</v>
      </c>
      <c r="J20">
        <f>COUNTIFS('k14'!$V:$V,$A20,'k14'!$W:$W,J$2)</f>
        <v>0</v>
      </c>
      <c r="K20">
        <f>COUNTIFS('k14'!$V:$V,$A20,'k14'!$W:$W,K$2)</f>
        <v>0</v>
      </c>
      <c r="L20">
        <f>COUNTIFS('k14'!$V:$V,$A20,'k14'!$W:$W,L$2)</f>
        <v>0</v>
      </c>
      <c r="M20">
        <f>COUNTIFS('k14'!$V:$V,$A20,'k14'!$W:$W,M$2)</f>
        <v>0</v>
      </c>
      <c r="N20">
        <f>COUNTIFS('k14'!$V:$V,$A20,'k14'!$W:$W,N$2)</f>
        <v>0</v>
      </c>
      <c r="O20">
        <f>COUNTIFS('k14'!$V:$V,$A20,'k14'!$W:$W,O$2)</f>
        <v>0</v>
      </c>
      <c r="P20">
        <f>COUNTIFS('k14'!$V:$V,$A20,'k14'!$W:$W,P$2)</f>
        <v>0</v>
      </c>
      <c r="Q20">
        <f>COUNTIFS('k14'!$V:$V,$A20,'k14'!$W:$W,Q$2)</f>
        <v>0</v>
      </c>
    </row>
    <row r="21" spans="1:17">
      <c r="A21">
        <v>18</v>
      </c>
      <c r="B21">
        <f>COUNTIFS('k14'!$V:$V,$A21,'k14'!$W:$W,B$2)</f>
        <v>0</v>
      </c>
      <c r="C21">
        <f>COUNTIFS('k14'!$V:$V,$A21,'k14'!$W:$W,C$2)</f>
        <v>0</v>
      </c>
      <c r="D21">
        <f>COUNTIFS('k14'!$V:$V,$A21,'k14'!$W:$W,D$2)</f>
        <v>0</v>
      </c>
      <c r="E21">
        <f>COUNTIFS('k14'!$V:$V,$A21,'k14'!$W:$W,E$2)</f>
        <v>0</v>
      </c>
      <c r="F21">
        <f>COUNTIFS('k14'!$V:$V,$A21,'k14'!$W:$W,F$2)</f>
        <v>0</v>
      </c>
      <c r="G21">
        <f>COUNTIFS('k14'!$V:$V,$A21,'k14'!$W:$W,G$2)</f>
        <v>0</v>
      </c>
      <c r="H21">
        <f>COUNTIFS('k14'!$V:$V,$A21,'k14'!$W:$W,H$2)</f>
        <v>0</v>
      </c>
      <c r="I21">
        <f>COUNTIFS('k14'!$V:$V,$A21,'k14'!$W:$W,I$2)</f>
        <v>0</v>
      </c>
      <c r="J21">
        <f>COUNTIFS('k14'!$V:$V,$A21,'k14'!$W:$W,J$2)</f>
        <v>0</v>
      </c>
      <c r="K21">
        <f>COUNTIFS('k14'!$V:$V,$A21,'k14'!$W:$W,K$2)</f>
        <v>0</v>
      </c>
      <c r="L21">
        <f>COUNTIFS('k14'!$V:$V,$A21,'k14'!$W:$W,L$2)</f>
        <v>0</v>
      </c>
      <c r="M21">
        <f>COUNTIFS('k14'!$V:$V,$A21,'k14'!$W:$W,M$2)</f>
        <v>0</v>
      </c>
      <c r="N21">
        <f>COUNTIFS('k14'!$V:$V,$A21,'k14'!$W:$W,N$2)</f>
        <v>0</v>
      </c>
      <c r="O21">
        <f>COUNTIFS('k14'!$V:$V,$A21,'k14'!$W:$W,O$2)</f>
        <v>0</v>
      </c>
      <c r="P21">
        <f>COUNTIFS('k14'!$V:$V,$A21,'k14'!$W:$W,P$2)</f>
        <v>0</v>
      </c>
      <c r="Q21">
        <f>COUNTIFS('k14'!$V:$V,$A21,'k14'!$W:$W,Q$2)</f>
        <v>0</v>
      </c>
    </row>
    <row r="22" spans="1:17">
      <c r="A22">
        <v>19</v>
      </c>
      <c r="B22">
        <f>COUNTIFS('k14'!$V:$V,$A22,'k14'!$W:$W,B$2)</f>
        <v>0</v>
      </c>
      <c r="C22">
        <f>COUNTIFS('k14'!$V:$V,$A22,'k14'!$W:$W,C$2)</f>
        <v>0</v>
      </c>
      <c r="D22">
        <f>COUNTIFS('k14'!$V:$V,$A22,'k14'!$W:$W,D$2)</f>
        <v>0</v>
      </c>
      <c r="E22">
        <f>COUNTIFS('k14'!$V:$V,$A22,'k14'!$W:$W,E$2)</f>
        <v>0</v>
      </c>
      <c r="F22">
        <f>COUNTIFS('k14'!$V:$V,$A22,'k14'!$W:$W,F$2)</f>
        <v>0</v>
      </c>
      <c r="G22">
        <f>COUNTIFS('k14'!$V:$V,$A22,'k14'!$W:$W,G$2)</f>
        <v>0</v>
      </c>
      <c r="H22">
        <f>COUNTIFS('k14'!$V:$V,$A22,'k14'!$W:$W,H$2)</f>
        <v>0</v>
      </c>
      <c r="I22">
        <f>COUNTIFS('k14'!$V:$V,$A22,'k14'!$W:$W,I$2)</f>
        <v>0</v>
      </c>
      <c r="J22">
        <f>COUNTIFS('k14'!$V:$V,$A22,'k14'!$W:$W,J$2)</f>
        <v>0</v>
      </c>
      <c r="K22">
        <f>COUNTIFS('k14'!$V:$V,$A22,'k14'!$W:$W,K$2)</f>
        <v>0</v>
      </c>
      <c r="L22">
        <f>COUNTIFS('k14'!$V:$V,$A22,'k14'!$W:$W,L$2)</f>
        <v>0</v>
      </c>
      <c r="M22">
        <f>COUNTIFS('k14'!$V:$V,$A22,'k14'!$W:$W,M$2)</f>
        <v>0</v>
      </c>
      <c r="N22">
        <f>COUNTIFS('k14'!$V:$V,$A22,'k14'!$W:$W,N$2)</f>
        <v>0</v>
      </c>
      <c r="O22">
        <f>COUNTIFS('k14'!$V:$V,$A22,'k14'!$W:$W,O$2)</f>
        <v>0</v>
      </c>
      <c r="P22">
        <f>COUNTIFS('k14'!$V:$V,$A22,'k14'!$W:$W,P$2)</f>
        <v>0</v>
      </c>
      <c r="Q22">
        <f>COUNTIFS('k14'!$V:$V,$A22,'k14'!$W:$W,Q$2)</f>
        <v>0</v>
      </c>
    </row>
    <row r="23" spans="1:17">
      <c r="A23">
        <v>20</v>
      </c>
      <c r="B23">
        <f>COUNTIFS('k14'!$V:$V,$A23,'k14'!$W:$W,B$2)</f>
        <v>0</v>
      </c>
      <c r="C23">
        <f>COUNTIFS('k14'!$V:$V,$A23,'k14'!$W:$W,C$2)</f>
        <v>0</v>
      </c>
      <c r="D23">
        <f>COUNTIFS('k14'!$V:$V,$A23,'k14'!$W:$W,D$2)</f>
        <v>0</v>
      </c>
      <c r="E23">
        <f>COUNTIFS('k14'!$V:$V,$A23,'k14'!$W:$W,E$2)</f>
        <v>0</v>
      </c>
      <c r="F23">
        <f>COUNTIFS('k14'!$V:$V,$A23,'k14'!$W:$W,F$2)</f>
        <v>0</v>
      </c>
      <c r="G23">
        <f>COUNTIFS('k14'!$V:$V,$A23,'k14'!$W:$W,G$2)</f>
        <v>0</v>
      </c>
      <c r="H23">
        <f>COUNTIFS('k14'!$V:$V,$A23,'k14'!$W:$W,H$2)</f>
        <v>0</v>
      </c>
      <c r="I23">
        <f>COUNTIFS('k14'!$V:$V,$A23,'k14'!$W:$W,I$2)</f>
        <v>0</v>
      </c>
      <c r="J23">
        <f>COUNTIFS('k14'!$V:$V,$A23,'k14'!$W:$W,J$2)</f>
        <v>0</v>
      </c>
      <c r="K23">
        <f>COUNTIFS('k14'!$V:$V,$A23,'k14'!$W:$W,K$2)</f>
        <v>0</v>
      </c>
      <c r="L23">
        <f>COUNTIFS('k14'!$V:$V,$A23,'k14'!$W:$W,L$2)</f>
        <v>0</v>
      </c>
      <c r="M23">
        <f>COUNTIFS('k14'!$V:$V,$A23,'k14'!$W:$W,M$2)</f>
        <v>0</v>
      </c>
      <c r="N23">
        <f>COUNTIFS('k14'!$V:$V,$A23,'k14'!$W:$W,N$2)</f>
        <v>0</v>
      </c>
      <c r="O23">
        <f>COUNTIFS('k14'!$V:$V,$A23,'k14'!$W:$W,O$2)</f>
        <v>0</v>
      </c>
      <c r="P23">
        <f>COUNTIFS('k14'!$V:$V,$A23,'k14'!$W:$W,P$2)</f>
        <v>0</v>
      </c>
      <c r="Q23">
        <f>COUNTIFS('k14'!$V:$V,$A23,'k14'!$W:$W,Q$2)</f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1"/>
  <sheetViews>
    <sheetView workbookViewId="0"/>
  </sheetViews>
  <sheetFormatPr defaultRowHeight="12.75"/>
  <sheetData>
    <row r="1" spans="1:14">
      <c r="A1">
        <f>MAX('k14'!Z:Z)</f>
        <v>8</v>
      </c>
      <c r="B1" t="s">
        <v>25</v>
      </c>
      <c r="C1">
        <f>MAX('k14'!AA:AA)</f>
        <v>12</v>
      </c>
    </row>
    <row r="2" spans="1:14">
      <c r="A2" t="s">
        <v>24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14">
      <c r="A3">
        <v>0</v>
      </c>
      <c r="B3">
        <f>COUNTIFS('k14'!$Z:$Z,$A3,'k14'!$AA:$AA,B$2)</f>
        <v>0</v>
      </c>
      <c r="C3">
        <f>COUNTIFS('k14'!$Z:$Z,$A3,'k14'!$AA:$AA,C$2)</f>
        <v>0</v>
      </c>
      <c r="D3">
        <f>COUNTIFS('k14'!$Z:$Z,$A3,'k14'!$AA:$AA,D$2)</f>
        <v>0</v>
      </c>
      <c r="E3">
        <f>COUNTIFS('k14'!$Z:$Z,$A3,'k14'!$AA:$AA,E$2)</f>
        <v>0</v>
      </c>
      <c r="F3">
        <f>COUNTIFS('k14'!$Z:$Z,$A3,'k14'!$AA:$AA,F$2)</f>
        <v>0</v>
      </c>
      <c r="G3">
        <f>COUNTIFS('k14'!$Z:$Z,$A3,'k14'!$AA:$AA,G$2)</f>
        <v>0</v>
      </c>
      <c r="H3">
        <f>COUNTIFS('k14'!$Z:$Z,$A3,'k14'!$AA:$AA,H$2)</f>
        <v>0</v>
      </c>
      <c r="I3">
        <f>COUNTIFS('k14'!$Z:$Z,$A3,'k14'!$AA:$AA,I$2)</f>
        <v>0</v>
      </c>
      <c r="J3">
        <f>COUNTIFS('k14'!$Z:$Z,$A3,'k14'!$AA:$AA,J$2)</f>
        <v>0</v>
      </c>
      <c r="K3">
        <f>COUNTIFS('k14'!$Z:$Z,$A3,'k14'!$AA:$AA,K$2)</f>
        <v>0</v>
      </c>
      <c r="L3">
        <f>COUNTIFS('k14'!$Z:$Z,$A3,'k14'!$AA:$AA,L$2)</f>
        <v>0</v>
      </c>
      <c r="M3">
        <f>COUNTIFS('k14'!$Z:$Z,$A3,'k14'!$AA:$AA,M$2)</f>
        <v>0</v>
      </c>
      <c r="N3">
        <f>COUNTIFS('k14'!$Z:$Z,$A3,'k14'!$AA:$AA,N$2)</f>
        <v>0</v>
      </c>
    </row>
    <row r="4" spans="1:14">
      <c r="A4">
        <v>1</v>
      </c>
      <c r="B4">
        <f>COUNTIFS('k14'!$Z:$Z,$A4,'k14'!$AA:$AA,B$2)</f>
        <v>9</v>
      </c>
      <c r="C4">
        <f>COUNTIFS('k14'!$Z:$Z,$A4,'k14'!$AA:$AA,C$2)</f>
        <v>13</v>
      </c>
      <c r="D4">
        <f>COUNTIFS('k14'!$Z:$Z,$A4,'k14'!$AA:$AA,D$2)</f>
        <v>6</v>
      </c>
      <c r="E4">
        <f>COUNTIFS('k14'!$Z:$Z,$A4,'k14'!$AA:$AA,E$2)</f>
        <v>8</v>
      </c>
      <c r="F4">
        <f>COUNTIFS('k14'!$Z:$Z,$A4,'k14'!$AA:$AA,F$2)</f>
        <v>3</v>
      </c>
      <c r="G4">
        <f>COUNTIFS('k14'!$Z:$Z,$A4,'k14'!$AA:$AA,G$2)</f>
        <v>2</v>
      </c>
      <c r="H4">
        <f>COUNTIFS('k14'!$Z:$Z,$A4,'k14'!$AA:$AA,H$2)</f>
        <v>1</v>
      </c>
      <c r="I4">
        <f>COUNTIFS('k14'!$Z:$Z,$A4,'k14'!$AA:$AA,I$2)</f>
        <v>0</v>
      </c>
      <c r="J4">
        <f>COUNTIFS('k14'!$Z:$Z,$A4,'k14'!$AA:$AA,J$2)</f>
        <v>1</v>
      </c>
      <c r="K4">
        <f>COUNTIFS('k14'!$Z:$Z,$A4,'k14'!$AA:$AA,K$2)</f>
        <v>0</v>
      </c>
      <c r="L4">
        <f>COUNTIFS('k14'!$Z:$Z,$A4,'k14'!$AA:$AA,L$2)</f>
        <v>0</v>
      </c>
      <c r="M4">
        <f>COUNTIFS('k14'!$Z:$Z,$A4,'k14'!$AA:$AA,M$2)</f>
        <v>0</v>
      </c>
      <c r="N4">
        <f>COUNTIFS('k14'!$Z:$Z,$A4,'k14'!$AA:$AA,N$2)</f>
        <v>0</v>
      </c>
    </row>
    <row r="5" spans="1:14">
      <c r="A5">
        <v>2</v>
      </c>
      <c r="B5">
        <f>COUNTIFS('k14'!$Z:$Z,$A5,'k14'!$AA:$AA,B$2)</f>
        <v>5</v>
      </c>
      <c r="C5">
        <f>COUNTIFS('k14'!$Z:$Z,$A5,'k14'!$AA:$AA,C$2)</f>
        <v>4</v>
      </c>
      <c r="D5">
        <f>COUNTIFS('k14'!$Z:$Z,$A5,'k14'!$AA:$AA,D$2)</f>
        <v>1</v>
      </c>
      <c r="E5">
        <f>COUNTIFS('k14'!$Z:$Z,$A5,'k14'!$AA:$AA,E$2)</f>
        <v>4</v>
      </c>
      <c r="F5">
        <f>COUNTIFS('k14'!$Z:$Z,$A5,'k14'!$AA:$AA,F$2)</f>
        <v>4</v>
      </c>
      <c r="G5">
        <f>COUNTIFS('k14'!$Z:$Z,$A5,'k14'!$AA:$AA,G$2)</f>
        <v>0</v>
      </c>
      <c r="H5">
        <f>COUNTIFS('k14'!$Z:$Z,$A5,'k14'!$AA:$AA,H$2)</f>
        <v>0</v>
      </c>
      <c r="I5">
        <f>COUNTIFS('k14'!$Z:$Z,$A5,'k14'!$AA:$AA,I$2)</f>
        <v>0</v>
      </c>
      <c r="J5">
        <f>COUNTIFS('k14'!$Z:$Z,$A5,'k14'!$AA:$AA,J$2)</f>
        <v>0</v>
      </c>
      <c r="K5">
        <f>COUNTIFS('k14'!$Z:$Z,$A5,'k14'!$AA:$AA,K$2)</f>
        <v>0</v>
      </c>
      <c r="L5">
        <f>COUNTIFS('k14'!$Z:$Z,$A5,'k14'!$AA:$AA,L$2)</f>
        <v>0</v>
      </c>
      <c r="M5">
        <f>COUNTIFS('k14'!$Z:$Z,$A5,'k14'!$AA:$AA,M$2)</f>
        <v>0</v>
      </c>
      <c r="N5">
        <f>COUNTIFS('k14'!$Z:$Z,$A5,'k14'!$AA:$AA,N$2)</f>
        <v>1</v>
      </c>
    </row>
    <row r="6" spans="1:14">
      <c r="A6">
        <v>3</v>
      </c>
      <c r="B6">
        <f>COUNTIFS('k14'!$Z:$Z,$A6,'k14'!$AA:$AA,B$2)</f>
        <v>1</v>
      </c>
      <c r="C6">
        <f>COUNTIFS('k14'!$Z:$Z,$A6,'k14'!$AA:$AA,C$2)</f>
        <v>1</v>
      </c>
      <c r="D6">
        <f>COUNTIFS('k14'!$Z:$Z,$A6,'k14'!$AA:$AA,D$2)</f>
        <v>0</v>
      </c>
      <c r="E6">
        <f>COUNTIFS('k14'!$Z:$Z,$A6,'k14'!$AA:$AA,E$2)</f>
        <v>3</v>
      </c>
      <c r="F6">
        <f>COUNTIFS('k14'!$Z:$Z,$A6,'k14'!$AA:$AA,F$2)</f>
        <v>0</v>
      </c>
      <c r="G6">
        <f>COUNTIFS('k14'!$Z:$Z,$A6,'k14'!$AA:$AA,G$2)</f>
        <v>0</v>
      </c>
      <c r="H6">
        <f>COUNTIFS('k14'!$Z:$Z,$A6,'k14'!$AA:$AA,H$2)</f>
        <v>1</v>
      </c>
      <c r="I6">
        <f>COUNTIFS('k14'!$Z:$Z,$A6,'k14'!$AA:$AA,I$2)</f>
        <v>1</v>
      </c>
      <c r="J6">
        <f>COUNTIFS('k14'!$Z:$Z,$A6,'k14'!$AA:$AA,J$2)</f>
        <v>2</v>
      </c>
      <c r="K6">
        <f>COUNTIFS('k14'!$Z:$Z,$A6,'k14'!$AA:$AA,K$2)</f>
        <v>0</v>
      </c>
      <c r="L6">
        <f>COUNTIFS('k14'!$Z:$Z,$A6,'k14'!$AA:$AA,L$2)</f>
        <v>0</v>
      </c>
      <c r="M6">
        <f>COUNTIFS('k14'!$Z:$Z,$A6,'k14'!$AA:$AA,M$2)</f>
        <v>0</v>
      </c>
      <c r="N6">
        <f>COUNTIFS('k14'!$Z:$Z,$A6,'k14'!$AA:$AA,N$2)</f>
        <v>0</v>
      </c>
    </row>
    <row r="7" spans="1:14">
      <c r="A7">
        <v>4</v>
      </c>
      <c r="B7">
        <f>COUNTIFS('k14'!$Z:$Z,$A7,'k14'!$AA:$AA,B$2)</f>
        <v>0</v>
      </c>
      <c r="C7">
        <f>COUNTIFS('k14'!$Z:$Z,$A7,'k14'!$AA:$AA,C$2)</f>
        <v>0</v>
      </c>
      <c r="D7">
        <f>COUNTIFS('k14'!$Z:$Z,$A7,'k14'!$AA:$AA,D$2)</f>
        <v>2</v>
      </c>
      <c r="E7">
        <f>COUNTIFS('k14'!$Z:$Z,$A7,'k14'!$AA:$AA,E$2)</f>
        <v>0</v>
      </c>
      <c r="F7">
        <f>COUNTIFS('k14'!$Z:$Z,$A7,'k14'!$AA:$AA,F$2)</f>
        <v>1</v>
      </c>
      <c r="G7">
        <f>COUNTIFS('k14'!$Z:$Z,$A7,'k14'!$AA:$AA,G$2)</f>
        <v>0</v>
      </c>
      <c r="H7">
        <f>COUNTIFS('k14'!$Z:$Z,$A7,'k14'!$AA:$AA,H$2)</f>
        <v>1</v>
      </c>
      <c r="I7">
        <f>COUNTIFS('k14'!$Z:$Z,$A7,'k14'!$AA:$AA,I$2)</f>
        <v>1</v>
      </c>
      <c r="J7">
        <f>COUNTIFS('k14'!$Z:$Z,$A7,'k14'!$AA:$AA,J$2)</f>
        <v>0</v>
      </c>
      <c r="K7">
        <f>COUNTIFS('k14'!$Z:$Z,$A7,'k14'!$AA:$AA,K$2)</f>
        <v>0</v>
      </c>
      <c r="L7">
        <f>COUNTIFS('k14'!$Z:$Z,$A7,'k14'!$AA:$AA,L$2)</f>
        <v>0</v>
      </c>
      <c r="M7">
        <f>COUNTIFS('k14'!$Z:$Z,$A7,'k14'!$AA:$AA,M$2)</f>
        <v>0</v>
      </c>
      <c r="N7">
        <f>COUNTIFS('k14'!$Z:$Z,$A7,'k14'!$AA:$AA,N$2)</f>
        <v>0</v>
      </c>
    </row>
    <row r="8" spans="1:14">
      <c r="A8">
        <v>5</v>
      </c>
      <c r="B8">
        <f>COUNTIFS('k14'!$Z:$Z,$A8,'k14'!$AA:$AA,B$2)</f>
        <v>0</v>
      </c>
      <c r="C8">
        <f>COUNTIFS('k14'!$Z:$Z,$A8,'k14'!$AA:$AA,C$2)</f>
        <v>0</v>
      </c>
      <c r="D8">
        <f>COUNTIFS('k14'!$Z:$Z,$A8,'k14'!$AA:$AA,D$2)</f>
        <v>0</v>
      </c>
      <c r="E8">
        <f>COUNTIFS('k14'!$Z:$Z,$A8,'k14'!$AA:$AA,E$2)</f>
        <v>1</v>
      </c>
      <c r="F8">
        <f>COUNTIFS('k14'!$Z:$Z,$A8,'k14'!$AA:$AA,F$2)</f>
        <v>0</v>
      </c>
      <c r="G8">
        <f>COUNTIFS('k14'!$Z:$Z,$A8,'k14'!$AA:$AA,G$2)</f>
        <v>0</v>
      </c>
      <c r="H8">
        <f>COUNTIFS('k14'!$Z:$Z,$A8,'k14'!$AA:$AA,H$2)</f>
        <v>1</v>
      </c>
      <c r="I8">
        <f>COUNTIFS('k14'!$Z:$Z,$A8,'k14'!$AA:$AA,I$2)</f>
        <v>0</v>
      </c>
      <c r="J8">
        <f>COUNTIFS('k14'!$Z:$Z,$A8,'k14'!$AA:$AA,J$2)</f>
        <v>0</v>
      </c>
      <c r="K8">
        <f>COUNTIFS('k14'!$Z:$Z,$A8,'k14'!$AA:$AA,K$2)</f>
        <v>0</v>
      </c>
      <c r="L8">
        <f>COUNTIFS('k14'!$Z:$Z,$A8,'k14'!$AA:$AA,L$2)</f>
        <v>0</v>
      </c>
      <c r="M8">
        <f>COUNTIFS('k14'!$Z:$Z,$A8,'k14'!$AA:$AA,M$2)</f>
        <v>0</v>
      </c>
      <c r="N8">
        <f>COUNTIFS('k14'!$Z:$Z,$A8,'k14'!$AA:$AA,N$2)</f>
        <v>0</v>
      </c>
    </row>
    <row r="9" spans="1:14">
      <c r="A9">
        <v>6</v>
      </c>
      <c r="B9">
        <f>COUNTIFS('k14'!$Z:$Z,$A9,'k14'!$AA:$AA,B$2)</f>
        <v>0</v>
      </c>
      <c r="C9">
        <f>COUNTIFS('k14'!$Z:$Z,$A9,'k14'!$AA:$AA,C$2)</f>
        <v>0</v>
      </c>
      <c r="D9">
        <f>COUNTIFS('k14'!$Z:$Z,$A9,'k14'!$AA:$AA,D$2)</f>
        <v>0</v>
      </c>
      <c r="E9">
        <f>COUNTIFS('k14'!$Z:$Z,$A9,'k14'!$AA:$AA,E$2)</f>
        <v>0</v>
      </c>
      <c r="F9">
        <f>COUNTIFS('k14'!$Z:$Z,$A9,'k14'!$AA:$AA,F$2)</f>
        <v>1</v>
      </c>
      <c r="G9">
        <f>COUNTIFS('k14'!$Z:$Z,$A9,'k14'!$AA:$AA,G$2)</f>
        <v>0</v>
      </c>
      <c r="H9">
        <f>COUNTIFS('k14'!$Z:$Z,$A9,'k14'!$AA:$AA,H$2)</f>
        <v>1</v>
      </c>
      <c r="I9">
        <f>COUNTIFS('k14'!$Z:$Z,$A9,'k14'!$AA:$AA,I$2)</f>
        <v>0</v>
      </c>
      <c r="J9">
        <f>COUNTIFS('k14'!$Z:$Z,$A9,'k14'!$AA:$AA,J$2)</f>
        <v>0</v>
      </c>
      <c r="K9">
        <f>COUNTIFS('k14'!$Z:$Z,$A9,'k14'!$AA:$AA,K$2)</f>
        <v>0</v>
      </c>
      <c r="L9">
        <f>COUNTIFS('k14'!$Z:$Z,$A9,'k14'!$AA:$AA,L$2)</f>
        <v>0</v>
      </c>
      <c r="M9">
        <f>COUNTIFS('k14'!$Z:$Z,$A9,'k14'!$AA:$AA,M$2)</f>
        <v>0</v>
      </c>
      <c r="N9">
        <f>COUNTIFS('k14'!$Z:$Z,$A9,'k14'!$AA:$AA,N$2)</f>
        <v>0</v>
      </c>
    </row>
    <row r="10" spans="1:14">
      <c r="A10">
        <v>7</v>
      </c>
      <c r="B10">
        <f>COUNTIFS('k14'!$Z:$Z,$A10,'k14'!$AA:$AA,B$2)</f>
        <v>0</v>
      </c>
      <c r="C10">
        <f>COUNTIFS('k14'!$Z:$Z,$A10,'k14'!$AA:$AA,C$2)</f>
        <v>1</v>
      </c>
      <c r="D10">
        <f>COUNTIFS('k14'!$Z:$Z,$A10,'k14'!$AA:$AA,D$2)</f>
        <v>0</v>
      </c>
      <c r="E10">
        <f>COUNTIFS('k14'!$Z:$Z,$A10,'k14'!$AA:$AA,E$2)</f>
        <v>1</v>
      </c>
      <c r="F10">
        <f>COUNTIFS('k14'!$Z:$Z,$A10,'k14'!$AA:$AA,F$2)</f>
        <v>1</v>
      </c>
      <c r="G10">
        <f>COUNTIFS('k14'!$Z:$Z,$A10,'k14'!$AA:$AA,G$2)</f>
        <v>0</v>
      </c>
      <c r="H10">
        <f>COUNTIFS('k14'!$Z:$Z,$A10,'k14'!$AA:$AA,H$2)</f>
        <v>1</v>
      </c>
      <c r="I10">
        <f>COUNTIFS('k14'!$Z:$Z,$A10,'k14'!$AA:$AA,I$2)</f>
        <v>0</v>
      </c>
      <c r="J10">
        <f>COUNTIFS('k14'!$Z:$Z,$A10,'k14'!$AA:$AA,J$2)</f>
        <v>0</v>
      </c>
      <c r="K10">
        <f>COUNTIFS('k14'!$Z:$Z,$A10,'k14'!$AA:$AA,K$2)</f>
        <v>0</v>
      </c>
      <c r="L10">
        <f>COUNTIFS('k14'!$Z:$Z,$A10,'k14'!$AA:$AA,L$2)</f>
        <v>0</v>
      </c>
      <c r="M10">
        <f>COUNTIFS('k14'!$Z:$Z,$A10,'k14'!$AA:$AA,M$2)</f>
        <v>0</v>
      </c>
      <c r="N10">
        <f>COUNTIFS('k14'!$Z:$Z,$A10,'k14'!$AA:$AA,N$2)</f>
        <v>0</v>
      </c>
    </row>
    <row r="11" spans="1:14">
      <c r="A11">
        <v>8</v>
      </c>
      <c r="B11">
        <f>COUNTIFS('k14'!$Z:$Z,$A11,'k14'!$AA:$AA,B$2)</f>
        <v>0</v>
      </c>
      <c r="C11">
        <f>COUNTIFS('k14'!$Z:$Z,$A11,'k14'!$AA:$AA,C$2)</f>
        <v>0</v>
      </c>
      <c r="D11">
        <f>COUNTIFS('k14'!$Z:$Z,$A11,'k14'!$AA:$AA,D$2)</f>
        <v>0</v>
      </c>
      <c r="E11">
        <f>COUNTIFS('k14'!$Z:$Z,$A11,'k14'!$AA:$AA,E$2)</f>
        <v>0</v>
      </c>
      <c r="F11">
        <f>COUNTIFS('k14'!$Z:$Z,$A11,'k14'!$AA:$AA,F$2)</f>
        <v>0</v>
      </c>
      <c r="G11">
        <f>COUNTIFS('k14'!$Z:$Z,$A11,'k14'!$AA:$AA,G$2)</f>
        <v>0</v>
      </c>
      <c r="H11">
        <f>COUNTIFS('k14'!$Z:$Z,$A11,'k14'!$AA:$AA,H$2)</f>
        <v>0</v>
      </c>
      <c r="I11">
        <f>COUNTIFS('k14'!$Z:$Z,$A11,'k14'!$AA:$AA,I$2)</f>
        <v>1</v>
      </c>
      <c r="J11">
        <f>COUNTIFS('k14'!$Z:$Z,$A11,'k14'!$AA:$AA,J$2)</f>
        <v>0</v>
      </c>
      <c r="K11">
        <f>COUNTIFS('k14'!$Z:$Z,$A11,'k14'!$AA:$AA,K$2)</f>
        <v>0</v>
      </c>
      <c r="L11">
        <f>COUNTIFS('k14'!$Z:$Z,$A11,'k14'!$AA:$AA,L$2)</f>
        <v>0</v>
      </c>
      <c r="M11">
        <f>COUNTIFS('k14'!$Z:$Z,$A11,'k14'!$AA:$AA,M$2)</f>
        <v>0</v>
      </c>
      <c r="N11">
        <f>COUNTIFS('k14'!$Z:$Z,$A11,'k14'!$AA:$AA,N$2)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113"/>
  <sheetViews>
    <sheetView zoomScaleNormal="100" workbookViewId="0"/>
  </sheetViews>
  <sheetFormatPr defaultRowHeight="12.75"/>
  <sheetData>
    <row r="1" spans="1:28">
      <c r="B1">
        <f>SUM('k14'!B:B)/COUNT('k14'!B:B)</f>
        <v>1.6728110599078341</v>
      </c>
      <c r="C1">
        <f>SUM('k14'!C:C)/COUNT('k14'!C:C)</f>
        <v>0.21658986175115208</v>
      </c>
      <c r="D1">
        <f>SUM('k14'!D:D)/COUNT('k14'!D:D)</f>
        <v>1.8894009216589862</v>
      </c>
      <c r="F1">
        <f>AVERAGE('k14'!F:F)</f>
        <v>1.9111111111111112</v>
      </c>
      <c r="G1">
        <f>AVERAGE('k14'!G:G)</f>
        <v>0.37777777777777777</v>
      </c>
      <c r="H1">
        <f>AVERAGE('k14'!H:H)</f>
        <v>2.2888888888888888</v>
      </c>
      <c r="J1">
        <f>AVERAGE('k14'!J:J)</f>
        <v>2.0679012345679011</v>
      </c>
      <c r="K1">
        <f>AVERAGE('k14'!K:K)</f>
        <v>0.9320987654320988</v>
      </c>
      <c r="L1">
        <f>AVERAGE('k14'!L:L)</f>
        <v>3</v>
      </c>
      <c r="N1">
        <f>AVERAGE('k14'!N:N)</f>
        <v>2.521276595744681</v>
      </c>
      <c r="O1">
        <f>AVERAGE('k14'!O:O)</f>
        <v>2</v>
      </c>
      <c r="P1">
        <f>AVERAGE('k14'!P:P)</f>
        <v>4.5212765957446805</v>
      </c>
      <c r="R1">
        <f>AVERAGE('k14'!R:R)</f>
        <v>3.1259259259259258</v>
      </c>
      <c r="S1">
        <f>AVERAGE('k14'!S:S)</f>
        <v>2.5111111111111111</v>
      </c>
      <c r="T1">
        <f>AVERAGE('k14'!T:T)</f>
        <v>5.6370370370370368</v>
      </c>
      <c r="V1">
        <f>AVERAGE('k14'!V:V)</f>
        <v>3.1065573770491803</v>
      </c>
      <c r="W1">
        <f>AVERAGE('k14'!W:W)</f>
        <v>3.0901639344262297</v>
      </c>
      <c r="X1">
        <f>AVERAGE('k14'!X:X)</f>
        <v>6.1967213114754101</v>
      </c>
      <c r="Z1">
        <f>AVERAGE('k14'!Z:Z)</f>
        <v>2.1882352941176473</v>
      </c>
      <c r="AA1">
        <f>AVERAGE('k14'!AA:AA)</f>
        <v>2.7176470588235295</v>
      </c>
      <c r="AB1">
        <f>AVERAGE('k14'!AB:AB)</f>
        <v>4.9058823529411768</v>
      </c>
    </row>
    <row r="2" spans="1:28">
      <c r="B2">
        <f>SQRT((SUMSQ('k14'!B:B)/COUNT('k14'!B:B)-B1*B1)/(COUNT('k14'!B:B)-1))</f>
        <v>5.5766927375334403E-2</v>
      </c>
      <c r="C2">
        <f>SQRT((SUMSQ('k14'!C:C)/COUNT('k14'!C:C)-C1*C1)/(COUNT('k14'!C:C)-1))</f>
        <v>3.6609447888826377E-2</v>
      </c>
      <c r="D2">
        <f>SQRT((SUMSQ('k14'!D:D)/COUNT('k14'!D:D)-D1*D1)/(COUNT('k14'!D:D)-1))</f>
        <v>6.4557261410699993E-2</v>
      </c>
      <c r="F2">
        <f>SQRT((SUMSQ('k14'!F:F)/COUNT('k14'!F:F)-F1*F1)/(COUNT('k14'!F:F)-1))</f>
        <v>0.10073939437547352</v>
      </c>
      <c r="G2">
        <f>SQRT((SUMSQ('k14'!G:G)/COUNT('k14'!G:G)-G1*G1)/(COUNT('k14'!G:G)-1))</f>
        <v>7.3401020477820766E-2</v>
      </c>
      <c r="H2">
        <f>SQRT((SUMSQ('k14'!H:H)/COUNT('k14'!H:H)-H1*H1)/(COUNT('k14'!H:H)-1))</f>
        <v>0.12466629057649661</v>
      </c>
      <c r="J2">
        <f>SQRT((SUMSQ('k14'!J:J)/COUNT('k14'!J:J)-J1*J1)/(COUNT('k14'!J:J)-1))</f>
        <v>0.11588321624601482</v>
      </c>
      <c r="K2">
        <f>SQRT((SUMSQ('k14'!K:K)/COUNT('k14'!K:K)-K1*K1)/(COUNT('k14'!K:K)-1))</f>
        <v>0.11149916474216653</v>
      </c>
      <c r="L2">
        <f>SQRT((SUMSQ('k14'!L:L)/COUNT('k14'!L:L)-L1*L1)/(COUNT('k14'!L:L)-1))</f>
        <v>0.19968535943527133</v>
      </c>
      <c r="N2">
        <f>SQRT((SUMSQ('k14'!N:N)/COUNT('k14'!N:N)-N1*N1)/(COUNT('k14'!N:N)-1))</f>
        <v>0.18569816285575277</v>
      </c>
      <c r="O2">
        <f>SQRT((SUMSQ('k14'!O:O)/COUNT('k14'!O:O)-O1*O1)/(COUNT('k14'!O:O)-1))</f>
        <v>0.22023053165693474</v>
      </c>
      <c r="P2">
        <f>SQRT((SUMSQ('k14'!P:P)/COUNT('k14'!P:P)-P1*P1)/(COUNT('k14'!P:P)-1))</f>
        <v>0.34812591811377863</v>
      </c>
      <c r="R2">
        <f>SQRT((SUMSQ('k14'!R:R)/COUNT('k14'!R:R)-R1*R1)/(COUNT('k14'!R:R)-1))</f>
        <v>0.19113279302446873</v>
      </c>
      <c r="S2">
        <f>SQRT((SUMSQ('k14'!S:S)/COUNT('k14'!S:S)-S1*S1)/(COUNT('k14'!S:S)-1))</f>
        <v>0.19384294551346531</v>
      </c>
      <c r="T2">
        <f>SQRT((SUMSQ('k14'!T:T)/COUNT('k14'!T:T)-T1*T1)/(COUNT('k14'!T:T)-1))</f>
        <v>0.33804422491696762</v>
      </c>
      <c r="V2">
        <f>SQRT((SUMSQ('k14'!V:V)/COUNT('k14'!V:V)-V1*V1)/(COUNT('k14'!V:V)-1))</f>
        <v>0.27687050962794263</v>
      </c>
      <c r="W2">
        <f>SQRT((SUMSQ('k14'!W:W)/COUNT('k14'!W:W)-W1*W1)/(COUNT('k14'!W:W)-1))</f>
        <v>0.2808053764524614</v>
      </c>
      <c r="X2">
        <f>SQRT((SUMSQ('k14'!X:X)/COUNT('k14'!X:X)-X1*X1)/(COUNT('k14'!X:X)-1))</f>
        <v>0.4846428106105356</v>
      </c>
      <c r="Z2">
        <f>SQRT((SUMSQ('k14'!Z:Z)/COUNT('k14'!Z:Z)-Z1*Z1)/(COUNT('k14'!Z:Z)-1))</f>
        <v>0.1889778770025079</v>
      </c>
      <c r="AA2">
        <f>SQRT((SUMSQ('k14'!AA:AA)/COUNT('k14'!AA:AA)-AA1*AA1)/(COUNT('k14'!AA:AA)-1))</f>
        <v>0.26176077169485568</v>
      </c>
      <c r="AB2">
        <f>SQRT((SUMSQ('k14'!AB:AB)/COUNT('k14'!AB:AB)-AB1*AB1)/(COUNT('k14'!AB:AB)-1))</f>
        <v>0.37559421806246007</v>
      </c>
    </row>
    <row r="3" spans="1:28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J3">
        <f>COUNT('k14'!J:J)</f>
        <v>162</v>
      </c>
      <c r="K3">
        <f>COUNT('k14'!K:K)</f>
        <v>162</v>
      </c>
      <c r="L3">
        <f>COUNT('k14'!L:L)</f>
        <v>162</v>
      </c>
      <c r="N3">
        <f>COUNT('k14'!N:N)</f>
        <v>94</v>
      </c>
      <c r="O3">
        <f>COUNT('k14'!O:O)</f>
        <v>94</v>
      </c>
      <c r="P3">
        <f>COUNT('k14'!P:P)</f>
        <v>94</v>
      </c>
      <c r="R3">
        <f>COUNT('k14'!R:R)</f>
        <v>135</v>
      </c>
      <c r="S3">
        <f>COUNT('k14'!S:S)</f>
        <v>135</v>
      </c>
      <c r="T3">
        <f>COUNT('k14'!T:T)</f>
        <v>135</v>
      </c>
      <c r="V3">
        <f>COUNT('k14'!V:V)</f>
        <v>122</v>
      </c>
      <c r="W3">
        <f>COUNT('k14'!W:W)</f>
        <v>122</v>
      </c>
      <c r="X3">
        <f>COUNT('k14'!X:X)</f>
        <v>122</v>
      </c>
      <c r="Z3">
        <f>COUNT('k14'!Z:Z)</f>
        <v>85</v>
      </c>
      <c r="AA3">
        <f>COUNT('k14'!AA:AA)</f>
        <v>85</v>
      </c>
      <c r="AB3">
        <f>COUNT('k14'!AB:AB)</f>
        <v>85</v>
      </c>
    </row>
    <row r="4" spans="1:28">
      <c r="A4" t="s">
        <v>26</v>
      </c>
      <c r="B4" s="3">
        <v>0.5</v>
      </c>
      <c r="C4">
        <v>1</v>
      </c>
      <c r="D4">
        <v>2</v>
      </c>
      <c r="E4">
        <v>4</v>
      </c>
      <c r="F4">
        <v>8</v>
      </c>
      <c r="G4">
        <v>12</v>
      </c>
      <c r="H4">
        <v>24</v>
      </c>
    </row>
    <row r="5" spans="1:28">
      <c r="A5">
        <v>2</v>
      </c>
      <c r="B5">
        <f t="shared" ref="B5:H7" si="0">INDEX($1:$1,1,B$3*4+$A5)</f>
        <v>1.6728110599078341</v>
      </c>
      <c r="C5">
        <f t="shared" si="0"/>
        <v>1.9111111111111112</v>
      </c>
      <c r="D5">
        <f t="shared" si="0"/>
        <v>2.0679012345679011</v>
      </c>
      <c r="E5">
        <f t="shared" si="0"/>
        <v>2.521276595744681</v>
      </c>
      <c r="F5">
        <f t="shared" si="0"/>
        <v>3.1259259259259258</v>
      </c>
      <c r="G5">
        <f t="shared" si="0"/>
        <v>3.1065573770491803</v>
      </c>
      <c r="H5">
        <f t="shared" si="0"/>
        <v>2.1882352941176473</v>
      </c>
    </row>
    <row r="6" spans="1:28">
      <c r="A6">
        <v>3</v>
      </c>
      <c r="B6">
        <f t="shared" si="0"/>
        <v>0.21658986175115208</v>
      </c>
      <c r="C6">
        <f t="shared" si="0"/>
        <v>0.37777777777777777</v>
      </c>
      <c r="D6">
        <f t="shared" si="0"/>
        <v>0.9320987654320988</v>
      </c>
      <c r="E6">
        <f t="shared" si="0"/>
        <v>2</v>
      </c>
      <c r="F6">
        <f t="shared" si="0"/>
        <v>2.5111111111111111</v>
      </c>
      <c r="G6">
        <f t="shared" si="0"/>
        <v>3.0901639344262297</v>
      </c>
      <c r="H6">
        <f t="shared" si="0"/>
        <v>2.7176470588235295</v>
      </c>
    </row>
    <row r="7" spans="1:28">
      <c r="A7">
        <v>4</v>
      </c>
      <c r="B7">
        <f t="shared" si="0"/>
        <v>1.8894009216589862</v>
      </c>
      <c r="C7">
        <f t="shared" si="0"/>
        <v>2.2888888888888888</v>
      </c>
      <c r="D7">
        <f t="shared" si="0"/>
        <v>3</v>
      </c>
      <c r="E7">
        <f t="shared" si="0"/>
        <v>4.5212765957446805</v>
      </c>
      <c r="F7">
        <f t="shared" si="0"/>
        <v>5.6370370370370368</v>
      </c>
      <c r="G7">
        <f t="shared" si="0"/>
        <v>6.1967213114754101</v>
      </c>
      <c r="H7">
        <f t="shared" si="0"/>
        <v>4.9058823529411768</v>
      </c>
    </row>
    <row r="8" spans="1:28">
      <c r="A8">
        <v>2</v>
      </c>
      <c r="B8">
        <f>INDEX($2:$2,1,B$3*4+$A8)</f>
        <v>5.5766927375334403E-2</v>
      </c>
      <c r="C8">
        <f t="shared" ref="C8:H10" si="1">INDEX($2:$2,1,C$3*4+$A8)</f>
        <v>0.10073939437547352</v>
      </c>
      <c r="D8">
        <f t="shared" si="1"/>
        <v>0.11588321624601482</v>
      </c>
      <c r="E8">
        <f t="shared" si="1"/>
        <v>0.18569816285575277</v>
      </c>
      <c r="F8">
        <f t="shared" si="1"/>
        <v>0.19113279302446873</v>
      </c>
      <c r="G8">
        <f t="shared" si="1"/>
        <v>0.27687050962794263</v>
      </c>
      <c r="H8">
        <f t="shared" si="1"/>
        <v>0.1889778770025079</v>
      </c>
    </row>
    <row r="9" spans="1:28">
      <c r="A9">
        <v>3</v>
      </c>
      <c r="B9">
        <f t="shared" ref="B9:B10" si="2">INDEX($2:$2,1,B$3*4+$A9)</f>
        <v>3.6609447888826377E-2</v>
      </c>
      <c r="C9">
        <f t="shared" si="1"/>
        <v>7.3401020477820766E-2</v>
      </c>
      <c r="D9">
        <f t="shared" si="1"/>
        <v>0.11149916474216653</v>
      </c>
      <c r="E9">
        <f t="shared" si="1"/>
        <v>0.22023053165693474</v>
      </c>
      <c r="F9">
        <f t="shared" si="1"/>
        <v>0.19384294551346531</v>
      </c>
      <c r="G9">
        <f t="shared" si="1"/>
        <v>0.2808053764524614</v>
      </c>
      <c r="H9">
        <f t="shared" si="1"/>
        <v>0.26176077169485568</v>
      </c>
    </row>
    <row r="10" spans="1:28">
      <c r="A10">
        <v>4</v>
      </c>
      <c r="B10">
        <f t="shared" si="2"/>
        <v>6.4557261410699993E-2</v>
      </c>
      <c r="C10">
        <f t="shared" si="1"/>
        <v>0.12466629057649661</v>
      </c>
      <c r="D10">
        <f t="shared" si="1"/>
        <v>0.19968535943527133</v>
      </c>
      <c r="E10">
        <f t="shared" si="1"/>
        <v>0.34812591811377863</v>
      </c>
      <c r="F10">
        <f t="shared" si="1"/>
        <v>0.33804422491696762</v>
      </c>
      <c r="G10">
        <f t="shared" si="1"/>
        <v>0.4846428106105356</v>
      </c>
      <c r="H10">
        <f t="shared" si="1"/>
        <v>0.37559421806246007</v>
      </c>
    </row>
    <row r="12" spans="1:28">
      <c r="A12" s="4" t="s">
        <v>28</v>
      </c>
      <c r="B12">
        <v>1</v>
      </c>
    </row>
    <row r="13" spans="1:28">
      <c r="A13" s="4" t="s">
        <v>27</v>
      </c>
      <c r="B13" s="4" t="s">
        <v>26</v>
      </c>
      <c r="C13" s="4" t="s">
        <v>29</v>
      </c>
      <c r="D13" s="4" t="s">
        <v>30</v>
      </c>
      <c r="E13" s="4" t="s">
        <v>27</v>
      </c>
    </row>
    <row r="14" spans="1:28">
      <c r="A14" s="4">
        <v>0</v>
      </c>
      <c r="B14">
        <v>0</v>
      </c>
      <c r="C14">
        <v>1.75</v>
      </c>
      <c r="D14" s="11">
        <v>-4.4408920985006301E-16</v>
      </c>
      <c r="E14">
        <f>C14+D14</f>
        <v>1.7499999999999996</v>
      </c>
      <c r="F14" s="4"/>
      <c r="G14" s="4"/>
    </row>
    <row r="15" spans="1:28">
      <c r="A15" s="4">
        <v>0.5</v>
      </c>
      <c r="B15">
        <v>0.24242424242424199</v>
      </c>
      <c r="C15" s="4">
        <v>1.9419577346252099</v>
      </c>
      <c r="D15">
        <v>7.1410670181283303E-2</v>
      </c>
      <c r="E15">
        <f t="shared" ref="E15:E78" si="3">C15+D15</f>
        <v>2.013368404806493</v>
      </c>
    </row>
    <row r="16" spans="1:28">
      <c r="A16" s="4">
        <v>1</v>
      </c>
      <c r="B16">
        <v>0.48484848484848497</v>
      </c>
      <c r="C16">
        <v>2.0413198034975601</v>
      </c>
      <c r="D16">
        <v>0.213684218492115</v>
      </c>
      <c r="E16">
        <f t="shared" si="3"/>
        <v>2.255004021989675</v>
      </c>
    </row>
    <row r="17" spans="1:5">
      <c r="A17" s="4">
        <v>1.5</v>
      </c>
      <c r="B17">
        <v>0.72727272727272696</v>
      </c>
      <c r="C17">
        <v>2.0996394399234899</v>
      </c>
      <c r="D17">
        <v>0.37529926808615499</v>
      </c>
      <c r="E17">
        <f t="shared" si="3"/>
        <v>2.474938708009645</v>
      </c>
    </row>
    <row r="18" spans="1:5">
      <c r="A18" s="4">
        <v>2</v>
      </c>
      <c r="B18">
        <v>0.96969696969696995</v>
      </c>
      <c r="C18">
        <v>2.1389311403964602</v>
      </c>
      <c r="D18">
        <v>0.53680985192173702</v>
      </c>
      <c r="E18">
        <f t="shared" si="3"/>
        <v>2.6757409923181972</v>
      </c>
    </row>
    <row r="19" spans="1:5">
      <c r="A19" s="4">
        <v>2.5</v>
      </c>
      <c r="B19">
        <v>1.2121212121212099</v>
      </c>
      <c r="C19">
        <v>2.1690630474993302</v>
      </c>
      <c r="D19">
        <v>0.69054142557548304</v>
      </c>
      <c r="E19">
        <f t="shared" si="3"/>
        <v>2.8596044730748131</v>
      </c>
    </row>
    <row r="20" spans="1:5">
      <c r="A20" s="4">
        <v>3</v>
      </c>
      <c r="B20">
        <v>1.4545454545454499</v>
      </c>
      <c r="C20">
        <v>2.1945611784901402</v>
      </c>
      <c r="D20">
        <v>0.83375704112259397</v>
      </c>
      <c r="E20">
        <f t="shared" si="3"/>
        <v>3.0283182196127343</v>
      </c>
    </row>
    <row r="21" spans="1:5">
      <c r="A21" s="4">
        <v>3.5</v>
      </c>
      <c r="B21">
        <v>1.6969696969696999</v>
      </c>
      <c r="C21">
        <v>2.2175211355425999</v>
      </c>
      <c r="D21">
        <v>0.96588972820307395</v>
      </c>
      <c r="E21">
        <f t="shared" si="3"/>
        <v>3.1834108637456739</v>
      </c>
    </row>
    <row r="22" spans="1:5">
      <c r="A22" s="4">
        <v>4</v>
      </c>
      <c r="B22">
        <v>1.9393939393939399</v>
      </c>
      <c r="C22">
        <v>2.2389187583560299</v>
      </c>
      <c r="D22">
        <v>1.08731746801359</v>
      </c>
      <c r="E22">
        <f t="shared" si="3"/>
        <v>3.3262362263696197</v>
      </c>
    </row>
    <row r="23" spans="1:5">
      <c r="A23" s="4">
        <v>4.5</v>
      </c>
      <c r="B23">
        <v>2.1818181818181799</v>
      </c>
      <c r="C23">
        <v>2.2592129970417898</v>
      </c>
      <c r="D23">
        <v>1.1987996676325701</v>
      </c>
      <c r="E23">
        <f t="shared" si="3"/>
        <v>3.4580126646743601</v>
      </c>
    </row>
    <row r="24" spans="1:5">
      <c r="A24" s="4">
        <v>5</v>
      </c>
      <c r="B24">
        <v>2.4242424242424199</v>
      </c>
      <c r="C24">
        <v>2.27862503465877</v>
      </c>
      <c r="D24">
        <v>1.30121489132021</v>
      </c>
      <c r="E24">
        <f t="shared" si="3"/>
        <v>3.5798399259789799</v>
      </c>
    </row>
    <row r="25" spans="1:5">
      <c r="A25" s="4">
        <v>5.5</v>
      </c>
      <c r="B25">
        <v>2.6666666666666701</v>
      </c>
      <c r="C25">
        <v>2.2972673360729701</v>
      </c>
      <c r="D25">
        <v>1.39544032342797</v>
      </c>
      <c r="E25">
        <f t="shared" si="3"/>
        <v>3.69270765950094</v>
      </c>
    </row>
    <row r="26" spans="1:5">
      <c r="A26" s="4">
        <v>6</v>
      </c>
      <c r="B26">
        <v>2.9090909090909101</v>
      </c>
      <c r="C26">
        <v>2.31520295862278</v>
      </c>
      <c r="D26">
        <v>1.4822991433752299</v>
      </c>
      <c r="E26">
        <f t="shared" si="3"/>
        <v>3.7975021019980097</v>
      </c>
    </row>
    <row r="27" spans="1:5">
      <c r="A27" s="4">
        <v>6.5</v>
      </c>
      <c r="B27">
        <v>3.15151515151515</v>
      </c>
      <c r="C27">
        <v>2.3324725681485599</v>
      </c>
      <c r="D27">
        <v>1.5625406653948899</v>
      </c>
      <c r="E27">
        <f t="shared" si="3"/>
        <v>3.89501323354345</v>
      </c>
    </row>
    <row r="28" spans="1:5">
      <c r="A28" s="4">
        <v>7</v>
      </c>
      <c r="B28">
        <v>3.39393939393939</v>
      </c>
      <c r="C28">
        <v>2.3491066057204799</v>
      </c>
      <c r="D28">
        <v>1.63683615987985</v>
      </c>
      <c r="E28">
        <f t="shared" si="3"/>
        <v>3.9859427656003299</v>
      </c>
    </row>
    <row r="29" spans="1:5">
      <c r="A29" s="4">
        <v>7.5</v>
      </c>
      <c r="B29">
        <v>3.6363636363636398</v>
      </c>
      <c r="C29">
        <v>2.3651306930661198</v>
      </c>
      <c r="D29">
        <v>1.7057819305376101</v>
      </c>
      <c r="E29">
        <f t="shared" si="3"/>
        <v>4.0709126236037303</v>
      </c>
    </row>
    <row r="30" spans="1:5">
      <c r="A30" s="4">
        <v>8</v>
      </c>
      <c r="B30">
        <v>3.8787878787878798</v>
      </c>
      <c r="C30">
        <v>2.38056799709828</v>
      </c>
      <c r="D30">
        <v>1.76990546020748</v>
      </c>
      <c r="E30">
        <f t="shared" si="3"/>
        <v>4.1504734573057602</v>
      </c>
    </row>
    <row r="31" spans="1:5">
      <c r="A31" s="4">
        <v>8.5</v>
      </c>
      <c r="B31">
        <v>4.1212121212121202</v>
      </c>
      <c r="C31">
        <v>2.3954402475186298</v>
      </c>
      <c r="D31">
        <v>1.8296725516797401</v>
      </c>
      <c r="E31">
        <f t="shared" si="3"/>
        <v>4.2251127991983699</v>
      </c>
    </row>
    <row r="32" spans="1:5">
      <c r="A32" s="4">
        <v>9</v>
      </c>
      <c r="B32">
        <v>4.3636363636363598</v>
      </c>
      <c r="C32">
        <v>2.4097681691402801</v>
      </c>
      <c r="D32">
        <v>1.8854944590603999</v>
      </c>
      <c r="E32">
        <f t="shared" si="3"/>
        <v>4.2952626282006801</v>
      </c>
    </row>
    <row r="33" spans="1:5">
      <c r="A33" s="4">
        <v>9.5</v>
      </c>
      <c r="B33">
        <v>4.60606060606061</v>
      </c>
      <c r="C33">
        <v>2.42357166608496</v>
      </c>
      <c r="D33">
        <v>1.9377345508558499</v>
      </c>
      <c r="E33">
        <f t="shared" si="3"/>
        <v>4.3613062169408101</v>
      </c>
    </row>
    <row r="34" spans="1:5">
      <c r="A34" s="4">
        <v>10</v>
      </c>
      <c r="B34">
        <v>4.8484848484848504</v>
      </c>
      <c r="C34">
        <v>2.4368699041909099</v>
      </c>
      <c r="D34">
        <v>1.9867143242875001</v>
      </c>
      <c r="E34">
        <f t="shared" si="3"/>
        <v>4.4235842284784095</v>
      </c>
    </row>
    <row r="35" spans="1:5">
      <c r="A35" s="4">
        <v>10.5</v>
      </c>
      <c r="B35">
        <v>5.0909090909090899</v>
      </c>
      <c r="C35">
        <v>2.4496813535201301</v>
      </c>
      <c r="D35">
        <v>2.0327187302265699</v>
      </c>
      <c r="E35">
        <f t="shared" si="3"/>
        <v>4.4824000837467004</v>
      </c>
    </row>
    <row r="36" spans="1:5">
      <c r="A36" s="4">
        <v>11</v>
      </c>
      <c r="B36">
        <v>5.3333333333333304</v>
      </c>
      <c r="C36">
        <v>2.4620238162158401</v>
      </c>
      <c r="D36">
        <v>2.0760008356490198</v>
      </c>
      <c r="E36">
        <f t="shared" si="3"/>
        <v>4.5380246518648599</v>
      </c>
    </row>
    <row r="37" spans="1:5">
      <c r="A37" s="4">
        <v>11.5</v>
      </c>
      <c r="B37">
        <v>5.5757575757575797</v>
      </c>
      <c r="C37">
        <v>2.4739144494740599</v>
      </c>
      <c r="D37">
        <v>2.11678588015603</v>
      </c>
      <c r="E37">
        <f t="shared" si="3"/>
        <v>4.5907003296300903</v>
      </c>
    </row>
    <row r="38" spans="1:5">
      <c r="A38" s="4">
        <v>12</v>
      </c>
      <c r="B38">
        <v>5.8181818181818201</v>
      </c>
      <c r="C38">
        <v>2.4853697870827598</v>
      </c>
      <c r="D38">
        <v>2.1552747931503302</v>
      </c>
      <c r="E38">
        <f t="shared" si="3"/>
        <v>4.64064458023309</v>
      </c>
    </row>
    <row r="39" spans="1:5">
      <c r="A39" s="4">
        <v>12.5</v>
      </c>
      <c r="B39">
        <v>6.0606060606060597</v>
      </c>
      <c r="C39">
        <v>2.4964057605455601</v>
      </c>
      <c r="D39">
        <v>2.1916472384529402</v>
      </c>
      <c r="E39">
        <f t="shared" si="3"/>
        <v>4.6880529989985007</v>
      </c>
    </row>
    <row r="40" spans="1:5">
      <c r="A40" s="4">
        <v>13</v>
      </c>
      <c r="B40">
        <v>6.3030303030303001</v>
      </c>
      <c r="C40">
        <v>2.5070377199526699</v>
      </c>
      <c r="D40">
        <v>2.2260642487001001</v>
      </c>
      <c r="E40">
        <f t="shared" si="3"/>
        <v>4.73310196865277</v>
      </c>
    </row>
    <row r="41" spans="1:5">
      <c r="A41" s="4">
        <v>13.5</v>
      </c>
      <c r="B41">
        <v>6.5454545454545503</v>
      </c>
      <c r="C41">
        <v>2.51728045451341</v>
      </c>
      <c r="D41">
        <v>2.2586705055352998</v>
      </c>
      <c r="E41">
        <f t="shared" si="3"/>
        <v>4.7759509600487098</v>
      </c>
    </row>
    <row r="42" spans="1:5">
      <c r="A42" s="4">
        <v>14</v>
      </c>
      <c r="B42">
        <v>6.7878787878787898</v>
      </c>
      <c r="C42">
        <v>2.5271482126324001</v>
      </c>
      <c r="D42">
        <v>2.2895963148413099</v>
      </c>
      <c r="E42">
        <f t="shared" si="3"/>
        <v>4.81674452747371</v>
      </c>
    </row>
    <row r="43" spans="1:5">
      <c r="A43" s="4">
        <v>14.5</v>
      </c>
      <c r="B43">
        <v>7.0303030303030303</v>
      </c>
      <c r="C43">
        <v>2.5366547214397199</v>
      </c>
      <c r="D43">
        <v>2.31895931974584</v>
      </c>
      <c r="E43">
        <f t="shared" si="3"/>
        <v>4.8556140411855599</v>
      </c>
    </row>
    <row r="44" spans="1:5">
      <c r="A44" s="4">
        <v>15</v>
      </c>
      <c r="B44">
        <v>7.2727272727272698</v>
      </c>
      <c r="C44">
        <v>2.54581320571977</v>
      </c>
      <c r="D44">
        <v>2.3468659881971599</v>
      </c>
      <c r="E44">
        <f t="shared" si="3"/>
        <v>4.8926791939169298</v>
      </c>
    </row>
    <row r="45" spans="1:5">
      <c r="A45" s="4">
        <v>15.5</v>
      </c>
      <c r="B45">
        <v>7.51515151515152</v>
      </c>
      <c r="C45">
        <v>2.5546364062154199</v>
      </c>
      <c r="D45">
        <v>2.3734129066577201</v>
      </c>
      <c r="E45">
        <f t="shared" si="3"/>
        <v>4.9280493128731404</v>
      </c>
    </row>
    <row r="46" spans="1:5">
      <c r="A46" s="4">
        <v>16</v>
      </c>
      <c r="B46">
        <v>7.7575757575757596</v>
      </c>
      <c r="C46">
        <v>2.5631365972998301</v>
      </c>
      <c r="D46">
        <v>2.3986879068981999</v>
      </c>
      <c r="E46">
        <f t="shared" si="3"/>
        <v>4.96182450419803</v>
      </c>
    </row>
    <row r="47" spans="1:5">
      <c r="A47" s="4">
        <v>16.5</v>
      </c>
      <c r="B47">
        <v>8</v>
      </c>
      <c r="C47">
        <v>2.5713256040233601</v>
      </c>
      <c r="D47">
        <v>2.4227710489521401</v>
      </c>
      <c r="E47">
        <f t="shared" si="3"/>
        <v>4.9940966529755002</v>
      </c>
    </row>
    <row r="48" spans="1:5">
      <c r="A48" s="4">
        <v>17</v>
      </c>
      <c r="B48">
        <v>8.2424242424242404</v>
      </c>
      <c r="C48">
        <v>2.57921481854848</v>
      </c>
      <c r="D48">
        <v>2.4457354799402702</v>
      </c>
      <c r="E48">
        <f t="shared" si="3"/>
        <v>5.0249502984887506</v>
      </c>
    </row>
    <row r="49" spans="1:5">
      <c r="A49" s="4">
        <v>17.5</v>
      </c>
      <c r="B49">
        <v>8.4848484848484809</v>
      </c>
      <c r="C49">
        <v>2.5868152159899398</v>
      </c>
      <c r="D49">
        <v>2.4676481856186698</v>
      </c>
      <c r="E49">
        <f t="shared" si="3"/>
        <v>5.0544634016086096</v>
      </c>
    </row>
    <row r="50" spans="1:5">
      <c r="A50" s="4">
        <v>18</v>
      </c>
      <c r="B50">
        <v>8.7272727272727302</v>
      </c>
      <c r="C50">
        <v>2.5941373696776502</v>
      </c>
      <c r="D50">
        <v>2.4885706490811801</v>
      </c>
      <c r="E50">
        <f t="shared" si="3"/>
        <v>5.0827080187588303</v>
      </c>
    </row>
    <row r="51" spans="1:5">
      <c r="A51" s="4">
        <v>18.5</v>
      </c>
      <c r="B51">
        <v>8.9696969696969706</v>
      </c>
      <c r="C51">
        <v>2.6011914658641699</v>
      </c>
      <c r="D51">
        <v>2.50855942898859</v>
      </c>
      <c r="E51">
        <f t="shared" si="3"/>
        <v>5.1097508948527599</v>
      </c>
    </row>
    <row r="52" spans="1:5">
      <c r="A52" s="4">
        <v>19</v>
      </c>
      <c r="B52">
        <v>9.2121212121212093</v>
      </c>
      <c r="C52">
        <v>2.6079873178936799</v>
      </c>
      <c r="D52">
        <v>2.5276666679441</v>
      </c>
      <c r="E52">
        <f t="shared" si="3"/>
        <v>5.1356539858377799</v>
      </c>
    </row>
    <row r="53" spans="1:5">
      <c r="A53" s="4">
        <v>19.5</v>
      </c>
      <c r="B53">
        <v>9.4545454545454604</v>
      </c>
      <c r="C53">
        <v>2.6145343798532599</v>
      </c>
      <c r="D53">
        <v>2.5459405401488602</v>
      </c>
      <c r="E53">
        <f t="shared" si="3"/>
        <v>5.1604749200021196</v>
      </c>
    </row>
    <row r="54" spans="1:5">
      <c r="A54" s="4">
        <v>20</v>
      </c>
      <c r="B54">
        <v>9.6969696969697008</v>
      </c>
      <c r="C54">
        <v>2.62084175972472</v>
      </c>
      <c r="D54">
        <v>2.56342564620314</v>
      </c>
      <c r="E54">
        <f t="shared" si="3"/>
        <v>5.1842674059278604</v>
      </c>
    </row>
    <row r="55" spans="1:5">
      <c r="B55">
        <v>9.9393939393939394</v>
      </c>
      <c r="C55">
        <v>2.62691823205494</v>
      </c>
      <c r="D55">
        <v>2.5801633618371098</v>
      </c>
      <c r="E55">
        <f t="shared" si="3"/>
        <v>5.2070815938920498</v>
      </c>
    </row>
    <row r="56" spans="1:5">
      <c r="B56">
        <v>10.181818181818199</v>
      </c>
      <c r="C56">
        <v>2.6327722501624602</v>
      </c>
      <c r="D56">
        <v>2.5961921464316098</v>
      </c>
      <c r="E56">
        <f t="shared" si="3"/>
        <v>5.22896439659407</v>
      </c>
    </row>
    <row r="57" spans="1:5">
      <c r="B57">
        <v>10.424242424242401</v>
      </c>
      <c r="C57">
        <v>2.6384119578976999</v>
      </c>
      <c r="D57">
        <v>2.6115478164003298</v>
      </c>
      <c r="E57">
        <f t="shared" si="3"/>
        <v>5.2499597742980297</v>
      </c>
    </row>
    <row r="58" spans="1:5">
      <c r="B58">
        <v>10.6666666666667</v>
      </c>
      <c r="C58">
        <v>2.6438452009718598</v>
      </c>
      <c r="D58">
        <v>2.62626378782298</v>
      </c>
      <c r="E58">
        <f t="shared" si="3"/>
        <v>5.2701089887948402</v>
      </c>
    </row>
    <row r="59" spans="1:5">
      <c r="B59">
        <v>10.909090909090899</v>
      </c>
      <c r="C59">
        <v>2.6490795378716601</v>
      </c>
      <c r="D59">
        <v>2.64037129214171</v>
      </c>
      <c r="E59">
        <f t="shared" si="3"/>
        <v>5.2894508300133705</v>
      </c>
    </row>
    <row r="60" spans="1:5">
      <c r="B60">
        <v>11.1515151515152</v>
      </c>
      <c r="C60">
        <v>2.6541222503743498</v>
      </c>
      <c r="D60">
        <v>2.6538995682292499</v>
      </c>
      <c r="E60">
        <f t="shared" si="3"/>
        <v>5.3080218186035992</v>
      </c>
    </row>
    <row r="61" spans="1:5">
      <c r="B61">
        <v>11.3939393939394</v>
      </c>
      <c r="C61">
        <v>2.6589803536780399</v>
      </c>
      <c r="D61">
        <v>2.6668760337060999</v>
      </c>
      <c r="E61">
        <f t="shared" si="3"/>
        <v>5.3258563873841398</v>
      </c>
    </row>
    <row r="62" spans="1:5">
      <c r="B62">
        <v>11.636363636363599</v>
      </c>
      <c r="C62">
        <v>2.6636606061605099</v>
      </c>
      <c r="D62">
        <v>2.67932643801129</v>
      </c>
      <c r="E62">
        <f t="shared" si="3"/>
        <v>5.3429870441717995</v>
      </c>
    </row>
    <row r="63" spans="1:5">
      <c r="B63">
        <v>11.8787878787879</v>
      </c>
      <c r="C63">
        <v>2.6681695187813199</v>
      </c>
      <c r="D63">
        <v>2.6912749994117302</v>
      </c>
      <c r="E63">
        <f t="shared" si="3"/>
        <v>5.3594445181930501</v>
      </c>
    </row>
    <row r="64" spans="1:5">
      <c r="B64">
        <v>12.1212121212121</v>
      </c>
      <c r="C64">
        <v>2.67251336413978</v>
      </c>
      <c r="D64">
        <v>2.70274452785389</v>
      </c>
      <c r="E64">
        <f t="shared" si="3"/>
        <v>5.3752578919936695</v>
      </c>
    </row>
    <row r="65" spans="2:5">
      <c r="B65">
        <v>12.363636363636401</v>
      </c>
      <c r="C65">
        <v>2.67669818520086</v>
      </c>
      <c r="D65">
        <v>2.71375653532154</v>
      </c>
      <c r="E65">
        <f t="shared" si="3"/>
        <v>5.3904547205224</v>
      </c>
    </row>
    <row r="66" spans="2:5">
      <c r="B66">
        <v>12.6060606060606</v>
      </c>
      <c r="C66">
        <v>2.68072980370202</v>
      </c>
      <c r="D66">
        <v>2.7243313351533902</v>
      </c>
      <c r="E66">
        <f t="shared" si="3"/>
        <v>5.4050611388554106</v>
      </c>
    </row>
    <row r="67" spans="2:5">
      <c r="B67">
        <v>12.8484848484848</v>
      </c>
      <c r="C67">
        <v>2.68461382825202</v>
      </c>
      <c r="D67">
        <v>2.7344881315949099</v>
      </c>
      <c r="E67">
        <f t="shared" si="3"/>
        <v>5.4191019598469303</v>
      </c>
    </row>
    <row r="68" spans="2:5">
      <c r="B68">
        <v>13.090909090909101</v>
      </c>
      <c r="C68">
        <v>2.68835566213358</v>
      </c>
      <c r="D68">
        <v>2.7442451006967201</v>
      </c>
      <c r="E68">
        <f t="shared" si="3"/>
        <v>5.4326007628303001</v>
      </c>
    </row>
    <row r="69" spans="2:5">
      <c r="B69">
        <v>13.3333333333333</v>
      </c>
      <c r="C69">
        <v>2.6919605108201501</v>
      </c>
      <c r="D69">
        <v>2.7536194635387798</v>
      </c>
      <c r="E69">
        <f t="shared" si="3"/>
        <v>5.4455799743589299</v>
      </c>
    </row>
    <row r="70" spans="2:5">
      <c r="B70">
        <v>13.575757575757599</v>
      </c>
      <c r="C70">
        <v>2.6954333892173001</v>
      </c>
      <c r="D70">
        <v>2.7626275526358599</v>
      </c>
      <c r="E70">
        <f t="shared" si="3"/>
        <v>5.4580609418531605</v>
      </c>
    </row>
    <row r="71" spans="2:5">
      <c r="B71">
        <v>13.818181818181801</v>
      </c>
      <c r="C71">
        <v>2.6987791286390701</v>
      </c>
      <c r="D71">
        <v>2.7712848722790802</v>
      </c>
      <c r="E71">
        <f t="shared" si="3"/>
        <v>5.4700640009181498</v>
      </c>
    </row>
    <row r="72" spans="2:5">
      <c r="B72">
        <v>14.0606060606061</v>
      </c>
      <c r="C72">
        <v>2.70200238353025</v>
      </c>
      <c r="D72">
        <v>2.7796061534761098</v>
      </c>
      <c r="E72">
        <f t="shared" si="3"/>
        <v>5.4816085370063599</v>
      </c>
    </row>
    <row r="73" spans="2:5">
      <c r="B73">
        <v>14.303030303030299</v>
      </c>
      <c r="C73">
        <v>2.7051076379396801</v>
      </c>
      <c r="D73">
        <v>2.7876054040687102</v>
      </c>
      <c r="E73">
        <f t="shared" si="3"/>
        <v>5.4927130420083898</v>
      </c>
    </row>
    <row r="74" spans="2:5">
      <c r="B74">
        <v>14.545454545454501</v>
      </c>
      <c r="C74">
        <v>2.7080992117598202</v>
      </c>
      <c r="D74">
        <v>2.7952959545475302</v>
      </c>
      <c r="E74">
        <f t="shared" si="3"/>
        <v>5.5033951663073504</v>
      </c>
    </row>
    <row r="75" spans="2:5">
      <c r="B75">
        <v>14.7878787878788</v>
      </c>
      <c r="C75">
        <v>2.7109812667352</v>
      </c>
      <c r="D75">
        <v>2.8026905000100002</v>
      </c>
      <c r="E75">
        <f t="shared" si="3"/>
        <v>5.5136717667452002</v>
      </c>
    </row>
    <row r="76" spans="2:5">
      <c r="B76">
        <v>15.030303030302999</v>
      </c>
      <c r="C76">
        <v>2.7137578122532999</v>
      </c>
      <c r="D76">
        <v>2.80980113866607</v>
      </c>
      <c r="E76">
        <f t="shared" si="3"/>
        <v>5.5235589509193694</v>
      </c>
    </row>
    <row r="77" spans="2:5">
      <c r="B77">
        <v>15.2727272727273</v>
      </c>
      <c r="C77">
        <v>2.7164327109205</v>
      </c>
      <c r="D77">
        <v>2.81663940723978</v>
      </c>
      <c r="E77">
        <f t="shared" si="3"/>
        <v>5.5330721181602804</v>
      </c>
    </row>
    <row r="78" spans="2:5">
      <c r="B78">
        <v>15.5151515151515</v>
      </c>
      <c r="C78">
        <v>2.7190096839376401</v>
      </c>
      <c r="D78">
        <v>2.8232163135853399</v>
      </c>
      <c r="E78">
        <f t="shared" si="3"/>
        <v>5.54222599752298</v>
      </c>
    </row>
    <row r="79" spans="2:5">
      <c r="B79">
        <v>15.7575757575758</v>
      </c>
      <c r="C79">
        <v>2.72149231627531</v>
      </c>
      <c r="D79">
        <v>2.8295423667868902</v>
      </c>
      <c r="E79">
        <f t="shared" ref="E79:E113" si="4">C79+D79</f>
        <v>5.5510346830622002</v>
      </c>
    </row>
    <row r="80" spans="2:5">
      <c r="B80">
        <v>16</v>
      </c>
      <c r="C80">
        <v>2.72388406166111</v>
      </c>
      <c r="D80">
        <v>2.8356276049912199</v>
      </c>
      <c r="E80">
        <f t="shared" si="4"/>
        <v>5.5595116666523303</v>
      </c>
    </row>
    <row r="81" spans="2:5">
      <c r="B81">
        <v>16.2424242424242</v>
      </c>
      <c r="C81">
        <v>2.7261882473852799</v>
      </c>
      <c r="D81">
        <v>2.84148162119221</v>
      </c>
      <c r="E81">
        <f t="shared" si="4"/>
        <v>5.5676698685774895</v>
      </c>
    </row>
    <row r="82" spans="2:5">
      <c r="B82">
        <v>16.484848484848499</v>
      </c>
      <c r="C82">
        <v>2.7284080789289198</v>
      </c>
      <c r="D82">
        <v>2.8471135871567901</v>
      </c>
      <c r="E82">
        <f t="shared" si="4"/>
        <v>5.5755216660857094</v>
      </c>
    </row>
    <row r="83" spans="2:5">
      <c r="B83">
        <v>16.727272727272702</v>
      </c>
      <c r="C83">
        <v>2.7305466444232001</v>
      </c>
      <c r="D83">
        <v>2.8525322756652001</v>
      </c>
      <c r="E83">
        <f t="shared" si="4"/>
        <v>5.5830789200884006</v>
      </c>
    </row>
    <row r="84" spans="2:5">
      <c r="B84">
        <v>16.969696969697001</v>
      </c>
      <c r="C84">
        <v>2.73260691894557</v>
      </c>
      <c r="D84">
        <v>2.8577460812215598</v>
      </c>
      <c r="E84">
        <f t="shared" si="4"/>
        <v>5.5903530001671298</v>
      </c>
    </row>
    <row r="85" spans="2:5">
      <c r="B85">
        <v>17.2121212121212</v>
      </c>
      <c r="C85">
        <v>2.7345917686585199</v>
      </c>
      <c r="D85">
        <v>2.8627630393680898</v>
      </c>
      <c r="E85">
        <f t="shared" si="4"/>
        <v>5.5973548080266102</v>
      </c>
    </row>
    <row r="86" spans="2:5">
      <c r="B86">
        <v>17.454545454545499</v>
      </c>
      <c r="C86">
        <v>2.7365039547969099</v>
      </c>
      <c r="D86">
        <v>2.8675908447277898</v>
      </c>
      <c r="E86">
        <f t="shared" si="4"/>
        <v>5.6040947995246997</v>
      </c>
    </row>
    <row r="87" spans="2:5">
      <c r="B87">
        <v>17.696969696969699</v>
      </c>
      <c r="C87">
        <v>2.7383461375092799</v>
      </c>
      <c r="D87">
        <v>2.8722368678830001</v>
      </c>
      <c r="E87">
        <f t="shared" si="4"/>
        <v>5.6105830053922805</v>
      </c>
    </row>
    <row r="88" spans="2:5">
      <c r="B88">
        <v>17.939393939393899</v>
      </c>
      <c r="C88">
        <v>2.7401208795584902</v>
      </c>
      <c r="D88">
        <v>2.87670817118837</v>
      </c>
      <c r="E88">
        <f t="shared" si="4"/>
        <v>5.6168290507468601</v>
      </c>
    </row>
    <row r="89" spans="2:5">
      <c r="B89">
        <v>18.181818181818201</v>
      </c>
      <c r="C89">
        <v>2.7418306498870502</v>
      </c>
      <c r="D89">
        <v>2.8810115236081901</v>
      </c>
      <c r="E89">
        <f t="shared" si="4"/>
        <v>5.6228421734952398</v>
      </c>
    </row>
    <row r="90" spans="2:5">
      <c r="B90">
        <v>18.424242424242401</v>
      </c>
      <c r="C90">
        <v>2.7434778270515801</v>
      </c>
      <c r="D90">
        <v>2.88515341465247</v>
      </c>
      <c r="E90">
        <f t="shared" si="4"/>
        <v>5.62863124170405</v>
      </c>
    </row>
    <row r="91" spans="2:5">
      <c r="B91">
        <v>18.6666666666667</v>
      </c>
      <c r="C91">
        <v>2.7450647025319701</v>
      </c>
      <c r="D91">
        <v>2.8891400674882699</v>
      </c>
      <c r="E91">
        <f t="shared" si="4"/>
        <v>5.63420477002024</v>
      </c>
    </row>
    <row r="92" spans="2:5">
      <c r="B92">
        <v>18.909090909090899</v>
      </c>
      <c r="C92">
        <v>2.7465934839188999</v>
      </c>
      <c r="D92">
        <v>2.8929774512865798</v>
      </c>
      <c r="E92">
        <f t="shared" si="4"/>
        <v>5.6395709352054801</v>
      </c>
    </row>
    <row r="93" spans="2:5">
      <c r="B93">
        <v>19.151515151515198</v>
      </c>
      <c r="C93">
        <v>2.7480662979850399</v>
      </c>
      <c r="D93">
        <v>2.8966712928643799</v>
      </c>
      <c r="E93">
        <f t="shared" si="4"/>
        <v>5.6447375908494202</v>
      </c>
    </row>
    <row r="94" spans="2:5">
      <c r="B94">
        <v>19.393939393939402</v>
      </c>
      <c r="C94">
        <v>2.74948519364392</v>
      </c>
      <c r="D94">
        <v>2.9002270876743701</v>
      </c>
      <c r="E94">
        <f t="shared" si="4"/>
        <v>5.6497122813182905</v>
      </c>
    </row>
    <row r="95" spans="2:5">
      <c r="B95">
        <v>19.636363636363601</v>
      </c>
      <c r="C95">
        <v>2.7508521448008798</v>
      </c>
      <c r="D95">
        <v>2.9036501101907599</v>
      </c>
      <c r="E95">
        <f t="shared" si="4"/>
        <v>5.6545022549916393</v>
      </c>
    </row>
    <row r="96" spans="2:5">
      <c r="B96">
        <v>19.8787878787879</v>
      </c>
      <c r="C96">
        <v>2.75216905309752</v>
      </c>
      <c r="D96">
        <v>2.90694542372866</v>
      </c>
      <c r="E96">
        <f t="shared" si="4"/>
        <v>5.6591144768261801</v>
      </c>
    </row>
    <row r="97" spans="2:5">
      <c r="B97">
        <v>20.1212121212121</v>
      </c>
      <c r="C97">
        <v>2.75343775055758</v>
      </c>
      <c r="D97">
        <v>2.91011788974463</v>
      </c>
      <c r="E97">
        <f t="shared" si="4"/>
        <v>5.66355564030221</v>
      </c>
    </row>
    <row r="98" spans="2:5">
      <c r="B98">
        <v>20.363636363636399</v>
      </c>
      <c r="C98">
        <v>2.75466000213736</v>
      </c>
      <c r="D98">
        <v>2.9131721766516701</v>
      </c>
      <c r="E98">
        <f t="shared" si="4"/>
        <v>5.6678321787890305</v>
      </c>
    </row>
    <row r="99" spans="2:5">
      <c r="B99">
        <v>20.606060606060598</v>
      </c>
      <c r="C99">
        <v>2.7558375081792899</v>
      </c>
      <c r="D99">
        <v>2.9161127681745098</v>
      </c>
      <c r="E99">
        <f t="shared" si="4"/>
        <v>5.6719502763537992</v>
      </c>
    </row>
    <row r="100" spans="2:5">
      <c r="B100">
        <v>20.848484848484802</v>
      </c>
      <c r="C100">
        <v>2.7569719067763399</v>
      </c>
      <c r="D100">
        <v>2.9189439712826402</v>
      </c>
      <c r="E100">
        <f t="shared" si="4"/>
        <v>5.67591587805898</v>
      </c>
    </row>
    <row r="101" spans="2:5">
      <c r="B101">
        <v>21.090909090909101</v>
      </c>
      <c r="C101">
        <v>2.75806477605511</v>
      </c>
      <c r="D101">
        <v>2.9216699237317298</v>
      </c>
      <c r="E101">
        <f t="shared" si="4"/>
        <v>5.6797346997868399</v>
      </c>
    </row>
    <row r="102" spans="2:5">
      <c r="B102">
        <v>21.3333333333333</v>
      </c>
      <c r="C102">
        <v>2.7591176363655299</v>
      </c>
      <c r="D102">
        <v>2.9242946012202</v>
      </c>
      <c r="E102">
        <f t="shared" si="4"/>
        <v>5.6834122375857294</v>
      </c>
    </row>
    <row r="103" spans="2:5">
      <c r="B103">
        <v>21.575757575757599</v>
      </c>
      <c r="C103">
        <v>2.7601319524009802</v>
      </c>
      <c r="D103">
        <v>2.9268218242108799</v>
      </c>
      <c r="E103">
        <f t="shared" si="4"/>
        <v>5.6869537766118601</v>
      </c>
    </row>
    <row r="104" spans="2:5">
      <c r="B104">
        <v>21.818181818181799</v>
      </c>
      <c r="C104">
        <v>2.7611091352325401</v>
      </c>
      <c r="D104">
        <v>2.9292552644133401</v>
      </c>
      <c r="E104">
        <f t="shared" si="4"/>
        <v>5.6903643996458797</v>
      </c>
    </row>
    <row r="105" spans="2:5">
      <c r="B105">
        <v>22.060606060606101</v>
      </c>
      <c r="C105">
        <v>2.7620505442738601</v>
      </c>
      <c r="D105">
        <v>2.9315984509650699</v>
      </c>
      <c r="E105">
        <f t="shared" si="4"/>
        <v>5.69364899523893</v>
      </c>
    </row>
    <row r="106" spans="2:5">
      <c r="B106">
        <v>22.303030303030301</v>
      </c>
      <c r="C106">
        <v>2.7629574891710602</v>
      </c>
      <c r="D106">
        <v>2.93385477631813</v>
      </c>
      <c r="E106">
        <f t="shared" si="4"/>
        <v>5.6968122654891902</v>
      </c>
    </row>
    <row r="107" spans="2:5">
      <c r="B107">
        <v>22.545454545454501</v>
      </c>
      <c r="C107">
        <v>2.7638312316264502</v>
      </c>
      <c r="D107">
        <v>2.9360275018550102</v>
      </c>
      <c r="E107">
        <f t="shared" si="4"/>
        <v>5.6998587334814603</v>
      </c>
    </row>
    <row r="108" spans="2:5">
      <c r="B108">
        <v>22.7878787878788</v>
      </c>
      <c r="C108">
        <v>2.7646729871503801</v>
      </c>
      <c r="D108">
        <v>2.9381197632407501</v>
      </c>
      <c r="E108">
        <f t="shared" si="4"/>
        <v>5.7027927503911302</v>
      </c>
    </row>
    <row r="109" spans="2:5">
      <c r="B109">
        <v>23.030303030302999</v>
      </c>
      <c r="C109">
        <v>2.7654839267577902</v>
      </c>
      <c r="D109">
        <v>2.9401345755425199</v>
      </c>
      <c r="E109">
        <f t="shared" si="4"/>
        <v>5.7056185023003101</v>
      </c>
    </row>
    <row r="110" spans="2:5">
      <c r="B110">
        <v>23.272727272727298</v>
      </c>
      <c r="C110">
        <v>2.7662651785898098</v>
      </c>
      <c r="D110">
        <v>2.94207483810071</v>
      </c>
      <c r="E110">
        <f t="shared" si="4"/>
        <v>5.7083400166905198</v>
      </c>
    </row>
    <row r="111" spans="2:5">
      <c r="B111">
        <v>23.515151515151501</v>
      </c>
      <c r="C111">
        <v>2.7670178294904302</v>
      </c>
      <c r="D111">
        <v>2.9439433392029999</v>
      </c>
      <c r="E111">
        <f t="shared" si="4"/>
        <v>5.7109611686934301</v>
      </c>
    </row>
    <row r="112" spans="2:5">
      <c r="B112">
        <v>23.7575757575758</v>
      </c>
      <c r="C112">
        <v>2.7677429265148699</v>
      </c>
      <c r="D112">
        <v>2.9457427605350399</v>
      </c>
      <c r="E112">
        <f t="shared" si="4"/>
        <v>5.7134856870499098</v>
      </c>
    </row>
    <row r="113" spans="2:5">
      <c r="B113">
        <v>24</v>
      </c>
      <c r="C113">
        <v>2.7684414783838101</v>
      </c>
      <c r="D113">
        <v>2.9474756814381999</v>
      </c>
      <c r="E113">
        <f t="shared" si="4"/>
        <v>5.71591715982201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k14</vt:lpstr>
      <vt:lpstr>3.5 days</vt:lpstr>
      <vt:lpstr>1 week</vt:lpstr>
      <vt:lpstr>2 weeks</vt:lpstr>
      <vt:lpstr>4 weeks</vt:lpstr>
      <vt:lpstr>8 weeks</vt:lpstr>
      <vt:lpstr>12 weeks</vt:lpstr>
      <vt:lpstr>24 weeks</vt:lpstr>
      <vt:lpstr>averages</vt:lpstr>
      <vt:lpstr>extinction</vt:lpstr>
      <vt:lpstr>lambda</vt:lpstr>
      <vt:lpstr>theta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Zhang</dc:creator>
  <cp:lastModifiedBy>Gen Zhang</cp:lastModifiedBy>
  <cp:lastPrinted>2011-02-15T15:10:23Z</cp:lastPrinted>
  <dcterms:created xsi:type="dcterms:W3CDTF">2011-02-08T17:55:34Z</dcterms:created>
  <dcterms:modified xsi:type="dcterms:W3CDTF">2011-08-22T22:25:55Z</dcterms:modified>
</cp:coreProperties>
</file>