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960" windowHeight="6990" activeTab="6"/>
  </bookViews>
  <sheets>
    <sheet name="k14" sheetId="1" r:id="rId1"/>
    <sheet name="3.5 days" sheetId="2" r:id="rId2"/>
    <sheet name="1 week" sheetId="3" r:id="rId3"/>
    <sheet name="2 weeks" sheetId="4" r:id="rId4"/>
    <sheet name="4 weeks" sheetId="5" r:id="rId5"/>
    <sheet name="8 weeks" sheetId="6" r:id="rId6"/>
    <sheet name="averages" sheetId="7" r:id="rId7"/>
    <sheet name="extinction" sheetId="8" r:id="rId8"/>
  </sheets>
  <definedNames>
    <definedName name="lambda">averages!$B$12</definedName>
    <definedName name="theta">extinction!$B$21</definedName>
  </definedNames>
  <calcPr calcId="125725"/>
</workbook>
</file>

<file path=xl/calcChain.xml><?xml version="1.0" encoding="utf-8"?>
<calcChain xmlns="http://schemas.openxmlformats.org/spreadsheetml/2006/main">
  <c r="P1" i="7"/>
  <c r="B17" i="8" l="1"/>
  <c r="C17"/>
  <c r="D17"/>
  <c r="E17"/>
  <c r="F17"/>
  <c r="G17"/>
  <c r="B54" i="7"/>
  <c r="C18" i="8"/>
  <c r="B3"/>
  <c r="C3"/>
  <c r="D3"/>
  <c r="F3"/>
  <c r="G3"/>
  <c r="E3"/>
  <c r="E15"/>
  <c r="E12"/>
  <c r="G9"/>
  <c r="F9"/>
  <c r="E9"/>
  <c r="D9"/>
  <c r="C9"/>
  <c r="B9"/>
  <c r="C6"/>
  <c r="C2" s="1"/>
  <c r="D6"/>
  <c r="D2" s="1"/>
  <c r="E6"/>
  <c r="E2" s="1"/>
  <c r="F6"/>
  <c r="F2" s="1"/>
  <c r="G6"/>
  <c r="G2" s="1"/>
  <c r="B6"/>
  <c r="B2" s="1"/>
  <c r="B53" i="7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8" i="8" l="1"/>
  <c r="G18"/>
  <c r="F18"/>
  <c r="E18"/>
  <c r="D18"/>
  <c r="C2" i="7"/>
  <c r="D2"/>
  <c r="F2"/>
  <c r="G2"/>
  <c r="H2"/>
  <c r="J2"/>
  <c r="K2"/>
  <c r="L2"/>
  <c r="P2"/>
  <c r="R2"/>
  <c r="S2"/>
  <c r="T2"/>
  <c r="B2"/>
  <c r="C1"/>
  <c r="D1"/>
  <c r="B1"/>
  <c r="B9"/>
  <c r="C9"/>
  <c r="D9"/>
  <c r="F9"/>
  <c r="B10"/>
  <c r="C10"/>
  <c r="D10"/>
  <c r="E10"/>
  <c r="F10"/>
  <c r="C8"/>
  <c r="D8"/>
  <c r="F8"/>
  <c r="B8"/>
  <c r="C5"/>
  <c r="D5"/>
  <c r="F5"/>
  <c r="C6"/>
  <c r="D6"/>
  <c r="F6"/>
  <c r="C7"/>
  <c r="D7"/>
  <c r="E7"/>
  <c r="F7"/>
  <c r="B6"/>
  <c r="B7"/>
  <c r="B5"/>
  <c r="R1"/>
  <c r="S1"/>
  <c r="T1"/>
  <c r="N1"/>
  <c r="N2" s="1"/>
  <c r="E8" s="1"/>
  <c r="O1"/>
  <c r="O2" s="1"/>
  <c r="E9" s="1"/>
  <c r="J1"/>
  <c r="K1"/>
  <c r="L1"/>
  <c r="F1"/>
  <c r="G1"/>
  <c r="H1"/>
  <c r="C3" i="6"/>
  <c r="D3"/>
  <c r="E3"/>
  <c r="F3"/>
  <c r="G3"/>
  <c r="H3"/>
  <c r="I3"/>
  <c r="J3"/>
  <c r="C4"/>
  <c r="D4"/>
  <c r="E4"/>
  <c r="F4"/>
  <c r="G4"/>
  <c r="H4"/>
  <c r="I4"/>
  <c r="J4"/>
  <c r="C5"/>
  <c r="D5"/>
  <c r="E5"/>
  <c r="F5"/>
  <c r="G5"/>
  <c r="H5"/>
  <c r="I5"/>
  <c r="J5"/>
  <c r="C6"/>
  <c r="D6"/>
  <c r="E6"/>
  <c r="F6"/>
  <c r="G6"/>
  <c r="H6"/>
  <c r="I6"/>
  <c r="J6"/>
  <c r="C7"/>
  <c r="D7"/>
  <c r="E7"/>
  <c r="F7"/>
  <c r="G7"/>
  <c r="H7"/>
  <c r="I7"/>
  <c r="J7"/>
  <c r="C8"/>
  <c r="D8"/>
  <c r="E8"/>
  <c r="F8"/>
  <c r="G8"/>
  <c r="H8"/>
  <c r="I8"/>
  <c r="J8"/>
  <c r="C9"/>
  <c r="D9"/>
  <c r="E9"/>
  <c r="F9"/>
  <c r="G9"/>
  <c r="H9"/>
  <c r="I9"/>
  <c r="J9"/>
  <c r="C10"/>
  <c r="D10"/>
  <c r="E10"/>
  <c r="F10"/>
  <c r="G10"/>
  <c r="H10"/>
  <c r="I10"/>
  <c r="J10"/>
  <c r="C11"/>
  <c r="D11"/>
  <c r="E11"/>
  <c r="F11"/>
  <c r="G11"/>
  <c r="H11"/>
  <c r="I11"/>
  <c r="J11"/>
  <c r="C12"/>
  <c r="D12"/>
  <c r="E12"/>
  <c r="F12"/>
  <c r="G12"/>
  <c r="H12"/>
  <c r="I12"/>
  <c r="J12"/>
  <c r="C13"/>
  <c r="D13"/>
  <c r="E13"/>
  <c r="F13"/>
  <c r="G13"/>
  <c r="H13"/>
  <c r="I13"/>
  <c r="J13"/>
  <c r="B4"/>
  <c r="B5"/>
  <c r="B6"/>
  <c r="B7"/>
  <c r="B8"/>
  <c r="B9"/>
  <c r="B10"/>
  <c r="B11"/>
  <c r="B12"/>
  <c r="B13"/>
  <c r="B3"/>
  <c r="C1"/>
  <c r="A1"/>
  <c r="C1" i="4"/>
  <c r="A1"/>
  <c r="C1" i="3"/>
  <c r="A1"/>
  <c r="C1" i="2"/>
  <c r="A1"/>
  <c r="C3"/>
  <c r="D3"/>
  <c r="E3"/>
  <c r="C4"/>
  <c r="D4"/>
  <c r="E4"/>
  <c r="B3"/>
  <c r="C1" i="5"/>
  <c r="A1"/>
  <c r="B4"/>
  <c r="C4"/>
  <c r="D4"/>
  <c r="E4"/>
  <c r="F4"/>
  <c r="G4"/>
  <c r="H4"/>
  <c r="I4"/>
  <c r="J4"/>
  <c r="K4"/>
  <c r="L4"/>
  <c r="M4"/>
  <c r="N4"/>
  <c r="B5"/>
  <c r="C5"/>
  <c r="D5"/>
  <c r="E5"/>
  <c r="F5"/>
  <c r="G5"/>
  <c r="H5"/>
  <c r="I5"/>
  <c r="J5"/>
  <c r="K5"/>
  <c r="L5"/>
  <c r="M5"/>
  <c r="N5"/>
  <c r="B6"/>
  <c r="C6"/>
  <c r="D6"/>
  <c r="E6"/>
  <c r="F6"/>
  <c r="G6"/>
  <c r="H6"/>
  <c r="I6"/>
  <c r="J6"/>
  <c r="K6"/>
  <c r="L6"/>
  <c r="M6"/>
  <c r="N6"/>
  <c r="B7"/>
  <c r="C7"/>
  <c r="D7"/>
  <c r="E7"/>
  <c r="F7"/>
  <c r="G7"/>
  <c r="H7"/>
  <c r="I7"/>
  <c r="J7"/>
  <c r="K7"/>
  <c r="L7"/>
  <c r="M7"/>
  <c r="N7"/>
  <c r="B8"/>
  <c r="C8"/>
  <c r="D8"/>
  <c r="E8"/>
  <c r="F8"/>
  <c r="G8"/>
  <c r="H8"/>
  <c r="I8"/>
  <c r="J8"/>
  <c r="K8"/>
  <c r="L8"/>
  <c r="M8"/>
  <c r="N8"/>
  <c r="B9"/>
  <c r="C9"/>
  <c r="D9"/>
  <c r="E9"/>
  <c r="F9"/>
  <c r="G9"/>
  <c r="H9"/>
  <c r="I9"/>
  <c r="J9"/>
  <c r="K9"/>
  <c r="L9"/>
  <c r="M9"/>
  <c r="N9"/>
  <c r="B10"/>
  <c r="C10"/>
  <c r="D10"/>
  <c r="E10"/>
  <c r="F10"/>
  <c r="G10"/>
  <c r="H10"/>
  <c r="I10"/>
  <c r="J10"/>
  <c r="K10"/>
  <c r="L10"/>
  <c r="M10"/>
  <c r="N10"/>
  <c r="B11"/>
  <c r="C11"/>
  <c r="D11"/>
  <c r="E11"/>
  <c r="F11"/>
  <c r="G11"/>
  <c r="H11"/>
  <c r="I11"/>
  <c r="J11"/>
  <c r="K11"/>
  <c r="L11"/>
  <c r="M11"/>
  <c r="N11"/>
  <c r="B12"/>
  <c r="C12"/>
  <c r="D12"/>
  <c r="E12"/>
  <c r="F12"/>
  <c r="G12"/>
  <c r="H12"/>
  <c r="I12"/>
  <c r="J12"/>
  <c r="K12"/>
  <c r="L12"/>
  <c r="M12"/>
  <c r="N12"/>
  <c r="C3"/>
  <c r="D3"/>
  <c r="E3"/>
  <c r="F3"/>
  <c r="G3"/>
  <c r="H3"/>
  <c r="I3"/>
  <c r="J3"/>
  <c r="K3"/>
  <c r="L3"/>
  <c r="M3"/>
  <c r="N3"/>
  <c r="B3"/>
  <c r="D3" i="4"/>
  <c r="E3"/>
  <c r="F3"/>
  <c r="G3"/>
  <c r="H3"/>
  <c r="I3"/>
  <c r="J3"/>
  <c r="K3"/>
  <c r="L3"/>
  <c r="D4"/>
  <c r="E4"/>
  <c r="F4"/>
  <c r="G4"/>
  <c r="H4"/>
  <c r="I4"/>
  <c r="J4"/>
  <c r="K4"/>
  <c r="L4"/>
  <c r="D5"/>
  <c r="E5"/>
  <c r="F5"/>
  <c r="G5"/>
  <c r="H5"/>
  <c r="I5"/>
  <c r="J5"/>
  <c r="K5"/>
  <c r="L5"/>
  <c r="D6"/>
  <c r="E6"/>
  <c r="F6"/>
  <c r="G6"/>
  <c r="H6"/>
  <c r="I6"/>
  <c r="J6"/>
  <c r="K6"/>
  <c r="L6"/>
  <c r="D7"/>
  <c r="E7"/>
  <c r="F7"/>
  <c r="G7"/>
  <c r="H7"/>
  <c r="I7"/>
  <c r="J7"/>
  <c r="K7"/>
  <c r="L7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D11"/>
  <c r="E11"/>
  <c r="F11"/>
  <c r="G11"/>
  <c r="H11"/>
  <c r="I11"/>
  <c r="J11"/>
  <c r="K11"/>
  <c r="L11"/>
  <c r="D12"/>
  <c r="E12"/>
  <c r="F12"/>
  <c r="G12"/>
  <c r="H12"/>
  <c r="I12"/>
  <c r="J12"/>
  <c r="K12"/>
  <c r="L12"/>
  <c r="D13"/>
  <c r="E13"/>
  <c r="F13"/>
  <c r="G13"/>
  <c r="H13"/>
  <c r="I13"/>
  <c r="J13"/>
  <c r="K13"/>
  <c r="L13"/>
  <c r="D14"/>
  <c r="E14"/>
  <c r="F14"/>
  <c r="G14"/>
  <c r="H14"/>
  <c r="I14"/>
  <c r="J14"/>
  <c r="K14"/>
  <c r="L14"/>
  <c r="D15"/>
  <c r="E15"/>
  <c r="F15"/>
  <c r="G15"/>
  <c r="H15"/>
  <c r="I15"/>
  <c r="J15"/>
  <c r="K15"/>
  <c r="L15"/>
  <c r="D16"/>
  <c r="E16"/>
  <c r="F16"/>
  <c r="G16"/>
  <c r="H16"/>
  <c r="I16"/>
  <c r="J16"/>
  <c r="K16"/>
  <c r="L16"/>
  <c r="C3"/>
  <c r="C4"/>
  <c r="C5"/>
  <c r="C6"/>
  <c r="C7"/>
  <c r="C8"/>
  <c r="C9"/>
  <c r="C10"/>
  <c r="C11"/>
  <c r="C12"/>
  <c r="C13"/>
  <c r="C14"/>
  <c r="C15"/>
  <c r="C16"/>
  <c r="B9"/>
  <c r="B10"/>
  <c r="B11"/>
  <c r="B12"/>
  <c r="B13"/>
  <c r="B14"/>
  <c r="B15"/>
  <c r="B16"/>
  <c r="B4"/>
  <c r="B5"/>
  <c r="B6"/>
  <c r="B7"/>
  <c r="B8"/>
  <c r="B3"/>
  <c r="B4" i="2"/>
  <c r="B5"/>
  <c r="B6"/>
  <c r="B7"/>
  <c r="B8"/>
  <c r="C5"/>
  <c r="D5"/>
  <c r="E5"/>
  <c r="C6"/>
  <c r="D6"/>
  <c r="E6"/>
  <c r="C7"/>
  <c r="D7"/>
  <c r="E7"/>
  <c r="C8"/>
  <c r="D8"/>
  <c r="E8"/>
  <c r="B4" i="3"/>
  <c r="C4"/>
  <c r="D4"/>
  <c r="B5"/>
  <c r="C5"/>
  <c r="D5"/>
  <c r="B6"/>
  <c r="C6"/>
  <c r="D6"/>
  <c r="B7"/>
  <c r="C7"/>
  <c r="D7"/>
  <c r="B8"/>
  <c r="C8"/>
  <c r="D8"/>
  <c r="C3"/>
  <c r="D3"/>
  <c r="B3"/>
  <c r="D223" i="1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T77"/>
  <c r="D77"/>
  <c r="T76"/>
  <c r="D76"/>
  <c r="T75"/>
  <c r="D75"/>
  <c r="T74"/>
  <c r="D74"/>
  <c r="T73"/>
  <c r="D73"/>
  <c r="T72"/>
  <c r="T71"/>
  <c r="T70"/>
  <c r="D70"/>
  <c r="T69"/>
  <c r="D69"/>
  <c r="T68"/>
  <c r="D68"/>
  <c r="T67"/>
  <c r="D67"/>
  <c r="T66"/>
  <c r="D66"/>
  <c r="T65"/>
  <c r="D65"/>
  <c r="T64"/>
  <c r="D64"/>
  <c r="T63"/>
  <c r="D63"/>
  <c r="T62"/>
  <c r="D62"/>
  <c r="T61"/>
  <c r="D61"/>
  <c r="T60"/>
  <c r="D60"/>
  <c r="T59"/>
  <c r="D59"/>
  <c r="T58"/>
  <c r="D58"/>
  <c r="T57"/>
  <c r="H57"/>
  <c r="D57"/>
  <c r="T56"/>
  <c r="H56"/>
  <c r="D56"/>
  <c r="T55"/>
  <c r="H55"/>
  <c r="D55"/>
  <c r="T54"/>
  <c r="H54"/>
  <c r="D54"/>
  <c r="T53"/>
  <c r="H53"/>
  <c r="D53"/>
  <c r="T52"/>
  <c r="H52"/>
  <c r="D52"/>
  <c r="T51"/>
  <c r="H51"/>
  <c r="D51"/>
  <c r="T50"/>
  <c r="H50"/>
  <c r="D50"/>
  <c r="T49"/>
  <c r="H49"/>
  <c r="D49"/>
  <c r="T48"/>
  <c r="H48"/>
  <c r="D48"/>
  <c r="T47"/>
  <c r="H47"/>
  <c r="D47"/>
  <c r="T46"/>
  <c r="H46"/>
  <c r="D46"/>
  <c r="T45"/>
  <c r="H45"/>
  <c r="D45"/>
  <c r="T44"/>
  <c r="H44"/>
  <c r="D44"/>
  <c r="T43"/>
  <c r="D43"/>
  <c r="T42"/>
  <c r="D42"/>
  <c r="T41"/>
  <c r="H41"/>
  <c r="D41"/>
  <c r="T40"/>
  <c r="H40"/>
  <c r="D40"/>
  <c r="T39"/>
  <c r="H39"/>
  <c r="D39"/>
  <c r="T38"/>
  <c r="H38"/>
  <c r="D38"/>
  <c r="T37"/>
  <c r="H37"/>
  <c r="D37"/>
  <c r="T36"/>
  <c r="L36"/>
  <c r="H36"/>
  <c r="D36"/>
  <c r="T35"/>
  <c r="L35"/>
  <c r="H35"/>
  <c r="D35"/>
  <c r="T34"/>
  <c r="L34"/>
  <c r="H34"/>
  <c r="D34"/>
  <c r="T33"/>
  <c r="L33"/>
  <c r="H33"/>
  <c r="D33"/>
  <c r="T32"/>
  <c r="L32"/>
  <c r="H32"/>
  <c r="D32"/>
  <c r="T31"/>
  <c r="L31"/>
  <c r="H31"/>
  <c r="D31"/>
  <c r="T30"/>
  <c r="L30"/>
  <c r="H30"/>
  <c r="D30"/>
  <c r="T29"/>
  <c r="L29"/>
  <c r="H29"/>
  <c r="D29"/>
  <c r="T28"/>
  <c r="L28"/>
  <c r="H28"/>
  <c r="D28"/>
  <c r="T27"/>
  <c r="L27"/>
  <c r="H27"/>
  <c r="D27"/>
  <c r="T26"/>
  <c r="L26"/>
  <c r="H26"/>
  <c r="D26"/>
  <c r="T25"/>
  <c r="L25"/>
  <c r="H25"/>
  <c r="D25"/>
  <c r="T24"/>
  <c r="L24"/>
  <c r="H24"/>
  <c r="D24"/>
  <c r="T23"/>
  <c r="L23"/>
  <c r="H23"/>
  <c r="D23"/>
  <c r="T22"/>
  <c r="L22"/>
  <c r="H22"/>
  <c r="D22"/>
  <c r="T21"/>
  <c r="L21"/>
  <c r="H21"/>
  <c r="D21"/>
  <c r="T20"/>
  <c r="L20"/>
  <c r="H20"/>
  <c r="D20"/>
  <c r="T19"/>
  <c r="L19"/>
  <c r="H19"/>
  <c r="D19"/>
  <c r="T18"/>
  <c r="L18"/>
  <c r="H18"/>
  <c r="D18"/>
  <c r="T17"/>
  <c r="L17"/>
  <c r="H17"/>
  <c r="D17"/>
  <c r="T16"/>
  <c r="L16"/>
  <c r="H16"/>
  <c r="D16"/>
  <c r="T15"/>
  <c r="L15"/>
  <c r="H15"/>
  <c r="D15"/>
  <c r="T14"/>
  <c r="L14"/>
  <c r="H14"/>
  <c r="D14"/>
  <c r="T13"/>
  <c r="L13"/>
  <c r="H13"/>
  <c r="D13"/>
  <c r="T12"/>
  <c r="L12"/>
  <c r="H12"/>
  <c r="D12"/>
  <c r="T11"/>
  <c r="L11"/>
  <c r="H11"/>
  <c r="D11"/>
  <c r="T10"/>
  <c r="L10"/>
  <c r="H10"/>
  <c r="D10"/>
  <c r="T9"/>
  <c r="L9"/>
  <c r="H9"/>
  <c r="D9"/>
  <c r="T8"/>
  <c r="L8"/>
  <c r="H8"/>
  <c r="D8"/>
  <c r="T7"/>
  <c r="L7"/>
  <c r="H7"/>
  <c r="D7"/>
  <c r="T6"/>
  <c r="L6"/>
  <c r="H6"/>
  <c r="D6"/>
  <c r="T5"/>
  <c r="L5"/>
  <c r="H5"/>
  <c r="D5"/>
  <c r="T4"/>
  <c r="L4"/>
  <c r="H4"/>
  <c r="D4"/>
  <c r="T3"/>
  <c r="L3"/>
  <c r="H3"/>
  <c r="D3"/>
  <c r="E6" i="7" l="1"/>
  <c r="E5"/>
</calcChain>
</file>

<file path=xl/sharedStrings.xml><?xml version="1.0" encoding="utf-8"?>
<sst xmlns="http://schemas.openxmlformats.org/spreadsheetml/2006/main" count="538" uniqueCount="37">
  <si>
    <t>K14CREER RosaYFP 3,5 days</t>
    <phoneticPr fontId="0" type="noConversion"/>
  </si>
  <si>
    <t>K14CREER RosaYFP 1 week</t>
    <phoneticPr fontId="0" type="noConversion"/>
  </si>
  <si>
    <t>K14CREER RosaYFP 2 weeks</t>
    <phoneticPr fontId="0" type="noConversion"/>
  </si>
  <si>
    <t>K14CREER RosaYFP 4 weeks</t>
    <phoneticPr fontId="0" type="noConversion"/>
  </si>
  <si>
    <t>K14CREER RosaYFP 8 weeks</t>
    <phoneticPr fontId="0" type="noConversion"/>
  </si>
  <si>
    <t>mouse</t>
    <phoneticPr fontId="0" type="noConversion"/>
  </si>
  <si>
    <t>basal cells</t>
    <phoneticPr fontId="0" type="noConversion"/>
  </si>
  <si>
    <t>suprabasal cells</t>
    <phoneticPr fontId="0" type="noConversion"/>
  </si>
  <si>
    <t>total size</t>
    <phoneticPr fontId="0" type="noConversion"/>
  </si>
  <si>
    <t>F5</t>
    <phoneticPr fontId="0" type="noConversion"/>
  </si>
  <si>
    <t>M5</t>
    <phoneticPr fontId="0" type="noConversion"/>
  </si>
  <si>
    <t>F6</t>
    <phoneticPr fontId="0" type="noConversion"/>
  </si>
  <si>
    <t>M3</t>
    <phoneticPr fontId="0" type="noConversion"/>
  </si>
  <si>
    <t>M9</t>
    <phoneticPr fontId="0" type="noConversion"/>
  </si>
  <si>
    <t>M5</t>
    <phoneticPr fontId="0" type="noConversion"/>
  </si>
  <si>
    <t>M9</t>
    <phoneticPr fontId="0" type="noConversion"/>
  </si>
  <si>
    <t>M9</t>
    <phoneticPr fontId="0" type="noConversion"/>
  </si>
  <si>
    <t>suprabasal cells</t>
    <phoneticPr fontId="0" type="noConversion"/>
  </si>
  <si>
    <t>M4</t>
    <phoneticPr fontId="0" type="noConversion"/>
  </si>
  <si>
    <t>M7</t>
    <phoneticPr fontId="0" type="noConversion"/>
  </si>
  <si>
    <t>MA</t>
    <phoneticPr fontId="0" type="noConversion"/>
  </si>
  <si>
    <t>M9</t>
    <phoneticPr fontId="0" type="noConversion"/>
  </si>
  <si>
    <t>MA</t>
    <phoneticPr fontId="0" type="noConversion"/>
  </si>
  <si>
    <t>M6</t>
    <phoneticPr fontId="0" type="noConversion"/>
  </si>
  <si>
    <t>basal</t>
  </si>
  <si>
    <t>suprabasal</t>
  </si>
  <si>
    <t>time</t>
  </si>
  <si>
    <t>t</t>
  </si>
  <si>
    <t>lambda</t>
  </si>
  <si>
    <t>b</t>
  </si>
  <si>
    <t>s</t>
  </si>
  <si>
    <t>av</t>
  </si>
  <si>
    <t>err</t>
  </si>
  <si>
    <t>p_0</t>
  </si>
  <si>
    <t>theory</t>
  </si>
  <si>
    <t>theta</t>
  </si>
  <si>
    <t>av_fixed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</si>
</sst>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Fill="1" applyBorder="1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v>basal</c:v>
          </c:tx>
          <c:spPr>
            <a:ln w="28575">
              <a:noFill/>
            </a:ln>
          </c:spPr>
          <c:marker>
            <c:symbol val="plus"/>
            <c:size val="7"/>
          </c:marker>
          <c:errBars>
            <c:errDir val="y"/>
            <c:errBarType val="both"/>
            <c:errValType val="cust"/>
            <c:plus>
              <c:numRef>
                <c:f>averages!$B$8:$F$8</c:f>
                <c:numCache>
                  <c:formatCode>General</c:formatCode>
                  <c:ptCount val="5"/>
                  <c:pt idx="0">
                    <c:v>5.5766927375334403E-2</c:v>
                  </c:pt>
                  <c:pt idx="1">
                    <c:v>0.14754891442515133</c:v>
                  </c:pt>
                  <c:pt idx="2">
                    <c:v>0.40470132236373124</c:v>
                  </c:pt>
                  <c:pt idx="3">
                    <c:v>0.18569816285575277</c:v>
                  </c:pt>
                  <c:pt idx="4">
                    <c:v>0.20474843570079343</c:v>
                  </c:pt>
                </c:numCache>
              </c:numRef>
            </c:plus>
            <c:minus>
              <c:numRef>
                <c:f>averages!$B$8:$F$8</c:f>
                <c:numCache>
                  <c:formatCode>General</c:formatCode>
                  <c:ptCount val="5"/>
                  <c:pt idx="0">
                    <c:v>5.5766927375334403E-2</c:v>
                  </c:pt>
                  <c:pt idx="1">
                    <c:v>0.14754891442515133</c:v>
                  </c:pt>
                  <c:pt idx="2">
                    <c:v>0.40470132236373124</c:v>
                  </c:pt>
                  <c:pt idx="3">
                    <c:v>0.18569816285575277</c:v>
                  </c:pt>
                  <c:pt idx="4">
                    <c:v>0.20474843570079343</c:v>
                  </c:pt>
                </c:numCache>
              </c:numRef>
            </c:minus>
          </c:errBars>
          <c:xVal>
            <c:numRef>
              <c:f>averages!$B$4:$F$4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averages!$B$5:$F$5</c:f>
              <c:numCache>
                <c:formatCode>General</c:formatCode>
                <c:ptCount val="5"/>
                <c:pt idx="0">
                  <c:v>1.6728110599078341</c:v>
                </c:pt>
                <c:pt idx="1">
                  <c:v>2</c:v>
                </c:pt>
                <c:pt idx="2">
                  <c:v>2.6470588235294117</c:v>
                </c:pt>
                <c:pt idx="3">
                  <c:v>2.521276595744681</c:v>
                </c:pt>
                <c:pt idx="4">
                  <c:v>2.9333333333333331</c:v>
                </c:pt>
              </c:numCache>
            </c:numRef>
          </c:yVal>
        </c:ser>
        <c:ser>
          <c:idx val="1"/>
          <c:order val="1"/>
          <c:tx>
            <c:v>suprabasal</c:v>
          </c:tx>
          <c:spPr>
            <a:ln w="28575">
              <a:noFill/>
            </a:ln>
          </c:spPr>
          <c:marker>
            <c:symbol val="x"/>
            <c:size val="7"/>
          </c:marker>
          <c:errBars>
            <c:errDir val="y"/>
            <c:errBarType val="both"/>
            <c:errValType val="cust"/>
            <c:plus>
              <c:numRef>
                <c:f>averages!$B$9:$F$9</c:f>
                <c:numCache>
                  <c:formatCode>General</c:formatCode>
                  <c:ptCount val="5"/>
                  <c:pt idx="0">
                    <c:v>3.6609447888826377E-2</c:v>
                  </c:pt>
                  <c:pt idx="1">
                    <c:v>8.1238327832548793E-2</c:v>
                  </c:pt>
                  <c:pt idx="2">
                    <c:v>0.39856616244308202</c:v>
                  </c:pt>
                  <c:pt idx="3">
                    <c:v>0.22023053165693474</c:v>
                  </c:pt>
                  <c:pt idx="4">
                    <c:v>0.18058297320126895</c:v>
                  </c:pt>
                </c:numCache>
              </c:numRef>
            </c:plus>
            <c:minus>
              <c:numRef>
                <c:f>averages!$B$9:$F$9</c:f>
                <c:numCache>
                  <c:formatCode>General</c:formatCode>
                  <c:ptCount val="5"/>
                  <c:pt idx="0">
                    <c:v>3.6609447888826377E-2</c:v>
                  </c:pt>
                  <c:pt idx="1">
                    <c:v>8.1238327832548793E-2</c:v>
                  </c:pt>
                  <c:pt idx="2">
                    <c:v>0.39856616244308202</c:v>
                  </c:pt>
                  <c:pt idx="3">
                    <c:v>0.22023053165693474</c:v>
                  </c:pt>
                  <c:pt idx="4">
                    <c:v>0.18058297320126895</c:v>
                  </c:pt>
                </c:numCache>
              </c:numRef>
            </c:minus>
          </c:errBars>
          <c:xVal>
            <c:numRef>
              <c:f>averages!$B$4:$F$4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averages!$B$6:$F$6</c:f>
              <c:numCache>
                <c:formatCode>General</c:formatCode>
                <c:ptCount val="5"/>
                <c:pt idx="0">
                  <c:v>0.21658986175115208</c:v>
                </c:pt>
                <c:pt idx="1">
                  <c:v>0.35849056603773582</c:v>
                </c:pt>
                <c:pt idx="2">
                  <c:v>1.411764705882353</c:v>
                </c:pt>
                <c:pt idx="3">
                  <c:v>2</c:v>
                </c:pt>
                <c:pt idx="4">
                  <c:v>2.0133333333333332</c:v>
                </c:pt>
              </c:numCache>
            </c:numRef>
          </c:yVal>
        </c:ser>
        <c:ser>
          <c:idx val="2"/>
          <c:order val="2"/>
          <c:tx>
            <c:v>total</c:v>
          </c:tx>
          <c:spPr>
            <a:ln w="28575">
              <a:noFill/>
            </a:ln>
          </c:spPr>
          <c:marker>
            <c:symbol val="star"/>
            <c:size val="7"/>
          </c:marker>
          <c:errBars>
            <c:errDir val="y"/>
            <c:errBarType val="both"/>
            <c:errValType val="cust"/>
            <c:plus>
              <c:numRef>
                <c:f>averages!$B$10:$F$10</c:f>
                <c:numCache>
                  <c:formatCode>General</c:formatCode>
                  <c:ptCount val="5"/>
                  <c:pt idx="0">
                    <c:v>6.4557261410699993E-2</c:v>
                  </c:pt>
                  <c:pt idx="1">
                    <c:v>0.17684203594396911</c:v>
                  </c:pt>
                  <c:pt idx="2">
                    <c:v>0.76456875227341092</c:v>
                  </c:pt>
                  <c:pt idx="3">
                    <c:v>0.34812591811377863</c:v>
                  </c:pt>
                  <c:pt idx="4">
                    <c:v>0.32543433670635857</c:v>
                  </c:pt>
                </c:numCache>
              </c:numRef>
            </c:plus>
            <c:minus>
              <c:numRef>
                <c:f>averages!$B$10:$F$10</c:f>
                <c:numCache>
                  <c:formatCode>General</c:formatCode>
                  <c:ptCount val="5"/>
                  <c:pt idx="0">
                    <c:v>6.4557261410699993E-2</c:v>
                  </c:pt>
                  <c:pt idx="1">
                    <c:v>0.17684203594396911</c:v>
                  </c:pt>
                  <c:pt idx="2">
                    <c:v>0.76456875227341092</c:v>
                  </c:pt>
                  <c:pt idx="3">
                    <c:v>0.34812591811377863</c:v>
                  </c:pt>
                  <c:pt idx="4">
                    <c:v>0.32543433670635857</c:v>
                  </c:pt>
                </c:numCache>
              </c:numRef>
            </c:minus>
          </c:errBars>
          <c:xVal>
            <c:numRef>
              <c:f>averages!$B$4:$F$4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averages!$B$7:$F$7</c:f>
              <c:numCache>
                <c:formatCode>General</c:formatCode>
                <c:ptCount val="5"/>
                <c:pt idx="0">
                  <c:v>1.8894009216589862</c:v>
                </c:pt>
                <c:pt idx="1">
                  <c:v>2.358490566037736</c:v>
                </c:pt>
                <c:pt idx="2">
                  <c:v>4.0588235294117645</c:v>
                </c:pt>
                <c:pt idx="3">
                  <c:v>4.5212765957446805</c:v>
                </c:pt>
                <c:pt idx="4">
                  <c:v>4.9466666666666663</c:v>
                </c:pt>
              </c:numCache>
            </c:numRef>
          </c:yVal>
        </c:ser>
        <c:ser>
          <c:idx val="3"/>
          <c:order val="3"/>
          <c:tx>
            <c:v>basal (theory)</c:v>
          </c:tx>
          <c:marker>
            <c:symbol val="none"/>
          </c:marker>
          <c:xVal>
            <c:numRef>
              <c:f>averages!$B$14:$B$52</c:f>
              <c:numCache>
                <c:formatCode>General</c:formatCode>
                <c:ptCount val="3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</c:numCache>
            </c:numRef>
          </c:xVal>
          <c:yVal>
            <c:numRef>
              <c:f>averages!$C$14:$C$52</c:f>
              <c:numCache>
                <c:formatCode>General</c:formatCode>
                <c:ptCount val="39"/>
                <c:pt idx="0">
                  <c:v>1.5</c:v>
                </c:pt>
                <c:pt idx="1">
                  <c:v>1.8212072294977899</c:v>
                </c:pt>
                <c:pt idx="2">
                  <c:v>1.95743401905074</c:v>
                </c:pt>
                <c:pt idx="3">
                  <c:v>2.02984053288275</c:v>
                </c:pt>
                <c:pt idx="4">
                  <c:v>2.0797250434458299</c:v>
                </c:pt>
                <c:pt idx="5">
                  <c:v>2.12160821488242</c:v>
                </c:pt>
                <c:pt idx="6">
                  <c:v>2.16065069405788</c:v>
                </c:pt>
                <c:pt idx="7">
                  <c:v>2.1986904662164402</c:v>
                </c:pt>
                <c:pt idx="8">
                  <c:v>2.23637723024886</c:v>
                </c:pt>
                <c:pt idx="9">
                  <c:v>2.27394187610561</c:v>
                </c:pt>
                <c:pt idx="10">
                  <c:v>2.3114634462176902</c:v>
                </c:pt>
                <c:pt idx="11">
                  <c:v>2.3489707485175302</c:v>
                </c:pt>
                <c:pt idx="12">
                  <c:v>2.3864731303898599</c:v>
                </c:pt>
                <c:pt idx="13">
                  <c:v>2.4239739105818399</c:v>
                </c:pt>
                <c:pt idx="14">
                  <c:v>2.4614741091789698</c:v>
                </c:pt>
                <c:pt idx="15">
                  <c:v>2.4989742471816299</c:v>
                </c:pt>
                <c:pt idx="16">
                  <c:v>2.5364741977589098</c:v>
                </c:pt>
                <c:pt idx="17">
                  <c:v>2.57397420230927</c:v>
                </c:pt>
                <c:pt idx="18">
                  <c:v>2.6114742759501302</c:v>
                </c:pt>
                <c:pt idx="19">
                  <c:v>2.64897418592366</c:v>
                </c:pt>
                <c:pt idx="20">
                  <c:v>2.68647419529391</c:v>
                </c:pt>
                <c:pt idx="21">
                  <c:v>2.7239742820740398</c:v>
                </c:pt>
                <c:pt idx="22">
                  <c:v>2.7614741912639902</c:v>
                </c:pt>
                <c:pt idx="23">
                  <c:v>2.7989741765362002</c:v>
                </c:pt>
                <c:pt idx="24">
                  <c:v>2.8364742707379502</c:v>
                </c:pt>
                <c:pt idx="25">
                  <c:v>2.8739742425568999</c:v>
                </c:pt>
                <c:pt idx="26">
                  <c:v>2.9114741483719699</c:v>
                </c:pt>
                <c:pt idx="27">
                  <c:v>2.94897418087902</c:v>
                </c:pt>
                <c:pt idx="28">
                  <c:v>2.9864742926244898</c:v>
                </c:pt>
                <c:pt idx="29">
                  <c:v>3.02397421618118</c:v>
                </c:pt>
                <c:pt idx="30">
                  <c:v>3.06147412937373</c:v>
                </c:pt>
                <c:pt idx="31">
                  <c:v>3.0989741620723099</c:v>
                </c:pt>
                <c:pt idx="32">
                  <c:v>3.1364742422671799</c:v>
                </c:pt>
                <c:pt idx="33">
                  <c:v>3.1739741867113</c:v>
                </c:pt>
                <c:pt idx="34">
                  <c:v>3.2114741254752399</c:v>
                </c:pt>
                <c:pt idx="35">
                  <c:v>3.2489741501137299</c:v>
                </c:pt>
                <c:pt idx="36">
                  <c:v>3.2864742090753398</c:v>
                </c:pt>
                <c:pt idx="37">
                  <c:v>3.32397416796926</c:v>
                </c:pt>
                <c:pt idx="38">
                  <c:v>3.3614741235741001</c:v>
                </c:pt>
              </c:numCache>
            </c:numRef>
          </c:yVal>
        </c:ser>
        <c:ser>
          <c:idx val="4"/>
          <c:order val="4"/>
          <c:tx>
            <c:v>suprabasal (theory)</c:v>
          </c:tx>
          <c:marker>
            <c:symbol val="none"/>
          </c:marker>
          <c:xVal>
            <c:numRef>
              <c:f>averages!$B$14:$B$52</c:f>
              <c:numCache>
                <c:formatCode>General</c:formatCode>
                <c:ptCount val="3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</c:numCache>
            </c:numRef>
          </c:xVal>
          <c:yVal>
            <c:numRef>
              <c:f>averages!$D$14:$D$52</c:f>
              <c:numCache>
                <c:formatCode>General</c:formatCode>
                <c:ptCount val="39"/>
                <c:pt idx="0">
                  <c:v>0</c:v>
                </c:pt>
                <c:pt idx="1">
                  <c:v>0.16661701637333101</c:v>
                </c:pt>
                <c:pt idx="2">
                  <c:v>0.47748098552738599</c:v>
                </c:pt>
                <c:pt idx="3">
                  <c:v>0.808841720676306</c:v>
                </c:pt>
                <c:pt idx="4">
                  <c:v>1.1232250364659</c:v>
                </c:pt>
                <c:pt idx="5">
                  <c:v>1.4107909206643701</c:v>
                </c:pt>
                <c:pt idx="6">
                  <c:v>1.67094959955095</c:v>
                </c:pt>
                <c:pt idx="7">
                  <c:v>1.9062056961160401</c:v>
                </c:pt>
                <c:pt idx="8">
                  <c:v>2.11967535645153</c:v>
                </c:pt>
                <c:pt idx="9">
                  <c:v>2.3143502064516501</c:v>
                </c:pt>
                <c:pt idx="10">
                  <c:v>2.49292780660701</c:v>
                </c:pt>
                <c:pt idx="11">
                  <c:v>2.6577629437391601</c:v>
                </c:pt>
                <c:pt idx="12">
                  <c:v>2.8108910959820101</c:v>
                </c:pt>
                <c:pt idx="13">
                  <c:v>2.9540115408631999</c:v>
                </c:pt>
                <c:pt idx="14">
                  <c:v>3.0885781295671202</c:v>
                </c:pt>
                <c:pt idx="15">
                  <c:v>3.21583212673481</c:v>
                </c:pt>
                <c:pt idx="16">
                  <c:v>3.3368231668089301</c:v>
                </c:pt>
                <c:pt idx="17">
                  <c:v>3.4524391674717898</c:v>
                </c:pt>
                <c:pt idx="18">
                  <c:v>3.56343814748063</c:v>
                </c:pt>
                <c:pt idx="19">
                  <c:v>3.6704650500365301</c:v>
                </c:pt>
                <c:pt idx="20">
                  <c:v>3.7740672306560401</c:v>
                </c:pt>
                <c:pt idx="21">
                  <c:v>3.8747101933649799</c:v>
                </c:pt>
                <c:pt idx="22">
                  <c:v>3.9727920178285001</c:v>
                </c:pt>
                <c:pt idx="23">
                  <c:v>4.0686530023948597</c:v>
                </c:pt>
                <c:pt idx="24">
                  <c:v>4.1625823356948599</c:v>
                </c:pt>
                <c:pt idx="25">
                  <c:v>4.2548270181458303</c:v>
                </c:pt>
                <c:pt idx="26">
                  <c:v>4.3455997258044103</c:v>
                </c:pt>
                <c:pt idx="27">
                  <c:v>4.4350828157010698</c:v>
                </c:pt>
                <c:pt idx="28">
                  <c:v>4.5234318185912397</c:v>
                </c:pt>
                <c:pt idx="29">
                  <c:v>4.6107801841558098</c:v>
                </c:pt>
                <c:pt idx="30">
                  <c:v>4.6972439020402996</c:v>
                </c:pt>
                <c:pt idx="31">
                  <c:v>4.78292283149979</c:v>
                </c:pt>
                <c:pt idx="32">
                  <c:v>4.8679025769505397</c:v>
                </c:pt>
                <c:pt idx="33">
                  <c:v>4.95225711867442</c:v>
                </c:pt>
                <c:pt idx="34">
                  <c:v>5.0360513263636602</c:v>
                </c:pt>
                <c:pt idx="35">
                  <c:v>5.1193414697105704</c:v>
                </c:pt>
                <c:pt idx="36">
                  <c:v>5.2021761490954797</c:v>
                </c:pt>
                <c:pt idx="37">
                  <c:v>5.2845977005946398</c:v>
                </c:pt>
                <c:pt idx="38">
                  <c:v>5.3666436881039301</c:v>
                </c:pt>
              </c:numCache>
            </c:numRef>
          </c:yVal>
        </c:ser>
        <c:ser>
          <c:idx val="5"/>
          <c:order val="5"/>
          <c:tx>
            <c:v>total (theory)</c:v>
          </c:tx>
          <c:marker>
            <c:symbol val="none"/>
          </c:marker>
          <c:xVal>
            <c:numRef>
              <c:f>averages!$B$14:$B$52</c:f>
              <c:numCache>
                <c:formatCode>General</c:formatCode>
                <c:ptCount val="3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</c:numCache>
            </c:numRef>
          </c:xVal>
          <c:yVal>
            <c:numRef>
              <c:f>averages!$E$14:$E$52</c:f>
              <c:numCache>
                <c:formatCode>General</c:formatCode>
                <c:ptCount val="39"/>
                <c:pt idx="0">
                  <c:v>1.5</c:v>
                </c:pt>
                <c:pt idx="1">
                  <c:v>1.9878242458711299</c:v>
                </c:pt>
                <c:pt idx="2">
                  <c:v>2.43491500457813</c:v>
                </c:pt>
                <c:pt idx="3">
                  <c:v>2.8386822535590501</c:v>
                </c:pt>
                <c:pt idx="4">
                  <c:v>3.2029500799117301</c:v>
                </c:pt>
                <c:pt idx="5">
                  <c:v>3.5323991355467901</c:v>
                </c:pt>
                <c:pt idx="6">
                  <c:v>3.83160029360883</c:v>
                </c:pt>
                <c:pt idx="7">
                  <c:v>4.10489616233248</c:v>
                </c:pt>
                <c:pt idx="8">
                  <c:v>4.3560525867003896</c:v>
                </c:pt>
                <c:pt idx="9">
                  <c:v>4.5882920825572597</c:v>
                </c:pt>
                <c:pt idx="10">
                  <c:v>4.8043912528246899</c:v>
                </c:pt>
                <c:pt idx="11">
                  <c:v>5.0067336922566801</c:v>
                </c:pt>
                <c:pt idx="12">
                  <c:v>5.19736422637187</c:v>
                </c:pt>
                <c:pt idx="13">
                  <c:v>5.3779854514450403</c:v>
                </c:pt>
                <c:pt idx="14">
                  <c:v>5.5500522387460904</c:v>
                </c:pt>
                <c:pt idx="15">
                  <c:v>5.7148063739164403</c:v>
                </c:pt>
                <c:pt idx="16">
                  <c:v>5.8732973645678399</c:v>
                </c:pt>
                <c:pt idx="17">
                  <c:v>6.0264133697810696</c:v>
                </c:pt>
                <c:pt idx="18">
                  <c:v>6.1749124234307597</c:v>
                </c:pt>
                <c:pt idx="19">
                  <c:v>6.3194392359601803</c:v>
                </c:pt>
                <c:pt idx="20">
                  <c:v>6.4605414259499501</c:v>
                </c:pt>
                <c:pt idx="21">
                  <c:v>6.5986844754390299</c:v>
                </c:pt>
                <c:pt idx="22">
                  <c:v>6.7342662090924899</c:v>
                </c:pt>
                <c:pt idx="23">
                  <c:v>6.8676271789310501</c:v>
                </c:pt>
                <c:pt idx="24">
                  <c:v>6.9990566064328101</c:v>
                </c:pt>
                <c:pt idx="25">
                  <c:v>7.1288012607027298</c:v>
                </c:pt>
                <c:pt idx="26">
                  <c:v>7.2570738741763803</c:v>
                </c:pt>
                <c:pt idx="27">
                  <c:v>7.3840569965800897</c:v>
                </c:pt>
                <c:pt idx="28">
                  <c:v>7.5099061112157299</c:v>
                </c:pt>
                <c:pt idx="29">
                  <c:v>7.6347544003369903</c:v>
                </c:pt>
                <c:pt idx="30">
                  <c:v>7.7587180314140198</c:v>
                </c:pt>
                <c:pt idx="31">
                  <c:v>7.8818969935721004</c:v>
                </c:pt>
                <c:pt idx="32">
                  <c:v>8.00437681921772</c:v>
                </c:pt>
                <c:pt idx="33">
                  <c:v>8.1262313053857191</c:v>
                </c:pt>
                <c:pt idx="34">
                  <c:v>8.2475254518389001</c:v>
                </c:pt>
                <c:pt idx="35">
                  <c:v>8.3683156198242905</c:v>
                </c:pt>
                <c:pt idx="36">
                  <c:v>8.4886503581708208</c:v>
                </c:pt>
                <c:pt idx="37">
                  <c:v>8.6085718685638994</c:v>
                </c:pt>
                <c:pt idx="38">
                  <c:v>8.72811781167802</c:v>
                </c:pt>
              </c:numCache>
            </c:numRef>
          </c:yVal>
        </c:ser>
        <c:axId val="56713216"/>
        <c:axId val="56714752"/>
      </c:scatterChart>
      <c:valAx>
        <c:axId val="56713216"/>
        <c:scaling>
          <c:orientation val="minMax"/>
          <c:max val="20"/>
          <c:min val="0"/>
        </c:scaling>
        <c:axPos val="b"/>
        <c:numFmt formatCode="General" sourceLinked="1"/>
        <c:tickLblPos val="nextTo"/>
        <c:crossAx val="56714752"/>
        <c:crosses val="autoZero"/>
        <c:crossBetween val="midCat"/>
      </c:valAx>
      <c:valAx>
        <c:axId val="56714752"/>
        <c:scaling>
          <c:orientation val="minMax"/>
        </c:scaling>
        <c:axPos val="l"/>
        <c:majorGridlines/>
        <c:numFmt formatCode="General" sourceLinked="1"/>
        <c:tickLblPos val="nextTo"/>
        <c:crossAx val="56713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v>theory</c:v>
          </c:tx>
          <c:marker>
            <c:symbol val="none"/>
          </c:marker>
          <c:xVal>
            <c:numRef>
              <c:f>extinction!$B$1:$G$1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</c:numCache>
            </c:numRef>
          </c:xVal>
          <c:yVal>
            <c:numRef>
              <c:f>extinction!$B$17:$G$17</c:f>
              <c:numCache>
                <c:formatCode>General</c:formatCode>
                <c:ptCount val="6"/>
                <c:pt idx="0">
                  <c:v>0.99611947535375467</c:v>
                </c:pt>
                <c:pt idx="1">
                  <c:v>0.98306842728143118</c:v>
                </c:pt>
                <c:pt idx="2">
                  <c:v>0.94673232545962849</c:v>
                </c:pt>
                <c:pt idx="3">
                  <c:v>0.88010426221084248</c:v>
                </c:pt>
                <c:pt idx="4">
                  <c:v>0.79149436495122449</c:v>
                </c:pt>
                <c:pt idx="5">
                  <c:v>0.73637321064435501</c:v>
                </c:pt>
              </c:numCache>
            </c:numRef>
          </c:yVal>
        </c:ser>
        <c:ser>
          <c:idx val="1"/>
          <c:order val="1"/>
          <c:tx>
            <c:v>experiment</c:v>
          </c:tx>
          <c:spPr>
            <a:ln>
              <a:noFill/>
            </a:ln>
          </c:spPr>
          <c:errBars>
            <c:errDir val="y"/>
            <c:errBarType val="both"/>
            <c:errValType val="cust"/>
            <c:plus>
              <c:numRef>
                <c:f>extinction!$B$3:$H$3</c:f>
                <c:numCache>
                  <c:formatCode>General</c:formatCode>
                  <c:ptCount val="7"/>
                  <c:pt idx="0">
                    <c:v>1.3984909129208186E-2</c:v>
                  </c:pt>
                  <c:pt idx="1">
                    <c:v>4.7888386123679787E-2</c:v>
                  </c:pt>
                  <c:pt idx="2">
                    <c:v>4.4307152760786651E-2</c:v>
                  </c:pt>
                  <c:pt idx="3">
                    <c:v>8.6035864982217519E-3</c:v>
                  </c:pt>
                  <c:pt idx="4">
                    <c:v>4.6782336913003004E-3</c:v>
                  </c:pt>
                  <c:pt idx="5">
                    <c:v>3.7979539641944449E-2</c:v>
                  </c:pt>
                </c:numCache>
              </c:numRef>
            </c:plus>
            <c:minus>
              <c:numRef>
                <c:f>extinction!$B$3:$G$3</c:f>
                <c:numCache>
                  <c:formatCode>General</c:formatCode>
                  <c:ptCount val="6"/>
                  <c:pt idx="0">
                    <c:v>1.3984909129208186E-2</c:v>
                  </c:pt>
                  <c:pt idx="1">
                    <c:v>4.7888386123679787E-2</c:v>
                  </c:pt>
                  <c:pt idx="2">
                    <c:v>4.4307152760786651E-2</c:v>
                  </c:pt>
                  <c:pt idx="3">
                    <c:v>8.6035864982217519E-3</c:v>
                  </c:pt>
                  <c:pt idx="4">
                    <c:v>4.6782336913003004E-3</c:v>
                  </c:pt>
                  <c:pt idx="5">
                    <c:v>3.7979539641944449E-2</c:v>
                  </c:pt>
                </c:numCache>
              </c:numRef>
            </c:minus>
          </c:errBars>
          <c:xVal>
            <c:numRef>
              <c:f>extinction!$B$1:$G$1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</c:numCache>
            </c:numRef>
          </c:xVal>
          <c:yVal>
            <c:numRef>
              <c:f>extinction!$B$18:$G$18</c:f>
              <c:numCache>
                <c:formatCode>General</c:formatCode>
                <c:ptCount val="6"/>
                <c:pt idx="0">
                  <c:v>0.99611947535375467</c:v>
                </c:pt>
                <c:pt idx="1">
                  <c:v>0.93587097974044653</c:v>
                </c:pt>
                <c:pt idx="2">
                  <c:v>0.87738244012238831</c:v>
                </c:pt>
                <c:pt idx="3">
                  <c:v>0.91007572204759668</c:v>
                </c:pt>
                <c:pt idx="4">
                  <c:v>0.78905072253385833</c:v>
                </c:pt>
                <c:pt idx="5">
                  <c:v>0.81599336061322525</c:v>
                </c:pt>
              </c:numCache>
            </c:numRef>
          </c:yVal>
        </c:ser>
        <c:axId val="56932608"/>
        <c:axId val="56942592"/>
      </c:scatterChart>
      <c:valAx>
        <c:axId val="56932608"/>
        <c:scaling>
          <c:orientation val="minMax"/>
        </c:scaling>
        <c:axPos val="b"/>
        <c:numFmt formatCode="General" sourceLinked="1"/>
        <c:tickLblPos val="nextTo"/>
        <c:crossAx val="56942592"/>
        <c:crosses val="autoZero"/>
        <c:crossBetween val="midCat"/>
      </c:valAx>
      <c:valAx>
        <c:axId val="56942592"/>
        <c:scaling>
          <c:orientation val="minMax"/>
          <c:max val="1"/>
          <c:min val="0.6000000000000002"/>
        </c:scaling>
        <c:axPos val="l"/>
        <c:majorGridlines/>
        <c:numFmt formatCode="General" sourceLinked="1"/>
        <c:tickLblPos val="nextTo"/>
        <c:crossAx val="569326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11</xdr:row>
      <xdr:rowOff>19050</xdr:rowOff>
    </xdr:from>
    <xdr:to>
      <xdr:col>15</xdr:col>
      <xdr:colOff>647700</xdr:colOff>
      <xdr:row>34</xdr:row>
      <xdr:rowOff>95251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9525</xdr:rowOff>
    </xdr:from>
    <xdr:to>
      <xdr:col>15</xdr:col>
      <xdr:colOff>47625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3"/>
  <sheetViews>
    <sheetView topLeftCell="G1" workbookViewId="0">
      <selection activeCell="O5" sqref="O5"/>
    </sheetView>
  </sheetViews>
  <sheetFormatPr defaultColWidth="11" defaultRowHeight="12.75"/>
  <sheetData>
    <row r="1" spans="1:20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 t="s">
        <v>2</v>
      </c>
      <c r="J1" s="9"/>
      <c r="K1" s="9"/>
      <c r="L1" s="9"/>
      <c r="M1" s="9" t="s">
        <v>3</v>
      </c>
      <c r="N1" s="9"/>
      <c r="O1" s="9"/>
      <c r="P1" s="9"/>
      <c r="Q1" s="9" t="s">
        <v>4</v>
      </c>
      <c r="R1" s="9"/>
      <c r="S1" s="9"/>
      <c r="T1" s="9"/>
    </row>
    <row r="2" spans="1:20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 spans="1:20">
      <c r="A3" t="s">
        <v>9</v>
      </c>
      <c r="B3">
        <v>1</v>
      </c>
      <c r="C3">
        <v>0</v>
      </c>
      <c r="D3">
        <f t="shared" ref="D3:D66" si="0">C3+B3</f>
        <v>1</v>
      </c>
      <c r="E3" t="s">
        <v>10</v>
      </c>
      <c r="F3">
        <v>1</v>
      </c>
      <c r="G3">
        <v>0</v>
      </c>
      <c r="H3">
        <f t="shared" ref="H3:H41" si="1">G3+F3</f>
        <v>1</v>
      </c>
      <c r="I3" s="1" t="s">
        <v>11</v>
      </c>
      <c r="J3" s="2">
        <v>1</v>
      </c>
      <c r="K3" s="2">
        <v>0</v>
      </c>
      <c r="L3">
        <f t="shared" ref="L3:L36" si="2">K3+J3</f>
        <v>1</v>
      </c>
      <c r="M3" s="1" t="s">
        <v>12</v>
      </c>
      <c r="N3" s="2">
        <v>1</v>
      </c>
      <c r="O3" s="2">
        <v>0</v>
      </c>
      <c r="P3">
        <v>1</v>
      </c>
      <c r="Q3" s="1" t="s">
        <v>13</v>
      </c>
      <c r="R3" s="2">
        <v>1</v>
      </c>
      <c r="S3" s="2">
        <v>0</v>
      </c>
      <c r="T3">
        <f t="shared" ref="T3:T66" si="3">S3+R3</f>
        <v>1</v>
      </c>
    </row>
    <row r="4" spans="1:20">
      <c r="A4" t="s">
        <v>9</v>
      </c>
      <c r="B4">
        <v>1</v>
      </c>
      <c r="C4">
        <v>0</v>
      </c>
      <c r="D4">
        <f t="shared" si="0"/>
        <v>1</v>
      </c>
      <c r="E4" t="s">
        <v>14</v>
      </c>
      <c r="F4">
        <v>1</v>
      </c>
      <c r="G4">
        <v>0</v>
      </c>
      <c r="H4">
        <f t="shared" si="1"/>
        <v>1</v>
      </c>
      <c r="I4" s="1" t="s">
        <v>11</v>
      </c>
      <c r="J4" s="2">
        <v>1</v>
      </c>
      <c r="K4" s="2">
        <v>0</v>
      </c>
      <c r="L4">
        <f t="shared" si="2"/>
        <v>1</v>
      </c>
      <c r="M4" s="1" t="s">
        <v>12</v>
      </c>
      <c r="N4" s="2">
        <v>1</v>
      </c>
      <c r="O4" s="2">
        <v>0</v>
      </c>
      <c r="P4">
        <v>1</v>
      </c>
      <c r="Q4" s="1" t="s">
        <v>13</v>
      </c>
      <c r="R4" s="2">
        <v>1</v>
      </c>
      <c r="S4" s="2">
        <v>0</v>
      </c>
      <c r="T4">
        <f t="shared" si="3"/>
        <v>1</v>
      </c>
    </row>
    <row r="5" spans="1:20">
      <c r="A5" t="s">
        <v>9</v>
      </c>
      <c r="B5">
        <v>1</v>
      </c>
      <c r="C5">
        <v>0</v>
      </c>
      <c r="D5">
        <f t="shared" si="0"/>
        <v>1</v>
      </c>
      <c r="E5" t="s">
        <v>14</v>
      </c>
      <c r="F5">
        <v>1</v>
      </c>
      <c r="G5">
        <v>0</v>
      </c>
      <c r="H5">
        <f t="shared" si="1"/>
        <v>1</v>
      </c>
      <c r="I5" s="1" t="s">
        <v>11</v>
      </c>
      <c r="J5" s="2">
        <v>1</v>
      </c>
      <c r="K5">
        <v>1</v>
      </c>
      <c r="L5">
        <f t="shared" si="2"/>
        <v>2</v>
      </c>
      <c r="M5" s="1" t="s">
        <v>12</v>
      </c>
      <c r="N5" s="2">
        <v>1</v>
      </c>
      <c r="O5" s="2">
        <v>0</v>
      </c>
      <c r="P5">
        <v>1</v>
      </c>
      <c r="Q5" s="1" t="s">
        <v>13</v>
      </c>
      <c r="R5" s="2">
        <v>1</v>
      </c>
      <c r="S5" s="2">
        <v>0</v>
      </c>
      <c r="T5">
        <f t="shared" si="3"/>
        <v>1</v>
      </c>
    </row>
    <row r="6" spans="1:20">
      <c r="A6" t="s">
        <v>9</v>
      </c>
      <c r="B6">
        <v>1</v>
      </c>
      <c r="C6">
        <v>0</v>
      </c>
      <c r="D6">
        <f t="shared" si="0"/>
        <v>1</v>
      </c>
      <c r="E6" t="s">
        <v>14</v>
      </c>
      <c r="F6">
        <v>1</v>
      </c>
      <c r="G6">
        <v>0</v>
      </c>
      <c r="H6">
        <f t="shared" si="1"/>
        <v>1</v>
      </c>
      <c r="I6" s="1" t="s">
        <v>11</v>
      </c>
      <c r="J6" s="2">
        <v>1</v>
      </c>
      <c r="K6" s="2">
        <v>1</v>
      </c>
      <c r="L6">
        <f t="shared" si="2"/>
        <v>2</v>
      </c>
      <c r="M6" s="1" t="s">
        <v>12</v>
      </c>
      <c r="N6" s="2">
        <v>1</v>
      </c>
      <c r="O6" s="2">
        <v>1</v>
      </c>
      <c r="P6">
        <v>2</v>
      </c>
      <c r="Q6" s="1" t="s">
        <v>13</v>
      </c>
      <c r="R6" s="2">
        <v>2</v>
      </c>
      <c r="S6" s="2">
        <v>0</v>
      </c>
      <c r="T6">
        <f t="shared" si="3"/>
        <v>2</v>
      </c>
    </row>
    <row r="7" spans="1:20">
      <c r="A7" t="s">
        <v>9</v>
      </c>
      <c r="B7">
        <v>1</v>
      </c>
      <c r="C7">
        <v>0</v>
      </c>
      <c r="D7">
        <f t="shared" si="0"/>
        <v>1</v>
      </c>
      <c r="E7" t="s">
        <v>14</v>
      </c>
      <c r="F7">
        <v>1</v>
      </c>
      <c r="G7">
        <v>0</v>
      </c>
      <c r="H7">
        <f t="shared" si="1"/>
        <v>1</v>
      </c>
      <c r="I7" s="1" t="s">
        <v>11</v>
      </c>
      <c r="J7" s="2">
        <v>1</v>
      </c>
      <c r="K7" s="2">
        <v>1</v>
      </c>
      <c r="L7">
        <f t="shared" si="2"/>
        <v>2</v>
      </c>
      <c r="M7" s="1" t="s">
        <v>12</v>
      </c>
      <c r="N7" s="2">
        <v>1</v>
      </c>
      <c r="O7" s="2">
        <v>1</v>
      </c>
      <c r="P7">
        <v>2</v>
      </c>
      <c r="Q7" s="1" t="s">
        <v>13</v>
      </c>
      <c r="R7" s="2">
        <v>2</v>
      </c>
      <c r="S7" s="2">
        <v>0</v>
      </c>
      <c r="T7">
        <f t="shared" si="3"/>
        <v>2</v>
      </c>
    </row>
    <row r="8" spans="1:20">
      <c r="A8" t="s">
        <v>9</v>
      </c>
      <c r="B8">
        <v>1</v>
      </c>
      <c r="C8">
        <v>0</v>
      </c>
      <c r="D8">
        <f t="shared" si="0"/>
        <v>1</v>
      </c>
      <c r="E8" t="s">
        <v>14</v>
      </c>
      <c r="F8">
        <v>1</v>
      </c>
      <c r="G8">
        <v>0</v>
      </c>
      <c r="H8">
        <f t="shared" si="1"/>
        <v>1</v>
      </c>
      <c r="I8" s="1" t="s">
        <v>11</v>
      </c>
      <c r="J8" s="2">
        <v>1</v>
      </c>
      <c r="K8" s="2">
        <v>1</v>
      </c>
      <c r="L8">
        <f t="shared" si="2"/>
        <v>2</v>
      </c>
      <c r="M8" s="1" t="s">
        <v>12</v>
      </c>
      <c r="N8" s="2">
        <v>1</v>
      </c>
      <c r="O8" s="2">
        <v>1</v>
      </c>
      <c r="P8">
        <v>2</v>
      </c>
      <c r="Q8" s="1" t="s">
        <v>13</v>
      </c>
      <c r="R8" s="2">
        <v>2</v>
      </c>
      <c r="S8" s="2">
        <v>0</v>
      </c>
      <c r="T8">
        <f t="shared" si="3"/>
        <v>2</v>
      </c>
    </row>
    <row r="9" spans="1:20">
      <c r="A9" t="s">
        <v>9</v>
      </c>
      <c r="B9">
        <v>1</v>
      </c>
      <c r="C9">
        <v>0</v>
      </c>
      <c r="D9">
        <f t="shared" si="0"/>
        <v>1</v>
      </c>
      <c r="E9" t="s">
        <v>14</v>
      </c>
      <c r="F9">
        <v>1</v>
      </c>
      <c r="G9">
        <v>0</v>
      </c>
      <c r="H9">
        <f t="shared" si="1"/>
        <v>1</v>
      </c>
      <c r="I9" s="1" t="s">
        <v>11</v>
      </c>
      <c r="J9" s="2">
        <v>1</v>
      </c>
      <c r="K9" s="2">
        <v>1</v>
      </c>
      <c r="L9">
        <f t="shared" si="2"/>
        <v>2</v>
      </c>
      <c r="M9" s="1" t="s">
        <v>12</v>
      </c>
      <c r="N9" s="2">
        <v>1</v>
      </c>
      <c r="O9" s="2">
        <v>1</v>
      </c>
      <c r="P9">
        <v>2</v>
      </c>
      <c r="Q9" s="1" t="s">
        <v>13</v>
      </c>
      <c r="R9" s="2">
        <v>2</v>
      </c>
      <c r="S9" s="2">
        <v>0</v>
      </c>
      <c r="T9">
        <f t="shared" si="3"/>
        <v>2</v>
      </c>
    </row>
    <row r="10" spans="1:20">
      <c r="A10" t="s">
        <v>9</v>
      </c>
      <c r="B10">
        <v>1</v>
      </c>
      <c r="C10">
        <v>0</v>
      </c>
      <c r="D10">
        <f t="shared" si="0"/>
        <v>1</v>
      </c>
      <c r="E10" t="s">
        <v>14</v>
      </c>
      <c r="F10">
        <v>1</v>
      </c>
      <c r="G10">
        <v>0</v>
      </c>
      <c r="H10">
        <f t="shared" si="1"/>
        <v>1</v>
      </c>
      <c r="I10" s="1" t="s">
        <v>11</v>
      </c>
      <c r="J10" s="2">
        <v>1</v>
      </c>
      <c r="K10" s="2">
        <v>1</v>
      </c>
      <c r="L10">
        <f t="shared" si="2"/>
        <v>2</v>
      </c>
      <c r="M10" s="1" t="s">
        <v>12</v>
      </c>
      <c r="N10" s="2">
        <v>1</v>
      </c>
      <c r="O10" s="2">
        <v>1</v>
      </c>
      <c r="P10">
        <v>2</v>
      </c>
      <c r="Q10" s="1" t="s">
        <v>15</v>
      </c>
      <c r="R10" s="2">
        <v>2</v>
      </c>
      <c r="S10" s="2">
        <v>0</v>
      </c>
      <c r="T10">
        <f t="shared" si="3"/>
        <v>2</v>
      </c>
    </row>
    <row r="11" spans="1:20">
      <c r="A11" t="s">
        <v>9</v>
      </c>
      <c r="B11">
        <v>1</v>
      </c>
      <c r="C11">
        <v>0</v>
      </c>
      <c r="D11">
        <f t="shared" si="0"/>
        <v>1</v>
      </c>
      <c r="E11" t="s">
        <v>14</v>
      </c>
      <c r="F11">
        <v>1</v>
      </c>
      <c r="G11">
        <v>0</v>
      </c>
      <c r="H11">
        <f t="shared" si="1"/>
        <v>1</v>
      </c>
      <c r="I11" s="1" t="s">
        <v>11</v>
      </c>
      <c r="J11" s="2">
        <v>2</v>
      </c>
      <c r="K11" s="2">
        <v>0</v>
      </c>
      <c r="L11">
        <f t="shared" si="2"/>
        <v>2</v>
      </c>
      <c r="M11" s="1" t="s">
        <v>12</v>
      </c>
      <c r="N11" s="2">
        <v>1</v>
      </c>
      <c r="O11" s="2">
        <v>2</v>
      </c>
      <c r="P11">
        <v>3</v>
      </c>
      <c r="Q11" s="1" t="s">
        <v>13</v>
      </c>
      <c r="R11" s="2">
        <v>2</v>
      </c>
      <c r="S11" s="2">
        <v>0</v>
      </c>
      <c r="T11">
        <f t="shared" si="3"/>
        <v>2</v>
      </c>
    </row>
    <row r="12" spans="1:20">
      <c r="A12" t="s">
        <v>9</v>
      </c>
      <c r="B12">
        <v>1</v>
      </c>
      <c r="C12">
        <v>0</v>
      </c>
      <c r="D12">
        <f t="shared" si="0"/>
        <v>1</v>
      </c>
      <c r="E12" t="s">
        <v>14</v>
      </c>
      <c r="F12">
        <v>1</v>
      </c>
      <c r="G12">
        <v>0</v>
      </c>
      <c r="H12">
        <f t="shared" si="1"/>
        <v>1</v>
      </c>
      <c r="I12" s="1" t="s">
        <v>11</v>
      </c>
      <c r="J12" s="2">
        <v>2</v>
      </c>
      <c r="K12" s="2">
        <v>0</v>
      </c>
      <c r="L12">
        <f t="shared" si="2"/>
        <v>2</v>
      </c>
      <c r="M12" s="1" t="s">
        <v>12</v>
      </c>
      <c r="N12" s="2">
        <v>1</v>
      </c>
      <c r="O12" s="2">
        <v>3</v>
      </c>
      <c r="P12">
        <v>4</v>
      </c>
      <c r="Q12" s="1" t="s">
        <v>13</v>
      </c>
      <c r="R12" s="2">
        <v>2</v>
      </c>
      <c r="S12" s="2">
        <v>0</v>
      </c>
      <c r="T12">
        <f t="shared" si="3"/>
        <v>2</v>
      </c>
    </row>
    <row r="13" spans="1:20">
      <c r="A13" t="s">
        <v>9</v>
      </c>
      <c r="B13">
        <v>1</v>
      </c>
      <c r="C13">
        <v>0</v>
      </c>
      <c r="D13">
        <f t="shared" si="0"/>
        <v>1</v>
      </c>
      <c r="E13" t="s">
        <v>14</v>
      </c>
      <c r="F13">
        <v>1</v>
      </c>
      <c r="G13">
        <v>0</v>
      </c>
      <c r="H13">
        <f t="shared" si="1"/>
        <v>1</v>
      </c>
      <c r="I13" s="1" t="s">
        <v>11</v>
      </c>
      <c r="J13" s="2">
        <v>2</v>
      </c>
      <c r="K13" s="2">
        <v>0</v>
      </c>
      <c r="L13">
        <f t="shared" si="2"/>
        <v>2</v>
      </c>
      <c r="M13" s="1" t="s">
        <v>12</v>
      </c>
      <c r="N13" s="2">
        <v>1</v>
      </c>
      <c r="O13">
        <v>5</v>
      </c>
      <c r="P13">
        <v>6</v>
      </c>
      <c r="Q13" s="1" t="s">
        <v>16</v>
      </c>
      <c r="R13" s="2">
        <v>2</v>
      </c>
      <c r="S13" s="2">
        <v>0</v>
      </c>
      <c r="T13">
        <f t="shared" si="3"/>
        <v>2</v>
      </c>
    </row>
    <row r="14" spans="1:20">
      <c r="A14" t="s">
        <v>9</v>
      </c>
      <c r="B14">
        <v>1</v>
      </c>
      <c r="C14">
        <v>0</v>
      </c>
      <c r="D14">
        <f t="shared" si="0"/>
        <v>1</v>
      </c>
      <c r="E14" t="s">
        <v>10</v>
      </c>
      <c r="F14">
        <v>1</v>
      </c>
      <c r="G14">
        <v>0</v>
      </c>
      <c r="H14">
        <f t="shared" si="1"/>
        <v>1</v>
      </c>
      <c r="I14" s="1" t="s">
        <v>11</v>
      </c>
      <c r="J14" s="2">
        <v>2</v>
      </c>
      <c r="K14" s="2">
        <v>0</v>
      </c>
      <c r="L14">
        <f t="shared" si="2"/>
        <v>2</v>
      </c>
      <c r="M14" s="1" t="s">
        <v>12</v>
      </c>
      <c r="N14" s="2">
        <v>1</v>
      </c>
      <c r="O14" s="2">
        <v>7</v>
      </c>
      <c r="P14">
        <v>8</v>
      </c>
      <c r="Q14" s="1" t="s">
        <v>13</v>
      </c>
      <c r="R14" s="2">
        <v>2</v>
      </c>
      <c r="S14" s="2">
        <v>0</v>
      </c>
      <c r="T14">
        <f t="shared" si="3"/>
        <v>2</v>
      </c>
    </row>
    <row r="15" spans="1:20">
      <c r="A15" t="s">
        <v>9</v>
      </c>
      <c r="B15">
        <v>1</v>
      </c>
      <c r="C15">
        <v>0</v>
      </c>
      <c r="D15">
        <f t="shared" si="0"/>
        <v>1</v>
      </c>
      <c r="E15" t="s">
        <v>14</v>
      </c>
      <c r="F15">
        <v>1</v>
      </c>
      <c r="G15">
        <v>1</v>
      </c>
      <c r="H15">
        <f t="shared" si="1"/>
        <v>2</v>
      </c>
      <c r="I15" s="1" t="s">
        <v>11</v>
      </c>
      <c r="J15" s="2">
        <v>2</v>
      </c>
      <c r="K15" s="2">
        <v>0</v>
      </c>
      <c r="L15">
        <f t="shared" si="2"/>
        <v>2</v>
      </c>
      <c r="M15" s="1" t="s">
        <v>12</v>
      </c>
      <c r="N15" s="2">
        <v>2</v>
      </c>
      <c r="O15" s="2">
        <v>0</v>
      </c>
      <c r="P15">
        <v>2</v>
      </c>
      <c r="Q15" s="1" t="s">
        <v>13</v>
      </c>
      <c r="R15" s="2">
        <v>2</v>
      </c>
      <c r="S15" s="2">
        <v>0</v>
      </c>
      <c r="T15">
        <f t="shared" si="3"/>
        <v>2</v>
      </c>
    </row>
    <row r="16" spans="1:20">
      <c r="A16" t="s">
        <v>9</v>
      </c>
      <c r="B16">
        <v>1</v>
      </c>
      <c r="C16">
        <v>0</v>
      </c>
      <c r="D16">
        <f t="shared" si="0"/>
        <v>1</v>
      </c>
      <c r="E16" t="s">
        <v>14</v>
      </c>
      <c r="F16">
        <v>1</v>
      </c>
      <c r="G16">
        <v>1</v>
      </c>
      <c r="H16">
        <f t="shared" si="1"/>
        <v>2</v>
      </c>
      <c r="I16" s="1" t="s">
        <v>11</v>
      </c>
      <c r="J16" s="2">
        <v>2</v>
      </c>
      <c r="K16" s="2">
        <v>0</v>
      </c>
      <c r="L16">
        <f t="shared" si="2"/>
        <v>2</v>
      </c>
      <c r="M16" s="1" t="s">
        <v>12</v>
      </c>
      <c r="N16" s="2">
        <v>2</v>
      </c>
      <c r="O16" s="2">
        <v>0</v>
      </c>
      <c r="P16">
        <v>2</v>
      </c>
      <c r="Q16" s="1" t="s">
        <v>13</v>
      </c>
      <c r="R16" s="2">
        <v>1</v>
      </c>
      <c r="S16" s="2">
        <v>2</v>
      </c>
      <c r="T16">
        <f t="shared" si="3"/>
        <v>3</v>
      </c>
    </row>
    <row r="17" spans="1:20">
      <c r="A17" t="s">
        <v>9</v>
      </c>
      <c r="B17">
        <v>1</v>
      </c>
      <c r="C17">
        <v>0</v>
      </c>
      <c r="D17">
        <f t="shared" si="0"/>
        <v>1</v>
      </c>
      <c r="E17" t="s">
        <v>14</v>
      </c>
      <c r="F17">
        <v>1</v>
      </c>
      <c r="G17">
        <v>1</v>
      </c>
      <c r="H17">
        <f t="shared" si="1"/>
        <v>2</v>
      </c>
      <c r="I17" s="1" t="s">
        <v>11</v>
      </c>
      <c r="J17" s="2">
        <v>2</v>
      </c>
      <c r="K17" s="2">
        <v>0</v>
      </c>
      <c r="L17">
        <f t="shared" si="2"/>
        <v>2</v>
      </c>
      <c r="M17" s="1" t="s">
        <v>12</v>
      </c>
      <c r="N17" s="2">
        <v>2</v>
      </c>
      <c r="O17" s="2">
        <v>1</v>
      </c>
      <c r="P17">
        <v>3</v>
      </c>
      <c r="Q17" s="1" t="s">
        <v>13</v>
      </c>
      <c r="R17" s="2">
        <v>1</v>
      </c>
      <c r="S17" s="2">
        <v>2</v>
      </c>
      <c r="T17">
        <f t="shared" si="3"/>
        <v>3</v>
      </c>
    </row>
    <row r="18" spans="1:20">
      <c r="A18" t="s">
        <v>9</v>
      </c>
      <c r="B18">
        <v>1</v>
      </c>
      <c r="C18">
        <v>0</v>
      </c>
      <c r="D18">
        <f t="shared" si="0"/>
        <v>1</v>
      </c>
      <c r="E18" t="s">
        <v>14</v>
      </c>
      <c r="F18">
        <v>1</v>
      </c>
      <c r="G18">
        <v>1</v>
      </c>
      <c r="H18">
        <f t="shared" si="1"/>
        <v>2</v>
      </c>
      <c r="I18" s="1" t="s">
        <v>11</v>
      </c>
      <c r="J18" s="2">
        <v>1</v>
      </c>
      <c r="K18" s="2">
        <v>2</v>
      </c>
      <c r="L18">
        <f t="shared" si="2"/>
        <v>3</v>
      </c>
      <c r="M18" s="1" t="s">
        <v>12</v>
      </c>
      <c r="N18" s="2">
        <v>2</v>
      </c>
      <c r="O18" s="2">
        <v>1</v>
      </c>
      <c r="P18">
        <v>3</v>
      </c>
      <c r="Q18" s="1" t="s">
        <v>13</v>
      </c>
      <c r="R18" s="2">
        <v>1</v>
      </c>
      <c r="S18">
        <v>2</v>
      </c>
      <c r="T18">
        <f t="shared" si="3"/>
        <v>3</v>
      </c>
    </row>
    <row r="19" spans="1:20">
      <c r="A19" t="s">
        <v>9</v>
      </c>
      <c r="B19">
        <v>1</v>
      </c>
      <c r="C19">
        <v>0</v>
      </c>
      <c r="D19">
        <f t="shared" si="0"/>
        <v>1</v>
      </c>
      <c r="E19" t="s">
        <v>14</v>
      </c>
      <c r="F19">
        <v>1</v>
      </c>
      <c r="G19">
        <v>1</v>
      </c>
      <c r="H19">
        <f t="shared" si="1"/>
        <v>2</v>
      </c>
      <c r="I19" s="1" t="s">
        <v>11</v>
      </c>
      <c r="J19" s="2">
        <v>2</v>
      </c>
      <c r="K19" s="2">
        <v>1</v>
      </c>
      <c r="L19">
        <f t="shared" si="2"/>
        <v>3</v>
      </c>
      <c r="M19" s="1" t="s">
        <v>12</v>
      </c>
      <c r="N19" s="2">
        <v>2</v>
      </c>
      <c r="O19" s="2">
        <v>1</v>
      </c>
      <c r="P19">
        <v>3</v>
      </c>
      <c r="Q19" s="1" t="s">
        <v>13</v>
      </c>
      <c r="R19" s="2">
        <v>2</v>
      </c>
      <c r="S19">
        <v>1</v>
      </c>
      <c r="T19">
        <f t="shared" si="3"/>
        <v>3</v>
      </c>
    </row>
    <row r="20" spans="1:20">
      <c r="A20" t="s">
        <v>9</v>
      </c>
      <c r="B20">
        <v>1</v>
      </c>
      <c r="C20">
        <v>0</v>
      </c>
      <c r="D20">
        <f t="shared" si="0"/>
        <v>1</v>
      </c>
      <c r="E20" t="s">
        <v>14</v>
      </c>
      <c r="F20">
        <v>2</v>
      </c>
      <c r="G20">
        <v>0</v>
      </c>
      <c r="H20">
        <f t="shared" si="1"/>
        <v>2</v>
      </c>
      <c r="I20" s="1" t="s">
        <v>11</v>
      </c>
      <c r="J20" s="2">
        <v>2</v>
      </c>
      <c r="K20" s="2">
        <v>1</v>
      </c>
      <c r="L20">
        <f t="shared" si="2"/>
        <v>3</v>
      </c>
      <c r="M20" s="1" t="s">
        <v>12</v>
      </c>
      <c r="N20" s="2">
        <v>2</v>
      </c>
      <c r="O20" s="2">
        <v>2</v>
      </c>
      <c r="P20">
        <v>4</v>
      </c>
      <c r="Q20" s="1" t="s">
        <v>13</v>
      </c>
      <c r="R20" s="2">
        <v>2</v>
      </c>
      <c r="S20">
        <v>1</v>
      </c>
      <c r="T20">
        <f t="shared" si="3"/>
        <v>3</v>
      </c>
    </row>
    <row r="21" spans="1:20">
      <c r="A21" t="s">
        <v>9</v>
      </c>
      <c r="B21">
        <v>1</v>
      </c>
      <c r="C21">
        <v>0</v>
      </c>
      <c r="D21">
        <f t="shared" si="0"/>
        <v>1</v>
      </c>
      <c r="E21" t="s">
        <v>14</v>
      </c>
      <c r="F21">
        <v>2</v>
      </c>
      <c r="G21">
        <v>0</v>
      </c>
      <c r="H21">
        <f t="shared" si="1"/>
        <v>2</v>
      </c>
      <c r="I21" s="1" t="s">
        <v>11</v>
      </c>
      <c r="J21" s="2">
        <v>2</v>
      </c>
      <c r="K21" s="2">
        <v>1</v>
      </c>
      <c r="L21">
        <f t="shared" si="2"/>
        <v>3</v>
      </c>
      <c r="M21" s="1" t="s">
        <v>12</v>
      </c>
      <c r="N21" s="2">
        <v>2</v>
      </c>
      <c r="O21" s="2">
        <v>2</v>
      </c>
      <c r="P21">
        <v>4</v>
      </c>
      <c r="Q21" s="1" t="s">
        <v>13</v>
      </c>
      <c r="R21" s="2">
        <v>2</v>
      </c>
      <c r="S21">
        <v>1</v>
      </c>
      <c r="T21">
        <f t="shared" si="3"/>
        <v>3</v>
      </c>
    </row>
    <row r="22" spans="1:20">
      <c r="A22" t="s">
        <v>9</v>
      </c>
      <c r="B22">
        <v>1</v>
      </c>
      <c r="C22">
        <v>0</v>
      </c>
      <c r="D22">
        <f t="shared" si="0"/>
        <v>1</v>
      </c>
      <c r="E22" t="s">
        <v>14</v>
      </c>
      <c r="F22">
        <v>2</v>
      </c>
      <c r="G22">
        <v>0</v>
      </c>
      <c r="H22">
        <f t="shared" si="1"/>
        <v>2</v>
      </c>
      <c r="I22" s="1" t="s">
        <v>11</v>
      </c>
      <c r="J22" s="2">
        <v>2</v>
      </c>
      <c r="K22" s="2">
        <v>1</v>
      </c>
      <c r="L22">
        <f t="shared" si="2"/>
        <v>3</v>
      </c>
      <c r="M22" s="1" t="s">
        <v>12</v>
      </c>
      <c r="N22" s="2">
        <v>2</v>
      </c>
      <c r="O22" s="2">
        <v>2</v>
      </c>
      <c r="P22">
        <v>4</v>
      </c>
      <c r="Q22" s="1" t="s">
        <v>13</v>
      </c>
      <c r="R22" s="2">
        <v>2</v>
      </c>
      <c r="S22">
        <v>1</v>
      </c>
      <c r="T22">
        <f t="shared" si="3"/>
        <v>3</v>
      </c>
    </row>
    <row r="23" spans="1:20">
      <c r="A23" t="s">
        <v>9</v>
      </c>
      <c r="B23">
        <v>1</v>
      </c>
      <c r="C23">
        <v>0</v>
      </c>
      <c r="D23">
        <f t="shared" si="0"/>
        <v>1</v>
      </c>
      <c r="E23" t="s">
        <v>14</v>
      </c>
      <c r="F23">
        <v>2</v>
      </c>
      <c r="G23">
        <v>0</v>
      </c>
      <c r="H23">
        <f t="shared" si="1"/>
        <v>2</v>
      </c>
      <c r="I23" s="1" t="s">
        <v>11</v>
      </c>
      <c r="J23" s="2">
        <v>2</v>
      </c>
      <c r="K23" s="2">
        <v>1</v>
      </c>
      <c r="L23">
        <f t="shared" si="2"/>
        <v>3</v>
      </c>
      <c r="M23" s="1" t="s">
        <v>12</v>
      </c>
      <c r="N23" s="2">
        <v>2</v>
      </c>
      <c r="O23" s="2">
        <v>2</v>
      </c>
      <c r="P23">
        <v>4</v>
      </c>
      <c r="Q23" s="1" t="s">
        <v>13</v>
      </c>
      <c r="R23" s="2">
        <v>2</v>
      </c>
      <c r="S23">
        <v>1</v>
      </c>
      <c r="T23">
        <f t="shared" si="3"/>
        <v>3</v>
      </c>
    </row>
    <row r="24" spans="1:20">
      <c r="A24" t="s">
        <v>9</v>
      </c>
      <c r="B24">
        <v>1</v>
      </c>
      <c r="C24">
        <v>0</v>
      </c>
      <c r="D24">
        <f t="shared" si="0"/>
        <v>1</v>
      </c>
      <c r="E24" t="s">
        <v>14</v>
      </c>
      <c r="F24">
        <v>2</v>
      </c>
      <c r="G24">
        <v>0</v>
      </c>
      <c r="H24">
        <f t="shared" si="1"/>
        <v>2</v>
      </c>
      <c r="I24" s="1" t="s">
        <v>11</v>
      </c>
      <c r="J24" s="2">
        <v>2</v>
      </c>
      <c r="K24" s="2">
        <v>1</v>
      </c>
      <c r="L24">
        <f t="shared" si="2"/>
        <v>3</v>
      </c>
      <c r="M24" s="1" t="s">
        <v>12</v>
      </c>
      <c r="N24" s="2">
        <v>2</v>
      </c>
      <c r="O24" s="2">
        <v>5</v>
      </c>
      <c r="P24">
        <v>7</v>
      </c>
      <c r="Q24" s="1" t="s">
        <v>13</v>
      </c>
      <c r="R24" s="2">
        <v>2</v>
      </c>
      <c r="S24" s="2">
        <v>1</v>
      </c>
      <c r="T24">
        <f t="shared" si="3"/>
        <v>3</v>
      </c>
    </row>
    <row r="25" spans="1:20">
      <c r="A25" t="s">
        <v>9</v>
      </c>
      <c r="B25">
        <v>1</v>
      </c>
      <c r="C25">
        <v>0</v>
      </c>
      <c r="D25">
        <f t="shared" si="0"/>
        <v>1</v>
      </c>
      <c r="E25" t="s">
        <v>14</v>
      </c>
      <c r="F25">
        <v>2</v>
      </c>
      <c r="G25">
        <v>0</v>
      </c>
      <c r="H25">
        <f t="shared" si="1"/>
        <v>2</v>
      </c>
      <c r="I25" s="1" t="s">
        <v>11</v>
      </c>
      <c r="J25" s="2">
        <v>2</v>
      </c>
      <c r="K25" s="2">
        <v>1</v>
      </c>
      <c r="L25">
        <f t="shared" si="2"/>
        <v>3</v>
      </c>
      <c r="M25" s="1" t="s">
        <v>12</v>
      </c>
      <c r="N25" s="2">
        <v>3</v>
      </c>
      <c r="O25" s="2">
        <v>0</v>
      </c>
      <c r="P25">
        <v>3</v>
      </c>
      <c r="Q25" s="1" t="s">
        <v>13</v>
      </c>
      <c r="R25" s="2">
        <v>2</v>
      </c>
      <c r="S25" s="2">
        <v>1</v>
      </c>
      <c r="T25">
        <f t="shared" si="3"/>
        <v>3</v>
      </c>
    </row>
    <row r="26" spans="1:20">
      <c r="A26" t="s">
        <v>9</v>
      </c>
      <c r="B26">
        <v>1</v>
      </c>
      <c r="C26">
        <v>0</v>
      </c>
      <c r="D26">
        <f t="shared" si="0"/>
        <v>1</v>
      </c>
      <c r="E26" t="s">
        <v>14</v>
      </c>
      <c r="F26">
        <v>2</v>
      </c>
      <c r="G26">
        <v>0</v>
      </c>
      <c r="H26">
        <f t="shared" si="1"/>
        <v>2</v>
      </c>
      <c r="I26" s="1" t="s">
        <v>11</v>
      </c>
      <c r="J26" s="2">
        <v>3</v>
      </c>
      <c r="K26" s="2">
        <v>0</v>
      </c>
      <c r="L26">
        <f t="shared" si="2"/>
        <v>3</v>
      </c>
      <c r="M26" s="1" t="s">
        <v>12</v>
      </c>
      <c r="N26" s="2">
        <v>3</v>
      </c>
      <c r="O26" s="2">
        <v>1</v>
      </c>
      <c r="P26">
        <v>4</v>
      </c>
      <c r="Q26" s="1" t="s">
        <v>13</v>
      </c>
      <c r="R26" s="2">
        <v>3</v>
      </c>
      <c r="S26" s="2">
        <v>0</v>
      </c>
      <c r="T26">
        <f t="shared" si="3"/>
        <v>3</v>
      </c>
    </row>
    <row r="27" spans="1:20">
      <c r="A27" t="s">
        <v>9</v>
      </c>
      <c r="B27">
        <v>1</v>
      </c>
      <c r="C27">
        <v>0</v>
      </c>
      <c r="D27">
        <f t="shared" si="0"/>
        <v>1</v>
      </c>
      <c r="E27" t="s">
        <v>14</v>
      </c>
      <c r="F27">
        <v>2</v>
      </c>
      <c r="G27">
        <v>1</v>
      </c>
      <c r="H27">
        <f t="shared" si="1"/>
        <v>3</v>
      </c>
      <c r="I27" s="1" t="s">
        <v>11</v>
      </c>
      <c r="J27" s="2">
        <v>1</v>
      </c>
      <c r="K27" s="2">
        <v>3</v>
      </c>
      <c r="L27">
        <f t="shared" si="2"/>
        <v>4</v>
      </c>
      <c r="M27" s="1" t="s">
        <v>12</v>
      </c>
      <c r="N27" s="2">
        <v>3</v>
      </c>
      <c r="O27" s="2">
        <v>2</v>
      </c>
      <c r="P27">
        <v>5</v>
      </c>
      <c r="Q27" s="1" t="s">
        <v>13</v>
      </c>
      <c r="R27" s="2">
        <v>3</v>
      </c>
      <c r="S27" s="2">
        <v>0</v>
      </c>
      <c r="T27">
        <f t="shared" si="3"/>
        <v>3</v>
      </c>
    </row>
    <row r="28" spans="1:20">
      <c r="A28" t="s">
        <v>9</v>
      </c>
      <c r="B28">
        <v>1</v>
      </c>
      <c r="C28">
        <v>0</v>
      </c>
      <c r="D28">
        <f t="shared" si="0"/>
        <v>1</v>
      </c>
      <c r="E28" t="s">
        <v>14</v>
      </c>
      <c r="F28">
        <v>2</v>
      </c>
      <c r="G28">
        <v>1</v>
      </c>
      <c r="H28">
        <f t="shared" si="1"/>
        <v>3</v>
      </c>
      <c r="I28" s="1" t="s">
        <v>11</v>
      </c>
      <c r="J28" s="2">
        <v>4</v>
      </c>
      <c r="K28" s="2">
        <v>0</v>
      </c>
      <c r="L28">
        <f t="shared" si="2"/>
        <v>4</v>
      </c>
      <c r="M28" s="1" t="s">
        <v>12</v>
      </c>
      <c r="N28" s="2">
        <v>4</v>
      </c>
      <c r="O28" s="2">
        <v>2</v>
      </c>
      <c r="P28">
        <v>6</v>
      </c>
      <c r="Q28" s="1" t="s">
        <v>13</v>
      </c>
      <c r="R28" s="2">
        <v>1</v>
      </c>
      <c r="S28">
        <v>3</v>
      </c>
      <c r="T28">
        <f t="shared" si="3"/>
        <v>4</v>
      </c>
    </row>
    <row r="29" spans="1:20">
      <c r="A29" t="s">
        <v>9</v>
      </c>
      <c r="B29">
        <v>1</v>
      </c>
      <c r="C29">
        <v>0</v>
      </c>
      <c r="D29">
        <f t="shared" si="0"/>
        <v>1</v>
      </c>
      <c r="E29" t="s">
        <v>14</v>
      </c>
      <c r="F29">
        <v>2</v>
      </c>
      <c r="G29">
        <v>1</v>
      </c>
      <c r="H29">
        <f t="shared" si="1"/>
        <v>3</v>
      </c>
      <c r="I29" s="1" t="s">
        <v>11</v>
      </c>
      <c r="J29" s="2">
        <v>3</v>
      </c>
      <c r="K29" s="2">
        <v>2</v>
      </c>
      <c r="L29">
        <f t="shared" si="2"/>
        <v>5</v>
      </c>
      <c r="M29" s="1" t="s">
        <v>12</v>
      </c>
      <c r="N29" s="2">
        <v>4</v>
      </c>
      <c r="O29" s="2">
        <v>2</v>
      </c>
      <c r="P29">
        <v>6</v>
      </c>
      <c r="Q29" s="1" t="s">
        <v>13</v>
      </c>
      <c r="R29" s="2">
        <v>1</v>
      </c>
      <c r="S29" s="2">
        <v>3</v>
      </c>
      <c r="T29">
        <f t="shared" si="3"/>
        <v>4</v>
      </c>
    </row>
    <row r="30" spans="1:20">
      <c r="A30" t="s">
        <v>9</v>
      </c>
      <c r="B30">
        <v>1</v>
      </c>
      <c r="C30">
        <v>0</v>
      </c>
      <c r="D30">
        <f t="shared" si="0"/>
        <v>1</v>
      </c>
      <c r="E30" t="s">
        <v>14</v>
      </c>
      <c r="F30">
        <v>2</v>
      </c>
      <c r="G30">
        <v>2</v>
      </c>
      <c r="H30">
        <f t="shared" si="1"/>
        <v>4</v>
      </c>
      <c r="I30" s="1" t="s">
        <v>11</v>
      </c>
      <c r="J30" s="2">
        <v>4</v>
      </c>
      <c r="K30" s="2">
        <v>1</v>
      </c>
      <c r="L30">
        <f t="shared" si="2"/>
        <v>5</v>
      </c>
      <c r="M30" s="1" t="s">
        <v>12</v>
      </c>
      <c r="N30" s="2">
        <v>5</v>
      </c>
      <c r="O30" s="2">
        <v>0</v>
      </c>
      <c r="P30">
        <v>5</v>
      </c>
      <c r="Q30" s="1" t="s">
        <v>13</v>
      </c>
      <c r="R30" s="2">
        <v>1</v>
      </c>
      <c r="S30" s="2">
        <v>3</v>
      </c>
      <c r="T30">
        <f t="shared" si="3"/>
        <v>4</v>
      </c>
    </row>
    <row r="31" spans="1:20">
      <c r="A31" t="s">
        <v>9</v>
      </c>
      <c r="B31">
        <v>1</v>
      </c>
      <c r="C31">
        <v>0</v>
      </c>
      <c r="D31">
        <f t="shared" si="0"/>
        <v>1</v>
      </c>
      <c r="E31" t="s">
        <v>14</v>
      </c>
      <c r="F31">
        <v>3</v>
      </c>
      <c r="G31">
        <v>0</v>
      </c>
      <c r="H31">
        <f t="shared" si="1"/>
        <v>3</v>
      </c>
      <c r="I31" s="1" t="s">
        <v>11</v>
      </c>
      <c r="J31" s="2">
        <v>4</v>
      </c>
      <c r="K31" s="2">
        <v>1</v>
      </c>
      <c r="L31">
        <f t="shared" si="2"/>
        <v>5</v>
      </c>
      <c r="M31" s="1" t="s">
        <v>12</v>
      </c>
      <c r="N31" s="2">
        <v>5</v>
      </c>
      <c r="O31" s="2">
        <v>8</v>
      </c>
      <c r="P31">
        <v>13</v>
      </c>
      <c r="Q31" s="1" t="s">
        <v>13</v>
      </c>
      <c r="R31" s="2">
        <v>1</v>
      </c>
      <c r="S31">
        <v>3</v>
      </c>
      <c r="T31">
        <f t="shared" si="3"/>
        <v>4</v>
      </c>
    </row>
    <row r="32" spans="1:20">
      <c r="A32" t="s">
        <v>9</v>
      </c>
      <c r="B32">
        <v>1</v>
      </c>
      <c r="C32">
        <v>0</v>
      </c>
      <c r="D32">
        <f t="shared" si="0"/>
        <v>1</v>
      </c>
      <c r="E32" t="s">
        <v>14</v>
      </c>
      <c r="F32">
        <v>3</v>
      </c>
      <c r="G32">
        <v>0</v>
      </c>
      <c r="H32">
        <f t="shared" si="1"/>
        <v>3</v>
      </c>
      <c r="I32" s="1" t="s">
        <v>11</v>
      </c>
      <c r="J32" s="2">
        <v>4</v>
      </c>
      <c r="K32" s="2">
        <v>2</v>
      </c>
      <c r="L32">
        <f t="shared" si="2"/>
        <v>6</v>
      </c>
      <c r="M32" s="1" t="s">
        <v>12</v>
      </c>
      <c r="N32" s="2">
        <v>6</v>
      </c>
      <c r="O32" s="2">
        <v>12</v>
      </c>
      <c r="P32">
        <v>18</v>
      </c>
      <c r="Q32" s="1" t="s">
        <v>13</v>
      </c>
      <c r="R32" s="2">
        <v>2</v>
      </c>
      <c r="S32" s="2">
        <v>2</v>
      </c>
      <c r="T32">
        <f t="shared" si="3"/>
        <v>4</v>
      </c>
    </row>
    <row r="33" spans="1:20">
      <c r="A33" t="s">
        <v>9</v>
      </c>
      <c r="B33">
        <v>1</v>
      </c>
      <c r="C33">
        <v>0</v>
      </c>
      <c r="D33">
        <f t="shared" si="0"/>
        <v>1</v>
      </c>
      <c r="E33" t="s">
        <v>14</v>
      </c>
      <c r="F33">
        <v>3</v>
      </c>
      <c r="G33">
        <v>0</v>
      </c>
      <c r="H33">
        <f t="shared" si="1"/>
        <v>3</v>
      </c>
      <c r="I33" s="1" t="s">
        <v>11</v>
      </c>
      <c r="J33" s="2">
        <v>5</v>
      </c>
      <c r="K33" s="2">
        <v>1</v>
      </c>
      <c r="L33">
        <f t="shared" si="2"/>
        <v>6</v>
      </c>
      <c r="M33" s="1" t="s">
        <v>12</v>
      </c>
      <c r="N33" s="2">
        <v>7</v>
      </c>
      <c r="O33" s="2">
        <v>7</v>
      </c>
      <c r="P33">
        <v>14</v>
      </c>
      <c r="Q33" s="1" t="s">
        <v>13</v>
      </c>
      <c r="R33" s="2">
        <v>2</v>
      </c>
      <c r="S33" s="2">
        <v>2</v>
      </c>
      <c r="T33">
        <f t="shared" si="3"/>
        <v>4</v>
      </c>
    </row>
    <row r="34" spans="1:20">
      <c r="A34" t="s">
        <v>9</v>
      </c>
      <c r="B34">
        <v>1</v>
      </c>
      <c r="C34">
        <v>1</v>
      </c>
      <c r="D34">
        <f t="shared" si="0"/>
        <v>2</v>
      </c>
      <c r="E34" t="s">
        <v>14</v>
      </c>
      <c r="F34">
        <v>3</v>
      </c>
      <c r="G34">
        <v>0</v>
      </c>
      <c r="H34">
        <f t="shared" si="1"/>
        <v>3</v>
      </c>
      <c r="I34" s="1" t="s">
        <v>11</v>
      </c>
      <c r="J34" s="2">
        <v>4</v>
      </c>
      <c r="K34" s="2">
        <v>3</v>
      </c>
      <c r="L34">
        <f t="shared" si="2"/>
        <v>7</v>
      </c>
      <c r="M34" s="1"/>
      <c r="N34" s="2"/>
      <c r="O34" s="2"/>
      <c r="Q34" s="1" t="s">
        <v>13</v>
      </c>
      <c r="R34" s="2">
        <v>2</v>
      </c>
      <c r="S34" s="2">
        <v>2</v>
      </c>
      <c r="T34">
        <f t="shared" si="3"/>
        <v>4</v>
      </c>
    </row>
    <row r="35" spans="1:20">
      <c r="A35" t="s">
        <v>9</v>
      </c>
      <c r="B35">
        <v>1</v>
      </c>
      <c r="C35">
        <v>1</v>
      </c>
      <c r="D35">
        <f t="shared" si="0"/>
        <v>2</v>
      </c>
      <c r="E35" t="s">
        <v>14</v>
      </c>
      <c r="F35">
        <v>3</v>
      </c>
      <c r="G35">
        <v>0</v>
      </c>
      <c r="H35">
        <f t="shared" si="1"/>
        <v>3</v>
      </c>
      <c r="I35" s="1" t="s">
        <v>11</v>
      </c>
      <c r="J35" s="2">
        <v>8</v>
      </c>
      <c r="K35" s="2">
        <v>10</v>
      </c>
      <c r="L35">
        <f t="shared" si="2"/>
        <v>18</v>
      </c>
      <c r="M35" t="s">
        <v>5</v>
      </c>
      <c r="N35" t="s">
        <v>6</v>
      </c>
      <c r="O35" t="s">
        <v>17</v>
      </c>
      <c r="P35" t="s">
        <v>8</v>
      </c>
      <c r="Q35" s="1" t="s">
        <v>13</v>
      </c>
      <c r="R35" s="2">
        <v>2</v>
      </c>
      <c r="S35" s="2">
        <v>2</v>
      </c>
      <c r="T35">
        <f t="shared" si="3"/>
        <v>4</v>
      </c>
    </row>
    <row r="36" spans="1:20">
      <c r="A36" t="s">
        <v>9</v>
      </c>
      <c r="B36">
        <v>1</v>
      </c>
      <c r="C36">
        <v>1</v>
      </c>
      <c r="D36">
        <f t="shared" si="0"/>
        <v>2</v>
      </c>
      <c r="E36" t="s">
        <v>14</v>
      </c>
      <c r="F36">
        <v>3</v>
      </c>
      <c r="G36">
        <v>0</v>
      </c>
      <c r="H36">
        <f t="shared" si="1"/>
        <v>3</v>
      </c>
      <c r="I36" s="1" t="s">
        <v>11</v>
      </c>
      <c r="J36" s="2">
        <v>13</v>
      </c>
      <c r="K36" s="2">
        <v>10</v>
      </c>
      <c r="L36">
        <f t="shared" si="2"/>
        <v>23</v>
      </c>
      <c r="M36" t="s">
        <v>18</v>
      </c>
      <c r="N36">
        <v>1</v>
      </c>
      <c r="O36">
        <v>0</v>
      </c>
      <c r="P36">
        <v>1</v>
      </c>
      <c r="Q36" s="1" t="s">
        <v>13</v>
      </c>
      <c r="R36" s="2">
        <v>2</v>
      </c>
      <c r="S36">
        <v>2</v>
      </c>
      <c r="T36">
        <f t="shared" si="3"/>
        <v>4</v>
      </c>
    </row>
    <row r="37" spans="1:20">
      <c r="A37" t="s">
        <v>9</v>
      </c>
      <c r="B37">
        <v>1</v>
      </c>
      <c r="C37">
        <v>1</v>
      </c>
      <c r="D37">
        <f t="shared" si="0"/>
        <v>2</v>
      </c>
      <c r="E37" t="s">
        <v>14</v>
      </c>
      <c r="F37">
        <v>3</v>
      </c>
      <c r="G37">
        <v>2</v>
      </c>
      <c r="H37">
        <f t="shared" si="1"/>
        <v>5</v>
      </c>
      <c r="M37" t="s">
        <v>18</v>
      </c>
      <c r="N37">
        <v>1</v>
      </c>
      <c r="O37">
        <v>0</v>
      </c>
      <c r="P37">
        <v>1</v>
      </c>
      <c r="Q37" s="1" t="s">
        <v>13</v>
      </c>
      <c r="R37" s="2">
        <v>2</v>
      </c>
      <c r="S37">
        <v>2</v>
      </c>
      <c r="T37">
        <f t="shared" si="3"/>
        <v>4</v>
      </c>
    </row>
    <row r="38" spans="1:20">
      <c r="A38" t="s">
        <v>9</v>
      </c>
      <c r="B38">
        <v>1</v>
      </c>
      <c r="C38">
        <v>2</v>
      </c>
      <c r="D38">
        <f t="shared" si="0"/>
        <v>3</v>
      </c>
      <c r="E38" t="s">
        <v>14</v>
      </c>
      <c r="F38">
        <v>4</v>
      </c>
      <c r="G38">
        <v>0</v>
      </c>
      <c r="H38">
        <f t="shared" si="1"/>
        <v>4</v>
      </c>
      <c r="M38" t="s">
        <v>18</v>
      </c>
      <c r="N38">
        <v>1</v>
      </c>
      <c r="O38">
        <v>0</v>
      </c>
      <c r="P38">
        <v>1</v>
      </c>
      <c r="Q38" s="1" t="s">
        <v>13</v>
      </c>
      <c r="R38" s="2">
        <v>2</v>
      </c>
      <c r="S38" s="2">
        <v>2</v>
      </c>
      <c r="T38">
        <f t="shared" si="3"/>
        <v>4</v>
      </c>
    </row>
    <row r="39" spans="1:20">
      <c r="A39" t="s">
        <v>9</v>
      </c>
      <c r="B39">
        <v>2</v>
      </c>
      <c r="C39">
        <v>0</v>
      </c>
      <c r="D39">
        <f t="shared" si="0"/>
        <v>2</v>
      </c>
      <c r="E39" t="s">
        <v>14</v>
      </c>
      <c r="F39">
        <v>4</v>
      </c>
      <c r="G39">
        <v>1</v>
      </c>
      <c r="H39">
        <f t="shared" si="1"/>
        <v>5</v>
      </c>
      <c r="M39" t="s">
        <v>18</v>
      </c>
      <c r="N39">
        <v>1</v>
      </c>
      <c r="O39">
        <v>0</v>
      </c>
      <c r="P39">
        <v>1</v>
      </c>
      <c r="Q39" s="1" t="s">
        <v>13</v>
      </c>
      <c r="R39" s="2">
        <v>3</v>
      </c>
      <c r="S39" s="2">
        <v>1</v>
      </c>
      <c r="T39">
        <f t="shared" si="3"/>
        <v>4</v>
      </c>
    </row>
    <row r="40" spans="1:20">
      <c r="A40" t="s">
        <v>9</v>
      </c>
      <c r="B40">
        <v>2</v>
      </c>
      <c r="C40">
        <v>0</v>
      </c>
      <c r="D40">
        <f t="shared" si="0"/>
        <v>2</v>
      </c>
      <c r="E40" t="s">
        <v>14</v>
      </c>
      <c r="F40">
        <v>5</v>
      </c>
      <c r="G40">
        <v>0</v>
      </c>
      <c r="H40">
        <f t="shared" si="1"/>
        <v>5</v>
      </c>
      <c r="M40" t="s">
        <v>18</v>
      </c>
      <c r="N40">
        <v>1</v>
      </c>
      <c r="O40">
        <v>0</v>
      </c>
      <c r="P40">
        <v>1</v>
      </c>
      <c r="Q40" s="1" t="s">
        <v>13</v>
      </c>
      <c r="R40" s="2">
        <v>3</v>
      </c>
      <c r="S40" s="2">
        <v>1</v>
      </c>
      <c r="T40">
        <f t="shared" si="3"/>
        <v>4</v>
      </c>
    </row>
    <row r="41" spans="1:20">
      <c r="A41" t="s">
        <v>9</v>
      </c>
      <c r="B41">
        <v>2</v>
      </c>
      <c r="C41">
        <v>0</v>
      </c>
      <c r="D41">
        <f t="shared" si="0"/>
        <v>2</v>
      </c>
      <c r="E41" t="s">
        <v>14</v>
      </c>
      <c r="F41">
        <v>5</v>
      </c>
      <c r="G41">
        <v>1</v>
      </c>
      <c r="H41">
        <f t="shared" si="1"/>
        <v>6</v>
      </c>
      <c r="M41" t="s">
        <v>18</v>
      </c>
      <c r="N41">
        <v>1</v>
      </c>
      <c r="O41">
        <v>0</v>
      </c>
      <c r="P41">
        <v>1</v>
      </c>
      <c r="Q41" s="1" t="s">
        <v>13</v>
      </c>
      <c r="R41" s="2">
        <v>3</v>
      </c>
      <c r="S41" s="2">
        <v>1</v>
      </c>
      <c r="T41">
        <f t="shared" si="3"/>
        <v>4</v>
      </c>
    </row>
    <row r="42" spans="1:20">
      <c r="A42" t="s">
        <v>9</v>
      </c>
      <c r="B42">
        <v>2</v>
      </c>
      <c r="C42">
        <v>0</v>
      </c>
      <c r="D42">
        <f t="shared" si="0"/>
        <v>2</v>
      </c>
      <c r="M42" t="s">
        <v>18</v>
      </c>
      <c r="N42">
        <v>1</v>
      </c>
      <c r="O42">
        <v>0</v>
      </c>
      <c r="P42">
        <v>1</v>
      </c>
      <c r="Q42" s="1" t="s">
        <v>13</v>
      </c>
      <c r="R42" s="2">
        <v>3</v>
      </c>
      <c r="S42">
        <v>1</v>
      </c>
      <c r="T42">
        <f t="shared" si="3"/>
        <v>4</v>
      </c>
    </row>
    <row r="43" spans="1:20">
      <c r="A43" t="s">
        <v>9</v>
      </c>
      <c r="B43">
        <v>2</v>
      </c>
      <c r="C43">
        <v>0</v>
      </c>
      <c r="D43">
        <f t="shared" si="0"/>
        <v>2</v>
      </c>
      <c r="E43" t="s">
        <v>5</v>
      </c>
      <c r="F43" t="s">
        <v>6</v>
      </c>
      <c r="G43" t="s">
        <v>7</v>
      </c>
      <c r="H43" t="s">
        <v>8</v>
      </c>
      <c r="M43" t="s">
        <v>18</v>
      </c>
      <c r="N43">
        <v>1</v>
      </c>
      <c r="O43">
        <v>0</v>
      </c>
      <c r="P43">
        <v>1</v>
      </c>
      <c r="Q43" s="1" t="s">
        <v>13</v>
      </c>
      <c r="R43" s="2">
        <v>3</v>
      </c>
      <c r="S43">
        <v>1</v>
      </c>
      <c r="T43">
        <f t="shared" si="3"/>
        <v>4</v>
      </c>
    </row>
    <row r="44" spans="1:20">
      <c r="A44" t="s">
        <v>9</v>
      </c>
      <c r="B44">
        <v>2</v>
      </c>
      <c r="C44">
        <v>0</v>
      </c>
      <c r="D44">
        <f t="shared" si="0"/>
        <v>2</v>
      </c>
      <c r="E44" t="s">
        <v>19</v>
      </c>
      <c r="F44">
        <v>1</v>
      </c>
      <c r="G44">
        <v>0</v>
      </c>
      <c r="H44">
        <f t="shared" ref="H44:H57" si="4">G44+F44</f>
        <v>1</v>
      </c>
      <c r="M44" t="s">
        <v>18</v>
      </c>
      <c r="N44">
        <v>1</v>
      </c>
      <c r="O44">
        <v>1</v>
      </c>
      <c r="P44">
        <v>2</v>
      </c>
      <c r="Q44" s="1" t="s">
        <v>13</v>
      </c>
      <c r="R44" s="2">
        <v>1</v>
      </c>
      <c r="S44" s="2">
        <v>4</v>
      </c>
      <c r="T44">
        <f t="shared" si="3"/>
        <v>5</v>
      </c>
    </row>
    <row r="45" spans="1:20">
      <c r="A45" t="s">
        <v>9</v>
      </c>
      <c r="B45">
        <v>2</v>
      </c>
      <c r="C45">
        <v>0</v>
      </c>
      <c r="D45">
        <f t="shared" si="0"/>
        <v>2</v>
      </c>
      <c r="E45" t="s">
        <v>19</v>
      </c>
      <c r="F45">
        <v>1</v>
      </c>
      <c r="G45">
        <v>0</v>
      </c>
      <c r="H45">
        <f t="shared" si="4"/>
        <v>1</v>
      </c>
      <c r="M45" t="s">
        <v>18</v>
      </c>
      <c r="N45">
        <v>1</v>
      </c>
      <c r="O45">
        <v>1</v>
      </c>
      <c r="P45">
        <v>2</v>
      </c>
      <c r="Q45" s="1" t="s">
        <v>13</v>
      </c>
      <c r="R45" s="2">
        <v>2</v>
      </c>
      <c r="S45" s="2">
        <v>3</v>
      </c>
      <c r="T45">
        <f t="shared" si="3"/>
        <v>5</v>
      </c>
    </row>
    <row r="46" spans="1:20">
      <c r="A46" t="s">
        <v>9</v>
      </c>
      <c r="B46">
        <v>2</v>
      </c>
      <c r="C46">
        <v>0</v>
      </c>
      <c r="D46">
        <f t="shared" si="0"/>
        <v>2</v>
      </c>
      <c r="E46" t="s">
        <v>19</v>
      </c>
      <c r="F46">
        <v>1</v>
      </c>
      <c r="G46">
        <v>0</v>
      </c>
      <c r="H46">
        <f t="shared" si="4"/>
        <v>1</v>
      </c>
      <c r="M46" t="s">
        <v>18</v>
      </c>
      <c r="N46">
        <v>1</v>
      </c>
      <c r="O46">
        <v>1</v>
      </c>
      <c r="P46">
        <v>2</v>
      </c>
      <c r="Q46" s="1" t="s">
        <v>13</v>
      </c>
      <c r="R46" s="2">
        <v>2</v>
      </c>
      <c r="S46">
        <v>3</v>
      </c>
      <c r="T46">
        <f t="shared" si="3"/>
        <v>5</v>
      </c>
    </row>
    <row r="47" spans="1:20">
      <c r="A47" t="s">
        <v>9</v>
      </c>
      <c r="B47">
        <v>2</v>
      </c>
      <c r="C47">
        <v>0</v>
      </c>
      <c r="D47">
        <f t="shared" si="0"/>
        <v>2</v>
      </c>
      <c r="E47" t="s">
        <v>19</v>
      </c>
      <c r="F47">
        <v>1</v>
      </c>
      <c r="G47">
        <v>1</v>
      </c>
      <c r="H47">
        <f t="shared" si="4"/>
        <v>2</v>
      </c>
      <c r="M47" t="s">
        <v>18</v>
      </c>
      <c r="N47">
        <v>1</v>
      </c>
      <c r="O47">
        <v>1</v>
      </c>
      <c r="P47">
        <v>2</v>
      </c>
      <c r="Q47" s="1" t="s">
        <v>13</v>
      </c>
      <c r="R47" s="2">
        <v>2</v>
      </c>
      <c r="S47">
        <v>3</v>
      </c>
      <c r="T47">
        <f t="shared" si="3"/>
        <v>5</v>
      </c>
    </row>
    <row r="48" spans="1:20">
      <c r="A48" t="s">
        <v>9</v>
      </c>
      <c r="B48">
        <v>2</v>
      </c>
      <c r="C48">
        <v>0</v>
      </c>
      <c r="D48">
        <f t="shared" si="0"/>
        <v>2</v>
      </c>
      <c r="E48" t="s">
        <v>19</v>
      </c>
      <c r="F48">
        <v>2</v>
      </c>
      <c r="G48">
        <v>0</v>
      </c>
      <c r="H48">
        <f t="shared" si="4"/>
        <v>2</v>
      </c>
      <c r="M48" t="s">
        <v>18</v>
      </c>
      <c r="N48">
        <v>1</v>
      </c>
      <c r="O48">
        <v>1</v>
      </c>
      <c r="P48">
        <v>2</v>
      </c>
      <c r="Q48" s="1" t="s">
        <v>13</v>
      </c>
      <c r="R48" s="2">
        <v>3</v>
      </c>
      <c r="S48" s="2">
        <v>2</v>
      </c>
      <c r="T48">
        <f t="shared" si="3"/>
        <v>5</v>
      </c>
    </row>
    <row r="49" spans="1:20">
      <c r="A49" t="s">
        <v>9</v>
      </c>
      <c r="B49">
        <v>2</v>
      </c>
      <c r="C49">
        <v>0</v>
      </c>
      <c r="D49">
        <f t="shared" si="0"/>
        <v>2</v>
      </c>
      <c r="E49" t="s">
        <v>19</v>
      </c>
      <c r="F49">
        <v>2</v>
      </c>
      <c r="G49">
        <v>0</v>
      </c>
      <c r="H49">
        <f t="shared" si="4"/>
        <v>2</v>
      </c>
      <c r="M49" t="s">
        <v>18</v>
      </c>
      <c r="N49">
        <v>1</v>
      </c>
      <c r="O49">
        <v>1</v>
      </c>
      <c r="P49">
        <v>2</v>
      </c>
      <c r="Q49" s="1" t="s">
        <v>13</v>
      </c>
      <c r="R49" s="2">
        <v>5</v>
      </c>
      <c r="S49" s="2">
        <v>0</v>
      </c>
      <c r="T49">
        <f t="shared" si="3"/>
        <v>5</v>
      </c>
    </row>
    <row r="50" spans="1:20">
      <c r="A50" t="s">
        <v>9</v>
      </c>
      <c r="B50">
        <v>2</v>
      </c>
      <c r="C50">
        <v>0</v>
      </c>
      <c r="D50">
        <f t="shared" si="0"/>
        <v>2</v>
      </c>
      <c r="E50" t="s">
        <v>19</v>
      </c>
      <c r="F50">
        <v>2</v>
      </c>
      <c r="G50">
        <v>0</v>
      </c>
      <c r="H50">
        <f t="shared" si="4"/>
        <v>2</v>
      </c>
      <c r="M50" t="s">
        <v>18</v>
      </c>
      <c r="N50">
        <v>1</v>
      </c>
      <c r="O50">
        <v>2</v>
      </c>
      <c r="P50">
        <v>3</v>
      </c>
      <c r="Q50" s="1" t="s">
        <v>13</v>
      </c>
      <c r="R50" s="2">
        <v>2</v>
      </c>
      <c r="S50">
        <v>4</v>
      </c>
      <c r="T50">
        <f t="shared" si="3"/>
        <v>6</v>
      </c>
    </row>
    <row r="51" spans="1:20">
      <c r="A51" t="s">
        <v>9</v>
      </c>
      <c r="B51">
        <v>2</v>
      </c>
      <c r="C51">
        <v>0</v>
      </c>
      <c r="D51">
        <f t="shared" si="0"/>
        <v>2</v>
      </c>
      <c r="E51" t="s">
        <v>19</v>
      </c>
      <c r="F51">
        <v>2</v>
      </c>
      <c r="G51">
        <v>0</v>
      </c>
      <c r="H51">
        <f t="shared" si="4"/>
        <v>2</v>
      </c>
      <c r="M51" t="s">
        <v>18</v>
      </c>
      <c r="N51">
        <v>1</v>
      </c>
      <c r="O51">
        <v>2</v>
      </c>
      <c r="P51">
        <v>3</v>
      </c>
      <c r="Q51" s="1" t="s">
        <v>13</v>
      </c>
      <c r="R51" s="2">
        <v>2</v>
      </c>
      <c r="S51">
        <v>4</v>
      </c>
      <c r="T51">
        <f t="shared" si="3"/>
        <v>6</v>
      </c>
    </row>
    <row r="52" spans="1:20">
      <c r="A52" t="s">
        <v>9</v>
      </c>
      <c r="B52">
        <v>2</v>
      </c>
      <c r="C52">
        <v>0</v>
      </c>
      <c r="D52">
        <f t="shared" si="0"/>
        <v>2</v>
      </c>
      <c r="E52" t="s">
        <v>19</v>
      </c>
      <c r="F52">
        <v>2</v>
      </c>
      <c r="G52">
        <v>0</v>
      </c>
      <c r="H52">
        <f t="shared" si="4"/>
        <v>2</v>
      </c>
      <c r="M52" t="s">
        <v>18</v>
      </c>
      <c r="N52">
        <v>1</v>
      </c>
      <c r="O52">
        <v>2</v>
      </c>
      <c r="P52">
        <v>3</v>
      </c>
      <c r="Q52" s="1" t="s">
        <v>13</v>
      </c>
      <c r="R52" s="2">
        <v>2</v>
      </c>
      <c r="S52" s="2">
        <v>4</v>
      </c>
      <c r="T52">
        <f t="shared" si="3"/>
        <v>6</v>
      </c>
    </row>
    <row r="53" spans="1:20">
      <c r="A53" t="s">
        <v>9</v>
      </c>
      <c r="B53">
        <v>2</v>
      </c>
      <c r="C53">
        <v>0</v>
      </c>
      <c r="D53">
        <f t="shared" si="0"/>
        <v>2</v>
      </c>
      <c r="E53" t="s">
        <v>19</v>
      </c>
      <c r="F53">
        <v>2</v>
      </c>
      <c r="G53">
        <v>0</v>
      </c>
      <c r="H53">
        <f t="shared" si="4"/>
        <v>2</v>
      </c>
      <c r="M53" t="s">
        <v>18</v>
      </c>
      <c r="N53">
        <v>1</v>
      </c>
      <c r="O53">
        <v>2</v>
      </c>
      <c r="P53">
        <v>3</v>
      </c>
      <c r="Q53" s="1" t="s">
        <v>13</v>
      </c>
      <c r="R53" s="2">
        <v>3</v>
      </c>
      <c r="S53" s="2">
        <v>3</v>
      </c>
      <c r="T53">
        <f t="shared" si="3"/>
        <v>6</v>
      </c>
    </row>
    <row r="54" spans="1:20">
      <c r="A54" t="s">
        <v>9</v>
      </c>
      <c r="B54">
        <v>2</v>
      </c>
      <c r="C54">
        <v>0</v>
      </c>
      <c r="D54">
        <f t="shared" si="0"/>
        <v>2</v>
      </c>
      <c r="E54" t="s">
        <v>19</v>
      </c>
      <c r="F54">
        <v>3</v>
      </c>
      <c r="G54">
        <v>0</v>
      </c>
      <c r="H54">
        <f t="shared" si="4"/>
        <v>3</v>
      </c>
      <c r="M54" t="s">
        <v>18</v>
      </c>
      <c r="N54">
        <v>1</v>
      </c>
      <c r="O54">
        <v>2</v>
      </c>
      <c r="P54">
        <v>3</v>
      </c>
      <c r="Q54" s="1" t="s">
        <v>13</v>
      </c>
      <c r="R54" s="2">
        <v>3</v>
      </c>
      <c r="S54" s="2">
        <v>3</v>
      </c>
      <c r="T54">
        <f t="shared" si="3"/>
        <v>6</v>
      </c>
    </row>
    <row r="55" spans="1:20">
      <c r="A55" t="s">
        <v>9</v>
      </c>
      <c r="B55">
        <v>2</v>
      </c>
      <c r="C55">
        <v>0</v>
      </c>
      <c r="D55">
        <f t="shared" si="0"/>
        <v>2</v>
      </c>
      <c r="E55" t="s">
        <v>19</v>
      </c>
      <c r="F55">
        <v>2</v>
      </c>
      <c r="G55">
        <v>2</v>
      </c>
      <c r="H55">
        <f t="shared" si="4"/>
        <v>4</v>
      </c>
      <c r="M55" t="s">
        <v>18</v>
      </c>
      <c r="N55">
        <v>1</v>
      </c>
      <c r="O55">
        <v>3</v>
      </c>
      <c r="P55">
        <v>4</v>
      </c>
      <c r="Q55" s="1" t="s">
        <v>13</v>
      </c>
      <c r="R55" s="2">
        <v>4</v>
      </c>
      <c r="S55" s="2">
        <v>2</v>
      </c>
      <c r="T55">
        <f t="shared" si="3"/>
        <v>6</v>
      </c>
    </row>
    <row r="56" spans="1:20">
      <c r="A56" t="s">
        <v>9</v>
      </c>
      <c r="B56">
        <v>2</v>
      </c>
      <c r="C56">
        <v>0</v>
      </c>
      <c r="D56">
        <f t="shared" si="0"/>
        <v>2</v>
      </c>
      <c r="E56" t="s">
        <v>19</v>
      </c>
      <c r="F56">
        <v>3</v>
      </c>
      <c r="G56">
        <v>1</v>
      </c>
      <c r="H56">
        <f t="shared" si="4"/>
        <v>4</v>
      </c>
      <c r="M56" t="s">
        <v>18</v>
      </c>
      <c r="N56">
        <v>1</v>
      </c>
      <c r="O56">
        <v>4</v>
      </c>
      <c r="P56">
        <v>5</v>
      </c>
      <c r="Q56" s="1" t="s">
        <v>13</v>
      </c>
      <c r="R56" s="2">
        <v>4</v>
      </c>
      <c r="S56">
        <v>2</v>
      </c>
      <c r="T56">
        <f t="shared" si="3"/>
        <v>6</v>
      </c>
    </row>
    <row r="57" spans="1:20">
      <c r="A57" t="s">
        <v>9</v>
      </c>
      <c r="B57">
        <v>2</v>
      </c>
      <c r="C57">
        <v>1</v>
      </c>
      <c r="D57">
        <f t="shared" si="0"/>
        <v>3</v>
      </c>
      <c r="E57" t="s">
        <v>19</v>
      </c>
      <c r="F57">
        <v>4</v>
      </c>
      <c r="G57">
        <v>1</v>
      </c>
      <c r="H57">
        <f t="shared" si="4"/>
        <v>5</v>
      </c>
      <c r="M57" t="s">
        <v>18</v>
      </c>
      <c r="N57">
        <v>2</v>
      </c>
      <c r="O57">
        <v>0</v>
      </c>
      <c r="P57">
        <v>2</v>
      </c>
      <c r="Q57" s="1" t="s">
        <v>13</v>
      </c>
      <c r="R57" s="2">
        <v>5</v>
      </c>
      <c r="S57" s="2">
        <v>1</v>
      </c>
      <c r="T57">
        <f t="shared" si="3"/>
        <v>6</v>
      </c>
    </row>
    <row r="58" spans="1:20">
      <c r="A58" t="s">
        <v>9</v>
      </c>
      <c r="B58">
        <v>2</v>
      </c>
      <c r="C58">
        <v>1</v>
      </c>
      <c r="D58">
        <f t="shared" si="0"/>
        <v>3</v>
      </c>
      <c r="M58" t="s">
        <v>18</v>
      </c>
      <c r="N58">
        <v>2</v>
      </c>
      <c r="O58">
        <v>0</v>
      </c>
      <c r="P58">
        <v>2</v>
      </c>
      <c r="Q58" s="1" t="s">
        <v>13</v>
      </c>
      <c r="R58" s="2">
        <v>3</v>
      </c>
      <c r="S58">
        <v>4</v>
      </c>
      <c r="T58">
        <f t="shared" si="3"/>
        <v>7</v>
      </c>
    </row>
    <row r="59" spans="1:20">
      <c r="A59" t="s">
        <v>9</v>
      </c>
      <c r="B59">
        <v>2</v>
      </c>
      <c r="C59">
        <v>1</v>
      </c>
      <c r="D59">
        <f t="shared" si="0"/>
        <v>3</v>
      </c>
      <c r="M59" t="s">
        <v>18</v>
      </c>
      <c r="N59">
        <v>2</v>
      </c>
      <c r="O59">
        <v>0</v>
      </c>
      <c r="P59">
        <v>2</v>
      </c>
      <c r="Q59" s="1" t="s">
        <v>13</v>
      </c>
      <c r="R59" s="2">
        <v>3</v>
      </c>
      <c r="S59">
        <v>4</v>
      </c>
      <c r="T59">
        <f t="shared" si="3"/>
        <v>7</v>
      </c>
    </row>
    <row r="60" spans="1:20">
      <c r="A60" t="s">
        <v>9</v>
      </c>
      <c r="B60">
        <v>2</v>
      </c>
      <c r="C60">
        <v>1</v>
      </c>
      <c r="D60">
        <f t="shared" si="0"/>
        <v>3</v>
      </c>
      <c r="M60" t="s">
        <v>18</v>
      </c>
      <c r="N60">
        <v>2</v>
      </c>
      <c r="O60">
        <v>0</v>
      </c>
      <c r="P60">
        <v>2</v>
      </c>
      <c r="Q60" s="1" t="s">
        <v>13</v>
      </c>
      <c r="R60" s="2">
        <v>4</v>
      </c>
      <c r="S60" s="2">
        <v>3</v>
      </c>
      <c r="T60">
        <f t="shared" si="3"/>
        <v>7</v>
      </c>
    </row>
    <row r="61" spans="1:20">
      <c r="A61" t="s">
        <v>9</v>
      </c>
      <c r="B61">
        <v>3</v>
      </c>
      <c r="C61">
        <v>0</v>
      </c>
      <c r="D61">
        <f t="shared" si="0"/>
        <v>3</v>
      </c>
      <c r="M61" t="s">
        <v>18</v>
      </c>
      <c r="N61">
        <v>2</v>
      </c>
      <c r="O61">
        <v>0</v>
      </c>
      <c r="P61">
        <v>2</v>
      </c>
      <c r="Q61" s="1" t="s">
        <v>13</v>
      </c>
      <c r="R61" s="2">
        <v>4</v>
      </c>
      <c r="S61" s="2">
        <v>3</v>
      </c>
      <c r="T61">
        <f t="shared" si="3"/>
        <v>7</v>
      </c>
    </row>
    <row r="62" spans="1:20">
      <c r="A62" t="s">
        <v>9</v>
      </c>
      <c r="B62">
        <v>3</v>
      </c>
      <c r="C62">
        <v>0</v>
      </c>
      <c r="D62">
        <f t="shared" si="0"/>
        <v>3</v>
      </c>
      <c r="M62" t="s">
        <v>18</v>
      </c>
      <c r="N62">
        <v>2</v>
      </c>
      <c r="O62">
        <v>0</v>
      </c>
      <c r="P62">
        <v>2</v>
      </c>
      <c r="Q62" s="1" t="s">
        <v>13</v>
      </c>
      <c r="R62" s="2">
        <v>4</v>
      </c>
      <c r="S62">
        <v>3</v>
      </c>
      <c r="T62">
        <f t="shared" si="3"/>
        <v>7</v>
      </c>
    </row>
    <row r="63" spans="1:20">
      <c r="A63" t="s">
        <v>9</v>
      </c>
      <c r="B63">
        <v>3</v>
      </c>
      <c r="C63">
        <v>0</v>
      </c>
      <c r="D63">
        <f t="shared" si="0"/>
        <v>3</v>
      </c>
      <c r="M63" t="s">
        <v>18</v>
      </c>
      <c r="N63">
        <v>2</v>
      </c>
      <c r="O63">
        <v>1</v>
      </c>
      <c r="P63">
        <v>3</v>
      </c>
      <c r="Q63" s="1" t="s">
        <v>13</v>
      </c>
      <c r="R63" s="2">
        <v>4</v>
      </c>
      <c r="S63" s="2">
        <v>3</v>
      </c>
      <c r="T63">
        <f t="shared" si="3"/>
        <v>7</v>
      </c>
    </row>
    <row r="64" spans="1:20">
      <c r="A64" t="s">
        <v>9</v>
      </c>
      <c r="B64">
        <v>3</v>
      </c>
      <c r="C64">
        <v>0</v>
      </c>
      <c r="D64">
        <f t="shared" si="0"/>
        <v>3</v>
      </c>
      <c r="M64" t="s">
        <v>18</v>
      </c>
      <c r="N64">
        <v>2</v>
      </c>
      <c r="O64">
        <v>1</v>
      </c>
      <c r="P64">
        <v>3</v>
      </c>
      <c r="Q64" s="1" t="s">
        <v>13</v>
      </c>
      <c r="R64" s="2">
        <v>4</v>
      </c>
      <c r="S64" s="2">
        <v>3</v>
      </c>
      <c r="T64">
        <f t="shared" si="3"/>
        <v>7</v>
      </c>
    </row>
    <row r="65" spans="1:20">
      <c r="A65" t="s">
        <v>9</v>
      </c>
      <c r="B65">
        <v>3</v>
      </c>
      <c r="C65">
        <v>0</v>
      </c>
      <c r="D65">
        <f t="shared" si="0"/>
        <v>3</v>
      </c>
      <c r="M65" t="s">
        <v>18</v>
      </c>
      <c r="N65">
        <v>2</v>
      </c>
      <c r="O65">
        <v>1</v>
      </c>
      <c r="P65">
        <v>3</v>
      </c>
      <c r="Q65" s="1" t="s">
        <v>13</v>
      </c>
      <c r="R65" s="2">
        <v>5</v>
      </c>
      <c r="S65" s="2">
        <v>2</v>
      </c>
      <c r="T65">
        <f t="shared" si="3"/>
        <v>7</v>
      </c>
    </row>
    <row r="66" spans="1:20">
      <c r="A66" t="s">
        <v>9</v>
      </c>
      <c r="B66">
        <v>3</v>
      </c>
      <c r="C66">
        <v>0</v>
      </c>
      <c r="D66">
        <f t="shared" si="0"/>
        <v>3</v>
      </c>
      <c r="M66" t="s">
        <v>18</v>
      </c>
      <c r="N66">
        <v>2</v>
      </c>
      <c r="O66">
        <v>1</v>
      </c>
      <c r="P66">
        <v>3</v>
      </c>
      <c r="Q66" s="1" t="s">
        <v>13</v>
      </c>
      <c r="R66" s="2">
        <v>5</v>
      </c>
      <c r="S66">
        <v>2</v>
      </c>
      <c r="T66">
        <f t="shared" si="3"/>
        <v>7</v>
      </c>
    </row>
    <row r="67" spans="1:20">
      <c r="A67" t="s">
        <v>9</v>
      </c>
      <c r="B67">
        <v>4</v>
      </c>
      <c r="C67">
        <v>0</v>
      </c>
      <c r="D67">
        <f t="shared" ref="D67:D70" si="5">C67+B67</f>
        <v>4</v>
      </c>
      <c r="M67" t="s">
        <v>18</v>
      </c>
      <c r="N67">
        <v>2</v>
      </c>
      <c r="O67">
        <v>2</v>
      </c>
      <c r="P67">
        <v>4</v>
      </c>
      <c r="Q67" s="1" t="s">
        <v>13</v>
      </c>
      <c r="R67" s="2">
        <v>5</v>
      </c>
      <c r="S67">
        <v>2</v>
      </c>
      <c r="T67">
        <f t="shared" ref="T67:T77" si="6">S67+R67</f>
        <v>7</v>
      </c>
    </row>
    <row r="68" spans="1:20">
      <c r="A68" t="s">
        <v>9</v>
      </c>
      <c r="B68">
        <v>4</v>
      </c>
      <c r="C68">
        <v>0</v>
      </c>
      <c r="D68">
        <f t="shared" si="5"/>
        <v>4</v>
      </c>
      <c r="M68" t="s">
        <v>18</v>
      </c>
      <c r="N68">
        <v>2</v>
      </c>
      <c r="O68">
        <v>2</v>
      </c>
      <c r="P68">
        <v>4</v>
      </c>
      <c r="Q68" s="1" t="s">
        <v>13</v>
      </c>
      <c r="R68" s="2">
        <v>3</v>
      </c>
      <c r="S68">
        <v>5</v>
      </c>
      <c r="T68">
        <f t="shared" si="6"/>
        <v>8</v>
      </c>
    </row>
    <row r="69" spans="1:20">
      <c r="A69" t="s">
        <v>9</v>
      </c>
      <c r="B69">
        <v>4</v>
      </c>
      <c r="C69">
        <v>0</v>
      </c>
      <c r="D69">
        <f t="shared" si="5"/>
        <v>4</v>
      </c>
      <c r="M69" t="s">
        <v>18</v>
      </c>
      <c r="N69">
        <v>2</v>
      </c>
      <c r="O69">
        <v>2</v>
      </c>
      <c r="P69">
        <v>4</v>
      </c>
      <c r="Q69" s="1" t="s">
        <v>13</v>
      </c>
      <c r="R69" s="2">
        <v>4</v>
      </c>
      <c r="S69" s="2">
        <v>4</v>
      </c>
      <c r="T69">
        <f t="shared" si="6"/>
        <v>8</v>
      </c>
    </row>
    <row r="70" spans="1:20">
      <c r="A70" t="s">
        <v>9</v>
      </c>
      <c r="B70">
        <v>5</v>
      </c>
      <c r="C70">
        <v>0</v>
      </c>
      <c r="D70">
        <f t="shared" si="5"/>
        <v>5</v>
      </c>
      <c r="M70" t="s">
        <v>18</v>
      </c>
      <c r="N70">
        <v>2</v>
      </c>
      <c r="O70">
        <v>3</v>
      </c>
      <c r="P70">
        <v>5</v>
      </c>
      <c r="Q70" s="1" t="s">
        <v>13</v>
      </c>
      <c r="R70" s="2">
        <v>5</v>
      </c>
      <c r="S70">
        <v>3</v>
      </c>
      <c r="T70">
        <f t="shared" si="6"/>
        <v>8</v>
      </c>
    </row>
    <row r="71" spans="1:20">
      <c r="M71" t="s">
        <v>18</v>
      </c>
      <c r="N71">
        <v>2</v>
      </c>
      <c r="O71">
        <v>3</v>
      </c>
      <c r="P71">
        <v>5</v>
      </c>
      <c r="Q71" s="1" t="s">
        <v>13</v>
      </c>
      <c r="R71" s="2">
        <v>6</v>
      </c>
      <c r="S71" s="2">
        <v>2</v>
      </c>
      <c r="T71">
        <f t="shared" si="6"/>
        <v>8</v>
      </c>
    </row>
    <row r="72" spans="1:20">
      <c r="A72" t="s">
        <v>5</v>
      </c>
      <c r="B72" t="s">
        <v>6</v>
      </c>
      <c r="C72" t="s">
        <v>7</v>
      </c>
      <c r="D72" t="s">
        <v>8</v>
      </c>
      <c r="M72" t="s">
        <v>18</v>
      </c>
      <c r="N72">
        <v>2</v>
      </c>
      <c r="O72">
        <v>4</v>
      </c>
      <c r="P72">
        <v>6</v>
      </c>
      <c r="Q72" s="1" t="s">
        <v>13</v>
      </c>
      <c r="R72" s="2">
        <v>4</v>
      </c>
      <c r="S72">
        <v>5</v>
      </c>
      <c r="T72">
        <f t="shared" si="6"/>
        <v>9</v>
      </c>
    </row>
    <row r="73" spans="1:20">
      <c r="A73" t="s">
        <v>20</v>
      </c>
      <c r="B73">
        <v>1</v>
      </c>
      <c r="C73">
        <v>0</v>
      </c>
      <c r="D73">
        <f t="shared" ref="D73:D136" si="7">C73+B73</f>
        <v>1</v>
      </c>
      <c r="M73" t="s">
        <v>18</v>
      </c>
      <c r="N73">
        <v>2</v>
      </c>
      <c r="O73">
        <v>4</v>
      </c>
      <c r="P73">
        <v>6</v>
      </c>
      <c r="Q73" s="1" t="s">
        <v>13</v>
      </c>
      <c r="R73" s="2">
        <v>6</v>
      </c>
      <c r="S73">
        <v>3</v>
      </c>
      <c r="T73">
        <f t="shared" si="6"/>
        <v>9</v>
      </c>
    </row>
    <row r="74" spans="1:20">
      <c r="A74" t="s">
        <v>20</v>
      </c>
      <c r="B74">
        <v>1</v>
      </c>
      <c r="C74">
        <v>0</v>
      </c>
      <c r="D74">
        <f t="shared" si="7"/>
        <v>1</v>
      </c>
      <c r="M74" t="s">
        <v>18</v>
      </c>
      <c r="N74">
        <v>2</v>
      </c>
      <c r="O74">
        <v>6</v>
      </c>
      <c r="P74">
        <v>8</v>
      </c>
      <c r="Q74" s="1" t="s">
        <v>13</v>
      </c>
      <c r="R74" s="2">
        <v>6</v>
      </c>
      <c r="S74">
        <v>3</v>
      </c>
      <c r="T74">
        <f t="shared" si="6"/>
        <v>9</v>
      </c>
    </row>
    <row r="75" spans="1:20">
      <c r="A75" t="s">
        <v>20</v>
      </c>
      <c r="B75">
        <v>1</v>
      </c>
      <c r="C75">
        <v>0</v>
      </c>
      <c r="D75">
        <f t="shared" si="7"/>
        <v>1</v>
      </c>
      <c r="M75" t="s">
        <v>18</v>
      </c>
      <c r="N75">
        <v>3</v>
      </c>
      <c r="O75">
        <v>0</v>
      </c>
      <c r="P75">
        <v>3</v>
      </c>
      <c r="Q75" s="1" t="s">
        <v>13</v>
      </c>
      <c r="R75" s="2">
        <v>8</v>
      </c>
      <c r="S75" s="2">
        <v>3</v>
      </c>
      <c r="T75">
        <f t="shared" si="6"/>
        <v>11</v>
      </c>
    </row>
    <row r="76" spans="1:20">
      <c r="A76" t="s">
        <v>20</v>
      </c>
      <c r="B76">
        <v>1</v>
      </c>
      <c r="C76">
        <v>0</v>
      </c>
      <c r="D76">
        <f t="shared" si="7"/>
        <v>1</v>
      </c>
      <c r="M76" t="s">
        <v>18</v>
      </c>
      <c r="N76">
        <v>3</v>
      </c>
      <c r="O76">
        <v>0</v>
      </c>
      <c r="P76">
        <v>3</v>
      </c>
      <c r="Q76" s="1" t="s">
        <v>13</v>
      </c>
      <c r="R76" s="2">
        <v>8</v>
      </c>
      <c r="S76" s="2">
        <v>4</v>
      </c>
      <c r="T76">
        <f t="shared" si="6"/>
        <v>12</v>
      </c>
    </row>
    <row r="77" spans="1:20">
      <c r="A77" t="s">
        <v>20</v>
      </c>
      <c r="B77">
        <v>1</v>
      </c>
      <c r="C77">
        <v>0</v>
      </c>
      <c r="D77">
        <f t="shared" si="7"/>
        <v>1</v>
      </c>
      <c r="M77" t="s">
        <v>18</v>
      </c>
      <c r="N77">
        <v>3</v>
      </c>
      <c r="O77">
        <v>1</v>
      </c>
      <c r="P77">
        <v>4</v>
      </c>
      <c r="Q77" s="1" t="s">
        <v>21</v>
      </c>
      <c r="R77" s="2">
        <v>10</v>
      </c>
      <c r="S77" s="2">
        <v>8</v>
      </c>
      <c r="T77">
        <f t="shared" si="6"/>
        <v>18</v>
      </c>
    </row>
    <row r="78" spans="1:20">
      <c r="A78" t="s">
        <v>20</v>
      </c>
      <c r="B78">
        <v>1</v>
      </c>
      <c r="C78">
        <v>0</v>
      </c>
      <c r="D78">
        <f t="shared" si="7"/>
        <v>1</v>
      </c>
      <c r="M78" t="s">
        <v>18</v>
      </c>
      <c r="N78">
        <v>3</v>
      </c>
      <c r="O78">
        <v>1</v>
      </c>
      <c r="P78">
        <v>4</v>
      </c>
    </row>
    <row r="79" spans="1:20">
      <c r="A79" t="s">
        <v>20</v>
      </c>
      <c r="B79">
        <v>1</v>
      </c>
      <c r="C79">
        <v>0</v>
      </c>
      <c r="D79">
        <f t="shared" si="7"/>
        <v>1</v>
      </c>
      <c r="M79" t="s">
        <v>18</v>
      </c>
      <c r="N79">
        <v>3</v>
      </c>
      <c r="O79">
        <v>2</v>
      </c>
      <c r="P79">
        <v>5</v>
      </c>
    </row>
    <row r="80" spans="1:20">
      <c r="A80" t="s">
        <v>20</v>
      </c>
      <c r="B80">
        <v>1</v>
      </c>
      <c r="C80">
        <v>0</v>
      </c>
      <c r="D80">
        <f t="shared" si="7"/>
        <v>1</v>
      </c>
      <c r="M80" t="s">
        <v>18</v>
      </c>
      <c r="N80">
        <v>3</v>
      </c>
      <c r="O80">
        <v>2</v>
      </c>
      <c r="P80">
        <v>5</v>
      </c>
    </row>
    <row r="81" spans="1:16">
      <c r="A81" t="s">
        <v>20</v>
      </c>
      <c r="B81">
        <v>1</v>
      </c>
      <c r="C81">
        <v>0</v>
      </c>
      <c r="D81">
        <f t="shared" si="7"/>
        <v>1</v>
      </c>
      <c r="M81" t="s">
        <v>18</v>
      </c>
      <c r="N81">
        <v>3</v>
      </c>
      <c r="O81">
        <v>3</v>
      </c>
      <c r="P81">
        <v>6</v>
      </c>
    </row>
    <row r="82" spans="1:16">
      <c r="A82" t="s">
        <v>20</v>
      </c>
      <c r="B82">
        <v>1</v>
      </c>
      <c r="C82">
        <v>0</v>
      </c>
      <c r="D82">
        <f t="shared" si="7"/>
        <v>1</v>
      </c>
      <c r="M82" t="s">
        <v>18</v>
      </c>
      <c r="N82">
        <v>3</v>
      </c>
      <c r="O82">
        <v>3</v>
      </c>
      <c r="P82">
        <v>6</v>
      </c>
    </row>
    <row r="83" spans="1:16">
      <c r="A83" t="s">
        <v>20</v>
      </c>
      <c r="B83">
        <v>1</v>
      </c>
      <c r="C83">
        <v>0</v>
      </c>
      <c r="D83">
        <f t="shared" si="7"/>
        <v>1</v>
      </c>
      <c r="M83" t="s">
        <v>18</v>
      </c>
      <c r="N83">
        <v>3</v>
      </c>
      <c r="O83">
        <v>4</v>
      </c>
      <c r="P83">
        <v>7</v>
      </c>
    </row>
    <row r="84" spans="1:16">
      <c r="A84" t="s">
        <v>20</v>
      </c>
      <c r="B84">
        <v>1</v>
      </c>
      <c r="C84">
        <v>0</v>
      </c>
      <c r="D84">
        <f t="shared" si="7"/>
        <v>1</v>
      </c>
      <c r="M84" t="s">
        <v>18</v>
      </c>
      <c r="N84">
        <v>3</v>
      </c>
      <c r="O84">
        <v>4</v>
      </c>
      <c r="P84">
        <v>7</v>
      </c>
    </row>
    <row r="85" spans="1:16">
      <c r="A85" t="s">
        <v>20</v>
      </c>
      <c r="B85">
        <v>1</v>
      </c>
      <c r="C85">
        <v>0</v>
      </c>
      <c r="D85">
        <f t="shared" si="7"/>
        <v>1</v>
      </c>
      <c r="M85" t="s">
        <v>18</v>
      </c>
      <c r="N85">
        <v>4</v>
      </c>
      <c r="O85">
        <v>0</v>
      </c>
      <c r="P85">
        <v>4</v>
      </c>
    </row>
    <row r="86" spans="1:16">
      <c r="A86" t="s">
        <v>20</v>
      </c>
      <c r="B86">
        <v>1</v>
      </c>
      <c r="C86">
        <v>0</v>
      </c>
      <c r="D86">
        <f t="shared" si="7"/>
        <v>1</v>
      </c>
      <c r="M86" t="s">
        <v>18</v>
      </c>
      <c r="N86">
        <v>4</v>
      </c>
      <c r="O86">
        <v>1</v>
      </c>
      <c r="P86">
        <v>5</v>
      </c>
    </row>
    <row r="87" spans="1:16">
      <c r="A87" t="s">
        <v>20</v>
      </c>
      <c r="B87">
        <v>1</v>
      </c>
      <c r="C87">
        <v>0</v>
      </c>
      <c r="D87">
        <f t="shared" si="7"/>
        <v>1</v>
      </c>
      <c r="M87" t="s">
        <v>18</v>
      </c>
      <c r="N87">
        <v>4</v>
      </c>
      <c r="O87">
        <v>1</v>
      </c>
      <c r="P87">
        <v>5</v>
      </c>
    </row>
    <row r="88" spans="1:16">
      <c r="A88" t="s">
        <v>20</v>
      </c>
      <c r="B88">
        <v>1</v>
      </c>
      <c r="C88">
        <v>0</v>
      </c>
      <c r="D88">
        <f t="shared" si="7"/>
        <v>1</v>
      </c>
      <c r="M88" t="s">
        <v>18</v>
      </c>
      <c r="N88">
        <v>4</v>
      </c>
      <c r="O88">
        <v>2</v>
      </c>
      <c r="P88">
        <v>6</v>
      </c>
    </row>
    <row r="89" spans="1:16">
      <c r="A89" t="s">
        <v>20</v>
      </c>
      <c r="B89">
        <v>1</v>
      </c>
      <c r="C89">
        <v>0</v>
      </c>
      <c r="D89">
        <f t="shared" si="7"/>
        <v>1</v>
      </c>
      <c r="M89" t="s">
        <v>18</v>
      </c>
      <c r="N89">
        <v>4</v>
      </c>
      <c r="O89">
        <v>2</v>
      </c>
      <c r="P89">
        <v>6</v>
      </c>
    </row>
    <row r="90" spans="1:16">
      <c r="A90" t="s">
        <v>20</v>
      </c>
      <c r="B90">
        <v>1</v>
      </c>
      <c r="C90">
        <v>0</v>
      </c>
      <c r="D90">
        <f t="shared" si="7"/>
        <v>1</v>
      </c>
      <c r="M90" t="s">
        <v>18</v>
      </c>
      <c r="N90">
        <v>5</v>
      </c>
      <c r="O90">
        <v>2</v>
      </c>
      <c r="P90">
        <v>7</v>
      </c>
    </row>
    <row r="91" spans="1:16">
      <c r="A91" t="s">
        <v>20</v>
      </c>
      <c r="B91">
        <v>1</v>
      </c>
      <c r="C91">
        <v>0</v>
      </c>
      <c r="D91">
        <f t="shared" si="7"/>
        <v>1</v>
      </c>
      <c r="M91" t="s">
        <v>18</v>
      </c>
      <c r="N91">
        <v>5</v>
      </c>
      <c r="O91">
        <v>6</v>
      </c>
      <c r="P91">
        <v>11</v>
      </c>
    </row>
    <row r="92" spans="1:16">
      <c r="A92" t="s">
        <v>20</v>
      </c>
      <c r="B92">
        <v>1</v>
      </c>
      <c r="C92">
        <v>0</v>
      </c>
      <c r="D92">
        <f t="shared" si="7"/>
        <v>1</v>
      </c>
      <c r="M92" t="s">
        <v>18</v>
      </c>
      <c r="N92">
        <v>5</v>
      </c>
      <c r="O92">
        <v>6</v>
      </c>
      <c r="P92">
        <v>11</v>
      </c>
    </row>
    <row r="93" spans="1:16">
      <c r="A93" t="s">
        <v>20</v>
      </c>
      <c r="B93">
        <v>1</v>
      </c>
      <c r="C93">
        <v>0</v>
      </c>
      <c r="D93">
        <f t="shared" si="7"/>
        <v>1</v>
      </c>
      <c r="M93" t="s">
        <v>18</v>
      </c>
      <c r="N93">
        <v>6</v>
      </c>
      <c r="O93">
        <v>2</v>
      </c>
      <c r="P93">
        <v>8</v>
      </c>
    </row>
    <row r="94" spans="1:16">
      <c r="A94" t="s">
        <v>20</v>
      </c>
      <c r="B94">
        <v>1</v>
      </c>
      <c r="C94">
        <v>0</v>
      </c>
      <c r="D94">
        <f t="shared" si="7"/>
        <v>1</v>
      </c>
      <c r="M94" t="s">
        <v>18</v>
      </c>
      <c r="N94">
        <v>6</v>
      </c>
      <c r="O94">
        <v>5</v>
      </c>
      <c r="P94">
        <v>11</v>
      </c>
    </row>
    <row r="95" spans="1:16">
      <c r="A95" t="s">
        <v>20</v>
      </c>
      <c r="B95">
        <v>1</v>
      </c>
      <c r="C95">
        <v>0</v>
      </c>
      <c r="D95">
        <f t="shared" si="7"/>
        <v>1</v>
      </c>
      <c r="M95" t="s">
        <v>18</v>
      </c>
      <c r="N95">
        <v>7</v>
      </c>
      <c r="O95">
        <v>4</v>
      </c>
      <c r="P95">
        <v>11</v>
      </c>
    </row>
    <row r="96" spans="1:16">
      <c r="A96" t="s">
        <v>20</v>
      </c>
      <c r="B96">
        <v>1</v>
      </c>
      <c r="C96">
        <v>0</v>
      </c>
      <c r="D96">
        <f t="shared" si="7"/>
        <v>1</v>
      </c>
      <c r="M96" t="s">
        <v>18</v>
      </c>
      <c r="N96">
        <v>7</v>
      </c>
      <c r="O96">
        <v>5</v>
      </c>
      <c r="P96">
        <v>12</v>
      </c>
    </row>
    <row r="97" spans="1:16">
      <c r="A97" t="s">
        <v>20</v>
      </c>
      <c r="B97">
        <v>1</v>
      </c>
      <c r="C97">
        <v>0</v>
      </c>
      <c r="D97">
        <f t="shared" si="7"/>
        <v>1</v>
      </c>
      <c r="M97" t="s">
        <v>18</v>
      </c>
      <c r="N97">
        <v>8</v>
      </c>
      <c r="O97">
        <v>4</v>
      </c>
      <c r="P97">
        <v>12</v>
      </c>
    </row>
    <row r="98" spans="1:16">
      <c r="A98" t="s">
        <v>20</v>
      </c>
      <c r="B98">
        <v>1</v>
      </c>
      <c r="C98">
        <v>0</v>
      </c>
      <c r="D98">
        <f t="shared" si="7"/>
        <v>1</v>
      </c>
      <c r="M98" t="s">
        <v>18</v>
      </c>
      <c r="N98">
        <v>9</v>
      </c>
      <c r="O98">
        <v>3</v>
      </c>
      <c r="P98">
        <v>12</v>
      </c>
    </row>
    <row r="99" spans="1:16">
      <c r="A99" t="s">
        <v>20</v>
      </c>
      <c r="B99">
        <v>1</v>
      </c>
      <c r="C99">
        <v>0</v>
      </c>
      <c r="D99">
        <f t="shared" si="7"/>
        <v>1</v>
      </c>
    </row>
    <row r="100" spans="1:16">
      <c r="A100" t="s">
        <v>20</v>
      </c>
      <c r="B100">
        <v>1</v>
      </c>
      <c r="C100">
        <v>0</v>
      </c>
      <c r="D100">
        <f t="shared" si="7"/>
        <v>1</v>
      </c>
    </row>
    <row r="101" spans="1:16">
      <c r="A101" t="s">
        <v>20</v>
      </c>
      <c r="B101">
        <v>1</v>
      </c>
      <c r="C101">
        <v>0</v>
      </c>
      <c r="D101">
        <f t="shared" si="7"/>
        <v>1</v>
      </c>
    </row>
    <row r="102" spans="1:16">
      <c r="A102" t="s">
        <v>20</v>
      </c>
      <c r="B102">
        <v>1</v>
      </c>
      <c r="C102">
        <v>1</v>
      </c>
      <c r="D102">
        <f t="shared" si="7"/>
        <v>2</v>
      </c>
    </row>
    <row r="103" spans="1:16">
      <c r="A103" t="s">
        <v>20</v>
      </c>
      <c r="B103">
        <v>1</v>
      </c>
      <c r="C103">
        <v>1</v>
      </c>
      <c r="D103">
        <f t="shared" si="7"/>
        <v>2</v>
      </c>
    </row>
    <row r="104" spans="1:16">
      <c r="A104" t="s">
        <v>20</v>
      </c>
      <c r="B104">
        <v>1</v>
      </c>
      <c r="C104">
        <v>1</v>
      </c>
      <c r="D104">
        <f t="shared" si="7"/>
        <v>2</v>
      </c>
    </row>
    <row r="105" spans="1:16">
      <c r="A105" t="s">
        <v>20</v>
      </c>
      <c r="B105">
        <v>1</v>
      </c>
      <c r="C105">
        <v>1</v>
      </c>
      <c r="D105">
        <f t="shared" si="7"/>
        <v>2</v>
      </c>
    </row>
    <row r="106" spans="1:16">
      <c r="A106" t="s">
        <v>20</v>
      </c>
      <c r="B106">
        <v>1</v>
      </c>
      <c r="C106">
        <v>1</v>
      </c>
      <c r="D106">
        <f t="shared" si="7"/>
        <v>2</v>
      </c>
    </row>
    <row r="107" spans="1:16">
      <c r="A107" t="s">
        <v>20</v>
      </c>
      <c r="B107">
        <v>1</v>
      </c>
      <c r="C107">
        <v>2</v>
      </c>
      <c r="D107">
        <f t="shared" si="7"/>
        <v>3</v>
      </c>
    </row>
    <row r="108" spans="1:16">
      <c r="A108" t="s">
        <v>20</v>
      </c>
      <c r="B108">
        <v>1</v>
      </c>
      <c r="C108">
        <v>2</v>
      </c>
      <c r="D108">
        <f t="shared" si="7"/>
        <v>3</v>
      </c>
    </row>
    <row r="109" spans="1:16">
      <c r="A109" t="s">
        <v>20</v>
      </c>
      <c r="B109">
        <v>1</v>
      </c>
      <c r="C109">
        <v>2</v>
      </c>
      <c r="D109">
        <f t="shared" si="7"/>
        <v>3</v>
      </c>
    </row>
    <row r="110" spans="1:16">
      <c r="A110" t="s">
        <v>20</v>
      </c>
      <c r="B110">
        <v>1</v>
      </c>
      <c r="C110">
        <v>3</v>
      </c>
      <c r="D110">
        <f t="shared" si="7"/>
        <v>4</v>
      </c>
    </row>
    <row r="111" spans="1:16">
      <c r="A111" t="s">
        <v>20</v>
      </c>
      <c r="B111">
        <v>2</v>
      </c>
      <c r="C111">
        <v>0</v>
      </c>
      <c r="D111">
        <f t="shared" si="7"/>
        <v>2</v>
      </c>
    </row>
    <row r="112" spans="1:16">
      <c r="A112" t="s">
        <v>20</v>
      </c>
      <c r="B112">
        <v>2</v>
      </c>
      <c r="C112">
        <v>0</v>
      </c>
      <c r="D112">
        <f t="shared" si="7"/>
        <v>2</v>
      </c>
    </row>
    <row r="113" spans="1:4">
      <c r="A113" t="s">
        <v>20</v>
      </c>
      <c r="B113">
        <v>2</v>
      </c>
      <c r="C113">
        <v>0</v>
      </c>
      <c r="D113">
        <f t="shared" si="7"/>
        <v>2</v>
      </c>
    </row>
    <row r="114" spans="1:4">
      <c r="A114" t="s">
        <v>20</v>
      </c>
      <c r="B114">
        <v>2</v>
      </c>
      <c r="C114">
        <v>0</v>
      </c>
      <c r="D114">
        <f t="shared" si="7"/>
        <v>2</v>
      </c>
    </row>
    <row r="115" spans="1:4">
      <c r="A115" t="s">
        <v>20</v>
      </c>
      <c r="B115">
        <v>2</v>
      </c>
      <c r="C115">
        <v>0</v>
      </c>
      <c r="D115">
        <f t="shared" si="7"/>
        <v>2</v>
      </c>
    </row>
    <row r="116" spans="1:4">
      <c r="A116" t="s">
        <v>20</v>
      </c>
      <c r="B116">
        <v>2</v>
      </c>
      <c r="C116">
        <v>0</v>
      </c>
      <c r="D116">
        <f t="shared" si="7"/>
        <v>2</v>
      </c>
    </row>
    <row r="117" spans="1:4">
      <c r="A117" t="s">
        <v>20</v>
      </c>
      <c r="B117">
        <v>2</v>
      </c>
      <c r="C117">
        <v>0</v>
      </c>
      <c r="D117">
        <f t="shared" si="7"/>
        <v>2</v>
      </c>
    </row>
    <row r="118" spans="1:4">
      <c r="A118" t="s">
        <v>20</v>
      </c>
      <c r="B118">
        <v>2</v>
      </c>
      <c r="C118">
        <v>0</v>
      </c>
      <c r="D118">
        <f t="shared" si="7"/>
        <v>2</v>
      </c>
    </row>
    <row r="119" spans="1:4">
      <c r="A119" t="s">
        <v>20</v>
      </c>
      <c r="B119">
        <v>2</v>
      </c>
      <c r="C119">
        <v>0</v>
      </c>
      <c r="D119">
        <f t="shared" si="7"/>
        <v>2</v>
      </c>
    </row>
    <row r="120" spans="1:4">
      <c r="A120" t="s">
        <v>20</v>
      </c>
      <c r="B120">
        <v>2</v>
      </c>
      <c r="C120">
        <v>0</v>
      </c>
      <c r="D120">
        <f t="shared" si="7"/>
        <v>2</v>
      </c>
    </row>
    <row r="121" spans="1:4">
      <c r="A121" t="s">
        <v>20</v>
      </c>
      <c r="B121">
        <v>2</v>
      </c>
      <c r="C121">
        <v>0</v>
      </c>
      <c r="D121">
        <f t="shared" si="7"/>
        <v>2</v>
      </c>
    </row>
    <row r="122" spans="1:4">
      <c r="A122" t="s">
        <v>20</v>
      </c>
      <c r="B122">
        <v>2</v>
      </c>
      <c r="C122">
        <v>0</v>
      </c>
      <c r="D122">
        <f t="shared" si="7"/>
        <v>2</v>
      </c>
    </row>
    <row r="123" spans="1:4">
      <c r="A123" t="s">
        <v>20</v>
      </c>
      <c r="B123">
        <v>2</v>
      </c>
      <c r="C123">
        <v>0</v>
      </c>
      <c r="D123">
        <f t="shared" si="7"/>
        <v>2</v>
      </c>
    </row>
    <row r="124" spans="1:4">
      <c r="A124" t="s">
        <v>20</v>
      </c>
      <c r="B124">
        <v>2</v>
      </c>
      <c r="C124">
        <v>0</v>
      </c>
      <c r="D124">
        <f t="shared" si="7"/>
        <v>2</v>
      </c>
    </row>
    <row r="125" spans="1:4">
      <c r="A125" t="s">
        <v>22</v>
      </c>
      <c r="B125">
        <v>2</v>
      </c>
      <c r="C125">
        <v>0</v>
      </c>
      <c r="D125">
        <f t="shared" si="7"/>
        <v>2</v>
      </c>
    </row>
    <row r="126" spans="1:4">
      <c r="A126" t="s">
        <v>22</v>
      </c>
      <c r="B126">
        <v>2</v>
      </c>
      <c r="C126">
        <v>0</v>
      </c>
      <c r="D126">
        <f t="shared" si="7"/>
        <v>2</v>
      </c>
    </row>
    <row r="127" spans="1:4">
      <c r="A127" t="s">
        <v>22</v>
      </c>
      <c r="B127">
        <v>2</v>
      </c>
      <c r="C127">
        <v>0</v>
      </c>
      <c r="D127">
        <f t="shared" si="7"/>
        <v>2</v>
      </c>
    </row>
    <row r="128" spans="1:4">
      <c r="A128" t="s">
        <v>22</v>
      </c>
      <c r="B128">
        <v>2</v>
      </c>
      <c r="C128">
        <v>0</v>
      </c>
      <c r="D128">
        <f t="shared" si="7"/>
        <v>2</v>
      </c>
    </row>
    <row r="129" spans="1:4">
      <c r="A129" t="s">
        <v>22</v>
      </c>
      <c r="B129">
        <v>2</v>
      </c>
      <c r="C129">
        <v>0</v>
      </c>
      <c r="D129">
        <f t="shared" si="7"/>
        <v>2</v>
      </c>
    </row>
    <row r="130" spans="1:4">
      <c r="A130" t="s">
        <v>20</v>
      </c>
      <c r="B130">
        <v>2</v>
      </c>
      <c r="C130">
        <v>0</v>
      </c>
      <c r="D130">
        <f t="shared" si="7"/>
        <v>2</v>
      </c>
    </row>
    <row r="131" spans="1:4">
      <c r="A131" t="s">
        <v>20</v>
      </c>
      <c r="B131">
        <v>2</v>
      </c>
      <c r="C131">
        <v>0</v>
      </c>
      <c r="D131">
        <f t="shared" si="7"/>
        <v>2</v>
      </c>
    </row>
    <row r="132" spans="1:4">
      <c r="A132" t="s">
        <v>20</v>
      </c>
      <c r="B132">
        <v>2</v>
      </c>
      <c r="C132">
        <v>0</v>
      </c>
      <c r="D132">
        <f t="shared" si="7"/>
        <v>2</v>
      </c>
    </row>
    <row r="133" spans="1:4">
      <c r="A133" t="s">
        <v>20</v>
      </c>
      <c r="B133">
        <v>2</v>
      </c>
      <c r="C133">
        <v>0</v>
      </c>
      <c r="D133">
        <f t="shared" si="7"/>
        <v>2</v>
      </c>
    </row>
    <row r="134" spans="1:4">
      <c r="A134" t="s">
        <v>20</v>
      </c>
      <c r="B134">
        <v>2</v>
      </c>
      <c r="C134">
        <v>0</v>
      </c>
      <c r="D134">
        <f t="shared" si="7"/>
        <v>2</v>
      </c>
    </row>
    <row r="135" spans="1:4">
      <c r="A135" t="s">
        <v>20</v>
      </c>
      <c r="B135">
        <v>2</v>
      </c>
      <c r="C135">
        <v>0</v>
      </c>
      <c r="D135">
        <f t="shared" si="7"/>
        <v>2</v>
      </c>
    </row>
    <row r="136" spans="1:4">
      <c r="A136" t="s">
        <v>20</v>
      </c>
      <c r="B136">
        <v>2</v>
      </c>
      <c r="C136">
        <v>0</v>
      </c>
      <c r="D136">
        <f t="shared" si="7"/>
        <v>2</v>
      </c>
    </row>
    <row r="137" spans="1:4">
      <c r="A137" t="s">
        <v>20</v>
      </c>
      <c r="B137">
        <v>2</v>
      </c>
      <c r="C137">
        <v>1</v>
      </c>
      <c r="D137">
        <f t="shared" ref="D137:D154" si="8">C137+B137</f>
        <v>3</v>
      </c>
    </row>
    <row r="138" spans="1:4">
      <c r="A138" t="s">
        <v>20</v>
      </c>
      <c r="B138">
        <v>2</v>
      </c>
      <c r="C138">
        <v>1</v>
      </c>
      <c r="D138">
        <f t="shared" si="8"/>
        <v>3</v>
      </c>
    </row>
    <row r="139" spans="1:4">
      <c r="A139" t="s">
        <v>20</v>
      </c>
      <c r="B139">
        <v>2</v>
      </c>
      <c r="C139">
        <v>2</v>
      </c>
      <c r="D139">
        <f t="shared" si="8"/>
        <v>4</v>
      </c>
    </row>
    <row r="140" spans="1:4">
      <c r="A140" t="s">
        <v>20</v>
      </c>
      <c r="B140">
        <v>2</v>
      </c>
      <c r="C140">
        <v>2</v>
      </c>
      <c r="D140">
        <f t="shared" si="8"/>
        <v>4</v>
      </c>
    </row>
    <row r="141" spans="1:4">
      <c r="A141" t="s">
        <v>20</v>
      </c>
      <c r="B141">
        <v>2</v>
      </c>
      <c r="C141">
        <v>2</v>
      </c>
      <c r="D141">
        <f t="shared" si="8"/>
        <v>4</v>
      </c>
    </row>
    <row r="142" spans="1:4">
      <c r="A142" t="s">
        <v>20</v>
      </c>
      <c r="B142">
        <v>2</v>
      </c>
      <c r="C142">
        <v>2</v>
      </c>
      <c r="D142">
        <f t="shared" si="8"/>
        <v>4</v>
      </c>
    </row>
    <row r="143" spans="1:4">
      <c r="A143" t="s">
        <v>20</v>
      </c>
      <c r="B143">
        <v>3</v>
      </c>
      <c r="C143">
        <v>0</v>
      </c>
      <c r="D143">
        <f t="shared" si="8"/>
        <v>3</v>
      </c>
    </row>
    <row r="144" spans="1:4">
      <c r="A144" t="s">
        <v>20</v>
      </c>
      <c r="B144">
        <v>3</v>
      </c>
      <c r="C144">
        <v>0</v>
      </c>
      <c r="D144">
        <f t="shared" si="8"/>
        <v>3</v>
      </c>
    </row>
    <row r="145" spans="1:4">
      <c r="A145" t="s">
        <v>20</v>
      </c>
      <c r="B145">
        <v>3</v>
      </c>
      <c r="C145">
        <v>0</v>
      </c>
      <c r="D145">
        <f t="shared" si="8"/>
        <v>3</v>
      </c>
    </row>
    <row r="146" spans="1:4">
      <c r="A146" t="s">
        <v>20</v>
      </c>
      <c r="B146">
        <v>3</v>
      </c>
      <c r="C146">
        <v>0</v>
      </c>
      <c r="D146">
        <f t="shared" si="8"/>
        <v>3</v>
      </c>
    </row>
    <row r="147" spans="1:4">
      <c r="A147" t="s">
        <v>20</v>
      </c>
      <c r="B147">
        <v>3</v>
      </c>
      <c r="C147">
        <v>0</v>
      </c>
      <c r="D147">
        <f t="shared" si="8"/>
        <v>3</v>
      </c>
    </row>
    <row r="148" spans="1:4">
      <c r="A148" t="s">
        <v>20</v>
      </c>
      <c r="B148">
        <v>3</v>
      </c>
      <c r="C148">
        <v>0</v>
      </c>
      <c r="D148">
        <f t="shared" si="8"/>
        <v>3</v>
      </c>
    </row>
    <row r="149" spans="1:4">
      <c r="A149" t="s">
        <v>20</v>
      </c>
      <c r="B149">
        <v>3</v>
      </c>
      <c r="C149">
        <v>1</v>
      </c>
      <c r="D149">
        <f t="shared" si="8"/>
        <v>4</v>
      </c>
    </row>
    <row r="150" spans="1:4">
      <c r="A150" t="s">
        <v>20</v>
      </c>
      <c r="B150">
        <v>3</v>
      </c>
      <c r="C150">
        <v>1</v>
      </c>
      <c r="D150">
        <f t="shared" si="8"/>
        <v>4</v>
      </c>
    </row>
    <row r="151" spans="1:4">
      <c r="A151" t="s">
        <v>20</v>
      </c>
      <c r="B151">
        <v>3</v>
      </c>
      <c r="C151">
        <v>2</v>
      </c>
      <c r="D151">
        <f t="shared" si="8"/>
        <v>5</v>
      </c>
    </row>
    <row r="152" spans="1:4">
      <c r="A152" t="s">
        <v>20</v>
      </c>
      <c r="B152">
        <v>4</v>
      </c>
      <c r="C152">
        <v>0</v>
      </c>
      <c r="D152">
        <f t="shared" si="8"/>
        <v>4</v>
      </c>
    </row>
    <row r="153" spans="1:4">
      <c r="A153" t="s">
        <v>20</v>
      </c>
      <c r="B153">
        <v>4</v>
      </c>
      <c r="C153">
        <v>0</v>
      </c>
      <c r="D153">
        <f t="shared" si="8"/>
        <v>4</v>
      </c>
    </row>
    <row r="154" spans="1:4">
      <c r="A154" t="s">
        <v>20</v>
      </c>
      <c r="B154">
        <v>4</v>
      </c>
      <c r="C154">
        <v>0</v>
      </c>
      <c r="D154">
        <f t="shared" si="8"/>
        <v>4</v>
      </c>
    </row>
    <row r="156" spans="1:4">
      <c r="A156" t="s">
        <v>5</v>
      </c>
      <c r="B156" t="s">
        <v>6</v>
      </c>
      <c r="C156" t="s">
        <v>7</v>
      </c>
      <c r="D156" t="s">
        <v>8</v>
      </c>
    </row>
    <row r="157" spans="1:4">
      <c r="A157" t="s">
        <v>14</v>
      </c>
      <c r="B157">
        <v>1</v>
      </c>
      <c r="C157">
        <v>0</v>
      </c>
      <c r="D157">
        <f t="shared" ref="D157:D220" si="9">C157+B157</f>
        <v>1</v>
      </c>
    </row>
    <row r="158" spans="1:4">
      <c r="A158" t="s">
        <v>23</v>
      </c>
      <c r="B158">
        <v>1</v>
      </c>
      <c r="C158">
        <v>0</v>
      </c>
      <c r="D158">
        <f t="shared" si="9"/>
        <v>1</v>
      </c>
    </row>
    <row r="159" spans="1:4">
      <c r="A159" t="s">
        <v>23</v>
      </c>
      <c r="B159">
        <v>1</v>
      </c>
      <c r="C159">
        <v>0</v>
      </c>
      <c r="D159">
        <f t="shared" si="9"/>
        <v>1</v>
      </c>
    </row>
    <row r="160" spans="1:4">
      <c r="A160" t="s">
        <v>23</v>
      </c>
      <c r="B160">
        <v>1</v>
      </c>
      <c r="C160">
        <v>0</v>
      </c>
      <c r="D160">
        <f t="shared" si="9"/>
        <v>1</v>
      </c>
    </row>
    <row r="161" spans="1:4">
      <c r="A161" t="s">
        <v>23</v>
      </c>
      <c r="B161">
        <v>1</v>
      </c>
      <c r="C161">
        <v>0</v>
      </c>
      <c r="D161">
        <f t="shared" si="9"/>
        <v>1</v>
      </c>
    </row>
    <row r="162" spans="1:4">
      <c r="A162" t="s">
        <v>23</v>
      </c>
      <c r="B162">
        <v>1</v>
      </c>
      <c r="C162">
        <v>0</v>
      </c>
      <c r="D162">
        <f t="shared" si="9"/>
        <v>1</v>
      </c>
    </row>
    <row r="163" spans="1:4">
      <c r="A163" t="s">
        <v>23</v>
      </c>
      <c r="B163">
        <v>1</v>
      </c>
      <c r="C163">
        <v>0</v>
      </c>
      <c r="D163">
        <f t="shared" si="9"/>
        <v>1</v>
      </c>
    </row>
    <row r="164" spans="1:4">
      <c r="A164" t="s">
        <v>23</v>
      </c>
      <c r="B164">
        <v>1</v>
      </c>
      <c r="C164">
        <v>0</v>
      </c>
      <c r="D164">
        <f t="shared" si="9"/>
        <v>1</v>
      </c>
    </row>
    <row r="165" spans="1:4">
      <c r="A165" t="s">
        <v>23</v>
      </c>
      <c r="B165">
        <v>1</v>
      </c>
      <c r="C165">
        <v>0</v>
      </c>
      <c r="D165">
        <f t="shared" si="9"/>
        <v>1</v>
      </c>
    </row>
    <row r="166" spans="1:4">
      <c r="A166" t="s">
        <v>23</v>
      </c>
      <c r="B166">
        <v>1</v>
      </c>
      <c r="C166">
        <v>0</v>
      </c>
      <c r="D166">
        <f t="shared" si="9"/>
        <v>1</v>
      </c>
    </row>
    <row r="167" spans="1:4">
      <c r="A167" t="s">
        <v>23</v>
      </c>
      <c r="B167">
        <v>1</v>
      </c>
      <c r="C167">
        <v>0</v>
      </c>
      <c r="D167">
        <f t="shared" si="9"/>
        <v>1</v>
      </c>
    </row>
    <row r="168" spans="1:4">
      <c r="A168" t="s">
        <v>23</v>
      </c>
      <c r="B168">
        <v>1</v>
      </c>
      <c r="C168">
        <v>0</v>
      </c>
      <c r="D168">
        <f t="shared" si="9"/>
        <v>1</v>
      </c>
    </row>
    <row r="169" spans="1:4">
      <c r="A169" t="s">
        <v>23</v>
      </c>
      <c r="B169">
        <v>1</v>
      </c>
      <c r="C169">
        <v>0</v>
      </c>
      <c r="D169">
        <f t="shared" si="9"/>
        <v>1</v>
      </c>
    </row>
    <row r="170" spans="1:4">
      <c r="A170" t="s">
        <v>23</v>
      </c>
      <c r="B170">
        <v>1</v>
      </c>
      <c r="C170">
        <v>0</v>
      </c>
      <c r="D170">
        <f t="shared" si="9"/>
        <v>1</v>
      </c>
    </row>
    <row r="171" spans="1:4">
      <c r="A171" t="s">
        <v>23</v>
      </c>
      <c r="B171">
        <v>1</v>
      </c>
      <c r="C171">
        <v>0</v>
      </c>
      <c r="D171">
        <f t="shared" si="9"/>
        <v>1</v>
      </c>
    </row>
    <row r="172" spans="1:4">
      <c r="A172" t="s">
        <v>23</v>
      </c>
      <c r="B172">
        <v>1</v>
      </c>
      <c r="C172">
        <v>0</v>
      </c>
      <c r="D172">
        <f t="shared" si="9"/>
        <v>1</v>
      </c>
    </row>
    <row r="173" spans="1:4">
      <c r="A173" t="s">
        <v>23</v>
      </c>
      <c r="B173">
        <v>1</v>
      </c>
      <c r="C173">
        <v>0</v>
      </c>
      <c r="D173">
        <f t="shared" si="9"/>
        <v>1</v>
      </c>
    </row>
    <row r="174" spans="1:4">
      <c r="A174" t="s">
        <v>23</v>
      </c>
      <c r="B174">
        <v>1</v>
      </c>
      <c r="C174">
        <v>0</v>
      </c>
      <c r="D174">
        <f t="shared" si="9"/>
        <v>1</v>
      </c>
    </row>
    <row r="175" spans="1:4">
      <c r="A175" t="s">
        <v>23</v>
      </c>
      <c r="B175">
        <v>1</v>
      </c>
      <c r="C175">
        <v>0</v>
      </c>
      <c r="D175">
        <f t="shared" si="9"/>
        <v>1</v>
      </c>
    </row>
    <row r="176" spans="1:4">
      <c r="A176" t="s">
        <v>23</v>
      </c>
      <c r="B176">
        <v>1</v>
      </c>
      <c r="C176">
        <v>0</v>
      </c>
      <c r="D176">
        <f t="shared" si="9"/>
        <v>1</v>
      </c>
    </row>
    <row r="177" spans="1:4">
      <c r="A177" t="s">
        <v>23</v>
      </c>
      <c r="B177">
        <v>1</v>
      </c>
      <c r="C177">
        <v>0</v>
      </c>
      <c r="D177">
        <f t="shared" si="9"/>
        <v>1</v>
      </c>
    </row>
    <row r="178" spans="1:4">
      <c r="A178" t="s">
        <v>23</v>
      </c>
      <c r="B178">
        <v>1</v>
      </c>
      <c r="C178">
        <v>0</v>
      </c>
      <c r="D178">
        <f t="shared" si="9"/>
        <v>1</v>
      </c>
    </row>
    <row r="179" spans="1:4">
      <c r="A179" t="s">
        <v>23</v>
      </c>
      <c r="B179">
        <v>1</v>
      </c>
      <c r="C179">
        <v>0</v>
      </c>
      <c r="D179">
        <f t="shared" si="9"/>
        <v>1</v>
      </c>
    </row>
    <row r="180" spans="1:4">
      <c r="A180" t="s">
        <v>23</v>
      </c>
      <c r="B180">
        <v>1</v>
      </c>
      <c r="C180">
        <v>0</v>
      </c>
      <c r="D180">
        <f t="shared" si="9"/>
        <v>1</v>
      </c>
    </row>
    <row r="181" spans="1:4">
      <c r="A181" t="s">
        <v>23</v>
      </c>
      <c r="B181">
        <v>1</v>
      </c>
      <c r="C181">
        <v>0</v>
      </c>
      <c r="D181">
        <f t="shared" si="9"/>
        <v>1</v>
      </c>
    </row>
    <row r="182" spans="1:4">
      <c r="A182" t="s">
        <v>23</v>
      </c>
      <c r="B182">
        <v>1</v>
      </c>
      <c r="C182">
        <v>0</v>
      </c>
      <c r="D182">
        <f t="shared" si="9"/>
        <v>1</v>
      </c>
    </row>
    <row r="183" spans="1:4">
      <c r="A183" t="s">
        <v>23</v>
      </c>
      <c r="B183">
        <v>1</v>
      </c>
      <c r="C183">
        <v>0</v>
      </c>
      <c r="D183">
        <f t="shared" si="9"/>
        <v>1</v>
      </c>
    </row>
    <row r="184" spans="1:4">
      <c r="A184" t="s">
        <v>23</v>
      </c>
      <c r="B184">
        <v>1</v>
      </c>
      <c r="C184">
        <v>0</v>
      </c>
      <c r="D184">
        <f t="shared" si="9"/>
        <v>1</v>
      </c>
    </row>
    <row r="185" spans="1:4">
      <c r="A185" t="s">
        <v>23</v>
      </c>
      <c r="B185">
        <v>1</v>
      </c>
      <c r="C185">
        <v>0</v>
      </c>
      <c r="D185">
        <f t="shared" si="9"/>
        <v>1</v>
      </c>
    </row>
    <row r="186" spans="1:4">
      <c r="A186" t="s">
        <v>23</v>
      </c>
      <c r="B186">
        <v>1</v>
      </c>
      <c r="C186">
        <v>1</v>
      </c>
      <c r="D186">
        <f t="shared" si="9"/>
        <v>2</v>
      </c>
    </row>
    <row r="187" spans="1:4">
      <c r="A187" t="s">
        <v>23</v>
      </c>
      <c r="B187">
        <v>1</v>
      </c>
      <c r="C187">
        <v>1</v>
      </c>
      <c r="D187">
        <f t="shared" si="9"/>
        <v>2</v>
      </c>
    </row>
    <row r="188" spans="1:4">
      <c r="A188" t="s">
        <v>23</v>
      </c>
      <c r="B188">
        <v>1</v>
      </c>
      <c r="C188">
        <v>1</v>
      </c>
      <c r="D188">
        <f t="shared" si="9"/>
        <v>2</v>
      </c>
    </row>
    <row r="189" spans="1:4">
      <c r="A189" t="s">
        <v>23</v>
      </c>
      <c r="B189">
        <v>1</v>
      </c>
      <c r="C189">
        <v>1</v>
      </c>
      <c r="D189">
        <f t="shared" si="9"/>
        <v>2</v>
      </c>
    </row>
    <row r="190" spans="1:4">
      <c r="A190" t="s">
        <v>23</v>
      </c>
      <c r="B190">
        <v>1</v>
      </c>
      <c r="C190">
        <v>1</v>
      </c>
      <c r="D190">
        <f t="shared" si="9"/>
        <v>2</v>
      </c>
    </row>
    <row r="191" spans="1:4">
      <c r="A191" t="s">
        <v>23</v>
      </c>
      <c r="B191">
        <v>1</v>
      </c>
      <c r="C191">
        <v>1</v>
      </c>
      <c r="D191">
        <f t="shared" si="9"/>
        <v>2</v>
      </c>
    </row>
    <row r="192" spans="1:4">
      <c r="A192" t="s">
        <v>23</v>
      </c>
      <c r="B192">
        <v>1</v>
      </c>
      <c r="C192">
        <v>2</v>
      </c>
      <c r="D192">
        <f t="shared" si="9"/>
        <v>3</v>
      </c>
    </row>
    <row r="193" spans="1:4">
      <c r="A193" t="s">
        <v>23</v>
      </c>
      <c r="B193">
        <v>2</v>
      </c>
      <c r="C193">
        <v>0</v>
      </c>
      <c r="D193">
        <f t="shared" si="9"/>
        <v>2</v>
      </c>
    </row>
    <row r="194" spans="1:4">
      <c r="A194" t="s">
        <v>23</v>
      </c>
      <c r="B194">
        <v>2</v>
      </c>
      <c r="C194">
        <v>0</v>
      </c>
      <c r="D194">
        <f t="shared" si="9"/>
        <v>2</v>
      </c>
    </row>
    <row r="195" spans="1:4">
      <c r="A195" t="s">
        <v>23</v>
      </c>
      <c r="B195">
        <v>2</v>
      </c>
      <c r="C195">
        <v>0</v>
      </c>
      <c r="D195">
        <f t="shared" si="9"/>
        <v>2</v>
      </c>
    </row>
    <row r="196" spans="1:4">
      <c r="A196" t="s">
        <v>23</v>
      </c>
      <c r="B196">
        <v>2</v>
      </c>
      <c r="C196">
        <v>0</v>
      </c>
      <c r="D196">
        <f t="shared" si="9"/>
        <v>2</v>
      </c>
    </row>
    <row r="197" spans="1:4">
      <c r="A197" t="s">
        <v>23</v>
      </c>
      <c r="B197">
        <v>2</v>
      </c>
      <c r="C197">
        <v>0</v>
      </c>
      <c r="D197">
        <f t="shared" si="9"/>
        <v>2</v>
      </c>
    </row>
    <row r="198" spans="1:4">
      <c r="A198" t="s">
        <v>23</v>
      </c>
      <c r="B198">
        <v>2</v>
      </c>
      <c r="C198">
        <v>0</v>
      </c>
      <c r="D198">
        <f t="shared" si="9"/>
        <v>2</v>
      </c>
    </row>
    <row r="199" spans="1:4">
      <c r="A199" t="s">
        <v>23</v>
      </c>
      <c r="B199">
        <v>2</v>
      </c>
      <c r="C199">
        <v>0</v>
      </c>
      <c r="D199">
        <f t="shared" si="9"/>
        <v>2</v>
      </c>
    </row>
    <row r="200" spans="1:4">
      <c r="A200" t="s">
        <v>23</v>
      </c>
      <c r="B200">
        <v>2</v>
      </c>
      <c r="C200">
        <v>0</v>
      </c>
      <c r="D200">
        <f t="shared" si="9"/>
        <v>2</v>
      </c>
    </row>
    <row r="201" spans="1:4">
      <c r="A201" t="s">
        <v>23</v>
      </c>
      <c r="B201">
        <v>2</v>
      </c>
      <c r="C201">
        <v>0</v>
      </c>
      <c r="D201">
        <f t="shared" si="9"/>
        <v>2</v>
      </c>
    </row>
    <row r="202" spans="1:4">
      <c r="A202" t="s">
        <v>23</v>
      </c>
      <c r="B202">
        <v>2</v>
      </c>
      <c r="C202">
        <v>0</v>
      </c>
      <c r="D202">
        <f t="shared" si="9"/>
        <v>2</v>
      </c>
    </row>
    <row r="203" spans="1:4">
      <c r="A203" t="s">
        <v>23</v>
      </c>
      <c r="B203">
        <v>2</v>
      </c>
      <c r="C203">
        <v>0</v>
      </c>
      <c r="D203">
        <f t="shared" si="9"/>
        <v>2</v>
      </c>
    </row>
    <row r="204" spans="1:4">
      <c r="A204" t="s">
        <v>23</v>
      </c>
      <c r="B204">
        <v>2</v>
      </c>
      <c r="C204">
        <v>0</v>
      </c>
      <c r="D204">
        <f t="shared" si="9"/>
        <v>2</v>
      </c>
    </row>
    <row r="205" spans="1:4">
      <c r="A205" t="s">
        <v>23</v>
      </c>
      <c r="B205">
        <v>2</v>
      </c>
      <c r="C205">
        <v>0</v>
      </c>
      <c r="D205">
        <f t="shared" si="9"/>
        <v>2</v>
      </c>
    </row>
    <row r="206" spans="1:4">
      <c r="A206" t="s">
        <v>23</v>
      </c>
      <c r="B206">
        <v>2</v>
      </c>
      <c r="C206">
        <v>0</v>
      </c>
      <c r="D206">
        <f t="shared" si="9"/>
        <v>2</v>
      </c>
    </row>
    <row r="207" spans="1:4">
      <c r="A207" t="s">
        <v>23</v>
      </c>
      <c r="B207">
        <v>2</v>
      </c>
      <c r="C207">
        <v>0</v>
      </c>
      <c r="D207">
        <f t="shared" si="9"/>
        <v>2</v>
      </c>
    </row>
    <row r="208" spans="1:4">
      <c r="A208" t="s">
        <v>23</v>
      </c>
      <c r="B208">
        <v>2</v>
      </c>
      <c r="C208">
        <v>0</v>
      </c>
      <c r="D208">
        <f t="shared" si="9"/>
        <v>2</v>
      </c>
    </row>
    <row r="209" spans="1:4">
      <c r="A209" t="s">
        <v>23</v>
      </c>
      <c r="B209">
        <v>2</v>
      </c>
      <c r="C209">
        <v>0</v>
      </c>
      <c r="D209">
        <f t="shared" si="9"/>
        <v>2</v>
      </c>
    </row>
    <row r="210" spans="1:4">
      <c r="A210" t="s">
        <v>23</v>
      </c>
      <c r="B210">
        <v>2</v>
      </c>
      <c r="C210">
        <v>0</v>
      </c>
      <c r="D210">
        <f t="shared" si="9"/>
        <v>2</v>
      </c>
    </row>
    <row r="211" spans="1:4">
      <c r="A211" t="s">
        <v>23</v>
      </c>
      <c r="B211">
        <v>2</v>
      </c>
      <c r="C211">
        <v>0</v>
      </c>
      <c r="D211">
        <f t="shared" si="9"/>
        <v>2</v>
      </c>
    </row>
    <row r="212" spans="1:4">
      <c r="A212" t="s">
        <v>23</v>
      </c>
      <c r="B212">
        <v>2</v>
      </c>
      <c r="C212">
        <v>0</v>
      </c>
      <c r="D212">
        <f t="shared" si="9"/>
        <v>2</v>
      </c>
    </row>
    <row r="213" spans="1:4">
      <c r="A213" t="s">
        <v>23</v>
      </c>
      <c r="B213">
        <v>2</v>
      </c>
      <c r="C213">
        <v>0</v>
      </c>
      <c r="D213">
        <f t="shared" si="9"/>
        <v>2</v>
      </c>
    </row>
    <row r="214" spans="1:4">
      <c r="A214" t="s">
        <v>23</v>
      </c>
      <c r="B214">
        <v>2</v>
      </c>
      <c r="C214">
        <v>0</v>
      </c>
      <c r="D214">
        <f t="shared" si="9"/>
        <v>2</v>
      </c>
    </row>
    <row r="215" spans="1:4">
      <c r="A215" t="s">
        <v>23</v>
      </c>
      <c r="B215">
        <v>2</v>
      </c>
      <c r="C215">
        <v>0</v>
      </c>
      <c r="D215">
        <f t="shared" si="9"/>
        <v>2</v>
      </c>
    </row>
    <row r="216" spans="1:4">
      <c r="A216" t="s">
        <v>23</v>
      </c>
      <c r="B216">
        <v>3</v>
      </c>
      <c r="C216">
        <v>0</v>
      </c>
      <c r="D216">
        <f t="shared" si="9"/>
        <v>3</v>
      </c>
    </row>
    <row r="217" spans="1:4">
      <c r="A217" t="s">
        <v>23</v>
      </c>
      <c r="B217">
        <v>3</v>
      </c>
      <c r="C217">
        <v>0</v>
      </c>
      <c r="D217">
        <f t="shared" si="9"/>
        <v>3</v>
      </c>
    </row>
    <row r="218" spans="1:4">
      <c r="A218" t="s">
        <v>23</v>
      </c>
      <c r="B218">
        <v>3</v>
      </c>
      <c r="C218">
        <v>0</v>
      </c>
      <c r="D218">
        <f t="shared" si="9"/>
        <v>3</v>
      </c>
    </row>
    <row r="219" spans="1:4">
      <c r="A219" t="s">
        <v>23</v>
      </c>
      <c r="B219">
        <v>3</v>
      </c>
      <c r="C219">
        <v>0</v>
      </c>
      <c r="D219">
        <f t="shared" si="9"/>
        <v>3</v>
      </c>
    </row>
    <row r="220" spans="1:4">
      <c r="A220" t="s">
        <v>23</v>
      </c>
      <c r="B220">
        <v>3</v>
      </c>
      <c r="C220">
        <v>0</v>
      </c>
      <c r="D220">
        <f t="shared" si="9"/>
        <v>3</v>
      </c>
    </row>
    <row r="221" spans="1:4">
      <c r="A221" t="s">
        <v>23</v>
      </c>
      <c r="B221">
        <v>3</v>
      </c>
      <c r="C221">
        <v>0</v>
      </c>
      <c r="D221">
        <f t="shared" ref="D221:D223" si="10">C221+B221</f>
        <v>3</v>
      </c>
    </row>
    <row r="222" spans="1:4">
      <c r="A222" t="s">
        <v>23</v>
      </c>
      <c r="B222">
        <v>3</v>
      </c>
      <c r="C222">
        <v>0</v>
      </c>
      <c r="D222">
        <f t="shared" si="10"/>
        <v>3</v>
      </c>
    </row>
    <row r="223" spans="1:4">
      <c r="A223" t="s">
        <v>23</v>
      </c>
      <c r="B223">
        <v>4</v>
      </c>
      <c r="C223">
        <v>1</v>
      </c>
      <c r="D223">
        <f t="shared" si="10"/>
        <v>5</v>
      </c>
    </row>
  </sheetData>
  <mergeCells count="5">
    <mergeCell ref="A1:D1"/>
    <mergeCell ref="E1:H1"/>
    <mergeCell ref="I1:L1"/>
    <mergeCell ref="M1:P1"/>
    <mergeCell ref="Q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3" sqref="B3:E8"/>
    </sheetView>
  </sheetViews>
  <sheetFormatPr defaultRowHeight="12.75"/>
  <sheetData>
    <row r="1" spans="1:5">
      <c r="A1">
        <f>MAX('k14'!B:B)</f>
        <v>5</v>
      </c>
      <c r="B1" t="s">
        <v>25</v>
      </c>
      <c r="C1">
        <f>MAX('k14'!C:C)</f>
        <v>3</v>
      </c>
    </row>
    <row r="2" spans="1:5">
      <c r="A2" t="s">
        <v>24</v>
      </c>
      <c r="B2">
        <v>0</v>
      </c>
      <c r="C2">
        <v>1</v>
      </c>
      <c r="D2">
        <v>2</v>
      </c>
      <c r="E2">
        <v>3</v>
      </c>
    </row>
    <row r="3" spans="1:5">
      <c r="A3">
        <v>0</v>
      </c>
      <c r="B3">
        <f>COUNTIFS('k14'!$B:$B,$A3,'k14'!$C:$C,B$2)</f>
        <v>0</v>
      </c>
      <c r="C3">
        <f>COUNTIFS('k14'!$B:$B,$A3,'k14'!$C:$C,C$2)</f>
        <v>0</v>
      </c>
      <c r="D3">
        <f>COUNTIFS('k14'!$B:$B,$A3,'k14'!$C:$C,D$2)</f>
        <v>0</v>
      </c>
      <c r="E3">
        <f>COUNTIFS('k14'!$B:$B,$A3,'k14'!$C:$C,E$2)</f>
        <v>0</v>
      </c>
    </row>
    <row r="4" spans="1:5">
      <c r="A4">
        <v>1</v>
      </c>
      <c r="B4">
        <f>COUNTIFS('k14'!$B:$B,$A4,'k14'!$C:$C,B$2)</f>
        <v>89</v>
      </c>
      <c r="C4">
        <f>COUNTIFS('k14'!$B:$B,$A4,'k14'!$C:$C,C$2)</f>
        <v>15</v>
      </c>
      <c r="D4">
        <f>COUNTIFS('k14'!$B:$B,$A4,'k14'!$C:$C,D$2)</f>
        <v>5</v>
      </c>
      <c r="E4">
        <f>COUNTIFS('k14'!$B:$B,$A4,'k14'!$C:$C,E$2)</f>
        <v>1</v>
      </c>
    </row>
    <row r="5" spans="1:5">
      <c r="A5">
        <v>2</v>
      </c>
      <c r="B5">
        <f>COUNTIFS('k14'!$B:$B,$A5,'k14'!$C:$C,B$2)</f>
        <v>67</v>
      </c>
      <c r="C5">
        <f>COUNTIFS('k14'!$B:$B,$A5,'k14'!$C:$C,C$2)</f>
        <v>6</v>
      </c>
      <c r="D5">
        <f>COUNTIFS('k14'!$B:$B,$A5,'k14'!$C:$C,D$2)</f>
        <v>4</v>
      </c>
      <c r="E5">
        <f>COUNTIFS('k14'!$B:$B,$A5,'k14'!$C:$C,E$2)</f>
        <v>0</v>
      </c>
    </row>
    <row r="6" spans="1:5">
      <c r="A6">
        <v>3</v>
      </c>
      <c r="B6">
        <f>COUNTIFS('k14'!$B:$B,$A6,'k14'!$C:$C,B$2)</f>
        <v>19</v>
      </c>
      <c r="C6">
        <f>COUNTIFS('k14'!$B:$B,$A6,'k14'!$C:$C,C$2)</f>
        <v>2</v>
      </c>
      <c r="D6">
        <f>COUNTIFS('k14'!$B:$B,$A6,'k14'!$C:$C,D$2)</f>
        <v>1</v>
      </c>
      <c r="E6">
        <f>COUNTIFS('k14'!$B:$B,$A6,'k14'!$C:$C,E$2)</f>
        <v>0</v>
      </c>
    </row>
    <row r="7" spans="1:5">
      <c r="A7">
        <v>4</v>
      </c>
      <c r="B7">
        <f>COUNTIFS('k14'!$B:$B,$A7,'k14'!$C:$C,B$2)</f>
        <v>6</v>
      </c>
      <c r="C7">
        <f>COUNTIFS('k14'!$B:$B,$A7,'k14'!$C:$C,C$2)</f>
        <v>1</v>
      </c>
      <c r="D7">
        <f>COUNTIFS('k14'!$B:$B,$A7,'k14'!$C:$C,D$2)</f>
        <v>0</v>
      </c>
      <c r="E7">
        <f>COUNTIFS('k14'!$B:$B,$A7,'k14'!$C:$C,E$2)</f>
        <v>0</v>
      </c>
    </row>
    <row r="8" spans="1:5">
      <c r="A8">
        <v>5</v>
      </c>
      <c r="B8">
        <f>COUNTIFS('k14'!$B:$B,$A8,'k14'!$C:$C,B$2)</f>
        <v>1</v>
      </c>
      <c r="C8">
        <f>COUNTIFS('k14'!$B:$B,$A8,'k14'!$C:$C,C$2)</f>
        <v>0</v>
      </c>
      <c r="D8">
        <f>COUNTIFS('k14'!$B:$B,$A8,'k14'!$C:$C,D$2)</f>
        <v>0</v>
      </c>
      <c r="E8">
        <f>COUNTIFS('k14'!$B:$B,$A8,'k14'!$C:$C,E$2)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3" sqref="B3:D8"/>
    </sheetView>
  </sheetViews>
  <sheetFormatPr defaultRowHeight="12.75"/>
  <sheetData>
    <row r="1" spans="1:4">
      <c r="A1">
        <f>MAX('k14'!F:F)</f>
        <v>5</v>
      </c>
      <c r="B1" t="s">
        <v>25</v>
      </c>
      <c r="C1">
        <f>MAX('k14'!G:G)</f>
        <v>2</v>
      </c>
    </row>
    <row r="2" spans="1:4">
      <c r="A2" t="s">
        <v>24</v>
      </c>
      <c r="B2">
        <v>0</v>
      </c>
      <c r="C2">
        <v>1</v>
      </c>
      <c r="D2">
        <v>2</v>
      </c>
    </row>
    <row r="3" spans="1:4">
      <c r="A3">
        <v>0</v>
      </c>
      <c r="B3">
        <f>COUNTIFS('k14'!$F:$F,$A3,'k14'!$G:$G,B$2)</f>
        <v>0</v>
      </c>
      <c r="C3">
        <f>COUNTIFS('k14'!$F:$F,$A3,'k14'!$G:$G,C$2)</f>
        <v>0</v>
      </c>
      <c r="D3">
        <f>COUNTIFS('k14'!$F:$F,$A3,'k14'!$G:$G,D$2)</f>
        <v>0</v>
      </c>
    </row>
    <row r="4" spans="1:4">
      <c r="A4">
        <v>1</v>
      </c>
      <c r="B4">
        <f>COUNTIFS('k14'!$F:$F,$A4,'k14'!$G:$G,B$2)</f>
        <v>15</v>
      </c>
      <c r="C4">
        <f>COUNTIFS('k14'!$F:$F,$A4,'k14'!$G:$G,C$2)</f>
        <v>6</v>
      </c>
      <c r="D4">
        <f>COUNTIFS('k14'!$F:$F,$A4,'k14'!$G:$G,D$2)</f>
        <v>0</v>
      </c>
    </row>
    <row r="5" spans="1:4">
      <c r="A5">
        <v>2</v>
      </c>
      <c r="B5">
        <f>COUNTIFS('k14'!$F:$F,$A5,'k14'!$G:$G,B$2)</f>
        <v>13</v>
      </c>
      <c r="C5">
        <f>COUNTIFS('k14'!$F:$F,$A5,'k14'!$G:$G,C$2)</f>
        <v>3</v>
      </c>
      <c r="D5">
        <f>COUNTIFS('k14'!$F:$F,$A5,'k14'!$G:$G,D$2)</f>
        <v>2</v>
      </c>
    </row>
    <row r="6" spans="1:4">
      <c r="A6">
        <v>3</v>
      </c>
      <c r="B6">
        <f>COUNTIFS('k14'!$F:$F,$A6,'k14'!$G:$G,B$2)</f>
        <v>7</v>
      </c>
      <c r="C6">
        <f>COUNTIFS('k14'!$F:$F,$A6,'k14'!$G:$G,C$2)</f>
        <v>1</v>
      </c>
      <c r="D6">
        <f>COUNTIFS('k14'!$F:$F,$A6,'k14'!$G:$G,D$2)</f>
        <v>1</v>
      </c>
    </row>
    <row r="7" spans="1:4">
      <c r="A7">
        <v>4</v>
      </c>
      <c r="B7">
        <f>COUNTIFS('k14'!$F:$F,$A7,'k14'!$G:$G,B$2)</f>
        <v>1</v>
      </c>
      <c r="C7">
        <f>COUNTIFS('k14'!$F:$F,$A7,'k14'!$G:$G,C$2)</f>
        <v>2</v>
      </c>
      <c r="D7">
        <f>COUNTIFS('k14'!$F:$F,$A7,'k14'!$G:$G,D$2)</f>
        <v>0</v>
      </c>
    </row>
    <row r="8" spans="1:4">
      <c r="A8">
        <v>5</v>
      </c>
      <c r="B8">
        <f>COUNTIFS('k14'!$F:$F,$A8,'k14'!$G:$G,B$2)</f>
        <v>1</v>
      </c>
      <c r="C8">
        <f>COUNTIFS('k14'!$F:$F,$A8,'k14'!$G:$G,C$2)</f>
        <v>1</v>
      </c>
      <c r="D8">
        <f>COUNTIFS('k14'!$F:$F,$A8,'k14'!$G:$G,D$2)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3" sqref="B3:L16"/>
    </sheetView>
  </sheetViews>
  <sheetFormatPr defaultRowHeight="12.75"/>
  <sheetData>
    <row r="1" spans="1:12">
      <c r="A1">
        <f>MAX('k14'!J:J)</f>
        <v>13</v>
      </c>
      <c r="B1" t="s">
        <v>25</v>
      </c>
      <c r="C1">
        <f>MAX('k14'!K:K)</f>
        <v>10</v>
      </c>
    </row>
    <row r="2" spans="1:12">
      <c r="A2" t="s">
        <v>24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>
      <c r="A3">
        <v>0</v>
      </c>
      <c r="B3">
        <f>COUNTIFS('k14'!$J:$J,$A3,'k14'!$K:$K,B$2)</f>
        <v>0</v>
      </c>
      <c r="C3">
        <f>COUNTIFS('k14'!$J:$J,$A3,'k14'!$K:$K,C$2)</f>
        <v>0</v>
      </c>
      <c r="D3">
        <f>COUNTIFS('k14'!$J:$J,$A3,'k14'!$K:$K,D$2)</f>
        <v>0</v>
      </c>
      <c r="E3">
        <f>COUNTIFS('k14'!$J:$J,$A3,'k14'!$K:$K,E$2)</f>
        <v>0</v>
      </c>
      <c r="F3">
        <f>COUNTIFS('k14'!$J:$J,$A3,'k14'!$K:$K,F$2)</f>
        <v>0</v>
      </c>
      <c r="G3">
        <f>COUNTIFS('k14'!$J:$J,$A3,'k14'!$K:$K,G$2)</f>
        <v>0</v>
      </c>
      <c r="H3">
        <f>COUNTIFS('k14'!$J:$J,$A3,'k14'!$K:$K,H$2)</f>
        <v>0</v>
      </c>
      <c r="I3">
        <f>COUNTIFS('k14'!$J:$J,$A3,'k14'!$K:$K,I$2)</f>
        <v>0</v>
      </c>
      <c r="J3">
        <f>COUNTIFS('k14'!$J:$J,$A3,'k14'!$K:$K,J$2)</f>
        <v>0</v>
      </c>
      <c r="K3">
        <f>COUNTIFS('k14'!$J:$J,$A3,'k14'!$K:$K,K$2)</f>
        <v>0</v>
      </c>
      <c r="L3">
        <f>COUNTIFS('k14'!$J:$J,$A3,'k14'!$K:$K,L$2)</f>
        <v>0</v>
      </c>
    </row>
    <row r="4" spans="1:12">
      <c r="A4">
        <v>1</v>
      </c>
      <c r="B4">
        <f>COUNTIFS('k14'!$J:$J,$A4,'k14'!$K:$K,B$2)</f>
        <v>2</v>
      </c>
      <c r="C4">
        <f>COUNTIFS('k14'!$J:$J,$A4,'k14'!$K:$K,C$2)</f>
        <v>6</v>
      </c>
      <c r="D4">
        <f>COUNTIFS('k14'!$J:$J,$A4,'k14'!$K:$K,D$2)</f>
        <v>1</v>
      </c>
      <c r="E4">
        <f>COUNTIFS('k14'!$J:$J,$A4,'k14'!$K:$K,E$2)</f>
        <v>1</v>
      </c>
      <c r="F4">
        <f>COUNTIFS('k14'!$J:$J,$A4,'k14'!$K:$K,F$2)</f>
        <v>0</v>
      </c>
      <c r="G4">
        <f>COUNTIFS('k14'!$J:$J,$A4,'k14'!$K:$K,G$2)</f>
        <v>0</v>
      </c>
      <c r="H4">
        <f>COUNTIFS('k14'!$J:$J,$A4,'k14'!$K:$K,H$2)</f>
        <v>0</v>
      </c>
      <c r="I4">
        <f>COUNTIFS('k14'!$J:$J,$A4,'k14'!$K:$K,I$2)</f>
        <v>0</v>
      </c>
      <c r="J4">
        <f>COUNTIFS('k14'!$J:$J,$A4,'k14'!$K:$K,J$2)</f>
        <v>0</v>
      </c>
      <c r="K4">
        <f>COUNTIFS('k14'!$J:$J,$A4,'k14'!$K:$K,K$2)</f>
        <v>0</v>
      </c>
      <c r="L4">
        <f>COUNTIFS('k14'!$J:$J,$A4,'k14'!$K:$K,L$2)</f>
        <v>0</v>
      </c>
    </row>
    <row r="5" spans="1:12">
      <c r="A5">
        <v>2</v>
      </c>
      <c r="B5">
        <f>COUNTIFS('k14'!$J:$J,$A5,'k14'!$K:$K,B$2)</f>
        <v>7</v>
      </c>
      <c r="C5">
        <f>COUNTIFS('k14'!$J:$J,$A5,'k14'!$K:$K,C$2)</f>
        <v>7</v>
      </c>
      <c r="D5">
        <f>COUNTIFS('k14'!$J:$J,$A5,'k14'!$K:$K,D$2)</f>
        <v>0</v>
      </c>
      <c r="E5">
        <f>COUNTIFS('k14'!$J:$J,$A5,'k14'!$K:$K,E$2)</f>
        <v>0</v>
      </c>
      <c r="F5">
        <f>COUNTIFS('k14'!$J:$J,$A5,'k14'!$K:$K,F$2)</f>
        <v>0</v>
      </c>
      <c r="G5">
        <f>COUNTIFS('k14'!$J:$J,$A5,'k14'!$K:$K,G$2)</f>
        <v>0</v>
      </c>
      <c r="H5">
        <f>COUNTIFS('k14'!$J:$J,$A5,'k14'!$K:$K,H$2)</f>
        <v>0</v>
      </c>
      <c r="I5">
        <f>COUNTIFS('k14'!$J:$J,$A5,'k14'!$K:$K,I$2)</f>
        <v>0</v>
      </c>
      <c r="J5">
        <f>COUNTIFS('k14'!$J:$J,$A5,'k14'!$K:$K,J$2)</f>
        <v>0</v>
      </c>
      <c r="K5">
        <f>COUNTIFS('k14'!$J:$J,$A5,'k14'!$K:$K,K$2)</f>
        <v>0</v>
      </c>
      <c r="L5">
        <f>COUNTIFS('k14'!$J:$J,$A5,'k14'!$K:$K,L$2)</f>
        <v>0</v>
      </c>
    </row>
    <row r="6" spans="1:12">
      <c r="A6">
        <v>3</v>
      </c>
      <c r="B6">
        <f>COUNTIFS('k14'!$J:$J,$A6,'k14'!$K:$K,B$2)</f>
        <v>1</v>
      </c>
      <c r="C6">
        <f>COUNTIFS('k14'!$J:$J,$A6,'k14'!$K:$K,C$2)</f>
        <v>0</v>
      </c>
      <c r="D6">
        <f>COUNTIFS('k14'!$J:$J,$A6,'k14'!$K:$K,D$2)</f>
        <v>1</v>
      </c>
      <c r="E6">
        <f>COUNTIFS('k14'!$J:$J,$A6,'k14'!$K:$K,E$2)</f>
        <v>0</v>
      </c>
      <c r="F6">
        <f>COUNTIFS('k14'!$J:$J,$A6,'k14'!$K:$K,F$2)</f>
        <v>0</v>
      </c>
      <c r="G6">
        <f>COUNTIFS('k14'!$J:$J,$A6,'k14'!$K:$K,G$2)</f>
        <v>0</v>
      </c>
      <c r="H6">
        <f>COUNTIFS('k14'!$J:$J,$A6,'k14'!$K:$K,H$2)</f>
        <v>0</v>
      </c>
      <c r="I6">
        <f>COUNTIFS('k14'!$J:$J,$A6,'k14'!$K:$K,I$2)</f>
        <v>0</v>
      </c>
      <c r="J6">
        <f>COUNTIFS('k14'!$J:$J,$A6,'k14'!$K:$K,J$2)</f>
        <v>0</v>
      </c>
      <c r="K6">
        <f>COUNTIFS('k14'!$J:$J,$A6,'k14'!$K:$K,K$2)</f>
        <v>0</v>
      </c>
      <c r="L6">
        <f>COUNTIFS('k14'!$J:$J,$A6,'k14'!$K:$K,L$2)</f>
        <v>0</v>
      </c>
    </row>
    <row r="7" spans="1:12">
      <c r="A7">
        <v>4</v>
      </c>
      <c r="B7">
        <f>COUNTIFS('k14'!$J:$J,$A7,'k14'!$K:$K,B$2)</f>
        <v>1</v>
      </c>
      <c r="C7">
        <f>COUNTIFS('k14'!$J:$J,$A7,'k14'!$K:$K,C$2)</f>
        <v>2</v>
      </c>
      <c r="D7">
        <f>COUNTIFS('k14'!$J:$J,$A7,'k14'!$K:$K,D$2)</f>
        <v>1</v>
      </c>
      <c r="E7">
        <f>COUNTIFS('k14'!$J:$J,$A7,'k14'!$K:$K,E$2)</f>
        <v>1</v>
      </c>
      <c r="F7">
        <f>COUNTIFS('k14'!$J:$J,$A7,'k14'!$K:$K,F$2)</f>
        <v>0</v>
      </c>
      <c r="G7">
        <f>COUNTIFS('k14'!$J:$J,$A7,'k14'!$K:$K,G$2)</f>
        <v>0</v>
      </c>
      <c r="H7">
        <f>COUNTIFS('k14'!$J:$J,$A7,'k14'!$K:$K,H$2)</f>
        <v>0</v>
      </c>
      <c r="I7">
        <f>COUNTIFS('k14'!$J:$J,$A7,'k14'!$K:$K,I$2)</f>
        <v>0</v>
      </c>
      <c r="J7">
        <f>COUNTIFS('k14'!$J:$J,$A7,'k14'!$K:$K,J$2)</f>
        <v>0</v>
      </c>
      <c r="K7">
        <f>COUNTIFS('k14'!$J:$J,$A7,'k14'!$K:$K,K$2)</f>
        <v>0</v>
      </c>
      <c r="L7">
        <f>COUNTIFS('k14'!$J:$J,$A7,'k14'!$K:$K,L$2)</f>
        <v>0</v>
      </c>
    </row>
    <row r="8" spans="1:12">
      <c r="A8">
        <v>5</v>
      </c>
      <c r="B8">
        <f>COUNTIFS('k14'!$J:$J,$A8,'k14'!$K:$K,B$2)</f>
        <v>0</v>
      </c>
      <c r="C8">
        <f>COUNTIFS('k14'!$J:$J,$A8,'k14'!$K:$K,C$2)</f>
        <v>1</v>
      </c>
      <c r="D8">
        <f>COUNTIFS('k14'!$J:$J,$A8,'k14'!$K:$K,D$2)</f>
        <v>0</v>
      </c>
      <c r="E8">
        <f>COUNTIFS('k14'!$J:$J,$A8,'k14'!$K:$K,E$2)</f>
        <v>0</v>
      </c>
      <c r="F8">
        <f>COUNTIFS('k14'!$J:$J,$A8,'k14'!$K:$K,F$2)</f>
        <v>0</v>
      </c>
      <c r="G8">
        <f>COUNTIFS('k14'!$J:$J,$A8,'k14'!$K:$K,G$2)</f>
        <v>0</v>
      </c>
      <c r="H8">
        <f>COUNTIFS('k14'!$J:$J,$A8,'k14'!$K:$K,H$2)</f>
        <v>0</v>
      </c>
      <c r="I8">
        <f>COUNTIFS('k14'!$J:$J,$A8,'k14'!$K:$K,I$2)</f>
        <v>0</v>
      </c>
      <c r="J8">
        <f>COUNTIFS('k14'!$J:$J,$A8,'k14'!$K:$K,J$2)</f>
        <v>0</v>
      </c>
      <c r="K8">
        <f>COUNTIFS('k14'!$J:$J,$A8,'k14'!$K:$K,K$2)</f>
        <v>0</v>
      </c>
      <c r="L8">
        <f>COUNTIFS('k14'!$J:$J,$A8,'k14'!$K:$K,L$2)</f>
        <v>0</v>
      </c>
    </row>
    <row r="9" spans="1:12">
      <c r="A9">
        <v>6</v>
      </c>
      <c r="B9">
        <f>COUNTIFS('k14'!$J:$J,$A9,'k14'!$K:$K,B$2)</f>
        <v>0</v>
      </c>
      <c r="C9">
        <f>COUNTIFS('k14'!$J:$J,$A9,'k14'!$K:$K,C$2)</f>
        <v>0</v>
      </c>
      <c r="D9">
        <f>COUNTIFS('k14'!$J:$J,$A9,'k14'!$K:$K,D$2)</f>
        <v>0</v>
      </c>
      <c r="E9">
        <f>COUNTIFS('k14'!$J:$J,$A9,'k14'!$K:$K,E$2)</f>
        <v>0</v>
      </c>
      <c r="F9">
        <f>COUNTIFS('k14'!$J:$J,$A9,'k14'!$K:$K,F$2)</f>
        <v>0</v>
      </c>
      <c r="G9">
        <f>COUNTIFS('k14'!$J:$J,$A9,'k14'!$K:$K,G$2)</f>
        <v>0</v>
      </c>
      <c r="H9">
        <f>COUNTIFS('k14'!$J:$J,$A9,'k14'!$K:$K,H$2)</f>
        <v>0</v>
      </c>
      <c r="I9">
        <f>COUNTIFS('k14'!$J:$J,$A9,'k14'!$K:$K,I$2)</f>
        <v>0</v>
      </c>
      <c r="J9">
        <f>COUNTIFS('k14'!$J:$J,$A9,'k14'!$K:$K,J$2)</f>
        <v>0</v>
      </c>
      <c r="K9">
        <f>COUNTIFS('k14'!$J:$J,$A9,'k14'!$K:$K,K$2)</f>
        <v>0</v>
      </c>
      <c r="L9">
        <f>COUNTIFS('k14'!$J:$J,$A9,'k14'!$K:$K,L$2)</f>
        <v>0</v>
      </c>
    </row>
    <row r="10" spans="1:12">
      <c r="A10">
        <v>7</v>
      </c>
      <c r="B10">
        <f>COUNTIFS('k14'!$J:$J,$A10,'k14'!$K:$K,B$2)</f>
        <v>0</v>
      </c>
      <c r="C10">
        <f>COUNTIFS('k14'!$J:$J,$A10,'k14'!$K:$K,C$2)</f>
        <v>0</v>
      </c>
      <c r="D10">
        <f>COUNTIFS('k14'!$J:$J,$A10,'k14'!$K:$K,D$2)</f>
        <v>0</v>
      </c>
      <c r="E10">
        <f>COUNTIFS('k14'!$J:$J,$A10,'k14'!$K:$K,E$2)</f>
        <v>0</v>
      </c>
      <c r="F10">
        <f>COUNTIFS('k14'!$J:$J,$A10,'k14'!$K:$K,F$2)</f>
        <v>0</v>
      </c>
      <c r="G10">
        <f>COUNTIFS('k14'!$J:$J,$A10,'k14'!$K:$K,G$2)</f>
        <v>0</v>
      </c>
      <c r="H10">
        <f>COUNTIFS('k14'!$J:$J,$A10,'k14'!$K:$K,H$2)</f>
        <v>0</v>
      </c>
      <c r="I10">
        <f>COUNTIFS('k14'!$J:$J,$A10,'k14'!$K:$K,I$2)</f>
        <v>0</v>
      </c>
      <c r="J10">
        <f>COUNTIFS('k14'!$J:$J,$A10,'k14'!$K:$K,J$2)</f>
        <v>0</v>
      </c>
      <c r="K10">
        <f>COUNTIFS('k14'!$J:$J,$A10,'k14'!$K:$K,K$2)</f>
        <v>0</v>
      </c>
      <c r="L10">
        <f>COUNTIFS('k14'!$J:$J,$A10,'k14'!$K:$K,L$2)</f>
        <v>0</v>
      </c>
    </row>
    <row r="11" spans="1:12">
      <c r="A11">
        <v>8</v>
      </c>
      <c r="B11">
        <f>COUNTIFS('k14'!$J:$J,$A11,'k14'!$K:$K,B$2)</f>
        <v>0</v>
      </c>
      <c r="C11">
        <f>COUNTIFS('k14'!$J:$J,$A11,'k14'!$K:$K,C$2)</f>
        <v>0</v>
      </c>
      <c r="D11">
        <f>COUNTIFS('k14'!$J:$J,$A11,'k14'!$K:$K,D$2)</f>
        <v>0</v>
      </c>
      <c r="E11">
        <f>COUNTIFS('k14'!$J:$J,$A11,'k14'!$K:$K,E$2)</f>
        <v>0</v>
      </c>
      <c r="F11">
        <f>COUNTIFS('k14'!$J:$J,$A11,'k14'!$K:$K,F$2)</f>
        <v>0</v>
      </c>
      <c r="G11">
        <f>COUNTIFS('k14'!$J:$J,$A11,'k14'!$K:$K,G$2)</f>
        <v>0</v>
      </c>
      <c r="H11">
        <f>COUNTIFS('k14'!$J:$J,$A11,'k14'!$K:$K,H$2)</f>
        <v>0</v>
      </c>
      <c r="I11">
        <f>COUNTIFS('k14'!$J:$J,$A11,'k14'!$K:$K,I$2)</f>
        <v>0</v>
      </c>
      <c r="J11">
        <f>COUNTIFS('k14'!$J:$J,$A11,'k14'!$K:$K,J$2)</f>
        <v>0</v>
      </c>
      <c r="K11">
        <f>COUNTIFS('k14'!$J:$J,$A11,'k14'!$K:$K,K$2)</f>
        <v>0</v>
      </c>
      <c r="L11">
        <f>COUNTIFS('k14'!$J:$J,$A11,'k14'!$K:$K,L$2)</f>
        <v>1</v>
      </c>
    </row>
    <row r="12" spans="1:12">
      <c r="A12">
        <v>9</v>
      </c>
      <c r="B12">
        <f>COUNTIFS('k14'!$J:$J,$A12,'k14'!$K:$K,B$2)</f>
        <v>0</v>
      </c>
      <c r="C12">
        <f>COUNTIFS('k14'!$J:$J,$A12,'k14'!$K:$K,C$2)</f>
        <v>0</v>
      </c>
      <c r="D12">
        <f>COUNTIFS('k14'!$J:$J,$A12,'k14'!$K:$K,D$2)</f>
        <v>0</v>
      </c>
      <c r="E12">
        <f>COUNTIFS('k14'!$J:$J,$A12,'k14'!$K:$K,E$2)</f>
        <v>0</v>
      </c>
      <c r="F12">
        <f>COUNTIFS('k14'!$J:$J,$A12,'k14'!$K:$K,F$2)</f>
        <v>0</v>
      </c>
      <c r="G12">
        <f>COUNTIFS('k14'!$J:$J,$A12,'k14'!$K:$K,G$2)</f>
        <v>0</v>
      </c>
      <c r="H12">
        <f>COUNTIFS('k14'!$J:$J,$A12,'k14'!$K:$K,H$2)</f>
        <v>0</v>
      </c>
      <c r="I12">
        <f>COUNTIFS('k14'!$J:$J,$A12,'k14'!$K:$K,I$2)</f>
        <v>0</v>
      </c>
      <c r="J12">
        <f>COUNTIFS('k14'!$J:$J,$A12,'k14'!$K:$K,J$2)</f>
        <v>0</v>
      </c>
      <c r="K12">
        <f>COUNTIFS('k14'!$J:$J,$A12,'k14'!$K:$K,K$2)</f>
        <v>0</v>
      </c>
      <c r="L12">
        <f>COUNTIFS('k14'!$J:$J,$A12,'k14'!$K:$K,L$2)</f>
        <v>0</v>
      </c>
    </row>
    <row r="13" spans="1:12">
      <c r="A13">
        <v>10</v>
      </c>
      <c r="B13">
        <f>COUNTIFS('k14'!$J:$J,$A13,'k14'!$K:$K,B$2)</f>
        <v>0</v>
      </c>
      <c r="C13">
        <f>COUNTIFS('k14'!$J:$J,$A13,'k14'!$K:$K,C$2)</f>
        <v>0</v>
      </c>
      <c r="D13">
        <f>COUNTIFS('k14'!$J:$J,$A13,'k14'!$K:$K,D$2)</f>
        <v>0</v>
      </c>
      <c r="E13">
        <f>COUNTIFS('k14'!$J:$J,$A13,'k14'!$K:$K,E$2)</f>
        <v>0</v>
      </c>
      <c r="F13">
        <f>COUNTIFS('k14'!$J:$J,$A13,'k14'!$K:$K,F$2)</f>
        <v>0</v>
      </c>
      <c r="G13">
        <f>COUNTIFS('k14'!$J:$J,$A13,'k14'!$K:$K,G$2)</f>
        <v>0</v>
      </c>
      <c r="H13">
        <f>COUNTIFS('k14'!$J:$J,$A13,'k14'!$K:$K,H$2)</f>
        <v>0</v>
      </c>
      <c r="I13">
        <f>COUNTIFS('k14'!$J:$J,$A13,'k14'!$K:$K,I$2)</f>
        <v>0</v>
      </c>
      <c r="J13">
        <f>COUNTIFS('k14'!$J:$J,$A13,'k14'!$K:$K,J$2)</f>
        <v>0</v>
      </c>
      <c r="K13">
        <f>COUNTIFS('k14'!$J:$J,$A13,'k14'!$K:$K,K$2)</f>
        <v>0</v>
      </c>
      <c r="L13">
        <f>COUNTIFS('k14'!$J:$J,$A13,'k14'!$K:$K,L$2)</f>
        <v>0</v>
      </c>
    </row>
    <row r="14" spans="1:12">
      <c r="A14">
        <v>11</v>
      </c>
      <c r="B14">
        <f>COUNTIFS('k14'!$J:$J,$A14,'k14'!$K:$K,B$2)</f>
        <v>0</v>
      </c>
      <c r="C14">
        <f>COUNTIFS('k14'!$J:$J,$A14,'k14'!$K:$K,C$2)</f>
        <v>0</v>
      </c>
      <c r="D14">
        <f>COUNTIFS('k14'!$J:$J,$A14,'k14'!$K:$K,D$2)</f>
        <v>0</v>
      </c>
      <c r="E14">
        <f>COUNTIFS('k14'!$J:$J,$A14,'k14'!$K:$K,E$2)</f>
        <v>0</v>
      </c>
      <c r="F14">
        <f>COUNTIFS('k14'!$J:$J,$A14,'k14'!$K:$K,F$2)</f>
        <v>0</v>
      </c>
      <c r="G14">
        <f>COUNTIFS('k14'!$J:$J,$A14,'k14'!$K:$K,G$2)</f>
        <v>0</v>
      </c>
      <c r="H14">
        <f>COUNTIFS('k14'!$J:$J,$A14,'k14'!$K:$K,H$2)</f>
        <v>0</v>
      </c>
      <c r="I14">
        <f>COUNTIFS('k14'!$J:$J,$A14,'k14'!$K:$K,I$2)</f>
        <v>0</v>
      </c>
      <c r="J14">
        <f>COUNTIFS('k14'!$J:$J,$A14,'k14'!$K:$K,J$2)</f>
        <v>0</v>
      </c>
      <c r="K14">
        <f>COUNTIFS('k14'!$J:$J,$A14,'k14'!$K:$K,K$2)</f>
        <v>0</v>
      </c>
      <c r="L14">
        <f>COUNTIFS('k14'!$J:$J,$A14,'k14'!$K:$K,L$2)</f>
        <v>0</v>
      </c>
    </row>
    <row r="15" spans="1:12">
      <c r="A15">
        <v>12</v>
      </c>
      <c r="B15">
        <f>COUNTIFS('k14'!$J:$J,$A15,'k14'!$K:$K,B$2)</f>
        <v>0</v>
      </c>
      <c r="C15">
        <f>COUNTIFS('k14'!$J:$J,$A15,'k14'!$K:$K,C$2)</f>
        <v>0</v>
      </c>
      <c r="D15">
        <f>COUNTIFS('k14'!$J:$J,$A15,'k14'!$K:$K,D$2)</f>
        <v>0</v>
      </c>
      <c r="E15">
        <f>COUNTIFS('k14'!$J:$J,$A15,'k14'!$K:$K,E$2)</f>
        <v>0</v>
      </c>
      <c r="F15">
        <f>COUNTIFS('k14'!$J:$J,$A15,'k14'!$K:$K,F$2)</f>
        <v>0</v>
      </c>
      <c r="G15">
        <f>COUNTIFS('k14'!$J:$J,$A15,'k14'!$K:$K,G$2)</f>
        <v>0</v>
      </c>
      <c r="H15">
        <f>COUNTIFS('k14'!$J:$J,$A15,'k14'!$K:$K,H$2)</f>
        <v>0</v>
      </c>
      <c r="I15">
        <f>COUNTIFS('k14'!$J:$J,$A15,'k14'!$K:$K,I$2)</f>
        <v>0</v>
      </c>
      <c r="J15">
        <f>COUNTIFS('k14'!$J:$J,$A15,'k14'!$K:$K,J$2)</f>
        <v>0</v>
      </c>
      <c r="K15">
        <f>COUNTIFS('k14'!$J:$J,$A15,'k14'!$K:$K,K$2)</f>
        <v>0</v>
      </c>
      <c r="L15">
        <f>COUNTIFS('k14'!$J:$J,$A15,'k14'!$K:$K,L$2)</f>
        <v>0</v>
      </c>
    </row>
    <row r="16" spans="1:12">
      <c r="A16">
        <v>13</v>
      </c>
      <c r="B16">
        <f>COUNTIFS('k14'!$J:$J,$A16,'k14'!$K:$K,B$2)</f>
        <v>0</v>
      </c>
      <c r="C16">
        <f>COUNTIFS('k14'!$J:$J,$A16,'k14'!$K:$K,C$2)</f>
        <v>0</v>
      </c>
      <c r="D16">
        <f>COUNTIFS('k14'!$J:$J,$A16,'k14'!$K:$K,D$2)</f>
        <v>0</v>
      </c>
      <c r="E16">
        <f>COUNTIFS('k14'!$J:$J,$A16,'k14'!$K:$K,E$2)</f>
        <v>0</v>
      </c>
      <c r="F16">
        <f>COUNTIFS('k14'!$J:$J,$A16,'k14'!$K:$K,F$2)</f>
        <v>0</v>
      </c>
      <c r="G16">
        <f>COUNTIFS('k14'!$J:$J,$A16,'k14'!$K:$K,G$2)</f>
        <v>0</v>
      </c>
      <c r="H16">
        <f>COUNTIFS('k14'!$J:$J,$A16,'k14'!$K:$K,H$2)</f>
        <v>0</v>
      </c>
      <c r="I16">
        <f>COUNTIFS('k14'!$J:$J,$A16,'k14'!$K:$K,I$2)</f>
        <v>0</v>
      </c>
      <c r="J16">
        <f>COUNTIFS('k14'!$J:$J,$A16,'k14'!$K:$K,J$2)</f>
        <v>0</v>
      </c>
      <c r="K16">
        <f>COUNTIFS('k14'!$J:$J,$A16,'k14'!$K:$K,K$2)</f>
        <v>0</v>
      </c>
      <c r="L16">
        <f>COUNTIFS('k14'!$J:$J,$A16,'k14'!$K:$K,L$2)</f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B3" sqref="B3:N12"/>
    </sheetView>
  </sheetViews>
  <sheetFormatPr defaultRowHeight="12.75"/>
  <sheetData>
    <row r="1" spans="1:14">
      <c r="A1">
        <f>MAX('k14'!N:N)</f>
        <v>9</v>
      </c>
      <c r="B1" t="s">
        <v>25</v>
      </c>
      <c r="C1">
        <f>MAX('k14'!O:O)</f>
        <v>12</v>
      </c>
    </row>
    <row r="2" spans="1:14">
      <c r="A2" t="s">
        <v>24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A3">
        <v>0</v>
      </c>
      <c r="B3">
        <f>COUNTIFS('k14'!$N:$N,$A3,'k14'!$O:$O,B$2)</f>
        <v>0</v>
      </c>
      <c r="C3">
        <f>COUNTIFS('k14'!$N:$N,$A3,'k14'!$O:$O,C$2)</f>
        <v>0</v>
      </c>
      <c r="D3">
        <f>COUNTIFS('k14'!$N:$N,$A3,'k14'!$O:$O,D$2)</f>
        <v>0</v>
      </c>
      <c r="E3">
        <f>COUNTIFS('k14'!$N:$N,$A3,'k14'!$O:$O,E$2)</f>
        <v>0</v>
      </c>
      <c r="F3">
        <f>COUNTIFS('k14'!$N:$N,$A3,'k14'!$O:$O,F$2)</f>
        <v>0</v>
      </c>
      <c r="G3">
        <f>COUNTIFS('k14'!$N:$N,$A3,'k14'!$O:$O,G$2)</f>
        <v>0</v>
      </c>
      <c r="H3">
        <f>COUNTIFS('k14'!$N:$N,$A3,'k14'!$O:$O,H$2)</f>
        <v>0</v>
      </c>
      <c r="I3">
        <f>COUNTIFS('k14'!$N:$N,$A3,'k14'!$O:$O,I$2)</f>
        <v>0</v>
      </c>
      <c r="J3">
        <f>COUNTIFS('k14'!$N:$N,$A3,'k14'!$O:$O,J$2)</f>
        <v>0</v>
      </c>
      <c r="K3">
        <f>COUNTIFS('k14'!$N:$N,$A3,'k14'!$O:$O,K$2)</f>
        <v>0</v>
      </c>
      <c r="L3">
        <f>COUNTIFS('k14'!$N:$N,$A3,'k14'!$O:$O,L$2)</f>
        <v>0</v>
      </c>
      <c r="M3">
        <f>COUNTIFS('k14'!$N:$N,$A3,'k14'!$O:$O,M$2)</f>
        <v>0</v>
      </c>
      <c r="N3">
        <f>COUNTIFS('k14'!$N:$N,$A3,'k14'!$O:$O,N$2)</f>
        <v>0</v>
      </c>
    </row>
    <row r="4" spans="1:14">
      <c r="A4">
        <v>1</v>
      </c>
      <c r="B4">
        <f>COUNTIFS('k14'!$N:$N,$A4,'k14'!$O:$O,B$2)</f>
        <v>11</v>
      </c>
      <c r="C4">
        <f>COUNTIFS('k14'!$N:$N,$A4,'k14'!$O:$O,C$2)</f>
        <v>11</v>
      </c>
      <c r="D4">
        <f>COUNTIFS('k14'!$N:$N,$A4,'k14'!$O:$O,D$2)</f>
        <v>6</v>
      </c>
      <c r="E4">
        <f>COUNTIFS('k14'!$N:$N,$A4,'k14'!$O:$O,E$2)</f>
        <v>2</v>
      </c>
      <c r="F4">
        <f>COUNTIFS('k14'!$N:$N,$A4,'k14'!$O:$O,F$2)</f>
        <v>1</v>
      </c>
      <c r="G4">
        <f>COUNTIFS('k14'!$N:$N,$A4,'k14'!$O:$O,G$2)</f>
        <v>1</v>
      </c>
      <c r="H4">
        <f>COUNTIFS('k14'!$N:$N,$A4,'k14'!$O:$O,H$2)</f>
        <v>0</v>
      </c>
      <c r="I4">
        <f>COUNTIFS('k14'!$N:$N,$A4,'k14'!$O:$O,I$2)</f>
        <v>1</v>
      </c>
      <c r="J4">
        <f>COUNTIFS('k14'!$N:$N,$A4,'k14'!$O:$O,J$2)</f>
        <v>0</v>
      </c>
      <c r="K4">
        <f>COUNTIFS('k14'!$N:$N,$A4,'k14'!$O:$O,K$2)</f>
        <v>0</v>
      </c>
      <c r="L4">
        <f>COUNTIFS('k14'!$N:$N,$A4,'k14'!$O:$O,L$2)</f>
        <v>0</v>
      </c>
      <c r="M4">
        <f>COUNTIFS('k14'!$N:$N,$A4,'k14'!$O:$O,M$2)</f>
        <v>0</v>
      </c>
      <c r="N4">
        <f>COUNTIFS('k14'!$N:$N,$A4,'k14'!$O:$O,N$2)</f>
        <v>0</v>
      </c>
    </row>
    <row r="5" spans="1:14">
      <c r="A5">
        <v>2</v>
      </c>
      <c r="B5">
        <f>COUNTIFS('k14'!$N:$N,$A5,'k14'!$O:$O,B$2)</f>
        <v>8</v>
      </c>
      <c r="C5">
        <f>COUNTIFS('k14'!$N:$N,$A5,'k14'!$O:$O,C$2)</f>
        <v>7</v>
      </c>
      <c r="D5">
        <f>COUNTIFS('k14'!$N:$N,$A5,'k14'!$O:$O,D$2)</f>
        <v>7</v>
      </c>
      <c r="E5">
        <f>COUNTIFS('k14'!$N:$N,$A5,'k14'!$O:$O,E$2)</f>
        <v>2</v>
      </c>
      <c r="F5">
        <f>COUNTIFS('k14'!$N:$N,$A5,'k14'!$O:$O,F$2)</f>
        <v>2</v>
      </c>
      <c r="G5">
        <f>COUNTIFS('k14'!$N:$N,$A5,'k14'!$O:$O,G$2)</f>
        <v>1</v>
      </c>
      <c r="H5">
        <f>COUNTIFS('k14'!$N:$N,$A5,'k14'!$O:$O,H$2)</f>
        <v>1</v>
      </c>
      <c r="I5">
        <f>COUNTIFS('k14'!$N:$N,$A5,'k14'!$O:$O,I$2)</f>
        <v>0</v>
      </c>
      <c r="J5">
        <f>COUNTIFS('k14'!$N:$N,$A5,'k14'!$O:$O,J$2)</f>
        <v>0</v>
      </c>
      <c r="K5">
        <f>COUNTIFS('k14'!$N:$N,$A5,'k14'!$O:$O,K$2)</f>
        <v>0</v>
      </c>
      <c r="L5">
        <f>COUNTIFS('k14'!$N:$N,$A5,'k14'!$O:$O,L$2)</f>
        <v>0</v>
      </c>
      <c r="M5">
        <f>COUNTIFS('k14'!$N:$N,$A5,'k14'!$O:$O,M$2)</f>
        <v>0</v>
      </c>
      <c r="N5">
        <f>COUNTIFS('k14'!$N:$N,$A5,'k14'!$O:$O,N$2)</f>
        <v>0</v>
      </c>
    </row>
    <row r="6" spans="1:14">
      <c r="A6">
        <v>3</v>
      </c>
      <c r="B6">
        <f>COUNTIFS('k14'!$N:$N,$A6,'k14'!$O:$O,B$2)</f>
        <v>3</v>
      </c>
      <c r="C6">
        <f>COUNTIFS('k14'!$N:$N,$A6,'k14'!$O:$O,C$2)</f>
        <v>3</v>
      </c>
      <c r="D6">
        <f>COUNTIFS('k14'!$N:$N,$A6,'k14'!$O:$O,D$2)</f>
        <v>3</v>
      </c>
      <c r="E6">
        <f>COUNTIFS('k14'!$N:$N,$A6,'k14'!$O:$O,E$2)</f>
        <v>2</v>
      </c>
      <c r="F6">
        <f>COUNTIFS('k14'!$N:$N,$A6,'k14'!$O:$O,F$2)</f>
        <v>2</v>
      </c>
      <c r="G6">
        <f>COUNTIFS('k14'!$N:$N,$A6,'k14'!$O:$O,G$2)</f>
        <v>0</v>
      </c>
      <c r="H6">
        <f>COUNTIFS('k14'!$N:$N,$A6,'k14'!$O:$O,H$2)</f>
        <v>0</v>
      </c>
      <c r="I6">
        <f>COUNTIFS('k14'!$N:$N,$A6,'k14'!$O:$O,I$2)</f>
        <v>0</v>
      </c>
      <c r="J6">
        <f>COUNTIFS('k14'!$N:$N,$A6,'k14'!$O:$O,J$2)</f>
        <v>0</v>
      </c>
      <c r="K6">
        <f>COUNTIFS('k14'!$N:$N,$A6,'k14'!$O:$O,K$2)</f>
        <v>0</v>
      </c>
      <c r="L6">
        <f>COUNTIFS('k14'!$N:$N,$A6,'k14'!$O:$O,L$2)</f>
        <v>0</v>
      </c>
      <c r="M6">
        <f>COUNTIFS('k14'!$N:$N,$A6,'k14'!$O:$O,M$2)</f>
        <v>0</v>
      </c>
      <c r="N6">
        <f>COUNTIFS('k14'!$N:$N,$A6,'k14'!$O:$O,N$2)</f>
        <v>0</v>
      </c>
    </row>
    <row r="7" spans="1:14">
      <c r="A7">
        <v>4</v>
      </c>
      <c r="B7">
        <f>COUNTIFS('k14'!$N:$N,$A7,'k14'!$O:$O,B$2)</f>
        <v>1</v>
      </c>
      <c r="C7">
        <f>COUNTIFS('k14'!$N:$N,$A7,'k14'!$O:$O,C$2)</f>
        <v>2</v>
      </c>
      <c r="D7">
        <f>COUNTIFS('k14'!$N:$N,$A7,'k14'!$O:$O,D$2)</f>
        <v>4</v>
      </c>
      <c r="E7">
        <f>COUNTIFS('k14'!$N:$N,$A7,'k14'!$O:$O,E$2)</f>
        <v>0</v>
      </c>
      <c r="F7">
        <f>COUNTIFS('k14'!$N:$N,$A7,'k14'!$O:$O,F$2)</f>
        <v>0</v>
      </c>
      <c r="G7">
        <f>COUNTIFS('k14'!$N:$N,$A7,'k14'!$O:$O,G$2)</f>
        <v>0</v>
      </c>
      <c r="H7">
        <f>COUNTIFS('k14'!$N:$N,$A7,'k14'!$O:$O,H$2)</f>
        <v>0</v>
      </c>
      <c r="I7">
        <f>COUNTIFS('k14'!$N:$N,$A7,'k14'!$O:$O,I$2)</f>
        <v>0</v>
      </c>
      <c r="J7">
        <f>COUNTIFS('k14'!$N:$N,$A7,'k14'!$O:$O,J$2)</f>
        <v>0</v>
      </c>
      <c r="K7">
        <f>COUNTIFS('k14'!$N:$N,$A7,'k14'!$O:$O,K$2)</f>
        <v>0</v>
      </c>
      <c r="L7">
        <f>COUNTIFS('k14'!$N:$N,$A7,'k14'!$O:$O,L$2)</f>
        <v>0</v>
      </c>
      <c r="M7">
        <f>COUNTIFS('k14'!$N:$N,$A7,'k14'!$O:$O,M$2)</f>
        <v>0</v>
      </c>
      <c r="N7">
        <f>COUNTIFS('k14'!$N:$N,$A7,'k14'!$O:$O,N$2)</f>
        <v>0</v>
      </c>
    </row>
    <row r="8" spans="1:14">
      <c r="A8">
        <v>5</v>
      </c>
      <c r="B8">
        <f>COUNTIFS('k14'!$N:$N,$A8,'k14'!$O:$O,B$2)</f>
        <v>1</v>
      </c>
      <c r="C8">
        <f>COUNTIFS('k14'!$N:$N,$A8,'k14'!$O:$O,C$2)</f>
        <v>0</v>
      </c>
      <c r="D8">
        <f>COUNTIFS('k14'!$N:$N,$A8,'k14'!$O:$O,D$2)</f>
        <v>1</v>
      </c>
      <c r="E8">
        <f>COUNTIFS('k14'!$N:$N,$A8,'k14'!$O:$O,E$2)</f>
        <v>0</v>
      </c>
      <c r="F8">
        <f>COUNTIFS('k14'!$N:$N,$A8,'k14'!$O:$O,F$2)</f>
        <v>0</v>
      </c>
      <c r="G8">
        <f>COUNTIFS('k14'!$N:$N,$A8,'k14'!$O:$O,G$2)</f>
        <v>0</v>
      </c>
      <c r="H8">
        <f>COUNTIFS('k14'!$N:$N,$A8,'k14'!$O:$O,H$2)</f>
        <v>2</v>
      </c>
      <c r="I8">
        <f>COUNTIFS('k14'!$N:$N,$A8,'k14'!$O:$O,I$2)</f>
        <v>0</v>
      </c>
      <c r="J8">
        <f>COUNTIFS('k14'!$N:$N,$A8,'k14'!$O:$O,J$2)</f>
        <v>1</v>
      </c>
      <c r="K8">
        <f>COUNTIFS('k14'!$N:$N,$A8,'k14'!$O:$O,K$2)</f>
        <v>0</v>
      </c>
      <c r="L8">
        <f>COUNTIFS('k14'!$N:$N,$A8,'k14'!$O:$O,L$2)</f>
        <v>0</v>
      </c>
      <c r="M8">
        <f>COUNTIFS('k14'!$N:$N,$A8,'k14'!$O:$O,M$2)</f>
        <v>0</v>
      </c>
      <c r="N8">
        <f>COUNTIFS('k14'!$N:$N,$A8,'k14'!$O:$O,N$2)</f>
        <v>0</v>
      </c>
    </row>
    <row r="9" spans="1:14">
      <c r="A9">
        <v>6</v>
      </c>
      <c r="B9">
        <f>COUNTIFS('k14'!$N:$N,$A9,'k14'!$O:$O,B$2)</f>
        <v>0</v>
      </c>
      <c r="C9">
        <f>COUNTIFS('k14'!$N:$N,$A9,'k14'!$O:$O,C$2)</f>
        <v>0</v>
      </c>
      <c r="D9">
        <f>COUNTIFS('k14'!$N:$N,$A9,'k14'!$O:$O,D$2)</f>
        <v>1</v>
      </c>
      <c r="E9">
        <f>COUNTIFS('k14'!$N:$N,$A9,'k14'!$O:$O,E$2)</f>
        <v>0</v>
      </c>
      <c r="F9">
        <f>COUNTIFS('k14'!$N:$N,$A9,'k14'!$O:$O,F$2)</f>
        <v>0</v>
      </c>
      <c r="G9">
        <f>COUNTIFS('k14'!$N:$N,$A9,'k14'!$O:$O,G$2)</f>
        <v>1</v>
      </c>
      <c r="H9">
        <f>COUNTIFS('k14'!$N:$N,$A9,'k14'!$O:$O,H$2)</f>
        <v>0</v>
      </c>
      <c r="I9">
        <f>COUNTIFS('k14'!$N:$N,$A9,'k14'!$O:$O,I$2)</f>
        <v>0</v>
      </c>
      <c r="J9">
        <f>COUNTIFS('k14'!$N:$N,$A9,'k14'!$O:$O,J$2)</f>
        <v>0</v>
      </c>
      <c r="K9">
        <f>COUNTIFS('k14'!$N:$N,$A9,'k14'!$O:$O,K$2)</f>
        <v>0</v>
      </c>
      <c r="L9">
        <f>COUNTIFS('k14'!$N:$N,$A9,'k14'!$O:$O,L$2)</f>
        <v>0</v>
      </c>
      <c r="M9">
        <f>COUNTIFS('k14'!$N:$N,$A9,'k14'!$O:$O,M$2)</f>
        <v>0</v>
      </c>
      <c r="N9">
        <f>COUNTIFS('k14'!$N:$N,$A9,'k14'!$O:$O,N$2)</f>
        <v>1</v>
      </c>
    </row>
    <row r="10" spans="1:14">
      <c r="A10">
        <v>7</v>
      </c>
      <c r="B10">
        <f>COUNTIFS('k14'!$N:$N,$A10,'k14'!$O:$O,B$2)</f>
        <v>0</v>
      </c>
      <c r="C10">
        <f>COUNTIFS('k14'!$N:$N,$A10,'k14'!$O:$O,C$2)</f>
        <v>0</v>
      </c>
      <c r="D10">
        <f>COUNTIFS('k14'!$N:$N,$A10,'k14'!$O:$O,D$2)</f>
        <v>0</v>
      </c>
      <c r="E10">
        <f>COUNTIFS('k14'!$N:$N,$A10,'k14'!$O:$O,E$2)</f>
        <v>0</v>
      </c>
      <c r="F10">
        <f>COUNTIFS('k14'!$N:$N,$A10,'k14'!$O:$O,F$2)</f>
        <v>1</v>
      </c>
      <c r="G10">
        <f>COUNTIFS('k14'!$N:$N,$A10,'k14'!$O:$O,G$2)</f>
        <v>1</v>
      </c>
      <c r="H10">
        <f>COUNTIFS('k14'!$N:$N,$A10,'k14'!$O:$O,H$2)</f>
        <v>0</v>
      </c>
      <c r="I10">
        <f>COUNTIFS('k14'!$N:$N,$A10,'k14'!$O:$O,I$2)</f>
        <v>1</v>
      </c>
      <c r="J10">
        <f>COUNTIFS('k14'!$N:$N,$A10,'k14'!$O:$O,J$2)</f>
        <v>0</v>
      </c>
      <c r="K10">
        <f>COUNTIFS('k14'!$N:$N,$A10,'k14'!$O:$O,K$2)</f>
        <v>0</v>
      </c>
      <c r="L10">
        <f>COUNTIFS('k14'!$N:$N,$A10,'k14'!$O:$O,L$2)</f>
        <v>0</v>
      </c>
      <c r="M10">
        <f>COUNTIFS('k14'!$N:$N,$A10,'k14'!$O:$O,M$2)</f>
        <v>0</v>
      </c>
      <c r="N10">
        <f>COUNTIFS('k14'!$N:$N,$A10,'k14'!$O:$O,N$2)</f>
        <v>0</v>
      </c>
    </row>
    <row r="11" spans="1:14">
      <c r="A11">
        <v>8</v>
      </c>
      <c r="B11">
        <f>COUNTIFS('k14'!$N:$N,$A11,'k14'!$O:$O,B$2)</f>
        <v>0</v>
      </c>
      <c r="C11">
        <f>COUNTIFS('k14'!$N:$N,$A11,'k14'!$O:$O,C$2)</f>
        <v>0</v>
      </c>
      <c r="D11">
        <f>COUNTIFS('k14'!$N:$N,$A11,'k14'!$O:$O,D$2)</f>
        <v>0</v>
      </c>
      <c r="E11">
        <f>COUNTIFS('k14'!$N:$N,$A11,'k14'!$O:$O,E$2)</f>
        <v>0</v>
      </c>
      <c r="F11">
        <f>COUNTIFS('k14'!$N:$N,$A11,'k14'!$O:$O,F$2)</f>
        <v>1</v>
      </c>
      <c r="G11">
        <f>COUNTIFS('k14'!$N:$N,$A11,'k14'!$O:$O,G$2)</f>
        <v>0</v>
      </c>
      <c r="H11">
        <f>COUNTIFS('k14'!$N:$N,$A11,'k14'!$O:$O,H$2)</f>
        <v>0</v>
      </c>
      <c r="I11">
        <f>COUNTIFS('k14'!$N:$N,$A11,'k14'!$O:$O,I$2)</f>
        <v>0</v>
      </c>
      <c r="J11">
        <f>COUNTIFS('k14'!$N:$N,$A11,'k14'!$O:$O,J$2)</f>
        <v>0</v>
      </c>
      <c r="K11">
        <f>COUNTIFS('k14'!$N:$N,$A11,'k14'!$O:$O,K$2)</f>
        <v>0</v>
      </c>
      <c r="L11">
        <f>COUNTIFS('k14'!$N:$N,$A11,'k14'!$O:$O,L$2)</f>
        <v>0</v>
      </c>
      <c r="M11">
        <f>COUNTIFS('k14'!$N:$N,$A11,'k14'!$O:$O,M$2)</f>
        <v>0</v>
      </c>
      <c r="N11">
        <f>COUNTIFS('k14'!$N:$N,$A11,'k14'!$O:$O,N$2)</f>
        <v>0</v>
      </c>
    </row>
    <row r="12" spans="1:14">
      <c r="A12">
        <v>9</v>
      </c>
      <c r="B12">
        <f>COUNTIFS('k14'!$N:$N,$A12,'k14'!$O:$O,B$2)</f>
        <v>0</v>
      </c>
      <c r="C12">
        <f>COUNTIFS('k14'!$N:$N,$A12,'k14'!$O:$O,C$2)</f>
        <v>0</v>
      </c>
      <c r="D12">
        <f>COUNTIFS('k14'!$N:$N,$A12,'k14'!$O:$O,D$2)</f>
        <v>0</v>
      </c>
      <c r="E12">
        <f>COUNTIFS('k14'!$N:$N,$A12,'k14'!$O:$O,E$2)</f>
        <v>1</v>
      </c>
      <c r="F12">
        <f>COUNTIFS('k14'!$N:$N,$A12,'k14'!$O:$O,F$2)</f>
        <v>0</v>
      </c>
      <c r="G12">
        <f>COUNTIFS('k14'!$N:$N,$A12,'k14'!$O:$O,G$2)</f>
        <v>0</v>
      </c>
      <c r="H12">
        <f>COUNTIFS('k14'!$N:$N,$A12,'k14'!$O:$O,H$2)</f>
        <v>0</v>
      </c>
      <c r="I12">
        <f>COUNTIFS('k14'!$N:$N,$A12,'k14'!$O:$O,I$2)</f>
        <v>0</v>
      </c>
      <c r="J12">
        <f>COUNTIFS('k14'!$N:$N,$A12,'k14'!$O:$O,J$2)</f>
        <v>0</v>
      </c>
      <c r="K12">
        <f>COUNTIFS('k14'!$N:$N,$A12,'k14'!$O:$O,K$2)</f>
        <v>0</v>
      </c>
      <c r="L12">
        <f>COUNTIFS('k14'!$N:$N,$A12,'k14'!$O:$O,L$2)</f>
        <v>0</v>
      </c>
      <c r="M12">
        <f>COUNTIFS('k14'!$N:$N,$A12,'k14'!$O:$O,M$2)</f>
        <v>0</v>
      </c>
      <c r="N12">
        <f>COUNTIFS('k14'!$N:$N,$A12,'k14'!$O:$O,N$2)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5" sqref="E15"/>
    </sheetView>
  </sheetViews>
  <sheetFormatPr defaultRowHeight="12.75"/>
  <sheetData>
    <row r="1" spans="1:10">
      <c r="A1">
        <f>MAX('k14'!R:R)</f>
        <v>10</v>
      </c>
      <c r="B1" t="s">
        <v>25</v>
      </c>
      <c r="C1">
        <f>MAX('k14'!S:S)</f>
        <v>8</v>
      </c>
    </row>
    <row r="2" spans="1:10">
      <c r="A2" t="s">
        <v>24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>
      <c r="A3">
        <v>0</v>
      </c>
      <c r="B3">
        <f>COUNTIFS('k14'!$R:$R,$A3,'k14'!$S:$S,B$2)</f>
        <v>0</v>
      </c>
      <c r="C3">
        <f>COUNTIFS('k14'!$R:$R,$A3,'k14'!$S:$S,C$2)</f>
        <v>0</v>
      </c>
      <c r="D3">
        <f>COUNTIFS('k14'!$R:$R,$A3,'k14'!$S:$S,D$2)</f>
        <v>0</v>
      </c>
      <c r="E3">
        <f>COUNTIFS('k14'!$R:$R,$A3,'k14'!$S:$S,E$2)</f>
        <v>0</v>
      </c>
      <c r="F3">
        <f>COUNTIFS('k14'!$R:$R,$A3,'k14'!$S:$S,F$2)</f>
        <v>0</v>
      </c>
      <c r="G3">
        <f>COUNTIFS('k14'!$R:$R,$A3,'k14'!$S:$S,G$2)</f>
        <v>0</v>
      </c>
      <c r="H3">
        <f>COUNTIFS('k14'!$R:$R,$A3,'k14'!$S:$S,H$2)</f>
        <v>0</v>
      </c>
      <c r="I3">
        <f>COUNTIFS('k14'!$R:$R,$A3,'k14'!$S:$S,I$2)</f>
        <v>0</v>
      </c>
      <c r="J3">
        <f>COUNTIFS('k14'!$R:$R,$A3,'k14'!$S:$S,J$2)</f>
        <v>0</v>
      </c>
    </row>
    <row r="4" spans="1:10">
      <c r="A4">
        <v>1</v>
      </c>
      <c r="B4">
        <f>COUNTIFS('k14'!$R:$R,$A4,'k14'!$S:$S,B$2)</f>
        <v>3</v>
      </c>
      <c r="C4">
        <f>COUNTIFS('k14'!$R:$R,$A4,'k14'!$S:$S,C$2)</f>
        <v>0</v>
      </c>
      <c r="D4">
        <f>COUNTIFS('k14'!$R:$R,$A4,'k14'!$S:$S,D$2)</f>
        <v>3</v>
      </c>
      <c r="E4">
        <f>COUNTIFS('k14'!$R:$R,$A4,'k14'!$S:$S,E$2)</f>
        <v>4</v>
      </c>
      <c r="F4">
        <f>COUNTIFS('k14'!$R:$R,$A4,'k14'!$S:$S,F$2)</f>
        <v>1</v>
      </c>
      <c r="G4">
        <f>COUNTIFS('k14'!$R:$R,$A4,'k14'!$S:$S,G$2)</f>
        <v>0</v>
      </c>
      <c r="H4">
        <f>COUNTIFS('k14'!$R:$R,$A4,'k14'!$S:$S,H$2)</f>
        <v>0</v>
      </c>
      <c r="I4">
        <f>COUNTIFS('k14'!$R:$R,$A4,'k14'!$S:$S,I$2)</f>
        <v>0</v>
      </c>
      <c r="J4">
        <f>COUNTIFS('k14'!$R:$R,$A4,'k14'!$S:$S,J$2)</f>
        <v>0</v>
      </c>
    </row>
    <row r="5" spans="1:10">
      <c r="A5">
        <v>2</v>
      </c>
      <c r="B5">
        <f>COUNTIFS('k14'!$R:$R,$A5,'k14'!$S:$S,B$2)</f>
        <v>10</v>
      </c>
      <c r="C5">
        <f>COUNTIFS('k14'!$R:$R,$A5,'k14'!$S:$S,C$2)</f>
        <v>7</v>
      </c>
      <c r="D5">
        <f>COUNTIFS('k14'!$R:$R,$A5,'k14'!$S:$S,D$2)</f>
        <v>7</v>
      </c>
      <c r="E5">
        <f>COUNTIFS('k14'!$R:$R,$A5,'k14'!$S:$S,E$2)</f>
        <v>3</v>
      </c>
      <c r="F5">
        <f>COUNTIFS('k14'!$R:$R,$A5,'k14'!$S:$S,F$2)</f>
        <v>3</v>
      </c>
      <c r="G5">
        <f>COUNTIFS('k14'!$R:$R,$A5,'k14'!$S:$S,G$2)</f>
        <v>0</v>
      </c>
      <c r="H5">
        <f>COUNTIFS('k14'!$R:$R,$A5,'k14'!$S:$S,H$2)</f>
        <v>0</v>
      </c>
      <c r="I5">
        <f>COUNTIFS('k14'!$R:$R,$A5,'k14'!$S:$S,I$2)</f>
        <v>0</v>
      </c>
      <c r="J5">
        <f>COUNTIFS('k14'!$R:$R,$A5,'k14'!$S:$S,J$2)</f>
        <v>0</v>
      </c>
    </row>
    <row r="6" spans="1:10">
      <c r="A6">
        <v>3</v>
      </c>
      <c r="B6">
        <f>COUNTIFS('k14'!$R:$R,$A6,'k14'!$S:$S,B$2)</f>
        <v>2</v>
      </c>
      <c r="C6">
        <f>COUNTIFS('k14'!$R:$R,$A6,'k14'!$S:$S,C$2)</f>
        <v>5</v>
      </c>
      <c r="D6">
        <f>COUNTIFS('k14'!$R:$R,$A6,'k14'!$S:$S,D$2)</f>
        <v>1</v>
      </c>
      <c r="E6">
        <f>COUNTIFS('k14'!$R:$R,$A6,'k14'!$S:$S,E$2)</f>
        <v>2</v>
      </c>
      <c r="F6">
        <f>COUNTIFS('k14'!$R:$R,$A6,'k14'!$S:$S,F$2)</f>
        <v>2</v>
      </c>
      <c r="G6">
        <f>COUNTIFS('k14'!$R:$R,$A6,'k14'!$S:$S,G$2)</f>
        <v>1</v>
      </c>
      <c r="H6">
        <f>COUNTIFS('k14'!$R:$R,$A6,'k14'!$S:$S,H$2)</f>
        <v>0</v>
      </c>
      <c r="I6">
        <f>COUNTIFS('k14'!$R:$R,$A6,'k14'!$S:$S,I$2)</f>
        <v>0</v>
      </c>
      <c r="J6">
        <f>COUNTIFS('k14'!$R:$R,$A6,'k14'!$S:$S,J$2)</f>
        <v>0</v>
      </c>
    </row>
    <row r="7" spans="1:10">
      <c r="A7">
        <v>4</v>
      </c>
      <c r="B7">
        <f>COUNTIFS('k14'!$R:$R,$A7,'k14'!$S:$S,B$2)</f>
        <v>0</v>
      </c>
      <c r="C7">
        <f>COUNTIFS('k14'!$R:$R,$A7,'k14'!$S:$S,C$2)</f>
        <v>0</v>
      </c>
      <c r="D7">
        <f>COUNTIFS('k14'!$R:$R,$A7,'k14'!$S:$S,D$2)</f>
        <v>2</v>
      </c>
      <c r="E7">
        <f>COUNTIFS('k14'!$R:$R,$A7,'k14'!$S:$S,E$2)</f>
        <v>5</v>
      </c>
      <c r="F7">
        <f>COUNTIFS('k14'!$R:$R,$A7,'k14'!$S:$S,F$2)</f>
        <v>1</v>
      </c>
      <c r="G7">
        <f>COUNTIFS('k14'!$R:$R,$A7,'k14'!$S:$S,G$2)</f>
        <v>1</v>
      </c>
      <c r="H7">
        <f>COUNTIFS('k14'!$R:$R,$A7,'k14'!$S:$S,H$2)</f>
        <v>0</v>
      </c>
      <c r="I7">
        <f>COUNTIFS('k14'!$R:$R,$A7,'k14'!$S:$S,I$2)</f>
        <v>0</v>
      </c>
      <c r="J7">
        <f>COUNTIFS('k14'!$R:$R,$A7,'k14'!$S:$S,J$2)</f>
        <v>0</v>
      </c>
    </row>
    <row r="8" spans="1:10">
      <c r="A8">
        <v>5</v>
      </c>
      <c r="B8">
        <f>COUNTIFS('k14'!$R:$R,$A8,'k14'!$S:$S,B$2)</f>
        <v>1</v>
      </c>
      <c r="C8">
        <f>COUNTIFS('k14'!$R:$R,$A8,'k14'!$S:$S,C$2)</f>
        <v>1</v>
      </c>
      <c r="D8">
        <f>COUNTIFS('k14'!$R:$R,$A8,'k14'!$S:$S,D$2)</f>
        <v>3</v>
      </c>
      <c r="E8">
        <f>COUNTIFS('k14'!$R:$R,$A8,'k14'!$S:$S,E$2)</f>
        <v>1</v>
      </c>
      <c r="F8">
        <f>COUNTIFS('k14'!$R:$R,$A8,'k14'!$S:$S,F$2)</f>
        <v>0</v>
      </c>
      <c r="G8">
        <f>COUNTIFS('k14'!$R:$R,$A8,'k14'!$S:$S,G$2)</f>
        <v>0</v>
      </c>
      <c r="H8">
        <f>COUNTIFS('k14'!$R:$R,$A8,'k14'!$S:$S,H$2)</f>
        <v>0</v>
      </c>
      <c r="I8">
        <f>COUNTIFS('k14'!$R:$R,$A8,'k14'!$S:$S,I$2)</f>
        <v>0</v>
      </c>
      <c r="J8">
        <f>COUNTIFS('k14'!$R:$R,$A8,'k14'!$S:$S,J$2)</f>
        <v>0</v>
      </c>
    </row>
    <row r="9" spans="1:10">
      <c r="A9">
        <v>6</v>
      </c>
      <c r="B9">
        <f>COUNTIFS('k14'!$R:$R,$A9,'k14'!$S:$S,B$2)</f>
        <v>0</v>
      </c>
      <c r="C9">
        <f>COUNTIFS('k14'!$R:$R,$A9,'k14'!$S:$S,C$2)</f>
        <v>0</v>
      </c>
      <c r="D9">
        <f>COUNTIFS('k14'!$R:$R,$A9,'k14'!$S:$S,D$2)</f>
        <v>1</v>
      </c>
      <c r="E9">
        <f>COUNTIFS('k14'!$R:$R,$A9,'k14'!$S:$S,E$2)</f>
        <v>2</v>
      </c>
      <c r="F9">
        <f>COUNTIFS('k14'!$R:$R,$A9,'k14'!$S:$S,F$2)</f>
        <v>0</v>
      </c>
      <c r="G9">
        <f>COUNTIFS('k14'!$R:$R,$A9,'k14'!$S:$S,G$2)</f>
        <v>0</v>
      </c>
      <c r="H9">
        <f>COUNTIFS('k14'!$R:$R,$A9,'k14'!$S:$S,H$2)</f>
        <v>0</v>
      </c>
      <c r="I9">
        <f>COUNTIFS('k14'!$R:$R,$A9,'k14'!$S:$S,I$2)</f>
        <v>0</v>
      </c>
      <c r="J9">
        <f>COUNTIFS('k14'!$R:$R,$A9,'k14'!$S:$S,J$2)</f>
        <v>0</v>
      </c>
    </row>
    <row r="10" spans="1:10">
      <c r="A10">
        <v>7</v>
      </c>
      <c r="B10">
        <f>COUNTIFS('k14'!$R:$R,$A10,'k14'!$S:$S,B$2)</f>
        <v>0</v>
      </c>
      <c r="C10">
        <f>COUNTIFS('k14'!$R:$R,$A10,'k14'!$S:$S,C$2)</f>
        <v>0</v>
      </c>
      <c r="D10">
        <f>COUNTIFS('k14'!$R:$R,$A10,'k14'!$S:$S,D$2)</f>
        <v>0</v>
      </c>
      <c r="E10">
        <f>COUNTIFS('k14'!$R:$R,$A10,'k14'!$S:$S,E$2)</f>
        <v>0</v>
      </c>
      <c r="F10">
        <f>COUNTIFS('k14'!$R:$R,$A10,'k14'!$S:$S,F$2)</f>
        <v>0</v>
      </c>
      <c r="G10">
        <f>COUNTIFS('k14'!$R:$R,$A10,'k14'!$S:$S,G$2)</f>
        <v>0</v>
      </c>
      <c r="H10">
        <f>COUNTIFS('k14'!$R:$R,$A10,'k14'!$S:$S,H$2)</f>
        <v>0</v>
      </c>
      <c r="I10">
        <f>COUNTIFS('k14'!$R:$R,$A10,'k14'!$S:$S,I$2)</f>
        <v>0</v>
      </c>
      <c r="J10">
        <f>COUNTIFS('k14'!$R:$R,$A10,'k14'!$S:$S,J$2)</f>
        <v>0</v>
      </c>
    </row>
    <row r="11" spans="1:10">
      <c r="A11">
        <v>8</v>
      </c>
      <c r="B11">
        <f>COUNTIFS('k14'!$R:$R,$A11,'k14'!$S:$S,B$2)</f>
        <v>0</v>
      </c>
      <c r="C11">
        <f>COUNTIFS('k14'!$R:$R,$A11,'k14'!$S:$S,C$2)</f>
        <v>0</v>
      </c>
      <c r="D11">
        <f>COUNTIFS('k14'!$R:$R,$A11,'k14'!$S:$S,D$2)</f>
        <v>0</v>
      </c>
      <c r="E11">
        <f>COUNTIFS('k14'!$R:$R,$A11,'k14'!$S:$S,E$2)</f>
        <v>1</v>
      </c>
      <c r="F11">
        <f>COUNTIFS('k14'!$R:$R,$A11,'k14'!$S:$S,F$2)</f>
        <v>1</v>
      </c>
      <c r="G11">
        <f>COUNTIFS('k14'!$R:$R,$A11,'k14'!$S:$S,G$2)</f>
        <v>0</v>
      </c>
      <c r="H11">
        <f>COUNTIFS('k14'!$R:$R,$A11,'k14'!$S:$S,H$2)</f>
        <v>0</v>
      </c>
      <c r="I11">
        <f>COUNTIFS('k14'!$R:$R,$A11,'k14'!$S:$S,I$2)</f>
        <v>0</v>
      </c>
      <c r="J11">
        <f>COUNTIFS('k14'!$R:$R,$A11,'k14'!$S:$S,J$2)</f>
        <v>0</v>
      </c>
    </row>
    <row r="12" spans="1:10">
      <c r="A12">
        <v>9</v>
      </c>
      <c r="B12">
        <f>COUNTIFS('k14'!$R:$R,$A12,'k14'!$S:$S,B$2)</f>
        <v>0</v>
      </c>
      <c r="C12">
        <f>COUNTIFS('k14'!$R:$R,$A12,'k14'!$S:$S,C$2)</f>
        <v>0</v>
      </c>
      <c r="D12">
        <f>COUNTIFS('k14'!$R:$R,$A12,'k14'!$S:$S,D$2)</f>
        <v>0</v>
      </c>
      <c r="E12">
        <f>COUNTIFS('k14'!$R:$R,$A12,'k14'!$S:$S,E$2)</f>
        <v>0</v>
      </c>
      <c r="F12">
        <f>COUNTIFS('k14'!$R:$R,$A12,'k14'!$S:$S,F$2)</f>
        <v>0</v>
      </c>
      <c r="G12">
        <f>COUNTIFS('k14'!$R:$R,$A12,'k14'!$S:$S,G$2)</f>
        <v>0</v>
      </c>
      <c r="H12">
        <f>COUNTIFS('k14'!$R:$R,$A12,'k14'!$S:$S,H$2)</f>
        <v>0</v>
      </c>
      <c r="I12">
        <f>COUNTIFS('k14'!$R:$R,$A12,'k14'!$S:$S,I$2)</f>
        <v>0</v>
      </c>
      <c r="J12">
        <f>COUNTIFS('k14'!$R:$R,$A12,'k14'!$S:$S,J$2)</f>
        <v>0</v>
      </c>
    </row>
    <row r="13" spans="1:10">
      <c r="A13">
        <v>10</v>
      </c>
      <c r="B13">
        <f>COUNTIFS('k14'!$R:$R,$A13,'k14'!$S:$S,B$2)</f>
        <v>0</v>
      </c>
      <c r="C13">
        <f>COUNTIFS('k14'!$R:$R,$A13,'k14'!$S:$S,C$2)</f>
        <v>0</v>
      </c>
      <c r="D13">
        <f>COUNTIFS('k14'!$R:$R,$A13,'k14'!$S:$S,D$2)</f>
        <v>0</v>
      </c>
      <c r="E13">
        <f>COUNTIFS('k14'!$R:$R,$A13,'k14'!$S:$S,E$2)</f>
        <v>0</v>
      </c>
      <c r="F13">
        <f>COUNTIFS('k14'!$R:$R,$A13,'k14'!$S:$S,F$2)</f>
        <v>0</v>
      </c>
      <c r="G13">
        <f>COUNTIFS('k14'!$R:$R,$A13,'k14'!$S:$S,G$2)</f>
        <v>0</v>
      </c>
      <c r="H13">
        <f>COUNTIFS('k14'!$R:$R,$A13,'k14'!$S:$S,H$2)</f>
        <v>0</v>
      </c>
      <c r="I13">
        <f>COUNTIFS('k14'!$R:$R,$A13,'k14'!$S:$S,I$2)</f>
        <v>0</v>
      </c>
      <c r="J13">
        <f>COUNTIFS('k14'!$R:$R,$A13,'k14'!$S:$S,J$2)</f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4"/>
  <sheetViews>
    <sheetView tabSelected="1" topLeftCell="B12" zoomScaleNormal="100" workbookViewId="0">
      <selection activeCell="D37" sqref="D37"/>
    </sheetView>
  </sheetViews>
  <sheetFormatPr defaultRowHeight="12.75"/>
  <sheetData>
    <row r="1" spans="1:20">
      <c r="B1">
        <f>SUM('k14'!B:B)/COUNT('k14'!B:B)</f>
        <v>1.6728110599078341</v>
      </c>
      <c r="C1">
        <f>SUM('k14'!C:C)/COUNT('k14'!C:C)</f>
        <v>0.21658986175115208</v>
      </c>
      <c r="D1">
        <f>SUM('k14'!D:D)/COUNT('k14'!D:D)</f>
        <v>1.8894009216589862</v>
      </c>
      <c r="F1">
        <f>AVERAGE('k14'!F:F)</f>
        <v>2</v>
      </c>
      <c r="G1">
        <f>AVERAGE('k14'!G:G)</f>
        <v>0.35849056603773582</v>
      </c>
      <c r="H1">
        <f>AVERAGE('k14'!H:H)</f>
        <v>2.358490566037736</v>
      </c>
      <c r="J1">
        <f>AVERAGE('k14'!J:J)</f>
        <v>2.6470588235294117</v>
      </c>
      <c r="K1">
        <f>AVERAGE('k14'!K:K)</f>
        <v>1.411764705882353</v>
      </c>
      <c r="L1">
        <f>AVERAGE('k14'!L:L)</f>
        <v>4.0588235294117645</v>
      </c>
      <c r="N1">
        <f>AVERAGE('k14'!N:N)</f>
        <v>2.521276595744681</v>
      </c>
      <c r="O1">
        <f>AVERAGE('k14'!O:O)</f>
        <v>2</v>
      </c>
      <c r="P1">
        <f>AVERAGE('k14'!P:P)</f>
        <v>4.5212765957446805</v>
      </c>
      <c r="R1">
        <f>AVERAGE('k14'!R:R)</f>
        <v>2.9333333333333331</v>
      </c>
      <c r="S1">
        <f>AVERAGE('k14'!S:S)</f>
        <v>2.0133333333333332</v>
      </c>
      <c r="T1">
        <f>AVERAGE('k14'!T:T)</f>
        <v>4.9466666666666663</v>
      </c>
    </row>
    <row r="2" spans="1:20">
      <c r="B2">
        <f>SQRT((SUMSQ('k14'!B:B)/COUNT('k14'!B:B)-B1*B1)/(COUNT('k14'!B:B)-1))</f>
        <v>5.5766927375334403E-2</v>
      </c>
      <c r="C2">
        <f>SQRT((SUMSQ('k14'!C:C)/COUNT('k14'!C:C)-C1*C1)/(COUNT('k14'!C:C)-1))</f>
        <v>3.6609447888826377E-2</v>
      </c>
      <c r="D2">
        <f>SQRT((SUMSQ('k14'!D:D)/COUNT('k14'!D:D)-D1*D1)/(COUNT('k14'!D:D)-1))</f>
        <v>6.4557261410699993E-2</v>
      </c>
      <c r="F2">
        <f>SQRT((SUMSQ('k14'!F:F)/COUNT('k14'!F:F)-F1*F1)/(COUNT('k14'!F:F)-1))</f>
        <v>0.14754891442515133</v>
      </c>
      <c r="G2">
        <f>SQRT((SUMSQ('k14'!G:G)/COUNT('k14'!G:G)-G1*G1)/(COUNT('k14'!G:G)-1))</f>
        <v>8.1238327832548793E-2</v>
      </c>
      <c r="H2">
        <f>SQRT((SUMSQ('k14'!H:H)/COUNT('k14'!H:H)-H1*H1)/(COUNT('k14'!H:H)-1))</f>
        <v>0.17684203594396911</v>
      </c>
      <c r="J2">
        <f>SQRT((SUMSQ('k14'!J:J)/COUNT('k14'!J:J)-J1*J1)/(COUNT('k14'!J:J)-1))</f>
        <v>0.40470132236373124</v>
      </c>
      <c r="K2">
        <f>SQRT((SUMSQ('k14'!K:K)/COUNT('k14'!K:K)-K1*K1)/(COUNT('k14'!K:K)-1))</f>
        <v>0.39856616244308202</v>
      </c>
      <c r="L2">
        <f>SQRT((SUMSQ('k14'!L:L)/COUNT('k14'!L:L)-L1*L1)/(COUNT('k14'!L:L)-1))</f>
        <v>0.76456875227341092</v>
      </c>
      <c r="N2">
        <f>SQRT((SUMSQ('k14'!N:N)/COUNT('k14'!N:N)-N1*N1)/(COUNT('k14'!N:N)-1))</f>
        <v>0.18569816285575277</v>
      </c>
      <c r="O2">
        <f>SQRT((SUMSQ('k14'!O:O)/COUNT('k14'!O:O)-O1*O1)/(COUNT('k14'!O:O)-1))</f>
        <v>0.22023053165693474</v>
      </c>
      <c r="P2">
        <f>SQRT((SUMSQ('k14'!P:P)/COUNT('k14'!P:P)-P1*P1)/(COUNT('k14'!P:P)-1))</f>
        <v>0.34812591811377863</v>
      </c>
      <c r="R2">
        <f>SQRT((SUMSQ('k14'!R:R)/COUNT('k14'!R:R)-R1*R1)/(COUNT('k14'!R:R)-1))</f>
        <v>0.20474843570079343</v>
      </c>
      <c r="S2">
        <f>SQRT((SUMSQ('k14'!S:S)/COUNT('k14'!S:S)-S1*S1)/(COUNT('k14'!S:S)-1))</f>
        <v>0.18058297320126895</v>
      </c>
      <c r="T2">
        <f>SQRT((SUMSQ('k14'!T:T)/COUNT('k14'!T:T)-T1*T1)/(COUNT('k14'!T:T)-1))</f>
        <v>0.32543433670635857</v>
      </c>
    </row>
    <row r="3" spans="1:20">
      <c r="B3">
        <v>0</v>
      </c>
      <c r="C3">
        <v>1</v>
      </c>
      <c r="D3">
        <v>2</v>
      </c>
      <c r="E3">
        <v>3</v>
      </c>
      <c r="F3">
        <v>4</v>
      </c>
    </row>
    <row r="4" spans="1:20">
      <c r="A4" t="s">
        <v>26</v>
      </c>
      <c r="B4" s="3">
        <v>0.5</v>
      </c>
      <c r="C4">
        <v>1</v>
      </c>
      <c r="D4">
        <v>2</v>
      </c>
      <c r="E4">
        <v>4</v>
      </c>
      <c r="F4">
        <v>8</v>
      </c>
    </row>
    <row r="5" spans="1:20">
      <c r="A5">
        <v>2</v>
      </c>
      <c r="B5">
        <f t="shared" ref="B5:F7" si="0">INDEX($1:$1,1,B$3*4+$A5)</f>
        <v>1.6728110599078341</v>
      </c>
      <c r="C5">
        <f t="shared" si="0"/>
        <v>2</v>
      </c>
      <c r="D5">
        <f t="shared" si="0"/>
        <v>2.6470588235294117</v>
      </c>
      <c r="E5">
        <f t="shared" si="0"/>
        <v>2.521276595744681</v>
      </c>
      <c r="F5">
        <f t="shared" si="0"/>
        <v>2.9333333333333331</v>
      </c>
    </row>
    <row r="6" spans="1:20">
      <c r="A6">
        <v>3</v>
      </c>
      <c r="B6">
        <f t="shared" si="0"/>
        <v>0.21658986175115208</v>
      </c>
      <c r="C6">
        <f t="shared" si="0"/>
        <v>0.35849056603773582</v>
      </c>
      <c r="D6">
        <f t="shared" si="0"/>
        <v>1.411764705882353</v>
      </c>
      <c r="E6">
        <f t="shared" si="0"/>
        <v>2</v>
      </c>
      <c r="F6">
        <f t="shared" si="0"/>
        <v>2.0133333333333332</v>
      </c>
    </row>
    <row r="7" spans="1:20">
      <c r="A7">
        <v>4</v>
      </c>
      <c r="B7">
        <f t="shared" si="0"/>
        <v>1.8894009216589862</v>
      </c>
      <c r="C7">
        <f t="shared" si="0"/>
        <v>2.358490566037736</v>
      </c>
      <c r="D7">
        <f t="shared" si="0"/>
        <v>4.0588235294117645</v>
      </c>
      <c r="E7">
        <f t="shared" si="0"/>
        <v>4.5212765957446805</v>
      </c>
      <c r="F7">
        <f t="shared" si="0"/>
        <v>4.9466666666666663</v>
      </c>
    </row>
    <row r="8" spans="1:20">
      <c r="A8">
        <v>2</v>
      </c>
      <c r="B8">
        <f>INDEX($2:$2,1,B$3*4+$A8)</f>
        <v>5.5766927375334403E-2</v>
      </c>
      <c r="C8">
        <f t="shared" ref="C8:F10" si="1">INDEX($2:$2,1,C$3*4+$A8)</f>
        <v>0.14754891442515133</v>
      </c>
      <c r="D8">
        <f t="shared" si="1"/>
        <v>0.40470132236373124</v>
      </c>
      <c r="E8">
        <f t="shared" si="1"/>
        <v>0.18569816285575277</v>
      </c>
      <c r="F8">
        <f t="shared" si="1"/>
        <v>0.20474843570079343</v>
      </c>
    </row>
    <row r="9" spans="1:20">
      <c r="A9">
        <v>3</v>
      </c>
      <c r="B9">
        <f t="shared" ref="B9:B10" si="2">INDEX($2:$2,1,B$3*4+$A9)</f>
        <v>3.6609447888826377E-2</v>
      </c>
      <c r="C9">
        <f t="shared" si="1"/>
        <v>8.1238327832548793E-2</v>
      </c>
      <c r="D9">
        <f t="shared" si="1"/>
        <v>0.39856616244308202</v>
      </c>
      <c r="E9">
        <f t="shared" si="1"/>
        <v>0.22023053165693474</v>
      </c>
      <c r="F9">
        <f t="shared" si="1"/>
        <v>0.18058297320126895</v>
      </c>
    </row>
    <row r="10" spans="1:20">
      <c r="A10">
        <v>4</v>
      </c>
      <c r="B10">
        <f t="shared" si="2"/>
        <v>6.4557261410699993E-2</v>
      </c>
      <c r="C10">
        <f t="shared" si="1"/>
        <v>0.17684203594396911</v>
      </c>
      <c r="D10">
        <f t="shared" si="1"/>
        <v>0.76456875227341092</v>
      </c>
      <c r="E10">
        <f t="shared" si="1"/>
        <v>0.34812591811377863</v>
      </c>
      <c r="F10">
        <f t="shared" si="1"/>
        <v>0.32543433670635857</v>
      </c>
    </row>
    <row r="12" spans="1:20">
      <c r="A12" s="4" t="s">
        <v>28</v>
      </c>
      <c r="B12">
        <v>1</v>
      </c>
    </row>
    <row r="13" spans="1:20">
      <c r="A13" s="4" t="s">
        <v>27</v>
      </c>
      <c r="B13" s="4" t="s">
        <v>26</v>
      </c>
      <c r="C13" s="4" t="s">
        <v>29</v>
      </c>
      <c r="D13" s="4" t="s">
        <v>30</v>
      </c>
      <c r="E13" s="4" t="s">
        <v>27</v>
      </c>
    </row>
    <row r="14" spans="1:20">
      <c r="A14" s="4">
        <v>0</v>
      </c>
      <c r="B14">
        <f t="shared" ref="B14:B54" si="3">A14*lambda</f>
        <v>0</v>
      </c>
      <c r="C14">
        <v>1.5</v>
      </c>
      <c r="D14">
        <v>0</v>
      </c>
      <c r="E14">
        <v>1.5</v>
      </c>
      <c r="F14" s="4"/>
      <c r="G14" s="4"/>
    </row>
    <row r="15" spans="1:20">
      <c r="A15" s="4">
        <v>0.5</v>
      </c>
      <c r="B15">
        <f t="shared" si="3"/>
        <v>0.5</v>
      </c>
      <c r="C15" s="4">
        <v>1.8212072294977899</v>
      </c>
      <c r="D15">
        <v>0.16661701637333101</v>
      </c>
      <c r="E15" s="4">
        <v>1.9878242458711299</v>
      </c>
    </row>
    <row r="16" spans="1:20">
      <c r="A16" s="4">
        <v>1</v>
      </c>
      <c r="B16">
        <f t="shared" si="3"/>
        <v>1</v>
      </c>
      <c r="C16">
        <v>1.95743401905074</v>
      </c>
      <c r="D16">
        <v>0.47748098552738599</v>
      </c>
      <c r="E16">
        <v>2.43491500457813</v>
      </c>
    </row>
    <row r="17" spans="1:5">
      <c r="A17" s="4">
        <v>1.5</v>
      </c>
      <c r="B17">
        <f t="shared" si="3"/>
        <v>1.5</v>
      </c>
      <c r="C17">
        <v>2.02984053288275</v>
      </c>
      <c r="D17">
        <v>0.808841720676306</v>
      </c>
      <c r="E17">
        <v>2.8386822535590501</v>
      </c>
    </row>
    <row r="18" spans="1:5">
      <c r="A18" s="4">
        <v>2</v>
      </c>
      <c r="B18">
        <f t="shared" si="3"/>
        <v>2</v>
      </c>
      <c r="C18">
        <v>2.0797250434458299</v>
      </c>
      <c r="D18">
        <v>1.1232250364659</v>
      </c>
      <c r="E18">
        <v>3.2029500799117301</v>
      </c>
    </row>
    <row r="19" spans="1:5">
      <c r="A19" s="4">
        <v>2.5</v>
      </c>
      <c r="B19">
        <f t="shared" si="3"/>
        <v>2.5</v>
      </c>
      <c r="C19">
        <v>2.12160821488242</v>
      </c>
      <c r="D19">
        <v>1.4107909206643701</v>
      </c>
      <c r="E19">
        <v>3.5323991355467901</v>
      </c>
    </row>
    <row r="20" spans="1:5">
      <c r="A20" s="4">
        <v>3</v>
      </c>
      <c r="B20">
        <f t="shared" si="3"/>
        <v>3</v>
      </c>
      <c r="C20">
        <v>2.16065069405788</v>
      </c>
      <c r="D20">
        <v>1.67094959955095</v>
      </c>
      <c r="E20">
        <v>3.83160029360883</v>
      </c>
    </row>
    <row r="21" spans="1:5">
      <c r="A21" s="4">
        <v>3.5</v>
      </c>
      <c r="B21">
        <f t="shared" si="3"/>
        <v>3.5</v>
      </c>
      <c r="C21">
        <v>2.1986904662164402</v>
      </c>
      <c r="D21">
        <v>1.9062056961160401</v>
      </c>
      <c r="E21">
        <v>4.10489616233248</v>
      </c>
    </row>
    <row r="22" spans="1:5">
      <c r="A22" s="4">
        <v>4</v>
      </c>
      <c r="B22">
        <f t="shared" si="3"/>
        <v>4</v>
      </c>
      <c r="C22">
        <v>2.23637723024886</v>
      </c>
      <c r="D22">
        <v>2.11967535645153</v>
      </c>
      <c r="E22">
        <v>4.3560525867003896</v>
      </c>
    </row>
    <row r="23" spans="1:5">
      <c r="A23" s="4">
        <v>4.5</v>
      </c>
      <c r="B23">
        <f t="shared" si="3"/>
        <v>4.5</v>
      </c>
      <c r="C23">
        <v>2.27394187610561</v>
      </c>
      <c r="D23">
        <v>2.3143502064516501</v>
      </c>
      <c r="E23">
        <v>4.5882920825572597</v>
      </c>
    </row>
    <row r="24" spans="1:5">
      <c r="A24" s="4">
        <v>5</v>
      </c>
      <c r="B24">
        <f t="shared" si="3"/>
        <v>5</v>
      </c>
      <c r="C24">
        <v>2.3114634462176902</v>
      </c>
      <c r="D24">
        <v>2.49292780660701</v>
      </c>
      <c r="E24">
        <v>4.8043912528246899</v>
      </c>
    </row>
    <row r="25" spans="1:5">
      <c r="A25" s="4">
        <v>5.5</v>
      </c>
      <c r="B25">
        <f t="shared" si="3"/>
        <v>5.5</v>
      </c>
      <c r="C25">
        <v>2.3489707485175302</v>
      </c>
      <c r="D25">
        <v>2.6577629437391601</v>
      </c>
      <c r="E25">
        <v>5.0067336922566801</v>
      </c>
    </row>
    <row r="26" spans="1:5">
      <c r="A26" s="4">
        <v>6</v>
      </c>
      <c r="B26">
        <f t="shared" si="3"/>
        <v>6</v>
      </c>
      <c r="C26">
        <v>2.3864731303898599</v>
      </c>
      <c r="D26">
        <v>2.8108910959820101</v>
      </c>
      <c r="E26">
        <v>5.19736422637187</v>
      </c>
    </row>
    <row r="27" spans="1:5">
      <c r="A27" s="4">
        <v>6.5</v>
      </c>
      <c r="B27">
        <f t="shared" si="3"/>
        <v>6.5</v>
      </c>
      <c r="C27">
        <v>2.4239739105818399</v>
      </c>
      <c r="D27">
        <v>2.9540115408631999</v>
      </c>
      <c r="E27">
        <v>5.3779854514450403</v>
      </c>
    </row>
    <row r="28" spans="1:5">
      <c r="A28" s="4">
        <v>7</v>
      </c>
      <c r="B28">
        <f t="shared" si="3"/>
        <v>7</v>
      </c>
      <c r="C28">
        <v>2.4614741091789698</v>
      </c>
      <c r="D28">
        <v>3.0885781295671202</v>
      </c>
      <c r="E28">
        <v>5.5500522387460904</v>
      </c>
    </row>
    <row r="29" spans="1:5">
      <c r="A29" s="4">
        <v>7.5</v>
      </c>
      <c r="B29">
        <f t="shared" si="3"/>
        <v>7.5</v>
      </c>
      <c r="C29">
        <v>2.4989742471816299</v>
      </c>
      <c r="D29">
        <v>3.21583212673481</v>
      </c>
      <c r="E29">
        <v>5.7148063739164403</v>
      </c>
    </row>
    <row r="30" spans="1:5">
      <c r="A30" s="4">
        <v>8</v>
      </c>
      <c r="B30">
        <f t="shared" si="3"/>
        <v>8</v>
      </c>
      <c r="C30">
        <v>2.5364741977589098</v>
      </c>
      <c r="D30">
        <v>3.3368231668089301</v>
      </c>
      <c r="E30">
        <v>5.8732973645678399</v>
      </c>
    </row>
    <row r="31" spans="1:5">
      <c r="A31" s="4">
        <v>8.5</v>
      </c>
      <c r="B31">
        <f t="shared" si="3"/>
        <v>8.5</v>
      </c>
      <c r="C31">
        <v>2.57397420230927</v>
      </c>
      <c r="D31">
        <v>3.4524391674717898</v>
      </c>
      <c r="E31">
        <v>6.0264133697810696</v>
      </c>
    </row>
    <row r="32" spans="1:5">
      <c r="A32" s="4">
        <v>9</v>
      </c>
      <c r="B32">
        <f t="shared" si="3"/>
        <v>9</v>
      </c>
      <c r="C32">
        <v>2.6114742759501302</v>
      </c>
      <c r="D32">
        <v>3.56343814748063</v>
      </c>
      <c r="E32">
        <v>6.1749124234307597</v>
      </c>
    </row>
    <row r="33" spans="1:5">
      <c r="A33" s="4">
        <v>9.5</v>
      </c>
      <c r="B33">
        <f t="shared" si="3"/>
        <v>9.5</v>
      </c>
      <c r="C33">
        <v>2.64897418592366</v>
      </c>
      <c r="D33">
        <v>3.6704650500365301</v>
      </c>
      <c r="E33">
        <v>6.3194392359601803</v>
      </c>
    </row>
    <row r="34" spans="1:5">
      <c r="A34" s="4">
        <v>10</v>
      </c>
      <c r="B34">
        <f t="shared" si="3"/>
        <v>10</v>
      </c>
      <c r="C34">
        <v>2.68647419529391</v>
      </c>
      <c r="D34">
        <v>3.7740672306560401</v>
      </c>
      <c r="E34">
        <v>6.4605414259499501</v>
      </c>
    </row>
    <row r="35" spans="1:5">
      <c r="A35" s="4">
        <v>10.5</v>
      </c>
      <c r="B35">
        <f t="shared" si="3"/>
        <v>10.5</v>
      </c>
      <c r="C35">
        <v>2.7239742820740398</v>
      </c>
      <c r="D35">
        <v>3.8747101933649799</v>
      </c>
      <c r="E35">
        <v>6.5986844754390299</v>
      </c>
    </row>
    <row r="36" spans="1:5">
      <c r="A36" s="4">
        <v>11</v>
      </c>
      <c r="B36">
        <f t="shared" si="3"/>
        <v>11</v>
      </c>
      <c r="C36">
        <v>2.7614741912639902</v>
      </c>
      <c r="D36">
        <v>3.9727920178285001</v>
      </c>
      <c r="E36">
        <v>6.7342662090924899</v>
      </c>
    </row>
    <row r="37" spans="1:5">
      <c r="A37" s="4">
        <v>11.5</v>
      </c>
      <c r="B37">
        <f t="shared" si="3"/>
        <v>11.5</v>
      </c>
      <c r="C37">
        <v>2.7989741765362002</v>
      </c>
      <c r="D37">
        <v>4.0686530023948597</v>
      </c>
      <c r="E37">
        <v>6.8676271789310501</v>
      </c>
    </row>
    <row r="38" spans="1:5">
      <c r="A38" s="4">
        <v>12</v>
      </c>
      <c r="B38">
        <f t="shared" si="3"/>
        <v>12</v>
      </c>
      <c r="C38">
        <v>2.8364742707379502</v>
      </c>
      <c r="D38">
        <v>4.1625823356948599</v>
      </c>
      <c r="E38">
        <v>6.9990566064328101</v>
      </c>
    </row>
    <row r="39" spans="1:5">
      <c r="A39" s="4">
        <v>12.5</v>
      </c>
      <c r="B39">
        <f t="shared" si="3"/>
        <v>12.5</v>
      </c>
      <c r="C39">
        <v>2.8739742425568999</v>
      </c>
      <c r="D39">
        <v>4.2548270181458303</v>
      </c>
      <c r="E39">
        <v>7.1288012607027298</v>
      </c>
    </row>
    <row r="40" spans="1:5">
      <c r="A40" s="4">
        <v>13</v>
      </c>
      <c r="B40">
        <f t="shared" si="3"/>
        <v>13</v>
      </c>
      <c r="C40">
        <v>2.9114741483719699</v>
      </c>
      <c r="D40">
        <v>4.3455997258044103</v>
      </c>
      <c r="E40">
        <v>7.2570738741763803</v>
      </c>
    </row>
    <row r="41" spans="1:5">
      <c r="A41" s="4">
        <v>13.5</v>
      </c>
      <c r="B41">
        <f t="shared" si="3"/>
        <v>13.5</v>
      </c>
      <c r="C41">
        <v>2.94897418087902</v>
      </c>
      <c r="D41">
        <v>4.4350828157010698</v>
      </c>
      <c r="E41">
        <v>7.3840569965800897</v>
      </c>
    </row>
    <row r="42" spans="1:5">
      <c r="A42" s="4">
        <v>14</v>
      </c>
      <c r="B42">
        <f t="shared" si="3"/>
        <v>14</v>
      </c>
      <c r="C42">
        <v>2.9864742926244898</v>
      </c>
      <c r="D42">
        <v>4.5234318185912397</v>
      </c>
      <c r="E42">
        <v>7.5099061112157299</v>
      </c>
    </row>
    <row r="43" spans="1:5">
      <c r="A43" s="4">
        <v>14.5</v>
      </c>
      <c r="B43">
        <f t="shared" si="3"/>
        <v>14.5</v>
      </c>
      <c r="C43">
        <v>3.02397421618118</v>
      </c>
      <c r="D43">
        <v>4.6107801841558098</v>
      </c>
      <c r="E43">
        <v>7.6347544003369903</v>
      </c>
    </row>
    <row r="44" spans="1:5">
      <c r="A44" s="4">
        <v>15</v>
      </c>
      <c r="B44">
        <f t="shared" si="3"/>
        <v>15</v>
      </c>
      <c r="C44">
        <v>3.06147412937373</v>
      </c>
      <c r="D44">
        <v>4.6972439020402996</v>
      </c>
      <c r="E44">
        <v>7.7587180314140198</v>
      </c>
    </row>
    <row r="45" spans="1:5">
      <c r="A45" s="4">
        <v>15.5</v>
      </c>
      <c r="B45">
        <f t="shared" si="3"/>
        <v>15.5</v>
      </c>
      <c r="C45">
        <v>3.0989741620723099</v>
      </c>
      <c r="D45">
        <v>4.78292283149979</v>
      </c>
      <c r="E45">
        <v>7.8818969935721004</v>
      </c>
    </row>
    <row r="46" spans="1:5">
      <c r="A46" s="4">
        <v>16</v>
      </c>
      <c r="B46">
        <f t="shared" si="3"/>
        <v>16</v>
      </c>
      <c r="C46">
        <v>3.1364742422671799</v>
      </c>
      <c r="D46">
        <v>4.8679025769505397</v>
      </c>
      <c r="E46">
        <v>8.00437681921772</v>
      </c>
    </row>
    <row r="47" spans="1:5">
      <c r="A47" s="4">
        <v>16.5</v>
      </c>
      <c r="B47">
        <f t="shared" si="3"/>
        <v>16.5</v>
      </c>
      <c r="C47">
        <v>3.1739741867113</v>
      </c>
      <c r="D47">
        <v>4.95225711867442</v>
      </c>
      <c r="E47">
        <v>8.1262313053857191</v>
      </c>
    </row>
    <row r="48" spans="1:5">
      <c r="A48" s="4">
        <v>17</v>
      </c>
      <c r="B48">
        <f t="shared" si="3"/>
        <v>17</v>
      </c>
      <c r="C48">
        <v>3.2114741254752399</v>
      </c>
      <c r="D48">
        <v>5.0360513263636602</v>
      </c>
      <c r="E48">
        <v>8.2475254518389001</v>
      </c>
    </row>
    <row r="49" spans="1:5">
      <c r="A49" s="4">
        <v>17.5</v>
      </c>
      <c r="B49">
        <f t="shared" si="3"/>
        <v>17.5</v>
      </c>
      <c r="C49">
        <v>3.2489741501137299</v>
      </c>
      <c r="D49">
        <v>5.1193414697105704</v>
      </c>
      <c r="E49">
        <v>8.3683156198242905</v>
      </c>
    </row>
    <row r="50" spans="1:5">
      <c r="A50" s="4">
        <v>18</v>
      </c>
      <c r="B50">
        <f t="shared" si="3"/>
        <v>18</v>
      </c>
      <c r="C50">
        <v>3.2864742090753398</v>
      </c>
      <c r="D50">
        <v>5.2021761490954797</v>
      </c>
      <c r="E50">
        <v>8.4886503581708208</v>
      </c>
    </row>
    <row r="51" spans="1:5">
      <c r="A51" s="4">
        <v>18.5</v>
      </c>
      <c r="B51">
        <f t="shared" si="3"/>
        <v>18.5</v>
      </c>
      <c r="C51">
        <v>3.32397416796926</v>
      </c>
      <c r="D51">
        <v>5.2845977005946398</v>
      </c>
      <c r="E51">
        <v>8.6085718685638994</v>
      </c>
    </row>
    <row r="52" spans="1:5">
      <c r="A52" s="4">
        <v>19</v>
      </c>
      <c r="B52">
        <f t="shared" si="3"/>
        <v>19</v>
      </c>
      <c r="C52">
        <v>3.3614741235741001</v>
      </c>
      <c r="D52">
        <v>5.3666436881039301</v>
      </c>
      <c r="E52">
        <v>8.72811781167802</v>
      </c>
    </row>
    <row r="53" spans="1:5">
      <c r="A53" s="4">
        <v>19.5</v>
      </c>
      <c r="B53">
        <f t="shared" si="3"/>
        <v>19.5</v>
      </c>
      <c r="C53">
        <v>3.39897413670659</v>
      </c>
      <c r="D53">
        <v>5.4483469377244802</v>
      </c>
      <c r="E53">
        <v>8.8473210744310702</v>
      </c>
    </row>
    <row r="54" spans="1:5">
      <c r="A54" s="4">
        <v>20</v>
      </c>
      <c r="B54">
        <f t="shared" si="3"/>
        <v>20</v>
      </c>
      <c r="C54">
        <v>3.43647413659729</v>
      </c>
      <c r="D54">
        <v>5.5297360745609403</v>
      </c>
      <c r="E54">
        <v>8.9662102111582307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G16" sqref="G16"/>
    </sheetView>
  </sheetViews>
  <sheetFormatPr defaultRowHeight="12.75"/>
  <sheetData>
    <row r="1" spans="1:7">
      <c r="A1" t="s">
        <v>26</v>
      </c>
      <c r="B1">
        <v>0.5</v>
      </c>
      <c r="C1">
        <v>1</v>
      </c>
      <c r="D1">
        <v>2</v>
      </c>
      <c r="E1">
        <v>4</v>
      </c>
      <c r="F1">
        <v>8</v>
      </c>
      <c r="G1">
        <v>12</v>
      </c>
    </row>
    <row r="2" spans="1:7">
      <c r="A2" t="s">
        <v>31</v>
      </c>
      <c r="B2">
        <f t="shared" ref="B2:G2" si="0">AVERAGE(B6,B9,B12,B15)</f>
        <v>0.8506185724955474</v>
      </c>
      <c r="C2">
        <f t="shared" si="0"/>
        <v>0.79917043740573157</v>
      </c>
      <c r="D2">
        <f t="shared" si="0"/>
        <v>0.74922518554767148</v>
      </c>
      <c r="E2">
        <f t="shared" si="0"/>
        <v>0.77714303424904252</v>
      </c>
      <c r="F2">
        <f t="shared" si="0"/>
        <v>0.6737958807501202</v>
      </c>
      <c r="G2">
        <f t="shared" si="0"/>
        <v>0.69680306905370837</v>
      </c>
    </row>
    <row r="3" spans="1:7">
      <c r="A3" t="s">
        <v>32</v>
      </c>
      <c r="B3">
        <f>SQRT((SUMSQ(B6,B9,B12,B15)/COUNT(B6,B9,B12,B15)-B2*B2)/(COUNT(B6,B9,B12,B15)-1))</f>
        <v>1.3984909129208186E-2</v>
      </c>
      <c r="C3">
        <f t="shared" ref="C3" si="1">SQRT((SUMSQ(C6,C9,C12,C15)/COUNT(C6,C9,C12,C15)-C2*C2)/(COUNT(C6,C9,C12,C15)-1))</f>
        <v>4.7888386123679787E-2</v>
      </c>
      <c r="D3">
        <f t="shared" ref="D3" si="2">SQRT((SUMSQ(D6,D9,D12,D15)/COUNT(D6,D9,D12,D15)-D2*D2)/(COUNT(D6,D9,D12,D15)-1))</f>
        <v>4.4307152760786651E-2</v>
      </c>
      <c r="E3">
        <f>SQRT((SUMSQ(E6,E9,E12,E15)/COUNT(E6,E9,E12,E15)-E2*E2)/(COUNT(E6,E9,E12,E15)-1))</f>
        <v>8.6035864982217519E-3</v>
      </c>
      <c r="F3">
        <f t="shared" ref="F3:G3" si="3">SQRT((SUMSQ(F6,F9,F12,F15)/COUNT(F6,F9,F12,F15)-F2*F2)/(COUNT(F6,F9,F12,F15)-1))</f>
        <v>4.6782336913003004E-3</v>
      </c>
      <c r="G3">
        <f t="shared" si="3"/>
        <v>3.7979539641944449E-2</v>
      </c>
    </row>
    <row r="4" spans="1:7">
      <c r="A4">
        <v>1</v>
      </c>
      <c r="B4" s="5">
        <v>447</v>
      </c>
      <c r="C4" s="5">
        <v>293</v>
      </c>
      <c r="D4" s="5">
        <v>319</v>
      </c>
      <c r="E4" s="5">
        <v>358</v>
      </c>
      <c r="F4" s="5">
        <v>249</v>
      </c>
      <c r="G4" s="5">
        <v>168</v>
      </c>
    </row>
    <row r="5" spans="1:7">
      <c r="B5" s="6">
        <v>517</v>
      </c>
      <c r="C5" s="6">
        <v>390</v>
      </c>
      <c r="D5" s="6">
        <v>402</v>
      </c>
      <c r="E5" s="6">
        <v>446</v>
      </c>
      <c r="F5" s="6">
        <v>367</v>
      </c>
      <c r="G5" s="6">
        <v>255</v>
      </c>
    </row>
    <row r="6" spans="1:7">
      <c r="B6">
        <f>B4/B5</f>
        <v>0.8646034816247582</v>
      </c>
      <c r="C6">
        <f t="shared" ref="C6:G6" si="4">C4/C5</f>
        <v>0.75128205128205128</v>
      </c>
      <c r="D6">
        <f t="shared" si="4"/>
        <v>0.79353233830845771</v>
      </c>
      <c r="E6">
        <f t="shared" si="4"/>
        <v>0.80269058295964124</v>
      </c>
      <c r="F6">
        <f t="shared" si="4"/>
        <v>0.67847411444141692</v>
      </c>
      <c r="G6">
        <f t="shared" si="4"/>
        <v>0.6588235294117647</v>
      </c>
    </row>
    <row r="7" spans="1:7" ht="13.5" thickBot="1">
      <c r="A7">
        <v>2</v>
      </c>
      <c r="B7" s="7">
        <v>338</v>
      </c>
      <c r="C7" s="7">
        <v>360</v>
      </c>
      <c r="D7" s="7">
        <v>172</v>
      </c>
      <c r="E7" s="5">
        <v>166</v>
      </c>
      <c r="F7" s="7">
        <v>91</v>
      </c>
      <c r="G7" s="7">
        <v>169</v>
      </c>
    </row>
    <row r="8" spans="1:7" ht="13.5" thickBot="1">
      <c r="B8" s="8">
        <v>404</v>
      </c>
      <c r="C8" s="8">
        <v>425</v>
      </c>
      <c r="D8" s="8">
        <v>244</v>
      </c>
      <c r="E8" s="6">
        <v>215</v>
      </c>
      <c r="F8" s="8">
        <v>136</v>
      </c>
      <c r="G8" s="8">
        <v>230</v>
      </c>
    </row>
    <row r="9" spans="1:7">
      <c r="B9">
        <f>B7/B8</f>
        <v>0.8366336633663366</v>
      </c>
      <c r="C9">
        <f t="shared" ref="C9" si="5">C7/C8</f>
        <v>0.84705882352941175</v>
      </c>
      <c r="D9">
        <f t="shared" ref="D9" si="6">D7/D8</f>
        <v>0.70491803278688525</v>
      </c>
      <c r="E9">
        <f t="shared" ref="E9" si="7">E7/E8</f>
        <v>0.77209302325581397</v>
      </c>
      <c r="F9">
        <f t="shared" ref="F9" si="8">F7/F8</f>
        <v>0.66911764705882348</v>
      </c>
      <c r="G9">
        <f t="shared" ref="G9" si="9">G7/G8</f>
        <v>0.73478260869565215</v>
      </c>
    </row>
    <row r="10" spans="1:7">
      <c r="A10">
        <v>3</v>
      </c>
      <c r="E10" s="5">
        <v>148</v>
      </c>
    </row>
    <row r="11" spans="1:7">
      <c r="E11" s="6">
        <v>193</v>
      </c>
    </row>
    <row r="12" spans="1:7">
      <c r="E12">
        <f t="shared" ref="E12" si="10">E10/E11</f>
        <v>0.76683937823834192</v>
      </c>
    </row>
    <row r="13" spans="1:7" ht="13.5" thickBot="1">
      <c r="A13">
        <v>4</v>
      </c>
      <c r="E13" s="7">
        <v>181</v>
      </c>
    </row>
    <row r="14" spans="1:7" ht="13.5" thickBot="1">
      <c r="E14" s="8">
        <v>236</v>
      </c>
    </row>
    <row r="15" spans="1:7">
      <c r="E15">
        <f t="shared" ref="E15" si="11">E13/E14</f>
        <v>0.76694915254237284</v>
      </c>
    </row>
    <row r="16" spans="1:7">
      <c r="A16" t="s">
        <v>33</v>
      </c>
      <c r="B16">
        <v>7.7610492924906696E-3</v>
      </c>
      <c r="C16">
        <v>3.3863145437137698E-2</v>
      </c>
      <c r="D16">
        <v>0.106535349080743</v>
      </c>
      <c r="E16">
        <v>0.23979147557831501</v>
      </c>
      <c r="F16">
        <v>0.41701127009755101</v>
      </c>
      <c r="G16">
        <v>0.52725357871128997</v>
      </c>
    </row>
    <row r="17" spans="1:7">
      <c r="A17" t="s">
        <v>34</v>
      </c>
      <c r="B17">
        <f t="shared" ref="B17:G17" si="12">theta+(1-theta)*(1-B16)</f>
        <v>0.99611947535375467</v>
      </c>
      <c r="C17">
        <f t="shared" si="12"/>
        <v>0.98306842728143118</v>
      </c>
      <c r="D17">
        <f t="shared" si="12"/>
        <v>0.94673232545962849</v>
      </c>
      <c r="E17">
        <f t="shared" si="12"/>
        <v>0.88010426221084248</v>
      </c>
      <c r="F17">
        <f t="shared" si="12"/>
        <v>0.79149436495122449</v>
      </c>
      <c r="G17">
        <f t="shared" si="12"/>
        <v>0.73637321064435501</v>
      </c>
    </row>
    <row r="18" spans="1:7">
      <c r="A18" t="s">
        <v>36</v>
      </c>
      <c r="B18">
        <f>B2/($B$2/$B$17)</f>
        <v>0.99611947535375467</v>
      </c>
      <c r="C18">
        <f t="shared" ref="C18:G18" si="13">C2/($B$2/$B$17)</f>
        <v>0.93587097974044653</v>
      </c>
      <c r="D18">
        <f t="shared" si="13"/>
        <v>0.87738244012238831</v>
      </c>
      <c r="E18">
        <f t="shared" si="13"/>
        <v>0.91007572204759668</v>
      </c>
      <c r="F18">
        <f t="shared" si="13"/>
        <v>0.78905072253385833</v>
      </c>
      <c r="G18">
        <f t="shared" si="13"/>
        <v>0.81599336061322525</v>
      </c>
    </row>
    <row r="21" spans="1:7">
      <c r="A21" t="s">
        <v>35</v>
      </c>
      <c r="B21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k14</vt:lpstr>
      <vt:lpstr>3.5 days</vt:lpstr>
      <vt:lpstr>1 week</vt:lpstr>
      <vt:lpstr>2 weeks</vt:lpstr>
      <vt:lpstr>4 weeks</vt:lpstr>
      <vt:lpstr>8 weeks</vt:lpstr>
      <vt:lpstr>averages</vt:lpstr>
      <vt:lpstr>extinction</vt:lpstr>
      <vt:lpstr>lambda</vt:lpstr>
      <vt:lpstr>theta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Zhang</dc:creator>
  <cp:lastModifiedBy>Gen Zhang</cp:lastModifiedBy>
  <cp:lastPrinted>2011-02-15T15:10:23Z</cp:lastPrinted>
  <dcterms:created xsi:type="dcterms:W3CDTF">2011-02-08T17:55:34Z</dcterms:created>
  <dcterms:modified xsi:type="dcterms:W3CDTF">2011-02-21T10:01:07Z</dcterms:modified>
</cp:coreProperties>
</file>