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4370" windowHeight="7275"/>
  </bookViews>
  <sheets>
    <sheet name="Big 6 Collabortaion" sheetId="2" r:id="rId1"/>
    <sheet name="Sheet1" sheetId="3" r:id="rId2"/>
  </sheets>
  <definedNames>
    <definedName name="_xlnm._FilterDatabase" localSheetId="0" hidden="1">'Big 6 Collabortaion'!$A$1:$J$2</definedName>
  </definedNames>
  <calcPr calcId="125725"/>
</workbook>
</file>

<file path=xl/calcChain.xml><?xml version="1.0" encoding="utf-8"?>
<calcChain xmlns="http://schemas.openxmlformats.org/spreadsheetml/2006/main">
  <c r="O53" i="3"/>
  <c r="M55"/>
  <c r="P12"/>
  <c r="P9"/>
  <c r="J34"/>
  <c r="I30"/>
  <c r="H26"/>
  <c r="H27"/>
  <c r="H28"/>
  <c r="H29"/>
  <c r="H30" s="1"/>
  <c r="D27"/>
  <c r="H33"/>
  <c r="H32"/>
  <c r="D18"/>
  <c r="C18"/>
  <c r="C17"/>
  <c r="C15"/>
  <c r="D8"/>
  <c r="C14"/>
  <c r="D7"/>
  <c r="D6"/>
  <c r="C13"/>
  <c r="C12"/>
</calcChain>
</file>

<file path=xl/sharedStrings.xml><?xml version="1.0" encoding="utf-8"?>
<sst xmlns="http://schemas.openxmlformats.org/spreadsheetml/2006/main" count="31" uniqueCount="28">
  <si>
    <t>Company</t>
  </si>
  <si>
    <t>Collaborator</t>
  </si>
  <si>
    <t>Year</t>
  </si>
  <si>
    <t>First Category</t>
  </si>
  <si>
    <t>Second Category</t>
  </si>
  <si>
    <t>Note</t>
  </si>
  <si>
    <t>More details</t>
  </si>
  <si>
    <t>R &amp; D collaboration</t>
  </si>
  <si>
    <t>Link</t>
  </si>
  <si>
    <t>Bayer CropScience</t>
  </si>
  <si>
    <t>Germany</t>
  </si>
  <si>
    <t>Biofuels</t>
  </si>
  <si>
    <t>ADM, Daimler</t>
  </si>
  <si>
    <t>to explore tropical plant Jatropha as a biodiesel fuel</t>
  </si>
  <si>
    <t>Collaborator Location</t>
  </si>
  <si>
    <t>Detailed: Nature of Collaboration</t>
  </si>
  <si>
    <t>Primary Grouping: Nature of Collaboration</t>
  </si>
  <si>
    <t>Collaboration</t>
  </si>
  <si>
    <t>Financials ($million)</t>
  </si>
  <si>
    <t xml:space="preserve">Groupe Limagrain </t>
  </si>
  <si>
    <t>Global Thematic Partners</t>
  </si>
  <si>
    <t>BPI France</t>
  </si>
  <si>
    <t>Others</t>
  </si>
  <si>
    <t>Ariadne</t>
  </si>
  <si>
    <t>In-license</t>
  </si>
  <si>
    <t>Enabling Tech</t>
  </si>
  <si>
    <t>USA</t>
  </si>
  <si>
    <t>the company will use Pathway Studio for gene expression analysis of Plant and Fungi data.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</si>
</sst>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 applyAlignment="1"/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2" fillId="0" borderId="1" xfId="1" applyFill="1" applyBorder="1" applyAlignment="1" applyProtection="1">
      <alignment vertical="top" wrapText="1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vertical="top" wrapText="1"/>
    </xf>
    <xf numFmtId="0" fontId="0" fillId="0" borderId="0" xfId="0" applyFill="1" applyAlignment="1">
      <alignment vertical="center"/>
    </xf>
    <xf numFmtId="165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1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Sheet1!$O$9:$O$12</c:f>
              <c:strCache>
                <c:ptCount val="4"/>
                <c:pt idx="0">
                  <c:v>Groupe Limagrain </c:v>
                </c:pt>
                <c:pt idx="1">
                  <c:v>Global Thematic Partners</c:v>
                </c:pt>
                <c:pt idx="2">
                  <c:v>BPI France</c:v>
                </c:pt>
                <c:pt idx="3">
                  <c:v>Others</c:v>
                </c:pt>
              </c:strCache>
            </c:strRef>
          </c:cat>
          <c:val>
            <c:numRef>
              <c:f>Sheet1!$P$9:$P$12</c:f>
              <c:numCache>
                <c:formatCode>0.0%</c:formatCode>
                <c:ptCount val="4"/>
                <c:pt idx="0">
                  <c:v>0.72443999999999997</c:v>
                </c:pt>
                <c:pt idx="1">
                  <c:v>3.6600000000000001E-2</c:v>
                </c:pt>
                <c:pt idx="2">
                  <c:v>2.1899999999999999E-2</c:v>
                </c:pt>
                <c:pt idx="3">
                  <c:v>0.21706000000000003</c:v>
                </c:pt>
              </c:numCache>
            </c:numRef>
          </c:val>
        </c:ser>
        <c:firstSliceAng val="0"/>
      </c:pieChart>
    </c:plotArea>
    <c:legend>
      <c:legendPos val="b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12</xdr:row>
      <xdr:rowOff>171450</xdr:rowOff>
    </xdr:from>
    <xdr:to>
      <xdr:col>15</xdr:col>
      <xdr:colOff>152400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iochipnet.com/node/5529" TargetMode="External"/><Relationship Id="rId1" Type="http://schemas.openxmlformats.org/officeDocument/2006/relationships/hyperlink" Target="http://www.reuters.com/article/2008/01/09/daimler-biodiesel-idUSL09321397200801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zoomScaleNormal="100" workbookViewId="0">
      <pane xSplit="2" topLeftCell="C1" activePane="topRight" state="frozen"/>
      <selection activeCell="B1" sqref="B1"/>
      <selection pane="topRight" activeCell="A3" sqref="A3:XFD3"/>
    </sheetView>
  </sheetViews>
  <sheetFormatPr defaultRowHeight="15" customHeight="1"/>
  <cols>
    <col min="1" max="1" width="17.85546875" style="1" bestFit="1" customWidth="1"/>
    <col min="2" max="2" width="30.28515625" style="1" customWidth="1"/>
    <col min="3" max="3" width="8.7109375" style="5" customWidth="1"/>
    <col min="4" max="4" width="16" style="9" customWidth="1"/>
    <col min="5" max="5" width="16.140625" style="1" customWidth="1"/>
    <col min="6" max="6" width="14.42578125" style="1" customWidth="1"/>
    <col min="7" max="7" width="17.5703125" style="1" customWidth="1"/>
    <col min="8" max="8" width="21.5703125" style="1" customWidth="1"/>
    <col min="9" max="9" width="40.140625" style="1" customWidth="1"/>
    <col min="10" max="10" width="13.28515625" style="1" customWidth="1"/>
    <col min="11" max="11" width="11.5703125" style="1" bestFit="1" customWidth="1"/>
    <col min="12" max="16384" width="9.140625" style="1"/>
  </cols>
  <sheetData>
    <row r="1" spans="1:11" ht="15" customHeight="1">
      <c r="A1" s="2" t="s">
        <v>0</v>
      </c>
      <c r="B1" s="2" t="s">
        <v>1</v>
      </c>
      <c r="C1" s="6" t="s">
        <v>2</v>
      </c>
      <c r="D1" s="2" t="s">
        <v>16</v>
      </c>
      <c r="E1" s="2" t="s">
        <v>15</v>
      </c>
      <c r="F1" s="2" t="s">
        <v>3</v>
      </c>
      <c r="G1" s="2" t="s">
        <v>4</v>
      </c>
      <c r="H1" s="2" t="s">
        <v>14</v>
      </c>
      <c r="I1" s="2" t="s">
        <v>5</v>
      </c>
      <c r="J1" s="2" t="s">
        <v>6</v>
      </c>
      <c r="K1" s="2" t="s">
        <v>18</v>
      </c>
    </row>
    <row r="2" spans="1:11" ht="15" customHeight="1">
      <c r="A2" s="3" t="s">
        <v>9</v>
      </c>
      <c r="B2" s="3" t="s">
        <v>12</v>
      </c>
      <c r="C2" s="7">
        <v>2008</v>
      </c>
      <c r="D2" s="8" t="s">
        <v>17</v>
      </c>
      <c r="E2" s="3" t="s">
        <v>7</v>
      </c>
      <c r="F2" s="3" t="s">
        <v>11</v>
      </c>
      <c r="G2" s="3"/>
      <c r="H2" s="3" t="s">
        <v>10</v>
      </c>
      <c r="I2" s="3" t="s">
        <v>13</v>
      </c>
      <c r="J2" s="4" t="s">
        <v>8</v>
      </c>
      <c r="K2" s="3"/>
    </row>
    <row r="3" spans="1:11" ht="15" customHeight="1">
      <c r="A3" s="3" t="s">
        <v>9</v>
      </c>
      <c r="B3" s="3" t="s">
        <v>23</v>
      </c>
      <c r="C3" s="7">
        <v>2008</v>
      </c>
      <c r="D3" s="8" t="s">
        <v>17</v>
      </c>
      <c r="E3" s="3" t="s">
        <v>24</v>
      </c>
      <c r="F3" s="14" t="s">
        <v>25</v>
      </c>
      <c r="G3" s="3"/>
      <c r="H3" s="3" t="s">
        <v>26</v>
      </c>
      <c r="I3" s="3" t="s">
        <v>27</v>
      </c>
      <c r="J3" s="4" t="s">
        <v>8</v>
      </c>
      <c r="K3" s="3"/>
    </row>
  </sheetData>
  <autoFilter ref="A1:J2">
    <filterColumn colId="0"/>
    <filterColumn colId="1"/>
    <filterColumn colId="2"/>
    <filterColumn colId="3"/>
    <filterColumn colId="5"/>
  </autoFilter>
  <sortState ref="A2:L486">
    <sortCondition ref="C2:C486"/>
  </sortState>
  <hyperlinks>
    <hyperlink ref="J2" r:id="rId1"/>
    <hyperlink ref="J3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4:P55"/>
  <sheetViews>
    <sheetView workbookViewId="0">
      <selection activeCell="E53" sqref="E53"/>
    </sheetView>
  </sheetViews>
  <sheetFormatPr defaultRowHeight="15"/>
  <cols>
    <col min="15" max="15" width="22.5703125" customWidth="1"/>
    <col min="16" max="16" width="10.140625" bestFit="1" customWidth="1"/>
  </cols>
  <sheetData>
    <row r="4" spans="2:16">
      <c r="B4">
        <v>1.3761399999999999</v>
      </c>
    </row>
    <row r="6" spans="2:16">
      <c r="C6">
        <v>1841</v>
      </c>
      <c r="D6" s="10">
        <f>C13/C6</f>
        <v>8.7980270505160232E-2</v>
      </c>
    </row>
    <row r="7" spans="2:16">
      <c r="C7">
        <v>2026</v>
      </c>
      <c r="D7" s="10">
        <f>C12/C7</f>
        <v>9.2987939782823298E-2</v>
      </c>
    </row>
    <row r="8" spans="2:16">
      <c r="C8">
        <v>1640</v>
      </c>
      <c r="D8" s="10">
        <f>C14/C8</f>
        <v>9.0204298780487802E-2</v>
      </c>
    </row>
    <row r="9" spans="2:16">
      <c r="O9" t="s">
        <v>19</v>
      </c>
      <c r="P9" s="10">
        <f>53.922%+7.75%+5.762%+5.01%</f>
        <v>0.72443999999999997</v>
      </c>
    </row>
    <row r="10" spans="2:16">
      <c r="O10" t="s">
        <v>20</v>
      </c>
      <c r="P10" s="12">
        <v>3.6600000000000001E-2</v>
      </c>
    </row>
    <row r="11" spans="2:16">
      <c r="O11" t="s">
        <v>21</v>
      </c>
      <c r="P11" s="12">
        <v>2.1899999999999999E-2</v>
      </c>
    </row>
    <row r="12" spans="2:16">
      <c r="C12">
        <f>136.9*B4</f>
        <v>188.39356599999999</v>
      </c>
      <c r="O12" t="s">
        <v>22</v>
      </c>
      <c r="P12" s="12">
        <f>100%-SUM(P9:P11)</f>
        <v>0.21706000000000003</v>
      </c>
    </row>
    <row r="13" spans="2:16">
      <c r="C13">
        <f>117.7*B4</f>
        <v>161.971678</v>
      </c>
    </row>
    <row r="14" spans="2:16">
      <c r="C14">
        <f>107.5*B4</f>
        <v>147.93504999999999</v>
      </c>
    </row>
    <row r="15" spans="2:16">
      <c r="C15">
        <f>137.7*B4</f>
        <v>189.49447799999999</v>
      </c>
    </row>
    <row r="17" spans="3:9">
      <c r="C17">
        <f>137.7+6.3</f>
        <v>144</v>
      </c>
    </row>
    <row r="18" spans="3:9">
      <c r="C18">
        <f>C17*B4</f>
        <v>198.16415999999998</v>
      </c>
      <c r="D18">
        <f>C18/C6</f>
        <v>0.10763941336230308</v>
      </c>
    </row>
    <row r="26" spans="3:9">
      <c r="H26">
        <f>H27/C8</f>
        <v>3.2977013414634139E-2</v>
      </c>
    </row>
    <row r="27" spans="3:9">
      <c r="D27">
        <f>21.3+97.5</f>
        <v>118.8</v>
      </c>
      <c r="H27">
        <f>39.3*B4</f>
        <v>54.082301999999991</v>
      </c>
    </row>
    <row r="28" spans="3:9">
      <c r="H28" s="10">
        <f>H29/C8</f>
        <v>0.20306456097560971</v>
      </c>
    </row>
    <row r="29" spans="3:9">
      <c r="H29">
        <f>(156.7-33.5)*B4+D27*B4</f>
        <v>333.02587999999992</v>
      </c>
      <c r="I29">
        <v>372</v>
      </c>
    </row>
    <row r="30" spans="3:9">
      <c r="H30">
        <f>H29/C8</f>
        <v>0.20306456097560971</v>
      </c>
      <c r="I30">
        <f>I29/H29</f>
        <v>1.1170303040712635</v>
      </c>
    </row>
    <row r="32" spans="3:9">
      <c r="H32" s="11">
        <f>(91-33.5+33.5*0.33)*B4</f>
        <v>94.341277700000006</v>
      </c>
    </row>
    <row r="33" spans="8:10">
      <c r="H33">
        <f>H32/C8</f>
        <v>5.7525169329268294E-2</v>
      </c>
    </row>
    <row r="34" spans="8:10">
      <c r="J34">
        <f>97.15*B4</f>
        <v>133.692001</v>
      </c>
    </row>
    <row r="53" spans="13:15">
      <c r="M53">
        <v>1.3589500000000001</v>
      </c>
      <c r="O53">
        <f>110749+30033</f>
        <v>140782</v>
      </c>
    </row>
    <row r="55" spans="13:15">
      <c r="M55" s="13">
        <f>22.1*M53</f>
        <v>30.032795000000004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6 Collabortaion</vt:lpstr>
      <vt:lpstr>Sheet1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MMSUBR</dc:creator>
  <cp:lastModifiedBy>slaik</cp:lastModifiedBy>
  <dcterms:created xsi:type="dcterms:W3CDTF">2013-06-26T12:50:31Z</dcterms:created>
  <dcterms:modified xsi:type="dcterms:W3CDTF">2014-03-28T04:39:07Z</dcterms:modified>
</cp:coreProperties>
</file>