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감염병20\모기\"/>
    </mc:Choice>
  </mc:AlternateContent>
  <bookViews>
    <workbookView xWindow="0" yWindow="0" windowWidth="25125" windowHeight="12060"/>
  </bookViews>
  <sheets>
    <sheet name="충남보연 (2)" sheetId="2" r:id="rId1"/>
  </sheets>
  <definedNames>
    <definedName name="_xlnm._FilterDatabase" localSheetId="0" hidden="1">'충남보연 (2)'!$A$7:$X$59</definedName>
    <definedName name="_xlnm.Print_Titles" localSheetId="0">'충남보연 (2)'!$1:$8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2" l="1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C61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W58" i="2"/>
  <c r="V58" i="2"/>
  <c r="X58" i="2" s="1"/>
  <c r="X57" i="2"/>
  <c r="W57" i="2"/>
  <c r="W59" i="2" s="1"/>
  <c r="V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W55" i="2"/>
  <c r="V55" i="2"/>
  <c r="X55" i="2" s="1"/>
  <c r="X54" i="2"/>
  <c r="W54" i="2"/>
  <c r="W56" i="2" s="1"/>
  <c r="V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W52" i="2"/>
  <c r="V52" i="2"/>
  <c r="X52" i="2" s="1"/>
  <c r="W51" i="2"/>
  <c r="V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W49" i="2"/>
  <c r="V49" i="2"/>
  <c r="X49" i="2" s="1"/>
  <c r="W48" i="2"/>
  <c r="W50" i="2" s="1"/>
  <c r="V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W46" i="2"/>
  <c r="V46" i="2"/>
  <c r="W45" i="2"/>
  <c r="W47" i="2" s="1"/>
  <c r="V45" i="2"/>
  <c r="V47" i="2" s="1"/>
  <c r="U44" i="2"/>
  <c r="T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W43" i="2"/>
  <c r="V43" i="2"/>
  <c r="W42" i="2"/>
  <c r="V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W40" i="2"/>
  <c r="V40" i="2"/>
  <c r="X40" i="2" s="1"/>
  <c r="W39" i="2"/>
  <c r="V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W37" i="2"/>
  <c r="V37" i="2"/>
  <c r="W36" i="2"/>
  <c r="V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W34" i="2"/>
  <c r="V34" i="2"/>
  <c r="W33" i="2"/>
  <c r="V33" i="2"/>
  <c r="X33" i="2" s="1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W31" i="2"/>
  <c r="V31" i="2"/>
  <c r="W30" i="2"/>
  <c r="V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W28" i="2"/>
  <c r="V28" i="2"/>
  <c r="X28" i="2" s="1"/>
  <c r="W27" i="2"/>
  <c r="V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W25" i="2"/>
  <c r="V25" i="2"/>
  <c r="W24" i="2"/>
  <c r="V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W22" i="2"/>
  <c r="V22" i="2"/>
  <c r="W21" i="2"/>
  <c r="V21" i="2"/>
  <c r="X21" i="2" s="1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W18" i="2"/>
  <c r="V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X16" i="2" s="1"/>
  <c r="W15" i="2"/>
  <c r="V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W12" i="2"/>
  <c r="V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W9" i="2"/>
  <c r="V9" i="2"/>
  <c r="X9" i="2" s="1"/>
  <c r="W20" i="2" l="1"/>
  <c r="W32" i="2"/>
  <c r="W44" i="2"/>
  <c r="X45" i="2"/>
  <c r="W53" i="2"/>
  <c r="V59" i="2"/>
  <c r="X59" i="2" s="1"/>
  <c r="X13" i="2"/>
  <c r="W17" i="2"/>
  <c r="V20" i="2"/>
  <c r="X20" i="2" s="1"/>
  <c r="X25" i="2"/>
  <c r="W29" i="2"/>
  <c r="X30" i="2"/>
  <c r="X37" i="2"/>
  <c r="V53" i="2"/>
  <c r="X53" i="2" s="1"/>
  <c r="X10" i="2"/>
  <c r="X22" i="2"/>
  <c r="X27" i="2"/>
  <c r="X34" i="2"/>
  <c r="X39" i="2"/>
  <c r="W14" i="2"/>
  <c r="V17" i="2"/>
  <c r="W26" i="2"/>
  <c r="W38" i="2"/>
  <c r="X47" i="2"/>
  <c r="X51" i="2"/>
  <c r="W11" i="2"/>
  <c r="V14" i="2"/>
  <c r="X19" i="2"/>
  <c r="W23" i="2"/>
  <c r="X24" i="2"/>
  <c r="X31" i="2"/>
  <c r="W35" i="2"/>
  <c r="X36" i="2"/>
  <c r="X43" i="2"/>
  <c r="V50" i="2"/>
  <c r="X50" i="2" s="1"/>
  <c r="W41" i="2"/>
  <c r="X42" i="2"/>
  <c r="X46" i="2"/>
  <c r="X48" i="2"/>
  <c r="V56" i="2"/>
  <c r="X56" i="2" s="1"/>
  <c r="X12" i="2"/>
  <c r="X15" i="2"/>
  <c r="X18" i="2"/>
  <c r="V44" i="2"/>
  <c r="X44" i="2" s="1"/>
  <c r="V11" i="2"/>
  <c r="X11" i="2" s="1"/>
  <c r="V23" i="2"/>
  <c r="V26" i="2"/>
  <c r="X26" i="2" s="1"/>
  <c r="V29" i="2"/>
  <c r="X29" i="2" s="1"/>
  <c r="V32" i="2"/>
  <c r="X32" i="2" s="1"/>
  <c r="V35" i="2"/>
  <c r="V38" i="2"/>
  <c r="V41" i="2"/>
  <c r="X41" i="2" l="1"/>
  <c r="X14" i="2"/>
  <c r="X35" i="2"/>
  <c r="X23" i="2"/>
  <c r="X17" i="2"/>
  <c r="X38" i="2"/>
</calcChain>
</file>

<file path=xl/sharedStrings.xml><?xml version="1.0" encoding="utf-8"?>
<sst xmlns="http://schemas.openxmlformats.org/spreadsheetml/2006/main" count="86" uniqueCount="70">
  <si>
    <t>종류</t>
  </si>
  <si>
    <t>Cx.pip.</t>
  </si>
  <si>
    <t>Cx.tri.</t>
  </si>
  <si>
    <t>Cx.bit.</t>
  </si>
  <si>
    <t>Cx.ori.</t>
  </si>
  <si>
    <t>Cx.inato.</t>
    <phoneticPr fontId="3" type="noConversion"/>
  </si>
  <si>
    <t>Cx.vag</t>
    <phoneticPr fontId="3" type="noConversion"/>
  </si>
  <si>
    <t>An.sin.</t>
  </si>
  <si>
    <t>An.sir.</t>
  </si>
  <si>
    <t>An.pul.</t>
  </si>
  <si>
    <t>Ae.alb.</t>
  </si>
  <si>
    <t>Ae.vex.</t>
    <phoneticPr fontId="3" type="noConversion"/>
  </si>
  <si>
    <t>Oc.dor.</t>
    <phoneticPr fontId="3" type="noConversion"/>
  </si>
  <si>
    <t>Oc.kor.</t>
    <phoneticPr fontId="3" type="noConversion"/>
  </si>
  <si>
    <t>Oc.tog.</t>
    <phoneticPr fontId="3" type="noConversion"/>
  </si>
  <si>
    <t>Oc.hat</t>
    <phoneticPr fontId="3" type="noConversion"/>
  </si>
  <si>
    <t>Oc.nip</t>
    <phoneticPr fontId="3" type="noConversion"/>
  </si>
  <si>
    <t>Ar.sub.</t>
    <phoneticPr fontId="3" type="noConversion"/>
  </si>
  <si>
    <t>Ms.uni.</t>
    <phoneticPr fontId="3" type="noConversion"/>
  </si>
  <si>
    <t>Co.och.</t>
    <phoneticPr fontId="3" type="noConversion"/>
  </si>
  <si>
    <t>계(total)</t>
  </si>
  <si>
    <t>CT수</t>
  </si>
  <si>
    <t>Ct 율  (%)</t>
  </si>
  <si>
    <t>채집일</t>
  </si>
  <si>
    <t>빨간집모기</t>
  </si>
  <si>
    <t>작은빨간  집모기</t>
  </si>
  <si>
    <t>반점날개  집모기</t>
  </si>
  <si>
    <t>동양집모기</t>
  </si>
  <si>
    <t>이나토미
집모기</t>
    <phoneticPr fontId="3" type="noConversion"/>
  </si>
  <si>
    <t>줄다리
집모기</t>
    <phoneticPr fontId="3" type="noConversion"/>
  </si>
  <si>
    <t>중국얼룩  날개모기</t>
  </si>
  <si>
    <t>가중국얼  룩날개모기</t>
  </si>
  <si>
    <t>잿빛얼룩  날개모기</t>
  </si>
  <si>
    <t>흰줄숲모기</t>
  </si>
  <si>
    <t>금빛숲모기</t>
  </si>
  <si>
    <t>등줄숲모기</t>
  </si>
  <si>
    <t>한국숲모기</t>
    <phoneticPr fontId="3" type="noConversion"/>
  </si>
  <si>
    <t>토고숲모기</t>
  </si>
  <si>
    <t>하토리       숲모기</t>
    <phoneticPr fontId="3" type="noConversion"/>
  </si>
  <si>
    <t>일본 숲모기</t>
    <phoneticPr fontId="3" type="noConversion"/>
  </si>
  <si>
    <t>큰검정     들모기</t>
  </si>
  <si>
    <t>반점날개   늪모기</t>
    <phoneticPr fontId="3" type="noConversion"/>
  </si>
  <si>
    <t>노랑늪모기</t>
    <phoneticPr fontId="3" type="noConversion"/>
  </si>
  <si>
    <t>평균</t>
    <phoneticPr fontId="3" type="noConversion"/>
  </si>
  <si>
    <t>15주</t>
    <phoneticPr fontId="3" type="noConversion"/>
  </si>
  <si>
    <t>16주</t>
    <phoneticPr fontId="3" type="noConversion"/>
  </si>
  <si>
    <t>17주</t>
    <phoneticPr fontId="3" type="noConversion"/>
  </si>
  <si>
    <t>18주</t>
    <phoneticPr fontId="3" type="noConversion"/>
  </si>
  <si>
    <t>19주</t>
    <phoneticPr fontId="3" type="noConversion"/>
  </si>
  <si>
    <t>20주</t>
    <phoneticPr fontId="3" type="noConversion"/>
  </si>
  <si>
    <t>21주</t>
    <phoneticPr fontId="3" type="noConversion"/>
  </si>
  <si>
    <t>22주</t>
    <phoneticPr fontId="3" type="noConversion"/>
  </si>
  <si>
    <t>23주</t>
    <phoneticPr fontId="3" type="noConversion"/>
  </si>
  <si>
    <t>24주</t>
    <phoneticPr fontId="3" type="noConversion"/>
  </si>
  <si>
    <t>25주</t>
    <phoneticPr fontId="3" type="noConversion"/>
  </si>
  <si>
    <t>26주</t>
    <phoneticPr fontId="3" type="noConversion"/>
  </si>
  <si>
    <t>27주</t>
    <phoneticPr fontId="3" type="noConversion"/>
  </si>
  <si>
    <t>28주</t>
    <phoneticPr fontId="3" type="noConversion"/>
  </si>
  <si>
    <t>29주</t>
    <phoneticPr fontId="3" type="noConversion"/>
  </si>
  <si>
    <t>30주</t>
    <phoneticPr fontId="3" type="noConversion"/>
  </si>
  <si>
    <t>조사지역</t>
    <phoneticPr fontId="3" type="noConversion"/>
  </si>
  <si>
    <t>조사기관</t>
    <phoneticPr fontId="3" type="noConversion"/>
  </si>
  <si>
    <t>분류자</t>
    <phoneticPr fontId="3" type="noConversion"/>
  </si>
  <si>
    <t>충청남도 예산군 삽교읍</t>
    <phoneticPr fontId="3" type="noConversion"/>
  </si>
  <si>
    <t>충청남도 보건환경연구원 감염병검사팀</t>
    <phoneticPr fontId="3" type="noConversion"/>
  </si>
  <si>
    <r>
      <t>일본뇌염 예측조사사업 모기 채집결과 (2020 : 충남</t>
    </r>
    <r>
      <rPr>
        <b/>
        <sz val="16"/>
        <rFont val="돋움"/>
        <family val="3"/>
        <charset val="129"/>
      </rPr>
      <t>)</t>
    </r>
    <phoneticPr fontId="5" type="noConversion"/>
  </si>
  <si>
    <t>실개체수</t>
    <phoneticPr fontId="3" type="noConversion"/>
  </si>
  <si>
    <t>박종진</t>
    <phoneticPr fontId="3" type="noConversion"/>
  </si>
  <si>
    <t>14주</t>
    <phoneticPr fontId="3" type="noConversion"/>
  </si>
  <si>
    <t>8월20일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</si>
</sst>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m&quot;월&quot;\ d&quot;일&quot;"/>
  </numFmts>
  <fonts count="1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8"/>
      <name val="맑은 고딕"/>
      <family val="3"/>
      <charset val="129"/>
    </font>
    <font>
      <i/>
      <sz val="10"/>
      <name val="돋움"/>
      <family val="3"/>
      <charset val="129"/>
    </font>
    <font>
      <i/>
      <sz val="9"/>
      <name val="돋움"/>
      <family val="3"/>
      <charset val="129"/>
    </font>
    <font>
      <sz val="7.5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1" applyFont="1" applyFill="1" applyAlignment="1">
      <alignment horizontal="center" vertical="center"/>
    </xf>
    <xf numFmtId="176" fontId="4" fillId="0" borderId="0" xfId="1" applyNumberFormat="1" applyFont="1" applyAlignment="1">
      <alignment vertical="center"/>
    </xf>
    <xf numFmtId="176" fontId="4" fillId="0" borderId="0" xfId="1" applyNumberFormat="1" applyFont="1" applyAlignment="1">
      <alignment horizontal="center" vertical="center"/>
    </xf>
    <xf numFmtId="176" fontId="1" fillId="0" borderId="0" xfId="1" applyNumberFormat="1"/>
    <xf numFmtId="0" fontId="2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 shrinkToFit="1"/>
    </xf>
    <xf numFmtId="176" fontId="0" fillId="0" borderId="0" xfId="0" applyNumberFormat="1" applyBorder="1" applyAlignment="1">
      <alignment vertical="center" shrinkToFi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13" xfId="0" applyFont="1" applyFill="1" applyBorder="1" applyAlignment="1">
      <alignment horizontal="left" vertical="center" shrinkToFit="1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6" fillId="0" borderId="14" xfId="1" applyFont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/>
    </xf>
    <xf numFmtId="176" fontId="6" fillId="0" borderId="14" xfId="1" applyNumberFormat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176" fontId="8" fillId="0" borderId="14" xfId="1" applyNumberFormat="1" applyFont="1" applyBorder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/>
    </xf>
    <xf numFmtId="176" fontId="9" fillId="0" borderId="14" xfId="0" applyNumberFormat="1" applyFont="1" applyBorder="1" applyAlignment="1">
      <alignment horizontal="center" vertical="center"/>
    </xf>
    <xf numFmtId="176" fontId="9" fillId="2" borderId="14" xfId="0" applyNumberFormat="1" applyFont="1" applyFill="1" applyBorder="1" applyAlignment="1">
      <alignment horizontal="center" vertical="center"/>
    </xf>
    <xf numFmtId="176" fontId="9" fillId="0" borderId="14" xfId="1" applyNumberFormat="1" applyFont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/>
    </xf>
    <xf numFmtId="176" fontId="10" fillId="0" borderId="14" xfId="1" applyNumberFormat="1" applyFont="1" applyBorder="1" applyAlignment="1">
      <alignment horizontal="center" vertical="center"/>
    </xf>
    <xf numFmtId="176" fontId="11" fillId="0" borderId="14" xfId="1" applyNumberFormat="1" applyFont="1" applyBorder="1" applyAlignment="1">
      <alignment horizontal="center" vertical="center"/>
    </xf>
    <xf numFmtId="49" fontId="12" fillId="0" borderId="0" xfId="1" applyNumberFormat="1" applyFon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center" vertical="center"/>
    </xf>
    <xf numFmtId="176" fontId="10" fillId="0" borderId="14" xfId="1" applyNumberFormat="1" applyFont="1" applyFill="1" applyBorder="1" applyAlignment="1">
      <alignment horizontal="center" vertical="center"/>
    </xf>
    <xf numFmtId="176" fontId="11" fillId="0" borderId="14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176" fontId="9" fillId="0" borderId="14" xfId="1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/>
    </xf>
    <xf numFmtId="176" fontId="13" fillId="2" borderId="0" xfId="0" applyNumberFormat="1" applyFont="1" applyFill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3" fillId="0" borderId="2" xfId="0" applyFont="1" applyFill="1" applyBorder="1" applyAlignment="1">
      <alignment horizontal="left" vertical="center" shrinkToFit="1"/>
    </xf>
    <xf numFmtId="0" fontId="13" fillId="0" borderId="3" xfId="0" applyFont="1" applyFill="1" applyBorder="1" applyAlignment="1">
      <alignment horizontal="left" vertical="center" shrinkToFit="1"/>
    </xf>
    <xf numFmtId="0" fontId="13" fillId="0" borderId="4" xfId="0" applyFont="1" applyFill="1" applyBorder="1" applyAlignment="1">
      <alignment horizontal="left" vertical="center" shrinkToFit="1"/>
    </xf>
    <xf numFmtId="0" fontId="13" fillId="0" borderId="6" xfId="0" applyFont="1" applyFill="1" applyBorder="1" applyAlignment="1">
      <alignment horizontal="left" vertical="center" shrinkToFit="1"/>
    </xf>
    <xf numFmtId="0" fontId="13" fillId="0" borderId="7" xfId="0" applyFont="1" applyFill="1" applyBorder="1" applyAlignment="1">
      <alignment horizontal="left" vertical="center" shrinkToFit="1"/>
    </xf>
    <xf numFmtId="0" fontId="13" fillId="0" borderId="8" xfId="0" applyFont="1" applyFill="1" applyBorder="1" applyAlignment="1">
      <alignment horizontal="left" vertical="center" shrinkToFit="1"/>
    </xf>
    <xf numFmtId="0" fontId="13" fillId="0" borderId="10" xfId="0" applyFont="1" applyFill="1" applyBorder="1" applyAlignment="1">
      <alignment horizontal="left" vertical="center" shrinkToFit="1"/>
    </xf>
    <xf numFmtId="0" fontId="13" fillId="0" borderId="11" xfId="0" applyFont="1" applyFill="1" applyBorder="1" applyAlignment="1">
      <alignment horizontal="left" vertical="center" shrinkToFit="1"/>
    </xf>
    <xf numFmtId="0" fontId="13" fillId="0" borderId="12" xfId="0" applyFont="1" applyFill="1" applyBorder="1" applyAlignment="1">
      <alignment horizontal="left" vertical="center" shrinkToFit="1"/>
    </xf>
    <xf numFmtId="176" fontId="2" fillId="0" borderId="14" xfId="1" applyNumberFormat="1" applyFont="1" applyBorder="1" applyAlignment="1">
      <alignment horizontal="center" vertical="center"/>
    </xf>
    <xf numFmtId="176" fontId="2" fillId="0" borderId="14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61"/>
  <sheetViews>
    <sheetView tabSelected="1" workbookViewId="0">
      <pane xSplit="1" ySplit="8" topLeftCell="B9" activePane="bottomRight" state="frozen"/>
      <selection activeCell="R52" sqref="R52"/>
      <selection pane="topRight" activeCell="R52" sqref="R52"/>
      <selection pane="bottomLeft" activeCell="R52" sqref="R52"/>
      <selection pane="bottomRight" activeCell="S32" sqref="S32"/>
    </sheetView>
  </sheetViews>
  <sheetFormatPr defaultRowHeight="13.5" x14ac:dyDescent="0.15"/>
  <cols>
    <col min="1" max="1" width="4.5546875" style="1" bestFit="1" customWidth="1"/>
    <col min="2" max="2" width="8.77734375" bestFit="1" customWidth="1"/>
    <col min="3" max="7" width="6.5546875" customWidth="1"/>
    <col min="8" max="8" width="6.5546875" style="36" customWidth="1"/>
    <col min="9" max="21" width="6.5546875" customWidth="1"/>
    <col min="22" max="22" width="8.33203125" style="11" customWidth="1"/>
    <col min="23" max="24" width="6.5546875" style="11" customWidth="1"/>
  </cols>
  <sheetData>
    <row r="1" spans="1:24" ht="20.25" x14ac:dyDescent="0.15">
      <c r="B1" s="45" t="s">
        <v>65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ht="13.5" customHeight="1" thickBot="1" x14ac:dyDescent="0.2">
      <c r="B2" s="44"/>
      <c r="C2" s="44"/>
      <c r="D2" s="44"/>
      <c r="E2" s="44"/>
      <c r="F2" s="44"/>
      <c r="G2" s="44"/>
      <c r="H2" s="2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3"/>
      <c r="W2" s="4"/>
      <c r="X2" s="5"/>
    </row>
    <row r="3" spans="1:24" s="9" customFormat="1" x14ac:dyDescent="0.15">
      <c r="A3" s="6"/>
      <c r="B3" s="39" t="s">
        <v>60</v>
      </c>
      <c r="C3" s="46" t="s">
        <v>63</v>
      </c>
      <c r="D3" s="47"/>
      <c r="E3" s="47"/>
      <c r="F3" s="47"/>
      <c r="G3" s="47"/>
      <c r="H3" s="47"/>
      <c r="I3" s="47"/>
      <c r="J3" s="4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5"/>
    </row>
    <row r="4" spans="1:24" s="9" customFormat="1" x14ac:dyDescent="0.15">
      <c r="A4" s="6"/>
      <c r="B4" s="40" t="s">
        <v>61</v>
      </c>
      <c r="C4" s="49" t="s">
        <v>64</v>
      </c>
      <c r="D4" s="50"/>
      <c r="E4" s="50"/>
      <c r="F4" s="50"/>
      <c r="G4" s="50"/>
      <c r="H4" s="50"/>
      <c r="I4" s="50"/>
      <c r="J4" s="51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10"/>
      <c r="W4" s="5"/>
      <c r="X4" s="5"/>
    </row>
    <row r="5" spans="1:24" s="9" customFormat="1" ht="14.25" thickBot="1" x14ac:dyDescent="0.2">
      <c r="A5" s="6"/>
      <c r="B5" s="41" t="s">
        <v>62</v>
      </c>
      <c r="C5" s="52" t="s">
        <v>67</v>
      </c>
      <c r="D5" s="53"/>
      <c r="E5" s="53"/>
      <c r="F5" s="53"/>
      <c r="G5" s="53"/>
      <c r="H5" s="53"/>
      <c r="I5" s="53"/>
      <c r="J5" s="54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0"/>
      <c r="W5" s="11"/>
      <c r="X5" s="11"/>
    </row>
    <row r="6" spans="1:24" s="9" customFormat="1" x14ac:dyDescent="0.15">
      <c r="A6" s="6"/>
      <c r="B6" s="12"/>
      <c r="C6" s="13"/>
      <c r="D6" s="13"/>
      <c r="E6" s="13"/>
      <c r="F6" s="13"/>
      <c r="G6" s="13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0"/>
      <c r="W6" s="11"/>
      <c r="X6" s="11"/>
    </row>
    <row r="7" spans="1:24" ht="12" customHeight="1" x14ac:dyDescent="0.15">
      <c r="B7" s="15" t="s">
        <v>0</v>
      </c>
      <c r="C7" s="16" t="s">
        <v>1</v>
      </c>
      <c r="D7" s="17" t="s">
        <v>2</v>
      </c>
      <c r="E7" s="16" t="s">
        <v>3</v>
      </c>
      <c r="F7" s="16" t="s">
        <v>4</v>
      </c>
      <c r="G7" s="16" t="s">
        <v>5</v>
      </c>
      <c r="H7" s="18" t="s">
        <v>6</v>
      </c>
      <c r="I7" s="16" t="s">
        <v>7</v>
      </c>
      <c r="J7" s="16" t="s">
        <v>8</v>
      </c>
      <c r="K7" s="16" t="s">
        <v>9</v>
      </c>
      <c r="L7" s="16" t="s">
        <v>10</v>
      </c>
      <c r="M7" s="16" t="s">
        <v>11</v>
      </c>
      <c r="N7" s="16" t="s">
        <v>12</v>
      </c>
      <c r="O7" s="16" t="s">
        <v>13</v>
      </c>
      <c r="P7" s="16" t="s">
        <v>14</v>
      </c>
      <c r="Q7" s="16" t="s">
        <v>15</v>
      </c>
      <c r="R7" s="16" t="s">
        <v>16</v>
      </c>
      <c r="S7" s="16" t="s">
        <v>17</v>
      </c>
      <c r="T7" s="19" t="s">
        <v>18</v>
      </c>
      <c r="U7" s="19" t="s">
        <v>19</v>
      </c>
      <c r="V7" s="55" t="s">
        <v>20</v>
      </c>
      <c r="W7" s="55" t="s">
        <v>21</v>
      </c>
      <c r="X7" s="56" t="s">
        <v>22</v>
      </c>
    </row>
    <row r="8" spans="1:24" ht="21" customHeight="1" x14ac:dyDescent="0.15">
      <c r="B8" s="15" t="s">
        <v>23</v>
      </c>
      <c r="C8" s="20" t="s">
        <v>24</v>
      </c>
      <c r="D8" s="21" t="s">
        <v>25</v>
      </c>
      <c r="E8" s="20" t="s">
        <v>26</v>
      </c>
      <c r="F8" s="20" t="s">
        <v>27</v>
      </c>
      <c r="G8" s="20" t="s">
        <v>28</v>
      </c>
      <c r="H8" s="20" t="s">
        <v>29</v>
      </c>
      <c r="I8" s="20" t="s">
        <v>30</v>
      </c>
      <c r="J8" s="20" t="s">
        <v>31</v>
      </c>
      <c r="K8" s="20" t="s">
        <v>32</v>
      </c>
      <c r="L8" s="20" t="s">
        <v>33</v>
      </c>
      <c r="M8" s="20" t="s">
        <v>34</v>
      </c>
      <c r="N8" s="20" t="s">
        <v>35</v>
      </c>
      <c r="O8" s="20" t="s">
        <v>36</v>
      </c>
      <c r="P8" s="20" t="s">
        <v>37</v>
      </c>
      <c r="Q8" s="20" t="s">
        <v>38</v>
      </c>
      <c r="R8" s="20" t="s">
        <v>39</v>
      </c>
      <c r="S8" s="20" t="s">
        <v>40</v>
      </c>
      <c r="T8" s="22" t="s">
        <v>41</v>
      </c>
      <c r="U8" s="22" t="s">
        <v>42</v>
      </c>
      <c r="V8" s="55"/>
      <c r="W8" s="55"/>
      <c r="X8" s="56"/>
    </row>
    <row r="9" spans="1:24" ht="12" customHeight="1" x14ac:dyDescent="0.15">
      <c r="A9" s="23" t="s">
        <v>68</v>
      </c>
      <c r="B9" s="24">
        <v>44018</v>
      </c>
      <c r="C9" s="25">
        <v>6</v>
      </c>
      <c r="D9" s="26">
        <v>0</v>
      </c>
      <c r="E9" s="25">
        <v>0</v>
      </c>
      <c r="F9" s="25">
        <v>1</v>
      </c>
      <c r="G9" s="25">
        <v>0</v>
      </c>
      <c r="H9" s="25">
        <v>0</v>
      </c>
      <c r="I9" s="25">
        <v>409</v>
      </c>
      <c r="J9" s="25">
        <v>0</v>
      </c>
      <c r="K9" s="25">
        <v>0</v>
      </c>
      <c r="L9" s="25">
        <v>0</v>
      </c>
      <c r="M9" s="25">
        <v>80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5</v>
      </c>
      <c r="T9" s="25">
        <v>0</v>
      </c>
      <c r="U9" s="25">
        <v>0</v>
      </c>
      <c r="V9" s="27">
        <f>SUM(C9:U9)</f>
        <v>501</v>
      </c>
      <c r="W9" s="27">
        <f>+D9</f>
        <v>0</v>
      </c>
      <c r="X9" s="27">
        <f t="shared" ref="X9:X34" si="0">IF(V9=0,0,(W9/V9)*100)</f>
        <v>0</v>
      </c>
    </row>
    <row r="10" spans="1:24" ht="12" customHeight="1" x14ac:dyDescent="0.15">
      <c r="A10" s="23"/>
      <c r="B10" s="24">
        <v>44019</v>
      </c>
      <c r="C10" s="25">
        <v>17</v>
      </c>
      <c r="D10" s="26">
        <v>0</v>
      </c>
      <c r="E10" s="25">
        <v>0</v>
      </c>
      <c r="F10" s="25">
        <v>4</v>
      </c>
      <c r="G10" s="25">
        <v>0</v>
      </c>
      <c r="H10" s="25">
        <v>0</v>
      </c>
      <c r="I10" s="25">
        <v>648</v>
      </c>
      <c r="J10" s="25">
        <v>0</v>
      </c>
      <c r="K10" s="25">
        <v>0</v>
      </c>
      <c r="L10" s="25">
        <v>0</v>
      </c>
      <c r="M10" s="25">
        <v>163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4</v>
      </c>
      <c r="T10" s="25">
        <v>0</v>
      </c>
      <c r="U10" s="25">
        <v>0</v>
      </c>
      <c r="V10" s="27">
        <f>SUM(C10:U10)</f>
        <v>836</v>
      </c>
      <c r="W10" s="27">
        <f>+D10</f>
        <v>0</v>
      </c>
      <c r="X10" s="27">
        <f t="shared" si="0"/>
        <v>0</v>
      </c>
    </row>
    <row r="11" spans="1:24" s="37" customFormat="1" ht="12" customHeight="1" x14ac:dyDescent="0.15">
      <c r="A11" s="33"/>
      <c r="B11" s="28" t="s">
        <v>43</v>
      </c>
      <c r="C11" s="29">
        <f>AVERAGE(C9:C10)</f>
        <v>11.5</v>
      </c>
      <c r="D11" s="29">
        <f t="shared" ref="D11:V11" si="1">AVERAGE(D9:D10)</f>
        <v>0</v>
      </c>
      <c r="E11" s="29">
        <f t="shared" si="1"/>
        <v>0</v>
      </c>
      <c r="F11" s="29">
        <f t="shared" si="1"/>
        <v>2.5</v>
      </c>
      <c r="G11" s="29">
        <f t="shared" si="1"/>
        <v>0</v>
      </c>
      <c r="H11" s="29">
        <f t="shared" si="1"/>
        <v>0</v>
      </c>
      <c r="I11" s="29">
        <f t="shared" si="1"/>
        <v>528.5</v>
      </c>
      <c r="J11" s="29">
        <f t="shared" si="1"/>
        <v>0</v>
      </c>
      <c r="K11" s="29">
        <f t="shared" si="1"/>
        <v>0</v>
      </c>
      <c r="L11" s="29">
        <f t="shared" si="1"/>
        <v>0</v>
      </c>
      <c r="M11" s="29">
        <f t="shared" si="1"/>
        <v>121.5</v>
      </c>
      <c r="N11" s="29">
        <f t="shared" si="1"/>
        <v>0</v>
      </c>
      <c r="O11" s="29">
        <f t="shared" si="1"/>
        <v>0</v>
      </c>
      <c r="P11" s="29">
        <f t="shared" si="1"/>
        <v>0</v>
      </c>
      <c r="Q11" s="29">
        <f t="shared" si="1"/>
        <v>0</v>
      </c>
      <c r="R11" s="29">
        <f t="shared" si="1"/>
        <v>0</v>
      </c>
      <c r="S11" s="29">
        <f t="shared" si="1"/>
        <v>4.5</v>
      </c>
      <c r="T11" s="29">
        <f t="shared" si="1"/>
        <v>0</v>
      </c>
      <c r="U11" s="29">
        <f t="shared" si="1"/>
        <v>0</v>
      </c>
      <c r="V11" s="29">
        <f t="shared" si="1"/>
        <v>668.5</v>
      </c>
      <c r="W11" s="34">
        <f>AVERAGE(W9:W10)</f>
        <v>0</v>
      </c>
      <c r="X11" s="35">
        <f t="shared" si="0"/>
        <v>0</v>
      </c>
    </row>
    <row r="12" spans="1:24" ht="12" customHeight="1" x14ac:dyDescent="0.15">
      <c r="A12" s="23" t="s">
        <v>44</v>
      </c>
      <c r="B12" s="24">
        <v>44025</v>
      </c>
      <c r="C12" s="25">
        <v>34</v>
      </c>
      <c r="D12" s="26">
        <v>0</v>
      </c>
      <c r="E12" s="25">
        <v>0</v>
      </c>
      <c r="F12" s="25">
        <v>0</v>
      </c>
      <c r="G12" s="25">
        <v>0</v>
      </c>
      <c r="H12" s="25">
        <v>0</v>
      </c>
      <c r="I12" s="25">
        <v>210</v>
      </c>
      <c r="J12" s="25">
        <v>0</v>
      </c>
      <c r="K12" s="25">
        <v>0</v>
      </c>
      <c r="L12" s="25">
        <v>0</v>
      </c>
      <c r="M12" s="25">
        <v>108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7">
        <f>SUM(C12:U12)</f>
        <v>352</v>
      </c>
      <c r="W12" s="27">
        <f>+D12</f>
        <v>0</v>
      </c>
      <c r="X12" s="27">
        <f t="shared" si="0"/>
        <v>0</v>
      </c>
    </row>
    <row r="13" spans="1:24" ht="12" customHeight="1" x14ac:dyDescent="0.15">
      <c r="A13" s="23"/>
      <c r="B13" s="24">
        <v>44027</v>
      </c>
      <c r="C13" s="25">
        <v>61</v>
      </c>
      <c r="D13" s="26">
        <v>1</v>
      </c>
      <c r="E13" s="25">
        <v>0</v>
      </c>
      <c r="F13" s="25">
        <v>1</v>
      </c>
      <c r="G13" s="25">
        <v>0</v>
      </c>
      <c r="H13" s="25">
        <v>0</v>
      </c>
      <c r="I13" s="25">
        <v>308</v>
      </c>
      <c r="J13" s="25">
        <v>0</v>
      </c>
      <c r="K13" s="25">
        <v>0</v>
      </c>
      <c r="L13" s="25">
        <v>0</v>
      </c>
      <c r="M13" s="25">
        <v>135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3</v>
      </c>
      <c r="T13" s="25">
        <v>0</v>
      </c>
      <c r="U13" s="25">
        <v>0</v>
      </c>
      <c r="V13" s="27">
        <f>SUM(C13:U13)</f>
        <v>509</v>
      </c>
      <c r="W13" s="27">
        <f>+D13</f>
        <v>1</v>
      </c>
      <c r="X13" s="27">
        <f t="shared" si="0"/>
        <v>0.19646365422396855</v>
      </c>
    </row>
    <row r="14" spans="1:24" s="36" customFormat="1" ht="12" customHeight="1" x14ac:dyDescent="0.15">
      <c r="A14" s="33"/>
      <c r="B14" s="28" t="s">
        <v>43</v>
      </c>
      <c r="C14" s="29">
        <f>AVERAGE(C12:C13)</f>
        <v>47.5</v>
      </c>
      <c r="D14" s="29">
        <f t="shared" ref="D14:V14" si="2">AVERAGE(D12:D13)</f>
        <v>0.5</v>
      </c>
      <c r="E14" s="29">
        <f t="shared" si="2"/>
        <v>0</v>
      </c>
      <c r="F14" s="29">
        <f t="shared" si="2"/>
        <v>0.5</v>
      </c>
      <c r="G14" s="29">
        <f t="shared" si="2"/>
        <v>0</v>
      </c>
      <c r="H14" s="29">
        <f t="shared" si="2"/>
        <v>0</v>
      </c>
      <c r="I14" s="29">
        <f t="shared" si="2"/>
        <v>259</v>
      </c>
      <c r="J14" s="29">
        <f t="shared" si="2"/>
        <v>0</v>
      </c>
      <c r="K14" s="29">
        <f t="shared" si="2"/>
        <v>0</v>
      </c>
      <c r="L14" s="29">
        <f t="shared" si="2"/>
        <v>0</v>
      </c>
      <c r="M14" s="29">
        <f t="shared" si="2"/>
        <v>121.5</v>
      </c>
      <c r="N14" s="29">
        <f t="shared" si="2"/>
        <v>0</v>
      </c>
      <c r="O14" s="29">
        <f t="shared" si="2"/>
        <v>0</v>
      </c>
      <c r="P14" s="29">
        <f t="shared" si="2"/>
        <v>0</v>
      </c>
      <c r="Q14" s="29">
        <f t="shared" si="2"/>
        <v>0</v>
      </c>
      <c r="R14" s="29">
        <f t="shared" si="2"/>
        <v>0</v>
      </c>
      <c r="S14" s="29">
        <f t="shared" si="2"/>
        <v>1.5</v>
      </c>
      <c r="T14" s="29">
        <f t="shared" si="2"/>
        <v>0</v>
      </c>
      <c r="U14" s="29">
        <f t="shared" si="2"/>
        <v>0</v>
      </c>
      <c r="V14" s="29">
        <f t="shared" si="2"/>
        <v>430.5</v>
      </c>
      <c r="W14" s="34">
        <f>AVERAGE(W12:W13)</f>
        <v>0.5</v>
      </c>
      <c r="X14" s="35">
        <f t="shared" si="0"/>
        <v>0.11614401858304298</v>
      </c>
    </row>
    <row r="15" spans="1:24" ht="12" customHeight="1" x14ac:dyDescent="0.15">
      <c r="A15" s="23" t="s">
        <v>45</v>
      </c>
      <c r="B15" s="24">
        <v>44032</v>
      </c>
      <c r="C15" s="25">
        <v>11</v>
      </c>
      <c r="D15" s="26">
        <v>0</v>
      </c>
      <c r="E15" s="25">
        <v>0</v>
      </c>
      <c r="F15" s="25">
        <v>1</v>
      </c>
      <c r="G15" s="25">
        <v>0</v>
      </c>
      <c r="H15" s="25">
        <v>0</v>
      </c>
      <c r="I15" s="25">
        <v>225</v>
      </c>
      <c r="J15" s="25">
        <v>0</v>
      </c>
      <c r="K15" s="25">
        <v>0</v>
      </c>
      <c r="L15" s="25">
        <v>0</v>
      </c>
      <c r="M15" s="25">
        <v>51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7">
        <f>SUM(C15:U15)</f>
        <v>288</v>
      </c>
      <c r="W15" s="27">
        <f>+D15</f>
        <v>0</v>
      </c>
      <c r="X15" s="27">
        <f t="shared" si="0"/>
        <v>0</v>
      </c>
    </row>
    <row r="16" spans="1:24" ht="12" customHeight="1" x14ac:dyDescent="0.15">
      <c r="A16" s="23"/>
      <c r="B16" s="24">
        <v>44033</v>
      </c>
      <c r="C16" s="25">
        <v>31</v>
      </c>
      <c r="D16" s="26">
        <v>0</v>
      </c>
      <c r="E16" s="25">
        <v>0</v>
      </c>
      <c r="F16" s="25">
        <v>10</v>
      </c>
      <c r="G16" s="25">
        <v>0</v>
      </c>
      <c r="H16" s="25">
        <v>0</v>
      </c>
      <c r="I16" s="25">
        <v>498</v>
      </c>
      <c r="J16" s="25">
        <v>0</v>
      </c>
      <c r="K16" s="25">
        <v>0</v>
      </c>
      <c r="L16" s="25">
        <v>0</v>
      </c>
      <c r="M16" s="25">
        <v>240</v>
      </c>
      <c r="N16" s="25">
        <v>0</v>
      </c>
      <c r="O16" s="25">
        <v>2</v>
      </c>
      <c r="P16" s="25">
        <v>0</v>
      </c>
      <c r="Q16" s="25">
        <v>0</v>
      </c>
      <c r="R16" s="25">
        <v>0</v>
      </c>
      <c r="S16" s="25">
        <v>11</v>
      </c>
      <c r="T16" s="25">
        <v>0</v>
      </c>
      <c r="U16" s="25">
        <v>0</v>
      </c>
      <c r="V16" s="27">
        <f>SUM(C16:U16)</f>
        <v>792</v>
      </c>
      <c r="W16" s="27">
        <f>+D16</f>
        <v>0</v>
      </c>
      <c r="X16" s="27">
        <f t="shared" si="0"/>
        <v>0</v>
      </c>
    </row>
    <row r="17" spans="1:24" s="36" customFormat="1" ht="12" customHeight="1" x14ac:dyDescent="0.15">
      <c r="A17" s="33"/>
      <c r="B17" s="28" t="s">
        <v>43</v>
      </c>
      <c r="C17" s="29">
        <f>AVERAGE(C15:C16)</f>
        <v>21</v>
      </c>
      <c r="D17" s="29">
        <f t="shared" ref="D17:V17" si="3">AVERAGE(D15:D16)</f>
        <v>0</v>
      </c>
      <c r="E17" s="29">
        <f t="shared" si="3"/>
        <v>0</v>
      </c>
      <c r="F17" s="29">
        <f t="shared" si="3"/>
        <v>5.5</v>
      </c>
      <c r="G17" s="29">
        <f t="shared" si="3"/>
        <v>0</v>
      </c>
      <c r="H17" s="29">
        <f t="shared" si="3"/>
        <v>0</v>
      </c>
      <c r="I17" s="29">
        <f t="shared" si="3"/>
        <v>361.5</v>
      </c>
      <c r="J17" s="29">
        <f t="shared" si="3"/>
        <v>0</v>
      </c>
      <c r="K17" s="29">
        <f t="shared" si="3"/>
        <v>0</v>
      </c>
      <c r="L17" s="29">
        <f t="shared" si="3"/>
        <v>0</v>
      </c>
      <c r="M17" s="29">
        <f t="shared" si="3"/>
        <v>145.5</v>
      </c>
      <c r="N17" s="29">
        <f t="shared" si="3"/>
        <v>0</v>
      </c>
      <c r="O17" s="29">
        <f t="shared" si="3"/>
        <v>1</v>
      </c>
      <c r="P17" s="29">
        <f t="shared" si="3"/>
        <v>0</v>
      </c>
      <c r="Q17" s="29">
        <f t="shared" si="3"/>
        <v>0</v>
      </c>
      <c r="R17" s="29">
        <f t="shared" si="3"/>
        <v>0</v>
      </c>
      <c r="S17" s="29">
        <f t="shared" si="3"/>
        <v>5.5</v>
      </c>
      <c r="T17" s="29">
        <f t="shared" si="3"/>
        <v>0</v>
      </c>
      <c r="U17" s="29">
        <f t="shared" si="3"/>
        <v>0</v>
      </c>
      <c r="V17" s="29">
        <f t="shared" si="3"/>
        <v>540</v>
      </c>
      <c r="W17" s="34">
        <f>AVERAGE(W15:W16)</f>
        <v>0</v>
      </c>
      <c r="X17" s="35">
        <f t="shared" si="0"/>
        <v>0</v>
      </c>
    </row>
    <row r="18" spans="1:24" ht="12" customHeight="1" x14ac:dyDescent="0.15">
      <c r="A18" s="32" t="s">
        <v>46</v>
      </c>
      <c r="B18" s="24">
        <v>44039</v>
      </c>
      <c r="C18" s="25">
        <v>7</v>
      </c>
      <c r="D18" s="26">
        <v>0</v>
      </c>
      <c r="E18" s="25">
        <v>0</v>
      </c>
      <c r="F18" s="25">
        <v>1</v>
      </c>
      <c r="G18" s="25">
        <v>0</v>
      </c>
      <c r="H18" s="25">
        <v>0</v>
      </c>
      <c r="I18" s="25">
        <v>57</v>
      </c>
      <c r="J18" s="25">
        <v>0</v>
      </c>
      <c r="K18" s="25">
        <v>0</v>
      </c>
      <c r="L18" s="25">
        <v>0</v>
      </c>
      <c r="M18" s="25">
        <v>82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1</v>
      </c>
      <c r="T18" s="25">
        <v>0</v>
      </c>
      <c r="U18" s="25">
        <v>0</v>
      </c>
      <c r="V18" s="27">
        <f>SUM(C18:U18)</f>
        <v>148</v>
      </c>
      <c r="W18" s="27">
        <f>+D18</f>
        <v>0</v>
      </c>
      <c r="X18" s="27">
        <f t="shared" si="0"/>
        <v>0</v>
      </c>
    </row>
    <row r="19" spans="1:24" ht="12" customHeight="1" x14ac:dyDescent="0.15">
      <c r="A19" s="32"/>
      <c r="B19" s="24">
        <v>44040</v>
      </c>
      <c r="C19" s="25">
        <v>11</v>
      </c>
      <c r="D19" s="26">
        <v>0</v>
      </c>
      <c r="E19" s="25">
        <v>0</v>
      </c>
      <c r="F19" s="25">
        <v>13</v>
      </c>
      <c r="G19" s="25">
        <v>0</v>
      </c>
      <c r="H19" s="25">
        <v>0</v>
      </c>
      <c r="I19" s="25">
        <v>111</v>
      </c>
      <c r="J19" s="25">
        <v>0</v>
      </c>
      <c r="K19" s="25">
        <v>0</v>
      </c>
      <c r="L19" s="25">
        <v>2</v>
      </c>
      <c r="M19" s="25">
        <v>205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3</v>
      </c>
      <c r="T19" s="25">
        <v>0</v>
      </c>
      <c r="U19" s="25">
        <v>0</v>
      </c>
      <c r="V19" s="27">
        <f>SUM(C19:U19)</f>
        <v>345</v>
      </c>
      <c r="W19" s="27">
        <f>+D19</f>
        <v>0</v>
      </c>
      <c r="X19" s="27">
        <f t="shared" si="0"/>
        <v>0</v>
      </c>
    </row>
    <row r="20" spans="1:24" s="36" customFormat="1" ht="12" customHeight="1" x14ac:dyDescent="0.15">
      <c r="A20" s="33"/>
      <c r="B20" s="28" t="s">
        <v>43</v>
      </c>
      <c r="C20" s="29">
        <f>AVERAGE(C18:C19)</f>
        <v>9</v>
      </c>
      <c r="D20" s="29">
        <f t="shared" ref="D20:W20" si="4">AVERAGE(D18:D19)</f>
        <v>0</v>
      </c>
      <c r="E20" s="29">
        <f t="shared" si="4"/>
        <v>0</v>
      </c>
      <c r="F20" s="29">
        <f t="shared" si="4"/>
        <v>7</v>
      </c>
      <c r="G20" s="29">
        <f t="shared" si="4"/>
        <v>0</v>
      </c>
      <c r="H20" s="29">
        <f t="shared" si="4"/>
        <v>0</v>
      </c>
      <c r="I20" s="29">
        <f t="shared" si="4"/>
        <v>84</v>
      </c>
      <c r="J20" s="29">
        <f t="shared" si="4"/>
        <v>0</v>
      </c>
      <c r="K20" s="29">
        <f t="shared" si="4"/>
        <v>0</v>
      </c>
      <c r="L20" s="29">
        <f t="shared" si="4"/>
        <v>1</v>
      </c>
      <c r="M20" s="29">
        <f t="shared" si="4"/>
        <v>143.5</v>
      </c>
      <c r="N20" s="29">
        <f t="shared" si="4"/>
        <v>0</v>
      </c>
      <c r="O20" s="29">
        <f t="shared" si="4"/>
        <v>0</v>
      </c>
      <c r="P20" s="29">
        <f t="shared" si="4"/>
        <v>0</v>
      </c>
      <c r="Q20" s="29">
        <f t="shared" si="4"/>
        <v>0</v>
      </c>
      <c r="R20" s="29">
        <f t="shared" si="4"/>
        <v>0</v>
      </c>
      <c r="S20" s="29">
        <f t="shared" si="4"/>
        <v>2</v>
      </c>
      <c r="T20" s="29">
        <f t="shared" si="4"/>
        <v>0</v>
      </c>
      <c r="U20" s="29">
        <f t="shared" si="4"/>
        <v>0</v>
      </c>
      <c r="V20" s="29">
        <f t="shared" si="4"/>
        <v>246.5</v>
      </c>
      <c r="W20" s="34">
        <f t="shared" si="4"/>
        <v>0</v>
      </c>
      <c r="X20" s="35">
        <f t="shared" si="0"/>
        <v>0</v>
      </c>
    </row>
    <row r="21" spans="1:24" s="36" customFormat="1" ht="12" customHeight="1" x14ac:dyDescent="0.15">
      <c r="A21" s="32" t="s">
        <v>47</v>
      </c>
      <c r="B21" s="24">
        <v>44046</v>
      </c>
      <c r="C21" s="25">
        <v>12</v>
      </c>
      <c r="D21" s="26">
        <v>0</v>
      </c>
      <c r="E21" s="25">
        <v>0</v>
      </c>
      <c r="F21" s="25">
        <v>2</v>
      </c>
      <c r="G21" s="25">
        <v>0</v>
      </c>
      <c r="H21" s="25">
        <v>0</v>
      </c>
      <c r="I21" s="25">
        <v>172</v>
      </c>
      <c r="J21" s="25">
        <v>0</v>
      </c>
      <c r="K21" s="25">
        <v>0</v>
      </c>
      <c r="L21" s="25">
        <v>0</v>
      </c>
      <c r="M21" s="25">
        <v>11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1</v>
      </c>
      <c r="T21" s="25">
        <v>0</v>
      </c>
      <c r="U21" s="25">
        <v>0</v>
      </c>
      <c r="V21" s="27">
        <f>SUM(C21:U21)</f>
        <v>198</v>
      </c>
      <c r="W21" s="27">
        <f>+D21</f>
        <v>0</v>
      </c>
      <c r="X21" s="38">
        <f t="shared" si="0"/>
        <v>0</v>
      </c>
    </row>
    <row r="22" spans="1:24" s="36" customFormat="1" ht="12" customHeight="1" x14ac:dyDescent="0.15">
      <c r="A22" s="32"/>
      <c r="B22" s="24">
        <v>44047</v>
      </c>
      <c r="C22" s="25">
        <v>9</v>
      </c>
      <c r="D22" s="26">
        <v>0</v>
      </c>
      <c r="E22" s="25">
        <v>0</v>
      </c>
      <c r="F22" s="25">
        <v>6</v>
      </c>
      <c r="G22" s="25">
        <v>0</v>
      </c>
      <c r="H22" s="25">
        <v>0</v>
      </c>
      <c r="I22" s="25">
        <v>176</v>
      </c>
      <c r="J22" s="25">
        <v>0</v>
      </c>
      <c r="K22" s="25">
        <v>0</v>
      </c>
      <c r="L22" s="25">
        <v>0</v>
      </c>
      <c r="M22" s="25">
        <v>12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2</v>
      </c>
      <c r="T22" s="25">
        <v>0</v>
      </c>
      <c r="U22" s="25">
        <v>0</v>
      </c>
      <c r="V22" s="27">
        <f>SUM(C22:U22)</f>
        <v>205</v>
      </c>
      <c r="W22" s="27">
        <f>+D22</f>
        <v>0</v>
      </c>
      <c r="X22" s="38">
        <f t="shared" si="0"/>
        <v>0</v>
      </c>
    </row>
    <row r="23" spans="1:24" s="37" customFormat="1" ht="12" customHeight="1" x14ac:dyDescent="0.15">
      <c r="A23" s="33"/>
      <c r="B23" s="28" t="s">
        <v>43</v>
      </c>
      <c r="C23" s="29">
        <f>AVERAGE(C21:C22)</f>
        <v>10.5</v>
      </c>
      <c r="D23" s="29">
        <f t="shared" ref="D23:V23" si="5">AVERAGE(D21:D22)</f>
        <v>0</v>
      </c>
      <c r="E23" s="29">
        <f t="shared" si="5"/>
        <v>0</v>
      </c>
      <c r="F23" s="29">
        <f t="shared" si="5"/>
        <v>4</v>
      </c>
      <c r="G23" s="29">
        <f t="shared" si="5"/>
        <v>0</v>
      </c>
      <c r="H23" s="29">
        <f t="shared" si="5"/>
        <v>0</v>
      </c>
      <c r="I23" s="29">
        <f t="shared" si="5"/>
        <v>174</v>
      </c>
      <c r="J23" s="29">
        <f t="shared" si="5"/>
        <v>0</v>
      </c>
      <c r="K23" s="29">
        <f t="shared" si="5"/>
        <v>0</v>
      </c>
      <c r="L23" s="29">
        <f t="shared" si="5"/>
        <v>0</v>
      </c>
      <c r="M23" s="29">
        <f t="shared" si="5"/>
        <v>11.5</v>
      </c>
      <c r="N23" s="29">
        <f t="shared" si="5"/>
        <v>0</v>
      </c>
      <c r="O23" s="29">
        <f t="shared" si="5"/>
        <v>0</v>
      </c>
      <c r="P23" s="29">
        <f t="shared" si="5"/>
        <v>0</v>
      </c>
      <c r="Q23" s="29">
        <f t="shared" si="5"/>
        <v>0</v>
      </c>
      <c r="R23" s="29">
        <f t="shared" si="5"/>
        <v>0</v>
      </c>
      <c r="S23" s="29">
        <f t="shared" si="5"/>
        <v>1.5</v>
      </c>
      <c r="T23" s="29">
        <f t="shared" si="5"/>
        <v>0</v>
      </c>
      <c r="U23" s="29">
        <f t="shared" si="5"/>
        <v>0</v>
      </c>
      <c r="V23" s="29">
        <f t="shared" si="5"/>
        <v>201.5</v>
      </c>
      <c r="W23" s="34">
        <f>AVERAGE(W21:W22)</f>
        <v>0</v>
      </c>
      <c r="X23" s="35">
        <f t="shared" si="0"/>
        <v>0</v>
      </c>
    </row>
    <row r="24" spans="1:24" s="36" customFormat="1" ht="12" customHeight="1" x14ac:dyDescent="0.15">
      <c r="A24" s="23" t="s">
        <v>48</v>
      </c>
      <c r="B24" s="24">
        <v>44053</v>
      </c>
      <c r="C24" s="25">
        <v>35</v>
      </c>
      <c r="D24" s="26">
        <v>21</v>
      </c>
      <c r="E24" s="25">
        <v>0</v>
      </c>
      <c r="F24" s="25">
        <v>54</v>
      </c>
      <c r="G24" s="25">
        <v>0</v>
      </c>
      <c r="H24" s="25">
        <v>0</v>
      </c>
      <c r="I24" s="25">
        <v>321</v>
      </c>
      <c r="J24" s="25">
        <v>0</v>
      </c>
      <c r="K24" s="25">
        <v>0</v>
      </c>
      <c r="L24" s="25">
        <v>0</v>
      </c>
      <c r="M24" s="25">
        <v>35</v>
      </c>
      <c r="N24" s="25">
        <v>0</v>
      </c>
      <c r="O24" s="25">
        <v>2</v>
      </c>
      <c r="P24" s="25">
        <v>0</v>
      </c>
      <c r="Q24" s="25">
        <v>0</v>
      </c>
      <c r="R24" s="25">
        <v>0</v>
      </c>
      <c r="S24" s="25">
        <v>2</v>
      </c>
      <c r="T24" s="25">
        <v>0</v>
      </c>
      <c r="U24" s="25">
        <v>0</v>
      </c>
      <c r="V24" s="27">
        <f>SUM(C24:U24)</f>
        <v>470</v>
      </c>
      <c r="W24" s="27">
        <f>+D24</f>
        <v>21</v>
      </c>
      <c r="X24" s="38">
        <f t="shared" si="0"/>
        <v>4.4680851063829792</v>
      </c>
    </row>
    <row r="25" spans="1:24" s="36" customFormat="1" ht="12" customHeight="1" x14ac:dyDescent="0.15">
      <c r="A25" s="23"/>
      <c r="B25" s="24">
        <v>44054</v>
      </c>
      <c r="C25" s="25">
        <v>19</v>
      </c>
      <c r="D25" s="26">
        <v>30</v>
      </c>
      <c r="E25" s="25">
        <v>0</v>
      </c>
      <c r="F25" s="25">
        <v>34</v>
      </c>
      <c r="G25" s="25">
        <v>0</v>
      </c>
      <c r="H25" s="25">
        <v>0</v>
      </c>
      <c r="I25" s="25">
        <v>455</v>
      </c>
      <c r="J25" s="25">
        <v>0</v>
      </c>
      <c r="K25" s="25">
        <v>0</v>
      </c>
      <c r="L25" s="25">
        <v>0</v>
      </c>
      <c r="M25" s="25">
        <v>43</v>
      </c>
      <c r="N25" s="25">
        <v>0</v>
      </c>
      <c r="O25" s="25">
        <v>9</v>
      </c>
      <c r="P25" s="25">
        <v>0</v>
      </c>
      <c r="Q25" s="25">
        <v>0</v>
      </c>
      <c r="R25" s="25">
        <v>0</v>
      </c>
      <c r="S25" s="25">
        <v>12</v>
      </c>
      <c r="T25" s="25">
        <v>0</v>
      </c>
      <c r="U25" s="25">
        <v>0</v>
      </c>
      <c r="V25" s="27">
        <f>SUM(C25:U25)</f>
        <v>602</v>
      </c>
      <c r="W25" s="27">
        <f>+D25</f>
        <v>30</v>
      </c>
      <c r="X25" s="38">
        <f t="shared" si="0"/>
        <v>4.9833887043189371</v>
      </c>
    </row>
    <row r="26" spans="1:24" s="36" customFormat="1" ht="12" customHeight="1" x14ac:dyDescent="0.15">
      <c r="A26" s="33"/>
      <c r="B26" s="28" t="s">
        <v>43</v>
      </c>
      <c r="C26" s="29">
        <f>AVERAGE(C24:C25)</f>
        <v>27</v>
      </c>
      <c r="D26" s="29">
        <f t="shared" ref="D26:V26" si="6">AVERAGE(D24:D25)</f>
        <v>25.5</v>
      </c>
      <c r="E26" s="29">
        <f t="shared" si="6"/>
        <v>0</v>
      </c>
      <c r="F26" s="29">
        <f t="shared" si="6"/>
        <v>44</v>
      </c>
      <c r="G26" s="29">
        <f t="shared" si="6"/>
        <v>0</v>
      </c>
      <c r="H26" s="29">
        <f t="shared" si="6"/>
        <v>0</v>
      </c>
      <c r="I26" s="29">
        <f t="shared" si="6"/>
        <v>388</v>
      </c>
      <c r="J26" s="29">
        <f t="shared" si="6"/>
        <v>0</v>
      </c>
      <c r="K26" s="29">
        <f t="shared" si="6"/>
        <v>0</v>
      </c>
      <c r="L26" s="29">
        <f t="shared" si="6"/>
        <v>0</v>
      </c>
      <c r="M26" s="29">
        <f t="shared" si="6"/>
        <v>39</v>
      </c>
      <c r="N26" s="29">
        <f t="shared" si="6"/>
        <v>0</v>
      </c>
      <c r="O26" s="29">
        <f t="shared" si="6"/>
        <v>5.5</v>
      </c>
      <c r="P26" s="29">
        <f t="shared" si="6"/>
        <v>0</v>
      </c>
      <c r="Q26" s="29">
        <f t="shared" si="6"/>
        <v>0</v>
      </c>
      <c r="R26" s="29">
        <f t="shared" si="6"/>
        <v>0</v>
      </c>
      <c r="S26" s="29">
        <f t="shared" si="6"/>
        <v>7</v>
      </c>
      <c r="T26" s="29">
        <f t="shared" si="6"/>
        <v>0</v>
      </c>
      <c r="U26" s="29">
        <f t="shared" si="6"/>
        <v>0</v>
      </c>
      <c r="V26" s="29">
        <f t="shared" si="6"/>
        <v>536</v>
      </c>
      <c r="W26" s="34">
        <f>AVERAGE(W24:W25)</f>
        <v>25.5</v>
      </c>
      <c r="X26" s="35">
        <f t="shared" si="0"/>
        <v>4.7574626865671643</v>
      </c>
    </row>
    <row r="27" spans="1:24" ht="12" customHeight="1" x14ac:dyDescent="0.15">
      <c r="A27" s="23" t="s">
        <v>49</v>
      </c>
      <c r="B27" s="24">
        <v>44061</v>
      </c>
      <c r="C27" s="25">
        <v>33</v>
      </c>
      <c r="D27" s="26">
        <v>12</v>
      </c>
      <c r="E27" s="25">
        <v>0</v>
      </c>
      <c r="F27" s="25">
        <v>41</v>
      </c>
      <c r="G27" s="25">
        <v>0</v>
      </c>
      <c r="H27" s="25">
        <v>0</v>
      </c>
      <c r="I27" s="25">
        <v>386</v>
      </c>
      <c r="J27" s="25">
        <v>0</v>
      </c>
      <c r="K27" s="25">
        <v>0</v>
      </c>
      <c r="L27" s="25">
        <v>0</v>
      </c>
      <c r="M27" s="25">
        <v>473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21</v>
      </c>
      <c r="T27" s="25">
        <v>0</v>
      </c>
      <c r="U27" s="25">
        <v>0</v>
      </c>
      <c r="V27" s="27">
        <f>SUM(C27:U27)</f>
        <v>966</v>
      </c>
      <c r="W27" s="27">
        <f>+D27</f>
        <v>12</v>
      </c>
      <c r="X27" s="27">
        <f t="shared" si="0"/>
        <v>1.2422360248447204</v>
      </c>
    </row>
    <row r="28" spans="1:24" ht="12" customHeight="1" x14ac:dyDescent="0.15">
      <c r="A28" s="23"/>
      <c r="B28" s="24" t="s">
        <v>69</v>
      </c>
      <c r="C28" s="25">
        <v>7</v>
      </c>
      <c r="D28" s="26">
        <v>2</v>
      </c>
      <c r="E28" s="25">
        <v>0</v>
      </c>
      <c r="F28" s="25">
        <v>4</v>
      </c>
      <c r="G28" s="25">
        <v>0</v>
      </c>
      <c r="H28" s="25">
        <v>0</v>
      </c>
      <c r="I28" s="25">
        <v>209</v>
      </c>
      <c r="J28" s="25">
        <v>0</v>
      </c>
      <c r="K28" s="25">
        <v>0</v>
      </c>
      <c r="L28" s="25">
        <v>0</v>
      </c>
      <c r="M28" s="25">
        <v>233</v>
      </c>
      <c r="N28" s="25">
        <v>0</v>
      </c>
      <c r="O28" s="25">
        <v>2</v>
      </c>
      <c r="P28" s="25">
        <v>0</v>
      </c>
      <c r="Q28" s="25">
        <v>0</v>
      </c>
      <c r="R28" s="25">
        <v>0</v>
      </c>
      <c r="S28" s="25">
        <v>7</v>
      </c>
      <c r="T28" s="25">
        <v>0</v>
      </c>
      <c r="U28" s="25">
        <v>0</v>
      </c>
      <c r="V28" s="27">
        <f>SUM(C28:U28)</f>
        <v>464</v>
      </c>
      <c r="W28" s="27">
        <f>+D28</f>
        <v>2</v>
      </c>
      <c r="X28" s="27">
        <f t="shared" si="0"/>
        <v>0.43103448275862066</v>
      </c>
    </row>
    <row r="29" spans="1:24" s="36" customFormat="1" ht="12" customHeight="1" x14ac:dyDescent="0.15">
      <c r="A29" s="33"/>
      <c r="B29" s="28" t="s">
        <v>43</v>
      </c>
      <c r="C29" s="29">
        <f>AVERAGE(C27:C28)</f>
        <v>20</v>
      </c>
      <c r="D29" s="29">
        <f t="shared" ref="D29:V29" si="7">AVERAGE(D27:D28)</f>
        <v>7</v>
      </c>
      <c r="E29" s="29">
        <f t="shared" si="7"/>
        <v>0</v>
      </c>
      <c r="F29" s="29">
        <f t="shared" si="7"/>
        <v>22.5</v>
      </c>
      <c r="G29" s="29">
        <f t="shared" si="7"/>
        <v>0</v>
      </c>
      <c r="H29" s="29">
        <f t="shared" si="7"/>
        <v>0</v>
      </c>
      <c r="I29" s="29">
        <f t="shared" si="7"/>
        <v>297.5</v>
      </c>
      <c r="J29" s="29">
        <f t="shared" si="7"/>
        <v>0</v>
      </c>
      <c r="K29" s="29">
        <f t="shared" si="7"/>
        <v>0</v>
      </c>
      <c r="L29" s="29">
        <f t="shared" si="7"/>
        <v>0</v>
      </c>
      <c r="M29" s="29">
        <f t="shared" si="7"/>
        <v>353</v>
      </c>
      <c r="N29" s="29">
        <f t="shared" si="7"/>
        <v>0</v>
      </c>
      <c r="O29" s="29">
        <f t="shared" si="7"/>
        <v>1</v>
      </c>
      <c r="P29" s="29">
        <f t="shared" si="7"/>
        <v>0</v>
      </c>
      <c r="Q29" s="29">
        <f t="shared" si="7"/>
        <v>0</v>
      </c>
      <c r="R29" s="29">
        <f t="shared" si="7"/>
        <v>0</v>
      </c>
      <c r="S29" s="29">
        <f t="shared" si="7"/>
        <v>14</v>
      </c>
      <c r="T29" s="29">
        <f t="shared" si="7"/>
        <v>0</v>
      </c>
      <c r="U29" s="29">
        <f t="shared" si="7"/>
        <v>0</v>
      </c>
      <c r="V29" s="29">
        <f t="shared" si="7"/>
        <v>715</v>
      </c>
      <c r="W29" s="34">
        <f>AVERAGE(W27:W28)</f>
        <v>7</v>
      </c>
      <c r="X29" s="35">
        <f t="shared" si="0"/>
        <v>0.97902097902097907</v>
      </c>
    </row>
    <row r="30" spans="1:24" ht="12" customHeight="1" x14ac:dyDescent="0.15">
      <c r="A30" s="32" t="s">
        <v>50</v>
      </c>
      <c r="B30" s="24">
        <v>44067</v>
      </c>
      <c r="C30" s="25">
        <v>1</v>
      </c>
      <c r="D30" s="26">
        <v>3</v>
      </c>
      <c r="E30" s="25">
        <v>0</v>
      </c>
      <c r="F30" s="25">
        <v>0</v>
      </c>
      <c r="G30" s="25">
        <v>0</v>
      </c>
      <c r="H30" s="25">
        <v>0</v>
      </c>
      <c r="I30" s="25">
        <v>44</v>
      </c>
      <c r="J30" s="25">
        <v>0</v>
      </c>
      <c r="K30" s="25">
        <v>0</v>
      </c>
      <c r="L30" s="25">
        <v>0</v>
      </c>
      <c r="M30" s="25">
        <v>20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1</v>
      </c>
      <c r="T30" s="25">
        <v>0</v>
      </c>
      <c r="U30" s="25">
        <v>0</v>
      </c>
      <c r="V30" s="27">
        <f>SUM(C30:U30)</f>
        <v>69</v>
      </c>
      <c r="W30" s="27">
        <f>+D30</f>
        <v>3</v>
      </c>
      <c r="X30" s="27">
        <f t="shared" si="0"/>
        <v>4.3478260869565215</v>
      </c>
    </row>
    <row r="31" spans="1:24" ht="12" customHeight="1" x14ac:dyDescent="0.15">
      <c r="A31" s="32"/>
      <c r="B31" s="24">
        <v>44068</v>
      </c>
      <c r="C31" s="25">
        <v>5</v>
      </c>
      <c r="D31" s="26">
        <v>35</v>
      </c>
      <c r="E31" s="25">
        <v>0</v>
      </c>
      <c r="F31" s="25">
        <v>4</v>
      </c>
      <c r="G31" s="25">
        <v>0</v>
      </c>
      <c r="H31" s="25">
        <v>0</v>
      </c>
      <c r="I31" s="25">
        <v>164</v>
      </c>
      <c r="J31" s="25">
        <v>0</v>
      </c>
      <c r="K31" s="25">
        <v>0</v>
      </c>
      <c r="L31" s="25">
        <v>0</v>
      </c>
      <c r="M31" s="25">
        <v>98</v>
      </c>
      <c r="N31" s="25">
        <v>0</v>
      </c>
      <c r="O31" s="25">
        <v>1</v>
      </c>
      <c r="P31" s="25">
        <v>0</v>
      </c>
      <c r="Q31" s="25">
        <v>0</v>
      </c>
      <c r="R31" s="25">
        <v>0</v>
      </c>
      <c r="S31" s="25">
        <v>7</v>
      </c>
      <c r="T31" s="25">
        <v>0</v>
      </c>
      <c r="U31" s="25">
        <v>0</v>
      </c>
      <c r="V31" s="27">
        <f>SUM(C31:U31)</f>
        <v>314</v>
      </c>
      <c r="W31" s="27">
        <f>+D31</f>
        <v>35</v>
      </c>
      <c r="X31" s="27">
        <f t="shared" si="0"/>
        <v>11.146496815286625</v>
      </c>
    </row>
    <row r="32" spans="1:24" s="36" customFormat="1" ht="12" customHeight="1" x14ac:dyDescent="0.15">
      <c r="A32" s="33"/>
      <c r="B32" s="28" t="s">
        <v>43</v>
      </c>
      <c r="C32" s="29">
        <f>AVERAGE(C30:C31)</f>
        <v>3</v>
      </c>
      <c r="D32" s="29">
        <f t="shared" ref="D32:V32" si="8">AVERAGE(D30:D31)</f>
        <v>19</v>
      </c>
      <c r="E32" s="29">
        <f t="shared" si="8"/>
        <v>0</v>
      </c>
      <c r="F32" s="29">
        <f t="shared" si="8"/>
        <v>2</v>
      </c>
      <c r="G32" s="29">
        <f t="shared" si="8"/>
        <v>0</v>
      </c>
      <c r="H32" s="29">
        <f t="shared" si="8"/>
        <v>0</v>
      </c>
      <c r="I32" s="29">
        <f t="shared" si="8"/>
        <v>104</v>
      </c>
      <c r="J32" s="29">
        <f t="shared" si="8"/>
        <v>0</v>
      </c>
      <c r="K32" s="29">
        <f t="shared" si="8"/>
        <v>0</v>
      </c>
      <c r="L32" s="29">
        <f t="shared" si="8"/>
        <v>0</v>
      </c>
      <c r="M32" s="29">
        <f t="shared" si="8"/>
        <v>59</v>
      </c>
      <c r="N32" s="29">
        <f t="shared" si="8"/>
        <v>0</v>
      </c>
      <c r="O32" s="29">
        <f t="shared" si="8"/>
        <v>0.5</v>
      </c>
      <c r="P32" s="29">
        <f t="shared" si="8"/>
        <v>0</v>
      </c>
      <c r="Q32" s="29">
        <f t="shared" si="8"/>
        <v>0</v>
      </c>
      <c r="R32" s="29">
        <f t="shared" si="8"/>
        <v>0</v>
      </c>
      <c r="S32" s="29">
        <f t="shared" si="8"/>
        <v>4</v>
      </c>
      <c r="T32" s="29">
        <f t="shared" si="8"/>
        <v>0</v>
      </c>
      <c r="U32" s="29">
        <f t="shared" si="8"/>
        <v>0</v>
      </c>
      <c r="V32" s="29">
        <f t="shared" si="8"/>
        <v>191.5</v>
      </c>
      <c r="W32" s="34">
        <f>AVERAGE(W30:W31)</f>
        <v>19</v>
      </c>
      <c r="X32" s="35">
        <f t="shared" si="0"/>
        <v>9.9216710182767613</v>
      </c>
    </row>
    <row r="33" spans="1:24" ht="12" customHeight="1" x14ac:dyDescent="0.15">
      <c r="A33" s="23" t="s">
        <v>51</v>
      </c>
      <c r="B33" s="24">
        <v>44074</v>
      </c>
      <c r="C33" s="25">
        <v>44</v>
      </c>
      <c r="D33" s="26">
        <v>50</v>
      </c>
      <c r="E33" s="25">
        <v>0</v>
      </c>
      <c r="F33" s="25">
        <v>23</v>
      </c>
      <c r="G33" s="25">
        <v>0</v>
      </c>
      <c r="H33" s="25">
        <v>0</v>
      </c>
      <c r="I33" s="25">
        <v>255</v>
      </c>
      <c r="J33" s="25">
        <v>0</v>
      </c>
      <c r="K33" s="25">
        <v>0</v>
      </c>
      <c r="L33" s="25">
        <v>0</v>
      </c>
      <c r="M33" s="25">
        <v>581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28</v>
      </c>
      <c r="T33" s="25">
        <v>0</v>
      </c>
      <c r="U33" s="25">
        <v>0</v>
      </c>
      <c r="V33" s="27">
        <f>SUM(C33:U33)</f>
        <v>981</v>
      </c>
      <c r="W33" s="27">
        <f>+D33</f>
        <v>50</v>
      </c>
      <c r="X33" s="27">
        <f t="shared" si="0"/>
        <v>5.0968399592252798</v>
      </c>
    </row>
    <row r="34" spans="1:24" ht="12" customHeight="1" x14ac:dyDescent="0.15">
      <c r="A34" s="23"/>
      <c r="B34" s="24">
        <v>44075</v>
      </c>
      <c r="C34" s="25">
        <v>172</v>
      </c>
      <c r="D34" s="26">
        <v>104</v>
      </c>
      <c r="E34" s="25">
        <v>0</v>
      </c>
      <c r="F34" s="25">
        <v>18</v>
      </c>
      <c r="G34" s="25">
        <v>0</v>
      </c>
      <c r="H34" s="25">
        <v>0</v>
      </c>
      <c r="I34" s="25">
        <v>595</v>
      </c>
      <c r="J34" s="25">
        <v>0</v>
      </c>
      <c r="K34" s="25">
        <v>0</v>
      </c>
      <c r="L34" s="25">
        <v>0</v>
      </c>
      <c r="M34" s="25">
        <v>486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54</v>
      </c>
      <c r="T34" s="25">
        <v>0</v>
      </c>
      <c r="U34" s="25">
        <v>0</v>
      </c>
      <c r="V34" s="27">
        <f>SUM(C34:U34)</f>
        <v>1429</v>
      </c>
      <c r="W34" s="27">
        <f>+D34</f>
        <v>104</v>
      </c>
      <c r="X34" s="27">
        <f t="shared" si="0"/>
        <v>7.2778166550034999</v>
      </c>
    </row>
    <row r="35" spans="1:24" s="37" customFormat="1" ht="12" customHeight="1" x14ac:dyDescent="0.15">
      <c r="A35" s="33"/>
      <c r="B35" s="28" t="s">
        <v>43</v>
      </c>
      <c r="C35" s="29">
        <f>AVERAGE(C33:C34)</f>
        <v>108</v>
      </c>
      <c r="D35" s="29">
        <f t="shared" ref="D35:V35" si="9">AVERAGE(D33:D34)</f>
        <v>77</v>
      </c>
      <c r="E35" s="29">
        <f t="shared" si="9"/>
        <v>0</v>
      </c>
      <c r="F35" s="29">
        <f t="shared" si="9"/>
        <v>20.5</v>
      </c>
      <c r="G35" s="29">
        <f t="shared" si="9"/>
        <v>0</v>
      </c>
      <c r="H35" s="29">
        <f t="shared" si="9"/>
        <v>0</v>
      </c>
      <c r="I35" s="29">
        <f t="shared" si="9"/>
        <v>425</v>
      </c>
      <c r="J35" s="29">
        <f t="shared" si="9"/>
        <v>0</v>
      </c>
      <c r="K35" s="29">
        <f t="shared" si="9"/>
        <v>0</v>
      </c>
      <c r="L35" s="29">
        <f t="shared" si="9"/>
        <v>0</v>
      </c>
      <c r="M35" s="29">
        <f t="shared" si="9"/>
        <v>533.5</v>
      </c>
      <c r="N35" s="29">
        <f t="shared" si="9"/>
        <v>0</v>
      </c>
      <c r="O35" s="29">
        <f t="shared" si="9"/>
        <v>0</v>
      </c>
      <c r="P35" s="29">
        <f t="shared" si="9"/>
        <v>0</v>
      </c>
      <c r="Q35" s="29">
        <f t="shared" si="9"/>
        <v>0</v>
      </c>
      <c r="R35" s="29">
        <f t="shared" si="9"/>
        <v>0</v>
      </c>
      <c r="S35" s="29">
        <f t="shared" si="9"/>
        <v>41</v>
      </c>
      <c r="T35" s="29">
        <f t="shared" si="9"/>
        <v>0</v>
      </c>
      <c r="U35" s="29">
        <f t="shared" si="9"/>
        <v>0</v>
      </c>
      <c r="V35" s="29">
        <f t="shared" si="9"/>
        <v>1205</v>
      </c>
      <c r="W35" s="34">
        <f>AVERAGE(W33:W34)</f>
        <v>77</v>
      </c>
      <c r="X35" s="35">
        <f t="shared" ref="X35:X59" si="10">IF(V35=0,0,(W35/V35)*100)</f>
        <v>6.3900414937759331</v>
      </c>
    </row>
    <row r="36" spans="1:24" ht="12" customHeight="1" x14ac:dyDescent="0.15">
      <c r="A36" s="23" t="s">
        <v>52</v>
      </c>
      <c r="B36" s="24">
        <v>44081</v>
      </c>
      <c r="C36" s="25">
        <v>44</v>
      </c>
      <c r="D36" s="26">
        <v>23</v>
      </c>
      <c r="E36" s="25">
        <v>0</v>
      </c>
      <c r="F36" s="25">
        <v>0</v>
      </c>
      <c r="G36" s="25">
        <v>0</v>
      </c>
      <c r="H36" s="25">
        <v>0</v>
      </c>
      <c r="I36" s="25">
        <v>79</v>
      </c>
      <c r="J36" s="25">
        <v>0</v>
      </c>
      <c r="K36" s="25">
        <v>0</v>
      </c>
      <c r="L36" s="25">
        <v>0</v>
      </c>
      <c r="M36" s="25">
        <v>66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5</v>
      </c>
      <c r="T36" s="25">
        <v>0</v>
      </c>
      <c r="U36" s="25">
        <v>0</v>
      </c>
      <c r="V36" s="27">
        <f>SUM(C36:U36)</f>
        <v>217</v>
      </c>
      <c r="W36" s="27">
        <f>+D36</f>
        <v>23</v>
      </c>
      <c r="X36" s="27">
        <f t="shared" si="10"/>
        <v>10.599078341013826</v>
      </c>
    </row>
    <row r="37" spans="1:24" ht="12" customHeight="1" x14ac:dyDescent="0.15">
      <c r="A37" s="23"/>
      <c r="B37" s="24">
        <v>44082</v>
      </c>
      <c r="C37" s="25">
        <v>22</v>
      </c>
      <c r="D37" s="26">
        <v>9</v>
      </c>
      <c r="E37" s="25">
        <v>0</v>
      </c>
      <c r="F37" s="25">
        <v>0</v>
      </c>
      <c r="G37" s="25">
        <v>0</v>
      </c>
      <c r="H37" s="25">
        <v>0</v>
      </c>
      <c r="I37" s="25">
        <v>187</v>
      </c>
      <c r="J37" s="25">
        <v>0</v>
      </c>
      <c r="K37" s="25">
        <v>0</v>
      </c>
      <c r="L37" s="25">
        <v>0</v>
      </c>
      <c r="M37" s="25">
        <v>8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1</v>
      </c>
      <c r="T37" s="25">
        <v>0</v>
      </c>
      <c r="U37" s="25">
        <v>0</v>
      </c>
      <c r="V37" s="27">
        <f>SUM(C37:U37)</f>
        <v>227</v>
      </c>
      <c r="W37" s="27">
        <f>+D37</f>
        <v>9</v>
      </c>
      <c r="X37" s="27">
        <f t="shared" si="10"/>
        <v>3.9647577092511015</v>
      </c>
    </row>
    <row r="38" spans="1:24" s="36" customFormat="1" ht="12" customHeight="1" x14ac:dyDescent="0.15">
      <c r="A38" s="33"/>
      <c r="B38" s="28" t="s">
        <v>43</v>
      </c>
      <c r="C38" s="29">
        <f>AVERAGE(C36:C37)</f>
        <v>33</v>
      </c>
      <c r="D38" s="29">
        <f t="shared" ref="D38:V38" si="11">AVERAGE(D36:D37)</f>
        <v>16</v>
      </c>
      <c r="E38" s="29">
        <f t="shared" si="11"/>
        <v>0</v>
      </c>
      <c r="F38" s="29">
        <f t="shared" si="11"/>
        <v>0</v>
      </c>
      <c r="G38" s="29">
        <f t="shared" si="11"/>
        <v>0</v>
      </c>
      <c r="H38" s="29">
        <f t="shared" si="11"/>
        <v>0</v>
      </c>
      <c r="I38" s="29">
        <f t="shared" si="11"/>
        <v>133</v>
      </c>
      <c r="J38" s="29">
        <f t="shared" si="11"/>
        <v>0</v>
      </c>
      <c r="K38" s="29">
        <f t="shared" si="11"/>
        <v>0</v>
      </c>
      <c r="L38" s="29">
        <f t="shared" si="11"/>
        <v>0</v>
      </c>
      <c r="M38" s="29">
        <f t="shared" si="11"/>
        <v>37</v>
      </c>
      <c r="N38" s="29">
        <f t="shared" si="11"/>
        <v>0</v>
      </c>
      <c r="O38" s="29">
        <f t="shared" si="11"/>
        <v>0</v>
      </c>
      <c r="P38" s="29">
        <f t="shared" si="11"/>
        <v>0</v>
      </c>
      <c r="Q38" s="29">
        <f t="shared" si="11"/>
        <v>0</v>
      </c>
      <c r="R38" s="29">
        <f t="shared" si="11"/>
        <v>0</v>
      </c>
      <c r="S38" s="29">
        <f t="shared" si="11"/>
        <v>3</v>
      </c>
      <c r="T38" s="29">
        <f t="shared" si="11"/>
        <v>0</v>
      </c>
      <c r="U38" s="29">
        <f t="shared" si="11"/>
        <v>0</v>
      </c>
      <c r="V38" s="29">
        <f t="shared" si="11"/>
        <v>222</v>
      </c>
      <c r="W38" s="34">
        <f>AVERAGE(W36:W37)</f>
        <v>16</v>
      </c>
      <c r="X38" s="35">
        <f t="shared" si="10"/>
        <v>7.2072072072072073</v>
      </c>
    </row>
    <row r="39" spans="1:24" ht="12" customHeight="1" x14ac:dyDescent="0.15">
      <c r="A39" s="23" t="s">
        <v>53</v>
      </c>
      <c r="B39" s="24">
        <v>44088</v>
      </c>
      <c r="C39" s="25">
        <v>12</v>
      </c>
      <c r="D39" s="26">
        <v>14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16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2</v>
      </c>
      <c r="T39" s="25">
        <v>0</v>
      </c>
      <c r="U39" s="25">
        <v>0</v>
      </c>
      <c r="V39" s="27">
        <f>SUM(C39:U39)</f>
        <v>44</v>
      </c>
      <c r="W39" s="27">
        <f>+D39</f>
        <v>14</v>
      </c>
      <c r="X39" s="27">
        <f t="shared" si="10"/>
        <v>31.818181818181817</v>
      </c>
    </row>
    <row r="40" spans="1:24" ht="12" customHeight="1" x14ac:dyDescent="0.15">
      <c r="A40" s="23"/>
      <c r="B40" s="24">
        <v>44089</v>
      </c>
      <c r="C40" s="25">
        <v>26</v>
      </c>
      <c r="D40" s="26">
        <v>19</v>
      </c>
      <c r="E40" s="25">
        <v>0</v>
      </c>
      <c r="F40" s="25">
        <v>1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88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5</v>
      </c>
      <c r="T40" s="25">
        <v>0</v>
      </c>
      <c r="U40" s="25">
        <v>0</v>
      </c>
      <c r="V40" s="27">
        <f>SUM(C40:U40)</f>
        <v>139</v>
      </c>
      <c r="W40" s="27">
        <f>+D40</f>
        <v>19</v>
      </c>
      <c r="X40" s="27">
        <f t="shared" si="10"/>
        <v>13.669064748201439</v>
      </c>
    </row>
    <row r="41" spans="1:24" s="36" customFormat="1" ht="12" customHeight="1" x14ac:dyDescent="0.15">
      <c r="A41" s="33"/>
      <c r="B41" s="28" t="s">
        <v>43</v>
      </c>
      <c r="C41" s="29">
        <f>AVERAGE(C39:C40)</f>
        <v>19</v>
      </c>
      <c r="D41" s="29">
        <f t="shared" ref="D41:V41" si="12">AVERAGE(D39:D40)</f>
        <v>16.5</v>
      </c>
      <c r="E41" s="29">
        <f t="shared" si="12"/>
        <v>0</v>
      </c>
      <c r="F41" s="29">
        <f t="shared" si="12"/>
        <v>0.5</v>
      </c>
      <c r="G41" s="29">
        <f t="shared" si="12"/>
        <v>0</v>
      </c>
      <c r="H41" s="29">
        <f t="shared" si="12"/>
        <v>0</v>
      </c>
      <c r="I41" s="29">
        <f t="shared" si="12"/>
        <v>0</v>
      </c>
      <c r="J41" s="29">
        <f t="shared" si="12"/>
        <v>0</v>
      </c>
      <c r="K41" s="29">
        <f t="shared" si="12"/>
        <v>0</v>
      </c>
      <c r="L41" s="29">
        <f t="shared" si="12"/>
        <v>0</v>
      </c>
      <c r="M41" s="29">
        <f t="shared" si="12"/>
        <v>52</v>
      </c>
      <c r="N41" s="29">
        <f t="shared" si="12"/>
        <v>0</v>
      </c>
      <c r="O41" s="29">
        <f t="shared" si="12"/>
        <v>0</v>
      </c>
      <c r="P41" s="29">
        <f t="shared" si="12"/>
        <v>0</v>
      </c>
      <c r="Q41" s="29">
        <f t="shared" si="12"/>
        <v>0</v>
      </c>
      <c r="R41" s="29">
        <f t="shared" si="12"/>
        <v>0</v>
      </c>
      <c r="S41" s="29">
        <f t="shared" si="12"/>
        <v>3.5</v>
      </c>
      <c r="T41" s="29">
        <f t="shared" si="12"/>
        <v>0</v>
      </c>
      <c r="U41" s="29">
        <f t="shared" si="12"/>
        <v>0</v>
      </c>
      <c r="V41" s="29">
        <f t="shared" si="12"/>
        <v>91.5</v>
      </c>
      <c r="W41" s="34">
        <f>AVERAGE(W39:W40)</f>
        <v>16.5</v>
      </c>
      <c r="X41" s="35">
        <f t="shared" si="10"/>
        <v>18.032786885245901</v>
      </c>
    </row>
    <row r="42" spans="1:24" ht="12" customHeight="1" x14ac:dyDescent="0.15">
      <c r="A42" s="23" t="s">
        <v>54</v>
      </c>
      <c r="B42" s="24">
        <v>44095</v>
      </c>
      <c r="C42" s="25">
        <v>3</v>
      </c>
      <c r="D42" s="26">
        <v>3</v>
      </c>
      <c r="E42" s="25">
        <v>0</v>
      </c>
      <c r="F42" s="25">
        <v>0</v>
      </c>
      <c r="G42" s="25">
        <v>0</v>
      </c>
      <c r="H42" s="25">
        <v>0</v>
      </c>
      <c r="I42" s="25">
        <v>6</v>
      </c>
      <c r="J42" s="25">
        <v>0</v>
      </c>
      <c r="K42" s="25">
        <v>0</v>
      </c>
      <c r="L42" s="25">
        <v>0</v>
      </c>
      <c r="M42" s="25">
        <v>6</v>
      </c>
      <c r="N42" s="25">
        <v>0</v>
      </c>
      <c r="O42" s="25">
        <v>1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7">
        <f>SUM(C42:U42)</f>
        <v>19</v>
      </c>
      <c r="W42" s="27">
        <f>+D42</f>
        <v>3</v>
      </c>
      <c r="X42" s="27">
        <f t="shared" si="10"/>
        <v>15.789473684210526</v>
      </c>
    </row>
    <row r="43" spans="1:24" ht="12" customHeight="1" x14ac:dyDescent="0.15">
      <c r="A43" s="23"/>
      <c r="B43" s="24">
        <v>44096</v>
      </c>
      <c r="C43" s="25">
        <v>9</v>
      </c>
      <c r="D43" s="26">
        <v>1</v>
      </c>
      <c r="E43" s="25">
        <v>0</v>
      </c>
      <c r="F43" s="25">
        <v>0</v>
      </c>
      <c r="G43" s="25">
        <v>0</v>
      </c>
      <c r="H43" s="25">
        <v>0</v>
      </c>
      <c r="I43" s="25">
        <v>3</v>
      </c>
      <c r="J43" s="25">
        <v>0</v>
      </c>
      <c r="K43" s="25">
        <v>0</v>
      </c>
      <c r="L43" s="25">
        <v>0</v>
      </c>
      <c r="M43" s="25">
        <v>14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7">
        <f>SUM(C43:U43)</f>
        <v>27</v>
      </c>
      <c r="W43" s="27">
        <f>+D43</f>
        <v>1</v>
      </c>
      <c r="X43" s="27">
        <f t="shared" si="10"/>
        <v>3.7037037037037033</v>
      </c>
    </row>
    <row r="44" spans="1:24" s="36" customFormat="1" ht="12" customHeight="1" x14ac:dyDescent="0.15">
      <c r="A44" s="31"/>
      <c r="B44" s="28" t="s">
        <v>43</v>
      </c>
      <c r="C44" s="29">
        <f>AVERAGE(C42:C43)</f>
        <v>6</v>
      </c>
      <c r="D44" s="29">
        <f t="shared" ref="D44:Q44" si="13">AVERAGE(D42:D43)</f>
        <v>2</v>
      </c>
      <c r="E44" s="29">
        <f t="shared" si="13"/>
        <v>0</v>
      </c>
      <c r="F44" s="29">
        <f t="shared" si="13"/>
        <v>0</v>
      </c>
      <c r="G44" s="29">
        <f t="shared" si="13"/>
        <v>0</v>
      </c>
      <c r="H44" s="29">
        <f t="shared" si="13"/>
        <v>0</v>
      </c>
      <c r="I44" s="29">
        <f t="shared" si="13"/>
        <v>4.5</v>
      </c>
      <c r="J44" s="29">
        <f t="shared" si="13"/>
        <v>0</v>
      </c>
      <c r="K44" s="29">
        <f t="shared" si="13"/>
        <v>0</v>
      </c>
      <c r="L44" s="29">
        <f t="shared" si="13"/>
        <v>0</v>
      </c>
      <c r="M44" s="29">
        <f t="shared" si="13"/>
        <v>10</v>
      </c>
      <c r="N44" s="29">
        <f t="shared" si="13"/>
        <v>0</v>
      </c>
      <c r="O44" s="29">
        <f t="shared" si="13"/>
        <v>0.5</v>
      </c>
      <c r="P44" s="29">
        <f t="shared" si="13"/>
        <v>0</v>
      </c>
      <c r="Q44" s="29">
        <f t="shared" si="13"/>
        <v>0</v>
      </c>
      <c r="R44" s="29">
        <v>0</v>
      </c>
      <c r="S44" s="29">
        <v>1</v>
      </c>
      <c r="T44" s="29">
        <f t="shared" ref="T44:V44" si="14">AVERAGE(T42:T43)</f>
        <v>0</v>
      </c>
      <c r="U44" s="29">
        <f t="shared" si="14"/>
        <v>0</v>
      </c>
      <c r="V44" s="29">
        <f t="shared" si="14"/>
        <v>23</v>
      </c>
      <c r="W44" s="35">
        <f>AVERAGE(W42:W43)</f>
        <v>2</v>
      </c>
      <c r="X44" s="35">
        <f t="shared" si="10"/>
        <v>8.695652173913043</v>
      </c>
    </row>
    <row r="45" spans="1:24" ht="12" customHeight="1" x14ac:dyDescent="0.15">
      <c r="A45" s="23" t="s">
        <v>55</v>
      </c>
      <c r="B45" s="24">
        <v>44102</v>
      </c>
      <c r="C45" s="25">
        <v>1</v>
      </c>
      <c r="D45" s="26">
        <v>6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8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7">
        <f>SUM(C45:U45)</f>
        <v>15</v>
      </c>
      <c r="W45" s="27">
        <f>+D45</f>
        <v>6</v>
      </c>
      <c r="X45" s="27">
        <f t="shared" si="10"/>
        <v>40</v>
      </c>
    </row>
    <row r="46" spans="1:24" ht="12" customHeight="1" x14ac:dyDescent="0.15">
      <c r="A46" s="23"/>
      <c r="B46" s="24">
        <v>44103</v>
      </c>
      <c r="C46" s="25">
        <v>9</v>
      </c>
      <c r="D46" s="26">
        <v>11</v>
      </c>
      <c r="E46" s="25">
        <v>0</v>
      </c>
      <c r="F46" s="25">
        <v>0</v>
      </c>
      <c r="G46" s="25">
        <v>0</v>
      </c>
      <c r="H46" s="25">
        <v>0</v>
      </c>
      <c r="I46" s="25">
        <v>14</v>
      </c>
      <c r="J46" s="25">
        <v>0</v>
      </c>
      <c r="K46" s="25">
        <v>0</v>
      </c>
      <c r="L46" s="25">
        <v>0</v>
      </c>
      <c r="M46" s="25">
        <v>57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7">
        <f>SUM(C46:U46)</f>
        <v>91</v>
      </c>
      <c r="W46" s="27">
        <f>+D46</f>
        <v>11</v>
      </c>
      <c r="X46" s="27">
        <f t="shared" si="10"/>
        <v>12.087912087912088</v>
      </c>
    </row>
    <row r="47" spans="1:24" ht="12" customHeight="1" x14ac:dyDescent="0.15">
      <c r="A47" s="33"/>
      <c r="B47" s="28" t="s">
        <v>43</v>
      </c>
      <c r="C47" s="29">
        <f>AVERAGE(C45:C46)</f>
        <v>5</v>
      </c>
      <c r="D47" s="29">
        <f t="shared" ref="D47:V47" si="15">AVERAGE(D45:D46)</f>
        <v>8.5</v>
      </c>
      <c r="E47" s="29">
        <f t="shared" si="15"/>
        <v>0</v>
      </c>
      <c r="F47" s="29">
        <f t="shared" si="15"/>
        <v>0</v>
      </c>
      <c r="G47" s="29">
        <f t="shared" si="15"/>
        <v>0</v>
      </c>
      <c r="H47" s="29">
        <f t="shared" si="15"/>
        <v>0</v>
      </c>
      <c r="I47" s="29">
        <f t="shared" si="15"/>
        <v>7</v>
      </c>
      <c r="J47" s="29">
        <f t="shared" si="15"/>
        <v>0</v>
      </c>
      <c r="K47" s="29">
        <f t="shared" si="15"/>
        <v>0</v>
      </c>
      <c r="L47" s="29">
        <f t="shared" si="15"/>
        <v>0</v>
      </c>
      <c r="M47" s="29">
        <f t="shared" si="15"/>
        <v>32.5</v>
      </c>
      <c r="N47" s="29">
        <f t="shared" si="15"/>
        <v>0</v>
      </c>
      <c r="O47" s="29">
        <f t="shared" si="15"/>
        <v>0</v>
      </c>
      <c r="P47" s="29">
        <f t="shared" si="15"/>
        <v>0</v>
      </c>
      <c r="Q47" s="29">
        <f t="shared" si="15"/>
        <v>0</v>
      </c>
      <c r="R47" s="29">
        <f t="shared" si="15"/>
        <v>0</v>
      </c>
      <c r="S47" s="29">
        <f t="shared" si="15"/>
        <v>0</v>
      </c>
      <c r="T47" s="29">
        <f t="shared" si="15"/>
        <v>0</v>
      </c>
      <c r="U47" s="29">
        <f t="shared" si="15"/>
        <v>0</v>
      </c>
      <c r="V47" s="29">
        <f t="shared" si="15"/>
        <v>53</v>
      </c>
      <c r="W47" s="29">
        <f>AVERAGE(W45:W46)</f>
        <v>8.5</v>
      </c>
      <c r="X47" s="30">
        <f t="shared" si="10"/>
        <v>16.037735849056602</v>
      </c>
    </row>
    <row r="48" spans="1:24" ht="12" hidden="1" customHeight="1" x14ac:dyDescent="0.15">
      <c r="A48" s="23" t="s">
        <v>56</v>
      </c>
      <c r="B48" s="24">
        <v>44109</v>
      </c>
      <c r="C48" s="25"/>
      <c r="D48" s="26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7">
        <f>SUM(C48:U48)</f>
        <v>0</v>
      </c>
      <c r="W48" s="27">
        <f>+D48</f>
        <v>0</v>
      </c>
      <c r="X48" s="27">
        <f t="shared" si="10"/>
        <v>0</v>
      </c>
    </row>
    <row r="49" spans="1:24" ht="12" hidden="1" customHeight="1" x14ac:dyDescent="0.15">
      <c r="A49" s="23"/>
      <c r="B49" s="24">
        <v>44110</v>
      </c>
      <c r="C49" s="25"/>
      <c r="D49" s="26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7">
        <f>SUM(C49:U49)</f>
        <v>0</v>
      </c>
      <c r="W49" s="27">
        <f>+D49</f>
        <v>0</v>
      </c>
      <c r="X49" s="27">
        <f t="shared" si="10"/>
        <v>0</v>
      </c>
    </row>
    <row r="50" spans="1:24" s="37" customFormat="1" ht="12" hidden="1" customHeight="1" x14ac:dyDescent="0.15">
      <c r="A50" s="33"/>
      <c r="B50" s="28" t="s">
        <v>43</v>
      </c>
      <c r="C50" s="29" t="e">
        <f>AVERAGE(C48:C49)</f>
        <v>#DIV/0!</v>
      </c>
      <c r="D50" s="29" t="e">
        <f t="shared" ref="D50:V50" si="16">AVERAGE(D48:D49)</f>
        <v>#DIV/0!</v>
      </c>
      <c r="E50" s="29" t="e">
        <f t="shared" si="16"/>
        <v>#DIV/0!</v>
      </c>
      <c r="F50" s="29" t="e">
        <f t="shared" si="16"/>
        <v>#DIV/0!</v>
      </c>
      <c r="G50" s="29" t="e">
        <f t="shared" si="16"/>
        <v>#DIV/0!</v>
      </c>
      <c r="H50" s="29" t="e">
        <f t="shared" si="16"/>
        <v>#DIV/0!</v>
      </c>
      <c r="I50" s="29" t="e">
        <f t="shared" si="16"/>
        <v>#DIV/0!</v>
      </c>
      <c r="J50" s="29" t="e">
        <f t="shared" si="16"/>
        <v>#DIV/0!</v>
      </c>
      <c r="K50" s="29" t="e">
        <f t="shared" si="16"/>
        <v>#DIV/0!</v>
      </c>
      <c r="L50" s="29" t="e">
        <f t="shared" si="16"/>
        <v>#DIV/0!</v>
      </c>
      <c r="M50" s="29" t="e">
        <f t="shared" si="16"/>
        <v>#DIV/0!</v>
      </c>
      <c r="N50" s="29" t="e">
        <f t="shared" si="16"/>
        <v>#DIV/0!</v>
      </c>
      <c r="O50" s="29" t="e">
        <f t="shared" si="16"/>
        <v>#DIV/0!</v>
      </c>
      <c r="P50" s="29" t="e">
        <f t="shared" si="16"/>
        <v>#DIV/0!</v>
      </c>
      <c r="Q50" s="29" t="e">
        <f t="shared" si="16"/>
        <v>#DIV/0!</v>
      </c>
      <c r="R50" s="29" t="e">
        <f t="shared" si="16"/>
        <v>#DIV/0!</v>
      </c>
      <c r="S50" s="29" t="e">
        <f t="shared" si="16"/>
        <v>#DIV/0!</v>
      </c>
      <c r="T50" s="29" t="e">
        <f t="shared" si="16"/>
        <v>#DIV/0!</v>
      </c>
      <c r="U50" s="29" t="e">
        <f t="shared" si="16"/>
        <v>#DIV/0!</v>
      </c>
      <c r="V50" s="29">
        <f t="shared" si="16"/>
        <v>0</v>
      </c>
      <c r="W50" s="34">
        <f>AVERAGE(W48:W49)</f>
        <v>0</v>
      </c>
      <c r="X50" s="35">
        <f t="shared" si="10"/>
        <v>0</v>
      </c>
    </row>
    <row r="51" spans="1:24" ht="12" hidden="1" customHeight="1" x14ac:dyDescent="0.15">
      <c r="A51" s="23" t="s">
        <v>57</v>
      </c>
      <c r="B51" s="24">
        <v>44116</v>
      </c>
      <c r="C51" s="25"/>
      <c r="D51" s="26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7">
        <f>SUM(C51:U51)</f>
        <v>0</v>
      </c>
      <c r="W51" s="27">
        <f>+D51</f>
        <v>0</v>
      </c>
      <c r="X51" s="27">
        <f t="shared" si="10"/>
        <v>0</v>
      </c>
    </row>
    <row r="52" spans="1:24" ht="12" hidden="1" customHeight="1" x14ac:dyDescent="0.15">
      <c r="A52" s="23"/>
      <c r="B52" s="24">
        <v>44117</v>
      </c>
      <c r="C52" s="25"/>
      <c r="D52" s="26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7">
        <f>SUM(C52:U52)</f>
        <v>0</v>
      </c>
      <c r="W52" s="27">
        <f>+D52</f>
        <v>0</v>
      </c>
      <c r="X52" s="27">
        <f t="shared" si="10"/>
        <v>0</v>
      </c>
    </row>
    <row r="53" spans="1:24" s="36" customFormat="1" ht="12" hidden="1" customHeight="1" x14ac:dyDescent="0.15">
      <c r="A53" s="31"/>
      <c r="B53" s="28" t="s">
        <v>43</v>
      </c>
      <c r="C53" s="29" t="e">
        <f>AVERAGE(C51:C52)</f>
        <v>#DIV/0!</v>
      </c>
      <c r="D53" s="29" t="e">
        <f t="shared" ref="D53:V53" si="17">AVERAGE(D51:D52)</f>
        <v>#DIV/0!</v>
      </c>
      <c r="E53" s="29" t="e">
        <f t="shared" si="17"/>
        <v>#DIV/0!</v>
      </c>
      <c r="F53" s="29" t="e">
        <f t="shared" si="17"/>
        <v>#DIV/0!</v>
      </c>
      <c r="G53" s="29" t="e">
        <f t="shared" si="17"/>
        <v>#DIV/0!</v>
      </c>
      <c r="H53" s="29" t="e">
        <f t="shared" si="17"/>
        <v>#DIV/0!</v>
      </c>
      <c r="I53" s="29" t="e">
        <f t="shared" si="17"/>
        <v>#DIV/0!</v>
      </c>
      <c r="J53" s="29" t="e">
        <f t="shared" si="17"/>
        <v>#DIV/0!</v>
      </c>
      <c r="K53" s="29" t="e">
        <f t="shared" si="17"/>
        <v>#DIV/0!</v>
      </c>
      <c r="L53" s="29" t="e">
        <f t="shared" si="17"/>
        <v>#DIV/0!</v>
      </c>
      <c r="M53" s="29" t="e">
        <f t="shared" si="17"/>
        <v>#DIV/0!</v>
      </c>
      <c r="N53" s="29" t="e">
        <f t="shared" si="17"/>
        <v>#DIV/0!</v>
      </c>
      <c r="O53" s="29" t="e">
        <f t="shared" si="17"/>
        <v>#DIV/0!</v>
      </c>
      <c r="P53" s="29" t="e">
        <f t="shared" si="17"/>
        <v>#DIV/0!</v>
      </c>
      <c r="Q53" s="29" t="e">
        <f t="shared" si="17"/>
        <v>#DIV/0!</v>
      </c>
      <c r="R53" s="29" t="e">
        <f t="shared" si="17"/>
        <v>#DIV/0!</v>
      </c>
      <c r="S53" s="29" t="e">
        <f t="shared" si="17"/>
        <v>#DIV/0!</v>
      </c>
      <c r="T53" s="29" t="e">
        <f t="shared" si="17"/>
        <v>#DIV/0!</v>
      </c>
      <c r="U53" s="29" t="e">
        <f t="shared" si="17"/>
        <v>#DIV/0!</v>
      </c>
      <c r="V53" s="29">
        <f t="shared" si="17"/>
        <v>0</v>
      </c>
      <c r="W53" s="34">
        <f>AVERAGE(W51:W52)</f>
        <v>0</v>
      </c>
      <c r="X53" s="35">
        <f t="shared" si="10"/>
        <v>0</v>
      </c>
    </row>
    <row r="54" spans="1:24" ht="12" hidden="1" customHeight="1" x14ac:dyDescent="0.15">
      <c r="A54" s="23" t="s">
        <v>58</v>
      </c>
      <c r="B54" s="24">
        <v>44123</v>
      </c>
      <c r="C54" s="25"/>
      <c r="D54" s="26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7">
        <f>SUM(C54:U54)</f>
        <v>0</v>
      </c>
      <c r="W54" s="27">
        <f>+D54</f>
        <v>0</v>
      </c>
      <c r="X54" s="27">
        <f t="shared" si="10"/>
        <v>0</v>
      </c>
    </row>
    <row r="55" spans="1:24" ht="10.5" hidden="1" customHeight="1" x14ac:dyDescent="0.15">
      <c r="A55" s="23"/>
      <c r="B55" s="24">
        <v>44124</v>
      </c>
      <c r="C55" s="25"/>
      <c r="D55" s="26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7">
        <f>SUM(C55:U55)</f>
        <v>0</v>
      </c>
      <c r="W55" s="27">
        <f>+D55</f>
        <v>0</v>
      </c>
      <c r="X55" s="27">
        <f t="shared" si="10"/>
        <v>0</v>
      </c>
    </row>
    <row r="56" spans="1:24" ht="12.75" hidden="1" customHeight="1" x14ac:dyDescent="0.15">
      <c r="A56" s="33"/>
      <c r="B56" s="28" t="s">
        <v>43</v>
      </c>
      <c r="C56" s="29" t="e">
        <f>AVERAGE(C54:C55)</f>
        <v>#DIV/0!</v>
      </c>
      <c r="D56" s="29" t="e">
        <f t="shared" ref="D56:V56" si="18">AVERAGE(D54:D55)</f>
        <v>#DIV/0!</v>
      </c>
      <c r="E56" s="29" t="e">
        <f t="shared" si="18"/>
        <v>#DIV/0!</v>
      </c>
      <c r="F56" s="29" t="e">
        <f t="shared" si="18"/>
        <v>#DIV/0!</v>
      </c>
      <c r="G56" s="29" t="e">
        <f t="shared" si="18"/>
        <v>#DIV/0!</v>
      </c>
      <c r="H56" s="29" t="e">
        <f t="shared" si="18"/>
        <v>#DIV/0!</v>
      </c>
      <c r="I56" s="29" t="e">
        <f t="shared" si="18"/>
        <v>#DIV/0!</v>
      </c>
      <c r="J56" s="29" t="e">
        <f t="shared" si="18"/>
        <v>#DIV/0!</v>
      </c>
      <c r="K56" s="29" t="e">
        <f t="shared" si="18"/>
        <v>#DIV/0!</v>
      </c>
      <c r="L56" s="29" t="e">
        <f t="shared" si="18"/>
        <v>#DIV/0!</v>
      </c>
      <c r="M56" s="29" t="e">
        <f t="shared" si="18"/>
        <v>#DIV/0!</v>
      </c>
      <c r="N56" s="29" t="e">
        <f t="shared" si="18"/>
        <v>#DIV/0!</v>
      </c>
      <c r="O56" s="29" t="e">
        <f t="shared" si="18"/>
        <v>#DIV/0!</v>
      </c>
      <c r="P56" s="29" t="e">
        <f t="shared" si="18"/>
        <v>#DIV/0!</v>
      </c>
      <c r="Q56" s="29" t="e">
        <f t="shared" si="18"/>
        <v>#DIV/0!</v>
      </c>
      <c r="R56" s="29" t="e">
        <f t="shared" si="18"/>
        <v>#DIV/0!</v>
      </c>
      <c r="S56" s="29" t="e">
        <f t="shared" si="18"/>
        <v>#DIV/0!</v>
      </c>
      <c r="T56" s="29" t="e">
        <f t="shared" si="18"/>
        <v>#DIV/0!</v>
      </c>
      <c r="U56" s="29" t="e">
        <f t="shared" si="18"/>
        <v>#DIV/0!</v>
      </c>
      <c r="V56" s="29">
        <f t="shared" si="18"/>
        <v>0</v>
      </c>
      <c r="W56" s="29">
        <f>AVERAGE(W54:W55)</f>
        <v>0</v>
      </c>
      <c r="X56" s="30">
        <f t="shared" si="10"/>
        <v>0</v>
      </c>
    </row>
    <row r="57" spans="1:24" ht="17.25" hidden="1" customHeight="1" x14ac:dyDescent="0.15">
      <c r="A57" s="23" t="s">
        <v>59</v>
      </c>
      <c r="B57" s="24">
        <v>44130</v>
      </c>
      <c r="C57" s="25"/>
      <c r="D57" s="26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7">
        <f>SUM(C57:U57)</f>
        <v>0</v>
      </c>
      <c r="W57" s="27">
        <f>+D57</f>
        <v>0</v>
      </c>
      <c r="X57" s="27">
        <f>IF(V57=0,0,(W57/V57)*100)</f>
        <v>0</v>
      </c>
    </row>
    <row r="58" spans="1:24" ht="18.75" hidden="1" customHeight="1" x14ac:dyDescent="0.15">
      <c r="B58" s="24">
        <v>44131</v>
      </c>
      <c r="C58" s="25"/>
      <c r="D58" s="26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7">
        <f>SUM(C58:U58)</f>
        <v>0</v>
      </c>
      <c r="W58" s="27">
        <f>+D58</f>
        <v>0</v>
      </c>
      <c r="X58" s="27">
        <f t="shared" si="10"/>
        <v>0</v>
      </c>
    </row>
    <row r="59" spans="1:24" s="36" customFormat="1" ht="9.75" hidden="1" customHeight="1" x14ac:dyDescent="0.15">
      <c r="B59" s="28" t="s">
        <v>43</v>
      </c>
      <c r="C59" s="29" t="e">
        <f>AVERAGE(C57:C58)</f>
        <v>#DIV/0!</v>
      </c>
      <c r="D59" s="29" t="e">
        <f t="shared" ref="D59:W59" si="19">AVERAGE(D57:D58)</f>
        <v>#DIV/0!</v>
      </c>
      <c r="E59" s="29" t="e">
        <f t="shared" si="19"/>
        <v>#DIV/0!</v>
      </c>
      <c r="F59" s="29" t="e">
        <f t="shared" si="19"/>
        <v>#DIV/0!</v>
      </c>
      <c r="G59" s="29" t="e">
        <f t="shared" si="19"/>
        <v>#DIV/0!</v>
      </c>
      <c r="H59" s="29" t="e">
        <f t="shared" si="19"/>
        <v>#DIV/0!</v>
      </c>
      <c r="I59" s="29" t="e">
        <f t="shared" si="19"/>
        <v>#DIV/0!</v>
      </c>
      <c r="J59" s="29" t="e">
        <f t="shared" si="19"/>
        <v>#DIV/0!</v>
      </c>
      <c r="K59" s="29" t="e">
        <f t="shared" si="19"/>
        <v>#DIV/0!</v>
      </c>
      <c r="L59" s="29" t="e">
        <f t="shared" si="19"/>
        <v>#DIV/0!</v>
      </c>
      <c r="M59" s="29" t="e">
        <f t="shared" si="19"/>
        <v>#DIV/0!</v>
      </c>
      <c r="N59" s="29" t="e">
        <f t="shared" si="19"/>
        <v>#DIV/0!</v>
      </c>
      <c r="O59" s="29" t="e">
        <f t="shared" si="19"/>
        <v>#DIV/0!</v>
      </c>
      <c r="P59" s="29" t="e">
        <f t="shared" si="19"/>
        <v>#DIV/0!</v>
      </c>
      <c r="Q59" s="29" t="e">
        <f t="shared" si="19"/>
        <v>#DIV/0!</v>
      </c>
      <c r="R59" s="29" t="e">
        <f t="shared" si="19"/>
        <v>#DIV/0!</v>
      </c>
      <c r="S59" s="29" t="e">
        <f t="shared" si="19"/>
        <v>#DIV/0!</v>
      </c>
      <c r="T59" s="29" t="e">
        <f t="shared" si="19"/>
        <v>#DIV/0!</v>
      </c>
      <c r="U59" s="29" t="e">
        <f t="shared" si="19"/>
        <v>#DIV/0!</v>
      </c>
      <c r="V59" s="29">
        <f t="shared" si="19"/>
        <v>0</v>
      </c>
      <c r="W59" s="34">
        <f t="shared" si="19"/>
        <v>0</v>
      </c>
      <c r="X59" s="35">
        <f t="shared" si="10"/>
        <v>0</v>
      </c>
    </row>
    <row r="61" spans="1:24" x14ac:dyDescent="0.15">
      <c r="B61" s="42" t="s">
        <v>66</v>
      </c>
      <c r="C61" s="43">
        <f>SUM(C9:C10,C12:C13,C15:C16,C18:C19,C21:C22,C24:C25,C27:C28,C30:C31,C33:C34,C36:C37,C39:C40,C42:C43,C45:C46)</f>
        <v>641</v>
      </c>
      <c r="D61" s="43">
        <f t="shared" ref="D61:X61" si="20">SUM(D9:D10,D12:D13,D15:D16,D18:D19,D21:D22,D24:D25,D27:D28,D30:D31,D33:D34,D36:D37,D39:D40,D42:D43,D45:D46)</f>
        <v>344</v>
      </c>
      <c r="E61" s="43">
        <f t="shared" si="20"/>
        <v>0</v>
      </c>
      <c r="F61" s="43">
        <f t="shared" si="20"/>
        <v>218</v>
      </c>
      <c r="G61" s="43">
        <f t="shared" si="20"/>
        <v>0</v>
      </c>
      <c r="H61" s="43">
        <f t="shared" si="20"/>
        <v>0</v>
      </c>
      <c r="I61" s="43">
        <f t="shared" si="20"/>
        <v>5532</v>
      </c>
      <c r="J61" s="43">
        <f t="shared" si="20"/>
        <v>0</v>
      </c>
      <c r="K61" s="43">
        <f t="shared" si="20"/>
        <v>0</v>
      </c>
      <c r="L61" s="43">
        <f t="shared" si="20"/>
        <v>2</v>
      </c>
      <c r="M61" s="43">
        <f t="shared" si="20"/>
        <v>3319</v>
      </c>
      <c r="N61" s="43">
        <f t="shared" si="20"/>
        <v>0</v>
      </c>
      <c r="O61" s="43">
        <f t="shared" si="20"/>
        <v>17</v>
      </c>
      <c r="P61" s="43">
        <f t="shared" si="20"/>
        <v>0</v>
      </c>
      <c r="Q61" s="43">
        <f t="shared" si="20"/>
        <v>0</v>
      </c>
      <c r="R61" s="43">
        <f t="shared" si="20"/>
        <v>0</v>
      </c>
      <c r="S61" s="43">
        <f t="shared" si="20"/>
        <v>175</v>
      </c>
      <c r="T61" s="43">
        <f t="shared" si="20"/>
        <v>0</v>
      </c>
      <c r="U61" s="43">
        <f t="shared" si="20"/>
        <v>0</v>
      </c>
      <c r="V61" s="43">
        <f t="shared" si="20"/>
        <v>10248</v>
      </c>
      <c r="W61" s="43">
        <f t="shared" si="20"/>
        <v>344</v>
      </c>
      <c r="X61" s="43">
        <f t="shared" si="20"/>
        <v>170.82235958147564</v>
      </c>
    </row>
  </sheetData>
  <autoFilter ref="A7:X59"/>
  <mergeCells count="7">
    <mergeCell ref="B1:X1"/>
    <mergeCell ref="C3:J3"/>
    <mergeCell ref="C4:J4"/>
    <mergeCell ref="C5:J5"/>
    <mergeCell ref="V7:V8"/>
    <mergeCell ref="W7:W8"/>
    <mergeCell ref="X7:X8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충남보연 (2)</vt:lpstr>
      <vt:lpstr>'충남보연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USER</cp:lastModifiedBy>
  <dcterms:created xsi:type="dcterms:W3CDTF">2018-03-14T05:15:09Z</dcterms:created>
  <dcterms:modified xsi:type="dcterms:W3CDTF">2020-10-12T00:45:42Z</dcterms:modified>
</cp:coreProperties>
</file>