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5.xml" ContentType="application/vnd.openxmlformats-officedocument.spreadsheetml.comment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vmlDrawing2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Upstairs_Downstairs" sheetId="1" state="visible" r:id="rId2"/>
    <sheet name="Jog_Walk" sheetId="2" state="visible" r:id="rId3"/>
    <sheet name="Stand_Sit" sheetId="3" state="visible" r:id="rId4"/>
    <sheet name="Sanity Check" sheetId="4" state="visible" r:id="rId5"/>
    <sheet name="Main-Alkek-Main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24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Just manually typed the date here,  used ‘ at beginning to force text field.</t>
        </r>
      </text>
    </comment>
    <comment ref="D24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Formulas below convert the date to text so the CONCAT will work.
</t>
        </r>
      </text>
    </comment>
    <comment ref="F3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run e4_get_X_y_sub to get start and end tag times - will fail due to lack of csv but times will be displayed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80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Just manually typed the date here,  used ‘ at beginning to force text field.</t>
        </r>
      </text>
    </comment>
    <comment ref="D80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Formulas below convert the date to text so the CONCAT will work.
</t>
        </r>
      </text>
    </comment>
  </commentList>
</comments>
</file>

<file path=xl/sharedStrings.xml><?xml version="1.0" encoding="utf-8"?>
<sst xmlns="http://schemas.openxmlformats.org/spreadsheetml/2006/main" count="203" uniqueCount="50">
  <si>
    <t xml:space="preserve">e4 data and video reconcile</t>
  </si>
  <si>
    <t xml:space="preserve">Video File 2021_1001_114948_022.mp4</t>
  </si>
  <si>
    <t xml:space="preserve">e4 File 1633107019_A01F11</t>
  </si>
  <si>
    <t xml:space="preserve">Start Sync</t>
  </si>
  <si>
    <t xml:space="preserve">End Sync</t>
  </si>
  <si>
    <t xml:space="preserve">= Delta Video to E4 (seconds)</t>
  </si>
  <si>
    <t xml:space="preserve">Activity/Time from video</t>
  </si>
  <si>
    <t xml:space="preserve">Start</t>
  </si>
  <si>
    <t xml:space="preserve">Stop</t>
  </si>
  <si>
    <t xml:space="preserve">Duration</t>
  </si>
  <si>
    <t xml:space="preserve">Upstairs</t>
  </si>
  <si>
    <t xml:space="preserve">Downstairs</t>
  </si>
  <si>
    <t xml:space="preserve">Setup text to be able to cut and paste for csv file</t>
  </si>
  <si>
    <t xml:space="preserve">hrs offset (UTC/GMT vs central in video)</t>
  </si>
  <si>
    <t xml:space="preserve">Finish</t>
  </si>
  <si>
    <t xml:space="preserve">Paste text below into editor and save as &lt;fname&gt;_labels.csv</t>
  </si>
  <si>
    <t xml:space="preserve">YYYY:MM:DD</t>
  </si>
  <si>
    <t xml:space="preserve">HH:MM:SS</t>
  </si>
  <si>
    <t xml:space="preserve">label</t>
  </si>
  <si>
    <t xml:space="preserve">instance</t>
  </si>
  <si>
    <t xml:space="preserve">sub</t>
  </si>
  <si>
    <t xml:space="preserve">2021:10:01</t>
  </si>
  <si>
    <t xml:space="preserve">e4 data and video reconcile subject 2 10/1//2021</t>
  </si>
  <si>
    <t xml:space="preserve">Video File 2021_1001_121153_023.mp4</t>
  </si>
  <si>
    <t xml:space="preserve">e4 file 1633108344_A01F11</t>
  </si>
  <si>
    <t xml:space="preserve">End Sync (out of frame)</t>
  </si>
  <si>
    <t xml:space="preserve">Walking</t>
  </si>
  <si>
    <t xml:space="preserve">Jogging</t>
  </si>
  <si>
    <t xml:space="preserve">Video Continues</t>
  </si>
  <si>
    <t xml:space="preserve">e4 data and video reconcile 11/24/2019</t>
  </si>
  <si>
    <t xml:space="preserve">Video File 2021_1001_123520_024</t>
  </si>
  <si>
    <t xml:space="preserve">e4 file 1633109744_A01F11</t>
  </si>
  <si>
    <t xml:space="preserve">Start Sync  (out of frame)</t>
  </si>
  <si>
    <t xml:space="preserve">Standing</t>
  </si>
  <si>
    <t xml:space="preserve">Sitting</t>
  </si>
  <si>
    <t xml:space="preserve">Output Value Counts</t>
  </si>
  <si>
    <t xml:space="preserve">samples/second</t>
  </si>
  <si>
    <t xml:space="preserve">upstairs</t>
  </si>
  <si>
    <t xml:space="preserve">seconds</t>
  </si>
  <si>
    <t xml:space="preserve">downstairs</t>
  </si>
  <si>
    <t xml:space="preserve">sitting</t>
  </si>
  <si>
    <t xml:space="preserve">jogging</t>
  </si>
  <si>
    <t xml:space="preserve">walking</t>
  </si>
  <si>
    <t xml:space="preserve">standing</t>
  </si>
  <si>
    <t xml:space="preserve">total</t>
  </si>
  <si>
    <t xml:space="preserve">minutes</t>
  </si>
  <si>
    <t xml:space="preserve">e4 data and video reconcile - this segment took 36 minutes for Gentry to label</t>
  </si>
  <si>
    <t xml:space="preserve">Video File 794457.mp4</t>
  </si>
  <si>
    <t xml:space="preserve">e4 File 1574625540_A01F11.zip</t>
  </si>
  <si>
    <t xml:space="preserve">Length of recording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</si>
</sst>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h:mm:ss"/>
    <numFmt numFmtId="166" formatCode="[h]:mm:ss;@"/>
    <numFmt numFmtId="167" formatCode="0.00"/>
    <numFmt numFmtId="168" formatCode="General"/>
    <numFmt numFmtId="169" formatCode="m/d/yyyy"/>
    <numFmt numFmtId="170" formatCode="h:mm:ss;@"/>
    <numFmt numFmtId="171" formatCode="0.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0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9E1F2"/>
      </patternFill>
    </fill>
    <fill>
      <patternFill patternType="solid">
        <fgColor rgb="FFD0CECE"/>
        <bgColor rgb="FFD9E1F2"/>
      </patternFill>
    </fill>
    <fill>
      <patternFill patternType="solid">
        <fgColor rgb="FFD9E1F2"/>
        <bgColor rgb="FFE7E6E6"/>
      </patternFill>
    </fill>
    <fill>
      <patternFill patternType="solid">
        <fgColor rgb="FFFFF2CC"/>
        <bgColor rgb="FFE7E6E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D9E1F2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203040</xdr:colOff>
      <xdr:row>24</xdr:row>
      <xdr:rowOff>25560</xdr:rowOff>
    </xdr:from>
    <xdr:to>
      <xdr:col>1</xdr:col>
      <xdr:colOff>393120</xdr:colOff>
      <xdr:row>35</xdr:row>
      <xdr:rowOff>190440</xdr:rowOff>
    </xdr:to>
    <xdr:sp>
      <xdr:nvSpPr>
        <xdr:cNvPr id="0" name="CustomShape 1"/>
        <xdr:cNvSpPr/>
      </xdr:nvSpPr>
      <xdr:spPr>
        <a:xfrm>
          <a:off x="203040" y="4597560"/>
          <a:ext cx="2768760" cy="226008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In order to give flexibility in the Python code, each label has a start and finish time.   That way if there are in-between setups they can be skipped over.   In this specific case the activities were transistioned immediately, so in Excel they are just copied.   As is the date - it is included redundantly in the csv to simplify the python processing using datetime.</a:t>
          </a: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76320</xdr:colOff>
      <xdr:row>22</xdr:row>
      <xdr:rowOff>127080</xdr:rowOff>
    </xdr:from>
    <xdr:to>
      <xdr:col>12</xdr:col>
      <xdr:colOff>164880</xdr:colOff>
      <xdr:row>25</xdr:row>
      <xdr:rowOff>25200</xdr:rowOff>
    </xdr:to>
    <xdr:sp>
      <xdr:nvSpPr>
        <xdr:cNvPr id="1" name="CustomShape 1"/>
        <xdr:cNvSpPr/>
      </xdr:nvSpPr>
      <xdr:spPr>
        <a:xfrm>
          <a:off x="5633640" y="4317840"/>
          <a:ext cx="10937520" cy="4698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Important note:  This data set is single subject, however 11, 12, 13 were used as subject numbers so the different segments would be assigned to train/validate/test as if there were multiple subjects.</a:t>
          </a: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232920</xdr:colOff>
      <xdr:row>85</xdr:row>
      <xdr:rowOff>128520</xdr:rowOff>
    </xdr:from>
    <xdr:to>
      <xdr:col>1</xdr:col>
      <xdr:colOff>423000</xdr:colOff>
      <xdr:row>97</xdr:row>
      <xdr:rowOff>104760</xdr:rowOff>
    </xdr:to>
    <xdr:sp>
      <xdr:nvSpPr>
        <xdr:cNvPr id="2" name="CustomShape 1"/>
        <xdr:cNvSpPr/>
      </xdr:nvSpPr>
      <xdr:spPr>
        <a:xfrm>
          <a:off x="232920" y="15025320"/>
          <a:ext cx="2768760" cy="207936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In order to give flexibility in the 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Python code, each label has a start 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and finish time.   That way if there 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are in-between setups they can be 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skipped over.   In this specific case 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the activities were transistioned 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immediately, so in Excel they are 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just copied.   As is the date - it is 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included redundantly in the csv to 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simplify the python processing 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using datetime.</a:t>
          </a: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5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I39" activeCellId="0" sqref="I39"/>
    </sheetView>
  </sheetViews>
  <sheetFormatPr defaultColWidth="8.8359375" defaultRowHeight="15" zeroHeight="false" outlineLevelRow="0" outlineLevelCol="0"/>
  <cols>
    <col collapsed="false" customWidth="true" hidden="false" outlineLevel="0" max="1" min="1" style="0" width="29"/>
    <col collapsed="false" customWidth="true" hidden="false" outlineLevel="0" max="3" min="3" style="0" width="11.17"/>
    <col collapsed="false" customWidth="true" hidden="false" outlineLevel="0" max="5" min="5" style="0" width="10.83"/>
    <col collapsed="false" customWidth="true" hidden="false" outlineLevel="0" max="6" min="6" style="0" width="10"/>
    <col collapsed="false" customWidth="true" hidden="false" outlineLevel="0" max="7" min="7" style="0" width="14.17"/>
    <col collapsed="false" customWidth="true" hidden="false" outlineLevel="0" max="8" min="8" style="0" width="8.16"/>
    <col collapsed="false" customWidth="true" hidden="false" outlineLevel="0" max="11" min="11" style="0" width="45.33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1" t="s">
        <v>1</v>
      </c>
      <c r="F2" s="1" t="s">
        <v>2</v>
      </c>
    </row>
    <row r="3" customFormat="false" ht="15" hidden="false" customHeight="false" outlineLevel="0" collapsed="false">
      <c r="A3" s="0" t="s">
        <v>3</v>
      </c>
      <c r="B3" s="2" t="n">
        <v>0.493958333333333</v>
      </c>
      <c r="F3" s="0" t="n">
        <v>1633107053.81</v>
      </c>
      <c r="G3" s="2" t="n">
        <f aca="false">(F3/86400)+DATE(1970,1,1)</f>
        <v>44470.7020116898</v>
      </c>
      <c r="H3" s="2"/>
      <c r="J3" s="2" t="n">
        <f aca="false">G3-B3</f>
        <v>44470.2080533565</v>
      </c>
    </row>
    <row r="4" customFormat="false" ht="15" hidden="false" customHeight="false" outlineLevel="0" collapsed="false">
      <c r="A4" s="0" t="s">
        <v>4</v>
      </c>
      <c r="B4" s="2" t="n">
        <v>0.498564814814815</v>
      </c>
      <c r="F4" s="0" t="n">
        <v>1633107451.3</v>
      </c>
      <c r="G4" s="2" t="n">
        <f aca="false">(F4/86400)+DATE(1970,1,1)</f>
        <v>44470.7066122685</v>
      </c>
      <c r="H4" s="2"/>
      <c r="J4" s="2" t="n">
        <f aca="false">G4-B4</f>
        <v>44470.2080474537</v>
      </c>
    </row>
    <row r="5" customFormat="false" ht="15" hidden="false" customHeight="false" outlineLevel="0" collapsed="false">
      <c r="B5" s="2"/>
      <c r="F5" s="2" t="n">
        <f aca="false">G3-B3</f>
        <v>44470.2080533565</v>
      </c>
      <c r="G5" s="3" t="s">
        <v>5</v>
      </c>
      <c r="H5" s="3"/>
    </row>
    <row r="6" customFormat="false" ht="15" hidden="false" customHeight="false" outlineLevel="0" collapsed="false">
      <c r="A6" s="0" t="s">
        <v>6</v>
      </c>
      <c r="B6" s="2" t="s">
        <v>7</v>
      </c>
      <c r="C6" s="0" t="s">
        <v>8</v>
      </c>
      <c r="D6" s="0" t="s">
        <v>9</v>
      </c>
      <c r="F6" s="2" t="s">
        <v>7</v>
      </c>
      <c r="G6" s="0" t="s">
        <v>8</v>
      </c>
    </row>
    <row r="7" customFormat="false" ht="15" hidden="false" customHeight="false" outlineLevel="0" collapsed="false">
      <c r="A7" s="0" t="s">
        <v>10</v>
      </c>
      <c r="B7" s="2" t="n">
        <v>0.494270833333333</v>
      </c>
      <c r="C7" s="2" t="n">
        <v>0.494583333333333</v>
      </c>
      <c r="D7" s="2" t="n">
        <f aca="false">C7-B7</f>
        <v>0.0003125</v>
      </c>
      <c r="F7" s="2" t="n">
        <f aca="false">B7+$F$5</f>
        <v>44470.7023241898</v>
      </c>
      <c r="G7" s="2" t="n">
        <f aca="false">C7+$F$5</f>
        <v>44470.7026366898</v>
      </c>
      <c r="H7" s="2"/>
      <c r="J7" s="0" t="n">
        <v>1</v>
      </c>
    </row>
    <row r="8" customFormat="false" ht="15" hidden="false" customHeight="false" outlineLevel="0" collapsed="false">
      <c r="A8" s="0" t="s">
        <v>11</v>
      </c>
      <c r="B8" s="2" t="n">
        <f aca="false">C7</f>
        <v>0.494583333333333</v>
      </c>
      <c r="C8" s="2" t="n">
        <v>0.494791666666667</v>
      </c>
      <c r="D8" s="2" t="n">
        <f aca="false">C8-B8</f>
        <v>0.000208333333333333</v>
      </c>
      <c r="F8" s="2" t="n">
        <f aca="false">B8+$F$5</f>
        <v>44470.7026366898</v>
      </c>
      <c r="G8" s="2" t="n">
        <f aca="false">C8+$F$5</f>
        <v>44470.7028450231</v>
      </c>
      <c r="H8" s="2"/>
      <c r="J8" s="0" t="n">
        <f aca="false">J7+1</f>
        <v>2</v>
      </c>
    </row>
    <row r="9" customFormat="false" ht="15" hidden="false" customHeight="false" outlineLevel="0" collapsed="false">
      <c r="A9" s="0" t="s">
        <v>10</v>
      </c>
      <c r="B9" s="2" t="n">
        <f aca="false">C8</f>
        <v>0.494791666666667</v>
      </c>
      <c r="C9" s="2" t="n">
        <v>0.495127314814815</v>
      </c>
      <c r="D9" s="2" t="n">
        <f aca="false">C9-B9</f>
        <v>0.000335648148148148</v>
      </c>
      <c r="F9" s="2" t="n">
        <f aca="false">B9+$F$5</f>
        <v>44470.7028450231</v>
      </c>
      <c r="G9" s="2" t="n">
        <f aca="false">C9+$F$5</f>
        <v>44470.7031806713</v>
      </c>
      <c r="H9" s="2"/>
      <c r="J9" s="0" t="n">
        <f aca="false">J8+1</f>
        <v>3</v>
      </c>
    </row>
    <row r="10" customFormat="false" ht="15" hidden="false" customHeight="false" outlineLevel="0" collapsed="false">
      <c r="A10" s="0" t="s">
        <v>11</v>
      </c>
      <c r="B10" s="2" t="n">
        <f aca="false">C9</f>
        <v>0.495127314814815</v>
      </c>
      <c r="C10" s="2" t="n">
        <v>0.495358796296296</v>
      </c>
      <c r="D10" s="2" t="n">
        <f aca="false">C10-B10</f>
        <v>0.000231481481481481</v>
      </c>
      <c r="F10" s="2" t="n">
        <f aca="false">B10+$F$5</f>
        <v>44470.7031806713</v>
      </c>
      <c r="G10" s="2" t="n">
        <f aca="false">C10+$F$5</f>
        <v>44470.7034121528</v>
      </c>
      <c r="H10" s="2"/>
      <c r="J10" s="0" t="n">
        <f aca="false">J9+1</f>
        <v>4</v>
      </c>
    </row>
    <row r="11" customFormat="false" ht="15" hidden="false" customHeight="false" outlineLevel="0" collapsed="false">
      <c r="A11" s="0" t="s">
        <v>10</v>
      </c>
      <c r="B11" s="2" t="n">
        <f aca="false">C10</f>
        <v>0.495358796296296</v>
      </c>
      <c r="C11" s="2" t="n">
        <v>0.495659722222222</v>
      </c>
      <c r="D11" s="2" t="n">
        <f aca="false">C11-B11</f>
        <v>0.000300925925925926</v>
      </c>
      <c r="F11" s="2" t="n">
        <f aca="false">B11+$F$5</f>
        <v>44470.7034121528</v>
      </c>
      <c r="G11" s="2" t="n">
        <f aca="false">C11+$F$5</f>
        <v>44470.7037130787</v>
      </c>
      <c r="H11" s="2"/>
      <c r="J11" s="0" t="n">
        <f aca="false">J10+1</f>
        <v>5</v>
      </c>
    </row>
    <row r="12" customFormat="false" ht="15" hidden="false" customHeight="false" outlineLevel="0" collapsed="false">
      <c r="A12" s="0" t="s">
        <v>11</v>
      </c>
      <c r="B12" s="2" t="n">
        <f aca="false">C11</f>
        <v>0.495659722222222</v>
      </c>
      <c r="C12" s="2" t="n">
        <v>0.495925925925926</v>
      </c>
      <c r="D12" s="2" t="n">
        <f aca="false">C12-B12</f>
        <v>0.000266203703703704</v>
      </c>
      <c r="F12" s="2" t="n">
        <f aca="false">B12+$F$5</f>
        <v>44470.7037130787</v>
      </c>
      <c r="G12" s="2" t="n">
        <f aca="false">C12+$F$5</f>
        <v>44470.7039792824</v>
      </c>
      <c r="H12" s="2"/>
      <c r="J12" s="0" t="n">
        <f aca="false">J11+1</f>
        <v>6</v>
      </c>
    </row>
    <row r="13" customFormat="false" ht="15" hidden="false" customHeight="false" outlineLevel="0" collapsed="false">
      <c r="A13" s="0" t="s">
        <v>10</v>
      </c>
      <c r="B13" s="2" t="n">
        <f aca="false">C12</f>
        <v>0.495925925925926</v>
      </c>
      <c r="C13" s="2" t="n">
        <v>0.496273148148148</v>
      </c>
      <c r="D13" s="2" t="n">
        <f aca="false">C13-B13</f>
        <v>0.000347222222222222</v>
      </c>
      <c r="F13" s="2" t="n">
        <f aca="false">B13+$F$5</f>
        <v>44470.7039792824</v>
      </c>
      <c r="G13" s="2" t="n">
        <f aca="false">C13+$F$5</f>
        <v>44470.7043265046</v>
      </c>
      <c r="H13" s="2"/>
      <c r="J13" s="0" t="n">
        <f aca="false">J12+1</f>
        <v>7</v>
      </c>
    </row>
    <row r="14" customFormat="false" ht="15" hidden="false" customHeight="false" outlineLevel="0" collapsed="false">
      <c r="A14" s="0" t="s">
        <v>11</v>
      </c>
      <c r="B14" s="2" t="n">
        <f aca="false">C13</f>
        <v>0.496273148148148</v>
      </c>
      <c r="C14" s="2" t="n">
        <v>0.496516203703704</v>
      </c>
      <c r="D14" s="2" t="n">
        <f aca="false">C14-B14</f>
        <v>0.000243055555555556</v>
      </c>
      <c r="F14" s="2" t="n">
        <f aca="false">B14+$F$5</f>
        <v>44470.7043265046</v>
      </c>
      <c r="G14" s="2" t="n">
        <f aca="false">C14+$F$5</f>
        <v>44470.7045695602</v>
      </c>
      <c r="H14" s="2"/>
      <c r="J14" s="0" t="n">
        <f aca="false">J13+1</f>
        <v>8</v>
      </c>
    </row>
    <row r="15" customFormat="false" ht="15" hidden="false" customHeight="false" outlineLevel="0" collapsed="false">
      <c r="A15" s="0" t="s">
        <v>10</v>
      </c>
      <c r="B15" s="2" t="n">
        <f aca="false">C14</f>
        <v>0.496516203703704</v>
      </c>
      <c r="C15" s="2" t="n">
        <v>0.496851851851852</v>
      </c>
      <c r="D15" s="2" t="n">
        <f aca="false">C15-B15</f>
        <v>0.000335648148148148</v>
      </c>
      <c r="F15" s="2" t="n">
        <f aca="false">B15+$F$5</f>
        <v>44470.7045695602</v>
      </c>
      <c r="G15" s="2" t="n">
        <f aca="false">C15+$F$5</f>
        <v>44470.7049052083</v>
      </c>
      <c r="H15" s="2"/>
      <c r="J15" s="0" t="n">
        <f aca="false">J14+1</f>
        <v>9</v>
      </c>
    </row>
    <row r="16" customFormat="false" ht="15" hidden="false" customHeight="false" outlineLevel="0" collapsed="false">
      <c r="A16" s="0" t="s">
        <v>11</v>
      </c>
      <c r="B16" s="2" t="n">
        <f aca="false">C15</f>
        <v>0.496851851851852</v>
      </c>
      <c r="C16" s="2" t="n">
        <v>0.4971875</v>
      </c>
      <c r="D16" s="2" t="n">
        <f aca="false">C16-B16</f>
        <v>0.000335648148148148</v>
      </c>
      <c r="F16" s="2" t="n">
        <f aca="false">B16+$F$5</f>
        <v>44470.7049052083</v>
      </c>
      <c r="G16" s="2" t="n">
        <f aca="false">C16+$F$5</f>
        <v>44470.7052408565</v>
      </c>
      <c r="H16" s="2"/>
      <c r="J16" s="0" t="n">
        <f aca="false">J15+1</f>
        <v>10</v>
      </c>
    </row>
    <row r="17" customFormat="false" ht="15" hidden="false" customHeight="false" outlineLevel="0" collapsed="false">
      <c r="A17" s="0" t="s">
        <v>10</v>
      </c>
      <c r="B17" s="2" t="n">
        <f aca="false">C16</f>
        <v>0.4971875</v>
      </c>
      <c r="C17" s="2" t="n">
        <v>0.49755787037037</v>
      </c>
      <c r="D17" s="2" t="n">
        <f aca="false">C17-B17</f>
        <v>0.00037037037037037</v>
      </c>
      <c r="F17" s="2" t="n">
        <f aca="false">B17+$F$5</f>
        <v>44470.7052408565</v>
      </c>
      <c r="G17" s="2" t="n">
        <f aca="false">C17+$F$5</f>
        <v>44470.7056112269</v>
      </c>
      <c r="H17" s="2"/>
      <c r="J17" s="0" t="n">
        <f aca="false">J16+1</f>
        <v>11</v>
      </c>
    </row>
    <row r="18" customFormat="false" ht="15" hidden="false" customHeight="false" outlineLevel="0" collapsed="false">
      <c r="A18" s="0" t="s">
        <v>11</v>
      </c>
      <c r="B18" s="2" t="n">
        <f aca="false">C17</f>
        <v>0.49755787037037</v>
      </c>
      <c r="C18" s="2" t="n">
        <v>0.497824074074074</v>
      </c>
      <c r="D18" s="2" t="n">
        <f aca="false">C18-B18</f>
        <v>0.000266203703703704</v>
      </c>
      <c r="F18" s="2" t="n">
        <f aca="false">B18+$F$5</f>
        <v>44470.7056112269</v>
      </c>
      <c r="G18" s="2" t="n">
        <f aca="false">C18+$F$5</f>
        <v>44470.7058774306</v>
      </c>
      <c r="H18" s="2"/>
      <c r="J18" s="0" t="n">
        <f aca="false">J17+1</f>
        <v>12</v>
      </c>
    </row>
    <row r="19" customFormat="false" ht="15" hidden="false" customHeight="false" outlineLevel="0" collapsed="false">
      <c r="A19" s="0" t="s">
        <v>10</v>
      </c>
      <c r="B19" s="2" t="n">
        <f aca="false">C18</f>
        <v>0.497824074074074</v>
      </c>
      <c r="C19" s="2" t="n">
        <v>0.49818287037037</v>
      </c>
      <c r="D19" s="2" t="n">
        <f aca="false">C19-B19</f>
        <v>0.000358796296296296</v>
      </c>
      <c r="F19" s="2" t="n">
        <f aca="false">B19+$F$5</f>
        <v>44470.7058774306</v>
      </c>
      <c r="G19" s="2" t="n">
        <f aca="false">C19+$F$5</f>
        <v>44470.7062362269</v>
      </c>
      <c r="H19" s="2"/>
      <c r="J19" s="0" t="n">
        <f aca="false">J18+1</f>
        <v>13</v>
      </c>
    </row>
    <row r="20" customFormat="false" ht="15" hidden="false" customHeight="false" outlineLevel="0" collapsed="false">
      <c r="A20" s="0" t="s">
        <v>11</v>
      </c>
      <c r="B20" s="2" t="n">
        <f aca="false">C19</f>
        <v>0.49818287037037</v>
      </c>
      <c r="C20" s="2" t="n">
        <v>0.49849537037037</v>
      </c>
      <c r="D20" s="2" t="n">
        <f aca="false">C20-B20</f>
        <v>0.0003125</v>
      </c>
      <c r="F20" s="2" t="n">
        <f aca="false">B20+$F$5</f>
        <v>44470.7062362269</v>
      </c>
      <c r="G20" s="2" t="n">
        <f aca="false">C20+$F$5</f>
        <v>44470.7065487269</v>
      </c>
      <c r="H20" s="2"/>
      <c r="J20" s="0" t="n">
        <f aca="false">J19+1</f>
        <v>14</v>
      </c>
    </row>
    <row r="22" customFormat="false" ht="15" hidden="false" customHeight="false" outlineLevel="0" collapsed="false">
      <c r="A22" s="0" t="s">
        <v>12</v>
      </c>
      <c r="F22" s="4" t="n">
        <v>0</v>
      </c>
      <c r="G22" s="0" t="s">
        <v>13</v>
      </c>
    </row>
    <row r="23" customFormat="false" ht="15" hidden="false" customHeight="false" outlineLevel="0" collapsed="false">
      <c r="C23" s="0" t="s">
        <v>7</v>
      </c>
      <c r="E23" s="0" t="s">
        <v>14</v>
      </c>
      <c r="K23" s="0" t="s">
        <v>15</v>
      </c>
    </row>
    <row r="24" customFormat="false" ht="15" hidden="false" customHeight="false" outlineLevel="0" collapsed="false">
      <c r="C24" s="0" t="s">
        <v>16</v>
      </c>
      <c r="D24" s="4" t="s">
        <v>17</v>
      </c>
      <c r="G24" s="0" t="s">
        <v>18</v>
      </c>
      <c r="H24" s="0" t="s">
        <v>19</v>
      </c>
      <c r="I24" s="0" t="s">
        <v>20</v>
      </c>
      <c r="K24" s="5" t="str">
        <f aca="false">_xlfn.CONCAT("start",",","finish",",",G24,",",H24,",",I24)</f>
        <v>start,finish,label,instance,sub</v>
      </c>
    </row>
    <row r="25" customFormat="false" ht="15" hidden="false" customHeight="false" outlineLevel="0" collapsed="false">
      <c r="C25" s="6" t="s">
        <v>21</v>
      </c>
      <c r="D25" s="7" t="str">
        <f aca="false">TEXT(F7+F$22/24,"hh:mm:ss")</f>
        <v>16:51:20</v>
      </c>
      <c r="E25" s="6" t="str">
        <f aca="false">C25</f>
        <v>2021:10:01</v>
      </c>
      <c r="F25" s="7" t="str">
        <f aca="false">TEXT(G7+F$22/24,"hh:mm:ss")</f>
        <v>16:51:47</v>
      </c>
      <c r="G25" s="0" t="str">
        <f aca="false">A7</f>
        <v>Upstairs</v>
      </c>
      <c r="H25" s="0" t="n">
        <f aca="false">COUNTIF(G$25:G25,G25)</f>
        <v>1</v>
      </c>
      <c r="I25" s="0" t="n">
        <v>2</v>
      </c>
      <c r="K25" s="5" t="str">
        <f aca="false">_xlfn.CONCAT(C25," ",D25,",",E25," ",F25,",",G25,",",H25,",",I25)</f>
        <v>2021:10:01 16:51:20,2021:10:01 16:51:47,Upstairs,1,2</v>
      </c>
    </row>
    <row r="26" customFormat="false" ht="15" hidden="false" customHeight="false" outlineLevel="0" collapsed="false">
      <c r="C26" s="6" t="str">
        <f aca="false">C25</f>
        <v>2021:10:01</v>
      </c>
      <c r="D26" s="7" t="str">
        <f aca="false">TEXT(F8+F$22/24,"hh:mm:ss")</f>
        <v>16:51:47</v>
      </c>
      <c r="E26" s="6" t="str">
        <f aca="false">C26</f>
        <v>2021:10:01</v>
      </c>
      <c r="F26" s="7" t="str">
        <f aca="false">TEXT(G8+F$22/24,"hh:mm:ss")</f>
        <v>16:52:05</v>
      </c>
      <c r="G26" s="0" t="str">
        <f aca="false">A8</f>
        <v>Downstairs</v>
      </c>
      <c r="H26" s="0" t="n">
        <f aca="false">COUNTIF(G$25:G26,G26)</f>
        <v>1</v>
      </c>
      <c r="I26" s="0" t="n">
        <v>2</v>
      </c>
      <c r="K26" s="5" t="str">
        <f aca="false">_xlfn.CONCAT(C26," ",D26,",",E26," ",F26,",",G26,",",H26,",",I26)</f>
        <v>2021:10:01 16:51:47,2021:10:01 16:52:05,Downstairs,1,2</v>
      </c>
    </row>
    <row r="27" customFormat="false" ht="15" hidden="false" customHeight="false" outlineLevel="0" collapsed="false">
      <c r="C27" s="6" t="str">
        <f aca="false">C26</f>
        <v>2021:10:01</v>
      </c>
      <c r="D27" s="7" t="str">
        <f aca="false">TEXT(F9+F$22/24,"hh:mm:ss")</f>
        <v>16:52:05</v>
      </c>
      <c r="E27" s="6" t="str">
        <f aca="false">C27</f>
        <v>2021:10:01</v>
      </c>
      <c r="F27" s="7" t="str">
        <f aca="false">TEXT(G9+F$22/24,"hh:mm:ss")</f>
        <v>16:52:34</v>
      </c>
      <c r="G27" s="0" t="str">
        <f aca="false">A9</f>
        <v>Upstairs</v>
      </c>
      <c r="H27" s="0" t="n">
        <f aca="false">COUNTIF(G$25:G27,G27)</f>
        <v>2</v>
      </c>
      <c r="I27" s="0" t="n">
        <v>2</v>
      </c>
      <c r="K27" s="5" t="str">
        <f aca="false">_xlfn.CONCAT(C27," ",D27,",",E27," ",F27,",",G27,",",H27,",",I27)</f>
        <v>2021:10:01 16:52:05,2021:10:01 16:52:34,Upstairs,2,2</v>
      </c>
    </row>
    <row r="28" customFormat="false" ht="15" hidden="false" customHeight="false" outlineLevel="0" collapsed="false">
      <c r="C28" s="6" t="str">
        <f aca="false">C27</f>
        <v>2021:10:01</v>
      </c>
      <c r="D28" s="7" t="str">
        <f aca="false">TEXT(F10+F$22/24,"hh:mm:ss")</f>
        <v>16:52:34</v>
      </c>
      <c r="E28" s="6" t="str">
        <f aca="false">C28</f>
        <v>2021:10:01</v>
      </c>
      <c r="F28" s="7" t="str">
        <f aca="false">TEXT(G10+F$22/24,"hh:mm:ss")</f>
        <v>16:52:54</v>
      </c>
      <c r="G28" s="0" t="str">
        <f aca="false">A10</f>
        <v>Downstairs</v>
      </c>
      <c r="H28" s="0" t="n">
        <f aca="false">COUNTIF(G$25:G28,G28)</f>
        <v>2</v>
      </c>
      <c r="I28" s="0" t="n">
        <v>2</v>
      </c>
      <c r="K28" s="5" t="str">
        <f aca="false">_xlfn.CONCAT(C28," ",D28,",",E28," ",F28,",",G28,",",H28,",",I28)</f>
        <v>2021:10:01 16:52:34,2021:10:01 16:52:54,Downstairs,2,2</v>
      </c>
    </row>
    <row r="29" customFormat="false" ht="15" hidden="false" customHeight="false" outlineLevel="0" collapsed="false">
      <c r="C29" s="6" t="str">
        <f aca="false">C28</f>
        <v>2021:10:01</v>
      </c>
      <c r="D29" s="7" t="str">
        <f aca="false">TEXT(F11+F$22/24,"hh:mm:ss")</f>
        <v>16:52:54</v>
      </c>
      <c r="E29" s="6" t="str">
        <f aca="false">C29</f>
        <v>2021:10:01</v>
      </c>
      <c r="F29" s="7" t="str">
        <f aca="false">TEXT(G11+F$22/24,"hh:mm:ss")</f>
        <v>16:53:20</v>
      </c>
      <c r="G29" s="0" t="str">
        <f aca="false">A11</f>
        <v>Upstairs</v>
      </c>
      <c r="H29" s="0" t="n">
        <f aca="false">COUNTIF(G$25:G29,G29)</f>
        <v>3</v>
      </c>
      <c r="I29" s="0" t="n">
        <v>2</v>
      </c>
      <c r="K29" s="5" t="str">
        <f aca="false">_xlfn.CONCAT(C29," ",D29,",",E29," ",F29,",",G29,",",H29,",",I29)</f>
        <v>2021:10:01 16:52:54,2021:10:01 16:53:20,Upstairs,3,2</v>
      </c>
    </row>
    <row r="30" customFormat="false" ht="15" hidden="false" customHeight="false" outlineLevel="0" collapsed="false">
      <c r="C30" s="6" t="str">
        <f aca="false">C29</f>
        <v>2021:10:01</v>
      </c>
      <c r="D30" s="7" t="str">
        <f aca="false">TEXT(F12+F$22/24,"hh:mm:ss")</f>
        <v>16:53:20</v>
      </c>
      <c r="E30" s="6" t="str">
        <f aca="false">C30</f>
        <v>2021:10:01</v>
      </c>
      <c r="F30" s="7" t="str">
        <f aca="false">TEXT(G12+F$22/24,"hh:mm:ss")</f>
        <v>16:53:43</v>
      </c>
      <c r="G30" s="0" t="str">
        <f aca="false">A12</f>
        <v>Downstairs</v>
      </c>
      <c r="H30" s="0" t="n">
        <f aca="false">COUNTIF(G$25:G30,G30)</f>
        <v>3</v>
      </c>
      <c r="I30" s="0" t="n">
        <v>2</v>
      </c>
      <c r="K30" s="5" t="str">
        <f aca="false">_xlfn.CONCAT(C30," ",D30,",",E30," ",F30,",",G30,",",H30,",",I30)</f>
        <v>2021:10:01 16:53:20,2021:10:01 16:53:43,Downstairs,3,2</v>
      </c>
    </row>
    <row r="31" customFormat="false" ht="15" hidden="false" customHeight="false" outlineLevel="0" collapsed="false">
      <c r="C31" s="6" t="str">
        <f aca="false">C30</f>
        <v>2021:10:01</v>
      </c>
      <c r="D31" s="7" t="str">
        <f aca="false">TEXT(F13+F$22/24,"hh:mm:ss")</f>
        <v>16:53:43</v>
      </c>
      <c r="E31" s="6" t="str">
        <f aca="false">C31</f>
        <v>2021:10:01</v>
      </c>
      <c r="F31" s="7" t="str">
        <f aca="false">TEXT(G13+F$22/24,"hh:mm:ss")</f>
        <v>16:54:13</v>
      </c>
      <c r="G31" s="0" t="str">
        <f aca="false">A13</f>
        <v>Upstairs</v>
      </c>
      <c r="H31" s="0" t="n">
        <f aca="false">COUNTIF(G$25:G31,G31)</f>
        <v>4</v>
      </c>
      <c r="I31" s="0" t="n">
        <v>2</v>
      </c>
      <c r="K31" s="5" t="str">
        <f aca="false">_xlfn.CONCAT(C31," ",D31,",",E31," ",F31,",",G31,",",H31,",",I31)</f>
        <v>2021:10:01 16:53:43,2021:10:01 16:54:13,Upstairs,4,2</v>
      </c>
    </row>
    <row r="32" customFormat="false" ht="15" hidden="false" customHeight="false" outlineLevel="0" collapsed="false">
      <c r="C32" s="6" t="str">
        <f aca="false">C31</f>
        <v>2021:10:01</v>
      </c>
      <c r="D32" s="7" t="str">
        <f aca="false">TEXT(F14+F$22/24,"hh:mm:ss")</f>
        <v>16:54:13</v>
      </c>
      <c r="E32" s="6" t="str">
        <f aca="false">C32</f>
        <v>2021:10:01</v>
      </c>
      <c r="F32" s="7" t="str">
        <f aca="false">TEXT(G14+F$22/24,"hh:mm:ss")</f>
        <v>16:54:34</v>
      </c>
      <c r="G32" s="0" t="str">
        <f aca="false">A14</f>
        <v>Downstairs</v>
      </c>
      <c r="H32" s="0" t="n">
        <f aca="false">COUNTIF(G$25:G32,G32)</f>
        <v>4</v>
      </c>
      <c r="I32" s="0" t="n">
        <v>2</v>
      </c>
      <c r="K32" s="5" t="str">
        <f aca="false">_xlfn.CONCAT(C32," ",D32,",",E32," ",F32,",",G32,",",H32,",",I32)</f>
        <v>2021:10:01 16:54:13,2021:10:01 16:54:34,Downstairs,4,2</v>
      </c>
    </row>
    <row r="33" customFormat="false" ht="15" hidden="false" customHeight="false" outlineLevel="0" collapsed="false">
      <c r="C33" s="6" t="str">
        <f aca="false">C32</f>
        <v>2021:10:01</v>
      </c>
      <c r="D33" s="7" t="str">
        <f aca="false">TEXT(F15+F$22/24,"hh:mm:ss")</f>
        <v>16:54:34</v>
      </c>
      <c r="E33" s="6" t="str">
        <f aca="false">C33</f>
        <v>2021:10:01</v>
      </c>
      <c r="F33" s="7" t="str">
        <f aca="false">TEXT(G15+F$22/24,"hh:mm:ss")</f>
        <v>16:55:03</v>
      </c>
      <c r="G33" s="0" t="str">
        <f aca="false">A15</f>
        <v>Upstairs</v>
      </c>
      <c r="H33" s="0" t="n">
        <f aca="false">COUNTIF(G$25:G33,G33)</f>
        <v>5</v>
      </c>
      <c r="I33" s="0" t="n">
        <v>2</v>
      </c>
      <c r="K33" s="5" t="str">
        <f aca="false">_xlfn.CONCAT(C33," ",D33,",",E33," ",F33,",",G33,",",H33,",",I33)</f>
        <v>2021:10:01 16:54:34,2021:10:01 16:55:03,Upstairs,5,2</v>
      </c>
    </row>
    <row r="34" customFormat="false" ht="15" hidden="false" customHeight="false" outlineLevel="0" collapsed="false">
      <c r="C34" s="6" t="str">
        <f aca="false">C33</f>
        <v>2021:10:01</v>
      </c>
      <c r="D34" s="7" t="str">
        <f aca="false">TEXT(F16+F$22/24,"hh:mm:ss")</f>
        <v>16:55:03</v>
      </c>
      <c r="E34" s="6" t="str">
        <f aca="false">C34</f>
        <v>2021:10:01</v>
      </c>
      <c r="F34" s="7" t="str">
        <f aca="false">TEXT(G16+F$22/24,"hh:mm:ss")</f>
        <v>16:55:32</v>
      </c>
      <c r="G34" s="0" t="str">
        <f aca="false">A16</f>
        <v>Downstairs</v>
      </c>
      <c r="H34" s="0" t="n">
        <f aca="false">COUNTIF(G$25:G34,G34)</f>
        <v>5</v>
      </c>
      <c r="I34" s="0" t="n">
        <v>2</v>
      </c>
      <c r="K34" s="5" t="str">
        <f aca="false">_xlfn.CONCAT(C34," ",D34,",",E34," ",F34,",",G34,",",H34,",",I34)</f>
        <v>2021:10:01 16:55:03,2021:10:01 16:55:32,Downstairs,5,2</v>
      </c>
    </row>
    <row r="35" customFormat="false" ht="15" hidden="false" customHeight="false" outlineLevel="0" collapsed="false">
      <c r="C35" s="6" t="str">
        <f aca="false">C34</f>
        <v>2021:10:01</v>
      </c>
      <c r="D35" s="7" t="str">
        <f aca="false">TEXT(F17+F$22/24,"hh:mm:ss")</f>
        <v>16:55:32</v>
      </c>
      <c r="E35" s="6" t="str">
        <f aca="false">C35</f>
        <v>2021:10:01</v>
      </c>
      <c r="F35" s="7" t="str">
        <f aca="false">TEXT(G17+F$22/24,"hh:mm:ss")</f>
        <v>16:56:04</v>
      </c>
      <c r="G35" s="0" t="str">
        <f aca="false">A17</f>
        <v>Upstairs</v>
      </c>
      <c r="H35" s="0" t="n">
        <f aca="false">COUNTIF(G$25:G35,G35)</f>
        <v>6</v>
      </c>
      <c r="I35" s="0" t="n">
        <v>2</v>
      </c>
      <c r="K35" s="5" t="str">
        <f aca="false">_xlfn.CONCAT(C35," ",D35,",",E35," ",F35,",",G35,",",H35,",",I35)</f>
        <v>2021:10:01 16:55:32,2021:10:01 16:56:04,Upstairs,6,2</v>
      </c>
    </row>
    <row r="36" customFormat="false" ht="15" hidden="false" customHeight="false" outlineLevel="0" collapsed="false">
      <c r="C36" s="6" t="str">
        <f aca="false">C35</f>
        <v>2021:10:01</v>
      </c>
      <c r="D36" s="7" t="str">
        <f aca="false">TEXT(F18+F$22/24,"hh:mm:ss")</f>
        <v>16:56:04</v>
      </c>
      <c r="E36" s="6" t="str">
        <f aca="false">C36</f>
        <v>2021:10:01</v>
      </c>
      <c r="F36" s="7" t="str">
        <f aca="false">TEXT(G18+F$22/24,"hh:mm:ss")</f>
        <v>16:56:27</v>
      </c>
      <c r="G36" s="0" t="str">
        <f aca="false">A18</f>
        <v>Downstairs</v>
      </c>
      <c r="H36" s="0" t="n">
        <f aca="false">COUNTIF(G$25:G36,G36)</f>
        <v>6</v>
      </c>
      <c r="I36" s="0" t="n">
        <v>2</v>
      </c>
      <c r="K36" s="5" t="str">
        <f aca="false">_xlfn.CONCAT(C36," ",D36,",",E36," ",F36,",",G36,",",H36,",",I36)</f>
        <v>2021:10:01 16:56:04,2021:10:01 16:56:27,Downstairs,6,2</v>
      </c>
    </row>
    <row r="37" customFormat="false" ht="15" hidden="false" customHeight="false" outlineLevel="0" collapsed="false">
      <c r="C37" s="6" t="str">
        <f aca="false">C36</f>
        <v>2021:10:01</v>
      </c>
      <c r="D37" s="7" t="str">
        <f aca="false">TEXT(F19+F$22/24,"hh:mm:ss")</f>
        <v>16:56:27</v>
      </c>
      <c r="E37" s="6" t="str">
        <f aca="false">C37</f>
        <v>2021:10:01</v>
      </c>
      <c r="F37" s="7" t="str">
        <f aca="false">TEXT(G19+F$22/24,"hh:mm:ss")</f>
        <v>16:56:58</v>
      </c>
      <c r="G37" s="0" t="str">
        <f aca="false">A19</f>
        <v>Upstairs</v>
      </c>
      <c r="H37" s="0" t="n">
        <f aca="false">COUNTIF(G$25:G37,G37)</f>
        <v>7</v>
      </c>
      <c r="I37" s="0" t="n">
        <v>2</v>
      </c>
      <c r="K37" s="5" t="str">
        <f aca="false">_xlfn.CONCAT(C37," ",D37,",",E37," ",F37,",",G37,",",H37,",",I37)</f>
        <v>2021:10:01 16:56:27,2021:10:01 16:56:58,Upstairs,7,2</v>
      </c>
    </row>
    <row r="38" customFormat="false" ht="15" hidden="false" customHeight="false" outlineLevel="0" collapsed="false">
      <c r="C38" s="6" t="str">
        <f aca="false">C37</f>
        <v>2021:10:01</v>
      </c>
      <c r="D38" s="7" t="str">
        <f aca="false">TEXT(F20+F$22/24,"hh:mm:ss")</f>
        <v>16:56:58</v>
      </c>
      <c r="E38" s="6" t="str">
        <f aca="false">C38</f>
        <v>2021:10:01</v>
      </c>
      <c r="F38" s="7" t="str">
        <f aca="false">TEXT(G20+F$22/24,"hh:mm:ss")</f>
        <v>16:57:25</v>
      </c>
      <c r="G38" s="0" t="str">
        <f aca="false">A20</f>
        <v>Downstairs</v>
      </c>
      <c r="H38" s="0" t="n">
        <f aca="false">COUNTIF(G$25:G38,G38)</f>
        <v>7</v>
      </c>
      <c r="I38" s="0" t="n">
        <v>2</v>
      </c>
      <c r="K38" s="5" t="str">
        <f aca="false">_xlfn.CONCAT(C38," ",D38,",",E38," ",F38,",",G38,",",H38,",",I38)</f>
        <v>2021:10:01 16:56:58,2021:10:01 16:57:25,Downstairs,7,2</v>
      </c>
    </row>
    <row r="39" customFormat="false" ht="15" hidden="false" customHeight="false" outlineLevel="0" collapsed="false">
      <c r="E39" s="6"/>
      <c r="F39" s="7"/>
    </row>
    <row r="40" customFormat="false" ht="15" hidden="false" customHeight="false" outlineLevel="0" collapsed="false">
      <c r="E40" s="6"/>
      <c r="F40" s="7"/>
    </row>
    <row r="41" customFormat="false" ht="15" hidden="false" customHeight="false" outlineLevel="0" collapsed="false">
      <c r="E41" s="6"/>
      <c r="F41" s="7"/>
    </row>
    <row r="42" customFormat="false" ht="15" hidden="false" customHeight="false" outlineLevel="0" collapsed="false">
      <c r="E42" s="6"/>
      <c r="F42" s="7"/>
    </row>
    <row r="43" customFormat="false" ht="15" hidden="false" customHeight="false" outlineLevel="0" collapsed="false">
      <c r="E43" s="6"/>
      <c r="F43" s="7"/>
    </row>
    <row r="44" customFormat="false" ht="15" hidden="false" customHeight="false" outlineLevel="0" collapsed="false">
      <c r="E44" s="6"/>
      <c r="F44" s="7"/>
    </row>
    <row r="45" customFormat="false" ht="15" hidden="false" customHeight="false" outlineLevel="0" collapsed="false">
      <c r="E45" s="6"/>
      <c r="F45" s="7"/>
    </row>
    <row r="46" customFormat="false" ht="15" hidden="false" customHeight="false" outlineLevel="0" collapsed="false">
      <c r="E46" s="6"/>
      <c r="F46" s="7"/>
    </row>
    <row r="47" customFormat="false" ht="15" hidden="false" customHeight="false" outlineLevel="0" collapsed="false">
      <c r="E47" s="6"/>
      <c r="F47" s="7"/>
    </row>
    <row r="48" customFormat="false" ht="15" hidden="false" customHeight="false" outlineLevel="0" collapsed="false">
      <c r="E48" s="6"/>
      <c r="F48" s="7"/>
    </row>
    <row r="49" customFormat="false" ht="15" hidden="false" customHeight="false" outlineLevel="0" collapsed="false">
      <c r="E49" s="6"/>
      <c r="F49" s="7"/>
    </row>
    <row r="50" customFormat="false" ht="15" hidden="false" customHeight="false" outlineLevel="0" collapsed="false">
      <c r="E50" s="6"/>
      <c r="F50" s="7"/>
    </row>
    <row r="51" customFormat="false" ht="15" hidden="false" customHeight="false" outlineLevel="0" collapsed="false">
      <c r="E51" s="6"/>
      <c r="F51" s="7"/>
    </row>
    <row r="52" customFormat="false" ht="15" hidden="false" customHeight="false" outlineLevel="0" collapsed="false">
      <c r="E52" s="6"/>
      <c r="F52" s="7"/>
    </row>
    <row r="53" customFormat="false" ht="15" hidden="false" customHeight="false" outlineLevel="0" collapsed="false">
      <c r="E53" s="6"/>
      <c r="F53" s="7"/>
    </row>
    <row r="54" customFormat="false" ht="15" hidden="false" customHeight="false" outlineLevel="0" collapsed="false">
      <c r="E54" s="6"/>
      <c r="F54" s="7"/>
    </row>
    <row r="55" customFormat="false" ht="15" hidden="false" customHeight="false" outlineLevel="0" collapsed="false">
      <c r="E55" s="6"/>
      <c r="F55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0"/>
  <sheetViews>
    <sheetView showFormulas="false" showGridLines="true" showRowColHeaders="true" showZeros="true" rightToLeft="false" tabSelected="false" showOutlineSymbols="true" defaultGridColor="true" view="normal" topLeftCell="A3" colorId="64" zoomScale="100" zoomScaleNormal="100" zoomScalePageLayoutView="100" workbookViewId="0">
      <selection pane="topLeft" activeCell="F17" activeCellId="0" sqref="F17"/>
    </sheetView>
  </sheetViews>
  <sheetFormatPr defaultColWidth="8.8359375" defaultRowHeight="15" zeroHeight="false" outlineLevelRow="0" outlineLevelCol="0"/>
  <cols>
    <col collapsed="false" customWidth="true" hidden="false" outlineLevel="0" max="1" min="1" style="0" width="29"/>
    <col collapsed="false" customWidth="true" hidden="false" outlineLevel="0" max="3" min="3" style="0" width="13"/>
    <col collapsed="false" customWidth="true" hidden="false" outlineLevel="0" max="5" min="5" style="0" width="11.66"/>
    <col collapsed="false" customWidth="true" hidden="false" outlineLevel="0" max="6" min="6" style="0" width="13.66"/>
    <col collapsed="false" customWidth="true" hidden="false" outlineLevel="0" max="7" min="7" style="0" width="18"/>
    <col collapsed="false" customWidth="true" hidden="false" outlineLevel="0" max="8" min="8" style="0" width="4.66"/>
    <col collapsed="false" customWidth="true" hidden="false" outlineLevel="0" max="10" min="10" style="0" width="47.33"/>
  </cols>
  <sheetData>
    <row r="1" customFormat="false" ht="15" hidden="false" customHeight="false" outlineLevel="0" collapsed="false">
      <c r="A1" s="0" t="s">
        <v>22</v>
      </c>
    </row>
    <row r="2" customFormat="false" ht="15" hidden="false" customHeight="false" outlineLevel="0" collapsed="false">
      <c r="A2" s="1" t="s">
        <v>23</v>
      </c>
      <c r="F2" s="1" t="s">
        <v>24</v>
      </c>
    </row>
    <row r="3" customFormat="false" ht="15" hidden="false" customHeight="false" outlineLevel="0" collapsed="false">
      <c r="A3" s="0" t="s">
        <v>3</v>
      </c>
      <c r="B3" s="2" t="n">
        <v>0.509189814814815</v>
      </c>
      <c r="F3" s="4" t="n">
        <v>1633108369.83</v>
      </c>
      <c r="G3" s="2" t="n">
        <f aca="false">(F3/86400)+DATE(1970,1,1)</f>
        <v>44470.7172434028</v>
      </c>
      <c r="I3" s="2" t="n">
        <f aca="false">G3-B3</f>
        <v>44470.208053588</v>
      </c>
    </row>
    <row r="4" customFormat="false" ht="15" hidden="false" customHeight="false" outlineLevel="0" collapsed="false">
      <c r="A4" s="0" t="s">
        <v>25</v>
      </c>
      <c r="B4" s="2" t="n">
        <v>0.513842592592593</v>
      </c>
      <c r="F4" s="4" t="n">
        <v>1633108772.23</v>
      </c>
      <c r="G4" s="2" t="n">
        <f aca="false">(F4/86400)+DATE(1970,1,1)</f>
        <v>44470.7219008102</v>
      </c>
      <c r="I4" s="2" t="n">
        <f aca="false">G4-B4</f>
        <v>44470.2080582176</v>
      </c>
    </row>
    <row r="5" customFormat="false" ht="15" hidden="false" customHeight="false" outlineLevel="0" collapsed="false">
      <c r="B5" s="2"/>
      <c r="F5" s="2" t="n">
        <f aca="false">G3-B3</f>
        <v>44470.208053588</v>
      </c>
      <c r="G5" s="3" t="s">
        <v>5</v>
      </c>
    </row>
    <row r="6" customFormat="false" ht="15" hidden="false" customHeight="false" outlineLevel="0" collapsed="false">
      <c r="B6" s="8" t="s">
        <v>7</v>
      </c>
      <c r="C6" s="9" t="s">
        <v>8</v>
      </c>
      <c r="D6" s="9" t="s">
        <v>9</v>
      </c>
      <c r="F6" s="2" t="s">
        <v>7</v>
      </c>
      <c r="G6" s="0" t="s">
        <v>8</v>
      </c>
    </row>
    <row r="7" customFormat="false" ht="15" hidden="false" customHeight="false" outlineLevel="0" collapsed="false">
      <c r="A7" s="0" t="s">
        <v>26</v>
      </c>
      <c r="B7" s="2" t="n">
        <v>0.509525462962963</v>
      </c>
      <c r="C7" s="2" t="n">
        <v>0.510173611111111</v>
      </c>
      <c r="D7" s="2" t="n">
        <f aca="false">C7-B7</f>
        <v>0.000648148148148148</v>
      </c>
      <c r="F7" s="2" t="n">
        <f aca="false">B7+$F$5</f>
        <v>44470.7175790509</v>
      </c>
      <c r="G7" s="2" t="n">
        <f aca="false">C7+$F$5</f>
        <v>44470.7182271991</v>
      </c>
      <c r="I7" s="0" t="n">
        <v>15</v>
      </c>
    </row>
    <row r="8" customFormat="false" ht="15" hidden="false" customHeight="false" outlineLevel="0" collapsed="false">
      <c r="A8" s="0" t="s">
        <v>27</v>
      </c>
      <c r="B8" s="2" t="n">
        <f aca="false">C7</f>
        <v>0.510173611111111</v>
      </c>
      <c r="C8" s="2" t="n">
        <v>0.51087962962963</v>
      </c>
      <c r="D8" s="2" t="n">
        <f aca="false">C8-B8</f>
        <v>0.000706018518518518</v>
      </c>
      <c r="F8" s="2" t="n">
        <f aca="false">B8+$F$5</f>
        <v>44470.7182271991</v>
      </c>
      <c r="G8" s="2" t="n">
        <f aca="false">C8+$F$5</f>
        <v>44470.7189332176</v>
      </c>
      <c r="I8" s="0" t="n">
        <f aca="false">I7+1</f>
        <v>16</v>
      </c>
    </row>
    <row r="9" customFormat="false" ht="15" hidden="false" customHeight="false" outlineLevel="0" collapsed="false">
      <c r="A9" s="0" t="s">
        <v>26</v>
      </c>
      <c r="B9" s="2" t="n">
        <f aca="false">C8</f>
        <v>0.51087962962963</v>
      </c>
      <c r="C9" s="2" t="n">
        <v>0.511597222222222</v>
      </c>
      <c r="D9" s="2" t="n">
        <f aca="false">C9-B9</f>
        <v>0.000717592592592593</v>
      </c>
      <c r="F9" s="2" t="n">
        <f aca="false">B9+$F$5</f>
        <v>44470.7189332176</v>
      </c>
      <c r="G9" s="2" t="n">
        <f aca="false">C9+$F$5</f>
        <v>44470.7196508102</v>
      </c>
      <c r="I9" s="0" t="n">
        <f aca="false">I8+1</f>
        <v>17</v>
      </c>
    </row>
    <row r="10" customFormat="false" ht="15" hidden="false" customHeight="false" outlineLevel="0" collapsed="false">
      <c r="A10" s="0" t="s">
        <v>27</v>
      </c>
      <c r="B10" s="2" t="n">
        <f aca="false">C9</f>
        <v>0.511597222222222</v>
      </c>
      <c r="C10" s="2" t="n">
        <v>0.512268518518519</v>
      </c>
      <c r="D10" s="2" t="n">
        <f aca="false">C10-B10</f>
        <v>0.000671296296296296</v>
      </c>
      <c r="F10" s="2" t="n">
        <f aca="false">B10+$F$5</f>
        <v>44470.7196508102</v>
      </c>
      <c r="G10" s="2" t="n">
        <f aca="false">C10+$F$5</f>
        <v>44470.7203221065</v>
      </c>
      <c r="I10" s="0" t="n">
        <f aca="false">I9+1</f>
        <v>18</v>
      </c>
    </row>
    <row r="11" customFormat="false" ht="15" hidden="false" customHeight="false" outlineLevel="0" collapsed="false">
      <c r="A11" s="0" t="s">
        <v>26</v>
      </c>
      <c r="B11" s="2" t="n">
        <f aca="false">C10</f>
        <v>0.512268518518519</v>
      </c>
      <c r="C11" s="2" t="n">
        <v>0.512974537037037</v>
      </c>
      <c r="D11" s="2" t="n">
        <f aca="false">C11-B11</f>
        <v>0.000706018518518518</v>
      </c>
      <c r="F11" s="2" t="n">
        <f aca="false">B11+$F$5</f>
        <v>44470.7203221065</v>
      </c>
      <c r="G11" s="2" t="n">
        <f aca="false">C11+$F$5</f>
        <v>44470.721028125</v>
      </c>
      <c r="I11" s="0" t="n">
        <f aca="false">I10+1</f>
        <v>19</v>
      </c>
    </row>
    <row r="12" customFormat="false" ht="15" hidden="false" customHeight="false" outlineLevel="0" collapsed="false">
      <c r="A12" s="0" t="s">
        <v>27</v>
      </c>
      <c r="B12" s="2" t="n">
        <f aca="false">C11</f>
        <v>0.512974537037037</v>
      </c>
      <c r="C12" s="2" t="n">
        <v>0.513657407407407</v>
      </c>
      <c r="D12" s="2" t="n">
        <f aca="false">C12-B12</f>
        <v>0.00068287037037037</v>
      </c>
      <c r="F12" s="2" t="n">
        <f aca="false">B12+$F$5</f>
        <v>44470.721028125</v>
      </c>
      <c r="G12" s="2" t="n">
        <f aca="false">C12+$F$5</f>
        <v>44470.7217109954</v>
      </c>
      <c r="I12" s="0" t="n">
        <f aca="false">I11+1</f>
        <v>20</v>
      </c>
    </row>
    <row r="13" customFormat="false" ht="15" hidden="false" customHeight="false" outlineLevel="0" collapsed="false">
      <c r="A13" s="0" t="s">
        <v>28</v>
      </c>
      <c r="B13" s="2"/>
      <c r="C13" s="2"/>
      <c r="D13" s="2"/>
      <c r="F13" s="2"/>
      <c r="G13" s="2"/>
    </row>
    <row r="14" customFormat="false" ht="15" hidden="false" customHeight="false" outlineLevel="0" collapsed="false">
      <c r="A14" s="0" t="s">
        <v>12</v>
      </c>
      <c r="F14" s="4" t="n">
        <v>0</v>
      </c>
      <c r="G14" s="0" t="s">
        <v>13</v>
      </c>
    </row>
    <row r="15" customFormat="false" ht="15" hidden="false" customHeight="false" outlineLevel="0" collapsed="false">
      <c r="C15" s="0" t="s">
        <v>7</v>
      </c>
      <c r="E15" s="0" t="s">
        <v>14</v>
      </c>
      <c r="J15" s="0" t="s">
        <v>15</v>
      </c>
    </row>
    <row r="16" customFormat="false" ht="15" hidden="false" customHeight="false" outlineLevel="0" collapsed="false">
      <c r="C16" s="0" t="s">
        <v>16</v>
      </c>
      <c r="D16" s="4" t="s">
        <v>17</v>
      </c>
      <c r="G16" s="0" t="s">
        <v>18</v>
      </c>
      <c r="H16" s="0" t="s">
        <v>20</v>
      </c>
      <c r="J16" s="10" t="str">
        <f aca="false">_xlfn.CONCAT("start",",","finish",",",G16,",",H16)</f>
        <v>start,finish,label,sub</v>
      </c>
    </row>
    <row r="17" customFormat="false" ht="15" hidden="false" customHeight="false" outlineLevel="0" collapsed="false">
      <c r="C17" s="6" t="s">
        <v>21</v>
      </c>
      <c r="D17" s="7" t="str">
        <f aca="false">TEXT(F7+F$14/24,"hh:mm:ss")</f>
        <v>17:13:18</v>
      </c>
      <c r="E17" s="6" t="str">
        <f aca="false">C17</f>
        <v>2021:10:01</v>
      </c>
      <c r="F17" s="7" t="str">
        <f aca="false">TEXT(G7+F$14/24,"hh:mm:ss")</f>
        <v>17:14:14</v>
      </c>
      <c r="G17" s="0" t="str">
        <f aca="false">A7</f>
        <v>Walking</v>
      </c>
      <c r="H17" s="0" t="n">
        <v>2</v>
      </c>
      <c r="J17" s="10" t="str">
        <f aca="false">_xlfn.CONCAT(C17," ",D17,",",E17," ",F17,",",G17,",",H17)</f>
        <v>2021:10:01 17:13:18,2021:10:01 17:14:14,Walking,2</v>
      </c>
    </row>
    <row r="18" customFormat="false" ht="15" hidden="false" customHeight="false" outlineLevel="0" collapsed="false">
      <c r="C18" s="6" t="str">
        <f aca="false">C17</f>
        <v>2021:10:01</v>
      </c>
      <c r="D18" s="7" t="str">
        <f aca="false">TEXT(F8+F$14/24,"hh:mm:ss")</f>
        <v>17:14:14</v>
      </c>
      <c r="E18" s="6" t="str">
        <f aca="false">C18</f>
        <v>2021:10:01</v>
      </c>
      <c r="F18" s="7" t="str">
        <f aca="false">TEXT(G8+F$14/24,"hh:mm:ss")</f>
        <v>17:15:15</v>
      </c>
      <c r="G18" s="0" t="str">
        <f aca="false">A8</f>
        <v>Jogging</v>
      </c>
      <c r="H18" s="0" t="n">
        <v>2</v>
      </c>
      <c r="J18" s="10" t="str">
        <f aca="false">_xlfn.CONCAT(C18," ",D18,",",E18," ",F18,",",G18,",",H18)</f>
        <v>2021:10:01 17:14:14,2021:10:01 17:15:15,Jogging,2</v>
      </c>
    </row>
    <row r="19" customFormat="false" ht="15" hidden="false" customHeight="false" outlineLevel="0" collapsed="false">
      <c r="C19" s="6" t="str">
        <f aca="false">C18</f>
        <v>2021:10:01</v>
      </c>
      <c r="D19" s="7" t="str">
        <f aca="false">TEXT(F9+F$14/24,"hh:mm:ss")</f>
        <v>17:15:15</v>
      </c>
      <c r="E19" s="6" t="str">
        <f aca="false">C19</f>
        <v>2021:10:01</v>
      </c>
      <c r="F19" s="7" t="str">
        <f aca="false">TEXT(G9+F$14/24,"hh:mm:ss")</f>
        <v>17:16:17</v>
      </c>
      <c r="G19" s="0" t="str">
        <f aca="false">A9</f>
        <v>Walking</v>
      </c>
      <c r="H19" s="0" t="n">
        <v>2</v>
      </c>
      <c r="J19" s="10" t="str">
        <f aca="false">_xlfn.CONCAT(C19," ",D19,",",E19," ",F19,",",G19,",",H19)</f>
        <v>2021:10:01 17:15:15,2021:10:01 17:16:17,Walking,2</v>
      </c>
    </row>
    <row r="20" customFormat="false" ht="15" hidden="false" customHeight="false" outlineLevel="0" collapsed="false">
      <c r="C20" s="6" t="str">
        <f aca="false">C19</f>
        <v>2021:10:01</v>
      </c>
      <c r="D20" s="7" t="str">
        <f aca="false">TEXT(F10+F$14/24,"hh:mm:ss")</f>
        <v>17:16:17</v>
      </c>
      <c r="E20" s="6" t="str">
        <f aca="false">C20</f>
        <v>2021:10:01</v>
      </c>
      <c r="F20" s="7" t="str">
        <f aca="false">TEXT(G10+F$14/24,"hh:mm:ss")</f>
        <v>17:17:15</v>
      </c>
      <c r="G20" s="0" t="str">
        <f aca="false">A10</f>
        <v>Jogging</v>
      </c>
      <c r="H20" s="0" t="n">
        <v>2</v>
      </c>
      <c r="J20" s="10" t="str">
        <f aca="false">_xlfn.CONCAT(C20," ",D20,",",E20," ",F20,",",G20,",",H20)</f>
        <v>2021:10:01 17:16:17,2021:10:01 17:17:15,Jogging,2</v>
      </c>
    </row>
    <row r="21" customFormat="false" ht="15" hidden="false" customHeight="false" outlineLevel="0" collapsed="false">
      <c r="C21" s="6" t="str">
        <f aca="false">C20</f>
        <v>2021:10:01</v>
      </c>
      <c r="D21" s="7" t="str">
        <f aca="false">TEXT(F11+F$14/24,"hh:mm:ss")</f>
        <v>17:17:15</v>
      </c>
      <c r="E21" s="6" t="str">
        <f aca="false">C21</f>
        <v>2021:10:01</v>
      </c>
      <c r="F21" s="7" t="str">
        <f aca="false">TEXT(G11+F$14/24,"hh:mm:ss")</f>
        <v>17:18:16</v>
      </c>
      <c r="G21" s="0" t="str">
        <f aca="false">A11</f>
        <v>Walking</v>
      </c>
      <c r="H21" s="0" t="n">
        <v>2</v>
      </c>
      <c r="J21" s="10" t="str">
        <f aca="false">_xlfn.CONCAT(C21," ",D21,",",E21," ",F21,",",G21,",",H21)</f>
        <v>2021:10:01 17:17:15,2021:10:01 17:18:16,Walking,2</v>
      </c>
    </row>
    <row r="22" customFormat="false" ht="15" hidden="false" customHeight="false" outlineLevel="0" collapsed="false">
      <c r="C22" s="6" t="str">
        <f aca="false">C21</f>
        <v>2021:10:01</v>
      </c>
      <c r="D22" s="7" t="str">
        <f aca="false">TEXT(F12+F$14/24,"hh:mm:ss")</f>
        <v>17:18:16</v>
      </c>
      <c r="E22" s="6" t="str">
        <f aca="false">C22</f>
        <v>2021:10:01</v>
      </c>
      <c r="F22" s="7" t="str">
        <f aca="false">TEXT(G12+F$14/24,"hh:mm:ss")</f>
        <v>17:19:15</v>
      </c>
      <c r="G22" s="0" t="str">
        <f aca="false">A12</f>
        <v>Jogging</v>
      </c>
      <c r="H22" s="0" t="n">
        <v>2</v>
      </c>
      <c r="J22" s="10" t="str">
        <f aca="false">_xlfn.CONCAT(C22," ",D22,",",E22," ",F22,",",G22,",",H22)</f>
        <v>2021:10:01 17:18:16,2021:10:01 17:19:15,Jogging,2</v>
      </c>
    </row>
    <row r="23" customFormat="false" ht="15" hidden="false" customHeight="false" outlineLevel="0" collapsed="false">
      <c r="C23" s="6"/>
      <c r="D23" s="7"/>
      <c r="E23" s="6"/>
      <c r="F23" s="7"/>
    </row>
    <row r="24" customFormat="false" ht="15" hidden="false" customHeight="false" outlineLevel="0" collapsed="false">
      <c r="C24" s="6"/>
      <c r="D24" s="7"/>
      <c r="E24" s="6"/>
      <c r="F24" s="7"/>
    </row>
    <row r="25" customFormat="false" ht="15" hidden="false" customHeight="false" outlineLevel="0" collapsed="false">
      <c r="C25" s="6"/>
      <c r="D25" s="7"/>
      <c r="E25" s="6"/>
      <c r="F25" s="7"/>
    </row>
    <row r="26" customFormat="false" ht="15" hidden="false" customHeight="false" outlineLevel="0" collapsed="false">
      <c r="C26" s="6"/>
      <c r="D26" s="7"/>
      <c r="E26" s="6"/>
      <c r="F26" s="7"/>
    </row>
    <row r="27" customFormat="false" ht="15" hidden="false" customHeight="false" outlineLevel="0" collapsed="false">
      <c r="C27" s="6"/>
      <c r="D27" s="7"/>
      <c r="E27" s="6"/>
      <c r="F27" s="7"/>
    </row>
    <row r="28" customFormat="false" ht="15" hidden="false" customHeight="false" outlineLevel="0" collapsed="false">
      <c r="C28" s="6"/>
      <c r="D28" s="7"/>
      <c r="E28" s="6"/>
      <c r="F28" s="7"/>
    </row>
    <row r="29" customFormat="false" ht="15" hidden="false" customHeight="false" outlineLevel="0" collapsed="false">
      <c r="C29" s="6"/>
      <c r="D29" s="7"/>
      <c r="E29" s="6"/>
      <c r="F29" s="7"/>
    </row>
    <row r="30" customFormat="false" ht="15" hidden="false" customHeight="false" outlineLevel="0" collapsed="false">
      <c r="C30" s="6"/>
      <c r="D30" s="7"/>
      <c r="E30" s="6"/>
      <c r="F30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0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J16" activeCellId="0" sqref="J16"/>
    </sheetView>
  </sheetViews>
  <sheetFormatPr defaultColWidth="8.8359375" defaultRowHeight="15" zeroHeight="false" outlineLevelRow="0" outlineLevelCol="0"/>
  <cols>
    <col collapsed="false" customWidth="true" hidden="false" outlineLevel="0" max="1" min="1" style="0" width="29"/>
    <col collapsed="false" customWidth="true" hidden="false" outlineLevel="0" max="3" min="3" style="0" width="15.83"/>
    <col collapsed="false" customWidth="true" hidden="false" outlineLevel="0" max="5" min="5" style="0" width="10.51"/>
    <col collapsed="false" customWidth="true" hidden="false" outlineLevel="0" max="6" min="6" style="0" width="14.5"/>
    <col collapsed="false" customWidth="true" hidden="false" outlineLevel="0" max="7" min="7" style="0" width="15.83"/>
    <col collapsed="false" customWidth="true" hidden="false" outlineLevel="0" max="10" min="10" style="0" width="45.83"/>
  </cols>
  <sheetData>
    <row r="1" customFormat="false" ht="15" hidden="false" customHeight="false" outlineLevel="0" collapsed="false">
      <c r="A1" s="0" t="s">
        <v>29</v>
      </c>
    </row>
    <row r="2" customFormat="false" ht="15" hidden="false" customHeight="false" outlineLevel="0" collapsed="false">
      <c r="A2" s="1" t="s">
        <v>30</v>
      </c>
      <c r="F2" s="1" t="s">
        <v>31</v>
      </c>
    </row>
    <row r="3" customFormat="false" ht="15" hidden="false" customHeight="false" outlineLevel="0" collapsed="false">
      <c r="A3" s="0" t="s">
        <v>32</v>
      </c>
      <c r="B3" s="2" t="n">
        <v>0.525381944444444</v>
      </c>
      <c r="F3" s="4" t="n">
        <v>1633109768.92</v>
      </c>
      <c r="G3" s="2" t="n">
        <f aca="false">(F3/86400)+DATE(1970,1,1)</f>
        <v>44470.7334365741</v>
      </c>
      <c r="I3" s="2" t="n">
        <f aca="false">G3-B3</f>
        <v>44470.2080546296</v>
      </c>
    </row>
    <row r="4" customFormat="false" ht="15" hidden="false" customHeight="false" outlineLevel="0" collapsed="false">
      <c r="A4" s="0" t="s">
        <v>4</v>
      </c>
      <c r="B4" s="2" t="n">
        <v>0.529710648148148</v>
      </c>
      <c r="F4" s="4" t="n">
        <v>1633110143.53</v>
      </c>
      <c r="G4" s="2" t="n">
        <f aca="false">(F4/86400)+DATE(1970,1,1)</f>
        <v>44470.737772338</v>
      </c>
      <c r="I4" s="2" t="n">
        <f aca="false">G4-B4</f>
        <v>44470.2080616898</v>
      </c>
    </row>
    <row r="5" customFormat="false" ht="15" hidden="false" customHeight="false" outlineLevel="0" collapsed="false">
      <c r="B5" s="2"/>
      <c r="F5" s="2" t="n">
        <f aca="false">G3-B3</f>
        <v>44470.2080546296</v>
      </c>
      <c r="G5" s="3" t="s">
        <v>5</v>
      </c>
    </row>
    <row r="6" customFormat="false" ht="15" hidden="false" customHeight="false" outlineLevel="0" collapsed="false">
      <c r="B6" s="8" t="s">
        <v>7</v>
      </c>
      <c r="C6" s="9" t="s">
        <v>8</v>
      </c>
      <c r="D6" s="9" t="s">
        <v>9</v>
      </c>
      <c r="F6" s="2" t="s">
        <v>7</v>
      </c>
      <c r="G6" s="0" t="s">
        <v>8</v>
      </c>
    </row>
    <row r="7" customFormat="false" ht="15" hidden="false" customHeight="false" outlineLevel="0" collapsed="false">
      <c r="A7" s="0" t="s">
        <v>33</v>
      </c>
      <c r="B7" s="2" t="n">
        <v>0.525462962962963</v>
      </c>
      <c r="C7" s="2" t="n">
        <v>0.526122685185185</v>
      </c>
      <c r="D7" s="2" t="n">
        <f aca="false">C7-B7</f>
        <v>0.000659722222222222</v>
      </c>
      <c r="F7" s="2" t="n">
        <f aca="false">B7+$F$5</f>
        <v>44470.7335175926</v>
      </c>
      <c r="G7" s="2" t="n">
        <f aca="false">C7+$F$5</f>
        <v>44470.7341773148</v>
      </c>
      <c r="I7" s="0" t="n">
        <v>21</v>
      </c>
    </row>
    <row r="8" customFormat="false" ht="15" hidden="false" customHeight="false" outlineLevel="0" collapsed="false">
      <c r="A8" s="0" t="s">
        <v>34</v>
      </c>
      <c r="B8" s="2" t="n">
        <f aca="false">C7</f>
        <v>0.526122685185185</v>
      </c>
      <c r="C8" s="2" t="n">
        <v>0.52681712962963</v>
      </c>
      <c r="D8" s="2" t="n">
        <f aca="false">C8-B8</f>
        <v>0.000694444444444444</v>
      </c>
      <c r="F8" s="2" t="n">
        <f aca="false">B8+$F$5</f>
        <v>44470.7341773148</v>
      </c>
      <c r="G8" s="2" t="n">
        <f aca="false">C8+$F$5</f>
        <v>44470.7348717593</v>
      </c>
      <c r="I8" s="0" t="n">
        <f aca="false">I7+1</f>
        <v>22</v>
      </c>
    </row>
    <row r="9" customFormat="false" ht="15" hidden="false" customHeight="false" outlineLevel="0" collapsed="false">
      <c r="A9" s="0" t="s">
        <v>33</v>
      </c>
      <c r="B9" s="2" t="n">
        <f aca="false">C8</f>
        <v>0.52681712962963</v>
      </c>
      <c r="C9" s="2" t="n">
        <v>0.527523148148148</v>
      </c>
      <c r="D9" s="2" t="n">
        <f aca="false">C9-B9</f>
        <v>0.000706018518518518</v>
      </c>
      <c r="F9" s="2" t="n">
        <f aca="false">B9+$F$5</f>
        <v>44470.7348717593</v>
      </c>
      <c r="G9" s="2" t="n">
        <f aca="false">C9+$F$5</f>
        <v>44470.7355777778</v>
      </c>
      <c r="I9" s="0" t="n">
        <f aca="false">I8+1</f>
        <v>23</v>
      </c>
    </row>
    <row r="10" customFormat="false" ht="15" hidden="false" customHeight="false" outlineLevel="0" collapsed="false">
      <c r="A10" s="0" t="s">
        <v>34</v>
      </c>
      <c r="B10" s="2" t="n">
        <f aca="false">C9</f>
        <v>0.527523148148148</v>
      </c>
      <c r="C10" s="2" t="n">
        <v>0.528217592592593</v>
      </c>
      <c r="D10" s="2" t="n">
        <f aca="false">C10-B10</f>
        <v>0.000694444444444444</v>
      </c>
      <c r="F10" s="2" t="n">
        <f aca="false">B10+$F$5</f>
        <v>44470.7355777778</v>
      </c>
      <c r="G10" s="2" t="n">
        <f aca="false">C10+$F$5</f>
        <v>44470.7362722222</v>
      </c>
      <c r="I10" s="0" t="n">
        <f aca="false">I9+1</f>
        <v>24</v>
      </c>
    </row>
    <row r="11" customFormat="false" ht="15" hidden="false" customHeight="false" outlineLevel="0" collapsed="false">
      <c r="A11" s="0" t="s">
        <v>33</v>
      </c>
      <c r="B11" s="2" t="n">
        <f aca="false">C10</f>
        <v>0.528217592592593</v>
      </c>
      <c r="C11" s="2" t="n">
        <v>0.528912037037037</v>
      </c>
      <c r="D11" s="2" t="n">
        <f aca="false">C11-B11</f>
        <v>0.000694444444444444</v>
      </c>
      <c r="F11" s="2" t="n">
        <f aca="false">B11+$F$5</f>
        <v>44470.7362722222</v>
      </c>
      <c r="G11" s="2" t="n">
        <f aca="false">C11+$F$5</f>
        <v>44470.7369666667</v>
      </c>
      <c r="I11" s="0" t="n">
        <f aca="false">I10+1</f>
        <v>25</v>
      </c>
    </row>
    <row r="12" customFormat="false" ht="15" hidden="false" customHeight="false" outlineLevel="0" collapsed="false">
      <c r="A12" s="0" t="s">
        <v>34</v>
      </c>
      <c r="B12" s="2" t="n">
        <f aca="false">C11</f>
        <v>0.528912037037037</v>
      </c>
      <c r="C12" s="2" t="n">
        <v>0.52962962962963</v>
      </c>
      <c r="D12" s="2" t="n">
        <f aca="false">C12-B12</f>
        <v>0.000717592592592593</v>
      </c>
      <c r="F12" s="2" t="n">
        <f aca="false">B12+$F$5</f>
        <v>44470.7369666667</v>
      </c>
      <c r="G12" s="2" t="n">
        <f aca="false">C12+$F$5</f>
        <v>44470.7376842593</v>
      </c>
      <c r="I12" s="0" t="n">
        <f aca="false">I11+1</f>
        <v>26</v>
      </c>
    </row>
    <row r="13" customFormat="false" ht="15" hidden="false" customHeight="false" outlineLevel="0" collapsed="false">
      <c r="B13" s="2"/>
      <c r="C13" s="2"/>
      <c r="D13" s="2"/>
    </row>
    <row r="14" customFormat="false" ht="15" hidden="false" customHeight="false" outlineLevel="0" collapsed="false">
      <c r="A14" s="0" t="s">
        <v>12</v>
      </c>
      <c r="F14" s="4" t="n">
        <v>0</v>
      </c>
      <c r="G14" s="0" t="s">
        <v>13</v>
      </c>
    </row>
    <row r="15" customFormat="false" ht="15" hidden="false" customHeight="false" outlineLevel="0" collapsed="false">
      <c r="C15" s="0" t="s">
        <v>7</v>
      </c>
      <c r="E15" s="0" t="s">
        <v>14</v>
      </c>
      <c r="J15" s="0" t="s">
        <v>15</v>
      </c>
    </row>
    <row r="16" customFormat="false" ht="15" hidden="false" customHeight="false" outlineLevel="0" collapsed="false">
      <c r="C16" s="0" t="s">
        <v>16</v>
      </c>
      <c r="D16" s="4" t="s">
        <v>17</v>
      </c>
      <c r="G16" s="0" t="s">
        <v>18</v>
      </c>
      <c r="H16" s="0" t="s">
        <v>20</v>
      </c>
      <c r="J16" s="10" t="str">
        <f aca="false">_xlfn.CONCAT("start",",","finish",",",G16,",",H16)</f>
        <v>start,finish,label,sub</v>
      </c>
    </row>
    <row r="17" customFormat="false" ht="15" hidden="false" customHeight="false" outlineLevel="0" collapsed="false">
      <c r="C17" s="6" t="s">
        <v>21</v>
      </c>
      <c r="D17" s="7" t="str">
        <f aca="false">TEXT(F7+F$14/24,"hh:mm:ss")</f>
        <v>17:36:15</v>
      </c>
      <c r="E17" s="6" t="str">
        <f aca="false">C17</f>
        <v>2021:10:01</v>
      </c>
      <c r="F17" s="7" t="str">
        <f aca="false">TEXT(G7+F$14/24,"hh:mm:ss")</f>
        <v>17:37:12</v>
      </c>
      <c r="G17" s="0" t="str">
        <f aca="false">A7</f>
        <v>Standing</v>
      </c>
      <c r="H17" s="0" t="n">
        <v>2</v>
      </c>
      <c r="J17" s="10" t="str">
        <f aca="false">_xlfn.CONCAT(C17," ",D17,",",E17," ",F17,",",G17,",",H17)</f>
        <v>2021:10:01 17:36:15,2021:10:01 17:37:12,Standing,2</v>
      </c>
    </row>
    <row r="18" customFormat="false" ht="15" hidden="false" customHeight="false" outlineLevel="0" collapsed="false">
      <c r="C18" s="6" t="str">
        <f aca="false">C17</f>
        <v>2021:10:01</v>
      </c>
      <c r="D18" s="7" t="str">
        <f aca="false">TEXT(F8+F$14/24,"hh:mm:ss")</f>
        <v>17:37:12</v>
      </c>
      <c r="E18" s="6" t="str">
        <f aca="false">C18</f>
        <v>2021:10:01</v>
      </c>
      <c r="F18" s="7" t="str">
        <f aca="false">TEXT(G8+F$14/24,"hh:mm:ss")</f>
        <v>17:38:12</v>
      </c>
      <c r="G18" s="0" t="str">
        <f aca="false">A8</f>
        <v>Sitting</v>
      </c>
      <c r="H18" s="0" t="n">
        <v>2</v>
      </c>
      <c r="J18" s="10" t="str">
        <f aca="false">_xlfn.CONCAT(C18," ",D18,",",E18," ",F18,",",G18,",",H18)</f>
        <v>2021:10:01 17:37:12,2021:10:01 17:38:12,Sitting,2</v>
      </c>
    </row>
    <row r="19" customFormat="false" ht="15" hidden="false" customHeight="false" outlineLevel="0" collapsed="false">
      <c r="C19" s="6" t="str">
        <f aca="false">C18</f>
        <v>2021:10:01</v>
      </c>
      <c r="D19" s="7" t="str">
        <f aca="false">TEXT(F9+F$14/24,"hh:mm:ss")</f>
        <v>17:38:12</v>
      </c>
      <c r="E19" s="6" t="str">
        <f aca="false">C19</f>
        <v>2021:10:01</v>
      </c>
      <c r="F19" s="7" t="str">
        <f aca="false">TEXT(G9+F$14/24,"hh:mm:ss")</f>
        <v>17:39:13</v>
      </c>
      <c r="G19" s="0" t="str">
        <f aca="false">A9</f>
        <v>Standing</v>
      </c>
      <c r="H19" s="0" t="n">
        <v>2</v>
      </c>
      <c r="J19" s="10" t="str">
        <f aca="false">_xlfn.CONCAT(C19," ",D19,",",E19," ",F19,",",G19,",",H19)</f>
        <v>2021:10:01 17:38:12,2021:10:01 17:39:13,Standing,2</v>
      </c>
    </row>
    <row r="20" customFormat="false" ht="15" hidden="false" customHeight="false" outlineLevel="0" collapsed="false">
      <c r="C20" s="6" t="str">
        <f aca="false">C19</f>
        <v>2021:10:01</v>
      </c>
      <c r="D20" s="7" t="str">
        <f aca="false">TEXT(F10+F$14/24,"hh:mm:ss")</f>
        <v>17:39:13</v>
      </c>
      <c r="E20" s="6" t="str">
        <f aca="false">C20</f>
        <v>2021:10:01</v>
      </c>
      <c r="F20" s="7" t="str">
        <f aca="false">TEXT(G10+F$14/24,"hh:mm:ss")</f>
        <v>17:40:13</v>
      </c>
      <c r="G20" s="0" t="str">
        <f aca="false">A10</f>
        <v>Sitting</v>
      </c>
      <c r="H20" s="0" t="n">
        <v>2</v>
      </c>
      <c r="J20" s="10" t="str">
        <f aca="false">_xlfn.CONCAT(C20," ",D20,",",E20," ",F20,",",G20,",",H20)</f>
        <v>2021:10:01 17:39:13,2021:10:01 17:40:13,Sitting,2</v>
      </c>
    </row>
    <row r="21" customFormat="false" ht="15" hidden="false" customHeight="false" outlineLevel="0" collapsed="false">
      <c r="C21" s="6" t="str">
        <f aca="false">C20</f>
        <v>2021:10:01</v>
      </c>
      <c r="D21" s="7" t="str">
        <f aca="false">TEXT(F11+F$14/24,"hh:mm:ss")</f>
        <v>17:40:13</v>
      </c>
      <c r="E21" s="6" t="str">
        <f aca="false">C21</f>
        <v>2021:10:01</v>
      </c>
      <c r="F21" s="7" t="str">
        <f aca="false">TEXT(G11+F$14/24,"hh:mm:ss")</f>
        <v>17:41:13</v>
      </c>
      <c r="G21" s="0" t="str">
        <f aca="false">A11</f>
        <v>Standing</v>
      </c>
      <c r="H21" s="0" t="n">
        <v>2</v>
      </c>
      <c r="J21" s="10" t="str">
        <f aca="false">_xlfn.CONCAT(C21," ",D21,",",E21," ",F21,",",G21,",",H21)</f>
        <v>2021:10:01 17:40:13,2021:10:01 17:41:13,Standing,2</v>
      </c>
    </row>
    <row r="22" customFormat="false" ht="15" hidden="false" customHeight="false" outlineLevel="0" collapsed="false">
      <c r="C22" s="6" t="str">
        <f aca="false">C21</f>
        <v>2021:10:01</v>
      </c>
      <c r="D22" s="7" t="str">
        <f aca="false">TEXT(F12+F$14/24,"hh:mm:ss")</f>
        <v>17:41:13</v>
      </c>
      <c r="E22" s="6" t="str">
        <f aca="false">C22</f>
        <v>2021:10:01</v>
      </c>
      <c r="F22" s="7" t="str">
        <f aca="false">TEXT(G12+F$14/24,"hh:mm:ss")</f>
        <v>17:42:15</v>
      </c>
      <c r="G22" s="0" t="str">
        <f aca="false">A12</f>
        <v>Sitting</v>
      </c>
      <c r="H22" s="0" t="n">
        <v>2</v>
      </c>
      <c r="J22" s="10" t="str">
        <f aca="false">_xlfn.CONCAT(C22," ",D22,",",E22," ",F22,",",G22,",",H22)</f>
        <v>2021:10:01 17:41:13,2021:10:01 17:42:15,Sitting,2</v>
      </c>
    </row>
    <row r="23" customFormat="false" ht="15" hidden="false" customHeight="false" outlineLevel="0" collapsed="false">
      <c r="C23" s="6"/>
      <c r="D23" s="7"/>
      <c r="E23" s="6"/>
      <c r="F23" s="7"/>
    </row>
    <row r="24" customFormat="false" ht="15" hidden="false" customHeight="false" outlineLevel="0" collapsed="false">
      <c r="C24" s="6"/>
      <c r="D24" s="7"/>
      <c r="E24" s="6"/>
      <c r="F24" s="7"/>
    </row>
    <row r="25" customFormat="false" ht="15" hidden="false" customHeight="false" outlineLevel="0" collapsed="false">
      <c r="C25" s="6"/>
      <c r="D25" s="7"/>
      <c r="E25" s="6"/>
      <c r="F25" s="7"/>
    </row>
    <row r="26" customFormat="false" ht="15" hidden="false" customHeight="false" outlineLevel="0" collapsed="false">
      <c r="C26" s="6"/>
      <c r="D26" s="7"/>
      <c r="E26" s="6"/>
      <c r="F26" s="7"/>
    </row>
    <row r="27" customFormat="false" ht="15" hidden="false" customHeight="false" outlineLevel="0" collapsed="false">
      <c r="C27" s="6"/>
      <c r="D27" s="7"/>
      <c r="E27" s="6"/>
      <c r="F27" s="7"/>
    </row>
    <row r="28" customFormat="false" ht="15" hidden="false" customHeight="false" outlineLevel="0" collapsed="false">
      <c r="C28" s="6"/>
      <c r="D28" s="7"/>
      <c r="E28" s="6"/>
      <c r="F28" s="7"/>
    </row>
    <row r="29" customFormat="false" ht="15" hidden="false" customHeight="false" outlineLevel="0" collapsed="false">
      <c r="C29" s="6"/>
      <c r="D29" s="7"/>
      <c r="E29" s="6"/>
      <c r="F29" s="7"/>
    </row>
    <row r="30" customFormat="false" ht="15" hidden="false" customHeight="false" outlineLevel="0" collapsed="false">
      <c r="C30" s="6"/>
      <c r="D30" s="7"/>
      <c r="E30" s="6"/>
      <c r="F30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E1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8359375" defaultRowHeight="15" zeroHeight="false" outlineLevelRow="0" outlineLevelCol="0"/>
  <cols>
    <col collapsed="false" customWidth="true" hidden="false" outlineLevel="0" max="2" min="2" style="0" width="10.51"/>
    <col collapsed="false" customWidth="true" hidden="false" outlineLevel="0" max="5" min="5" style="0" width="14.5"/>
  </cols>
  <sheetData>
    <row r="2" customFormat="false" ht="15" hidden="false" customHeight="false" outlineLevel="0" collapsed="false">
      <c r="B2" s="11" t="s">
        <v>35</v>
      </c>
      <c r="C2" s="11"/>
      <c r="D2" s="11" t="n">
        <v>32</v>
      </c>
      <c r="E2" s="11" t="s">
        <v>36</v>
      </c>
    </row>
    <row r="3" customFormat="false" ht="15" hidden="false" customHeight="false" outlineLevel="0" collapsed="false">
      <c r="B3" s="0" t="s">
        <v>37</v>
      </c>
      <c r="C3" s="0" t="n">
        <v>6208</v>
      </c>
      <c r="D3" s="0" t="n">
        <f aca="false">C3/$D$2</f>
        <v>194</v>
      </c>
      <c r="E3" s="0" t="s">
        <v>38</v>
      </c>
    </row>
    <row r="4" customFormat="false" ht="15" hidden="false" customHeight="false" outlineLevel="0" collapsed="false">
      <c r="B4" s="0" t="s">
        <v>39</v>
      </c>
      <c r="C4" s="0" t="n">
        <v>5888</v>
      </c>
      <c r="D4" s="0" t="n">
        <f aca="false">C4/$D$2</f>
        <v>184</v>
      </c>
      <c r="E4" s="0" t="s">
        <v>38</v>
      </c>
    </row>
    <row r="5" customFormat="false" ht="15" hidden="false" customHeight="false" outlineLevel="0" collapsed="false">
      <c r="B5" s="0" t="s">
        <v>40</v>
      </c>
      <c r="C5" s="0" t="n">
        <v>5856</v>
      </c>
      <c r="D5" s="0" t="n">
        <f aca="false">C5/$D$2</f>
        <v>183</v>
      </c>
      <c r="E5" s="0" t="s">
        <v>38</v>
      </c>
    </row>
    <row r="6" customFormat="false" ht="15" hidden="false" customHeight="false" outlineLevel="0" collapsed="false">
      <c r="B6" s="0" t="s">
        <v>41</v>
      </c>
      <c r="C6" s="0" t="n">
        <v>5792</v>
      </c>
      <c r="D6" s="0" t="n">
        <f aca="false">C6/$D$2</f>
        <v>181</v>
      </c>
      <c r="E6" s="0" t="s">
        <v>38</v>
      </c>
    </row>
    <row r="7" customFormat="false" ht="15" hidden="false" customHeight="false" outlineLevel="0" collapsed="false">
      <c r="B7" s="0" t="s">
        <v>42</v>
      </c>
      <c r="C7" s="0" t="n">
        <v>5792</v>
      </c>
      <c r="D7" s="0" t="n">
        <f aca="false">C7/$D$2</f>
        <v>181</v>
      </c>
      <c r="E7" s="0" t="s">
        <v>38</v>
      </c>
    </row>
    <row r="8" customFormat="false" ht="15" hidden="false" customHeight="false" outlineLevel="0" collapsed="false">
      <c r="B8" s="0" t="s">
        <v>43</v>
      </c>
      <c r="C8" s="0" t="n">
        <v>5632</v>
      </c>
      <c r="D8" s="0" t="n">
        <f aca="false">C8/$D$2</f>
        <v>176</v>
      </c>
      <c r="E8" s="0" t="s">
        <v>38</v>
      </c>
    </row>
    <row r="9" customFormat="false" ht="15" hidden="false" customHeight="false" outlineLevel="0" collapsed="false">
      <c r="B9" s="12" t="s">
        <v>44</v>
      </c>
      <c r="C9" s="13" t="n">
        <f aca="false">SUM(C3:C8)</f>
        <v>35168</v>
      </c>
      <c r="D9" s="13" t="n">
        <f aca="false">C9/$D$2</f>
        <v>1099</v>
      </c>
      <c r="E9" s="13" t="s">
        <v>38</v>
      </c>
    </row>
    <row r="10" customFormat="false" ht="15" hidden="false" customHeight="false" outlineLevel="0" collapsed="false">
      <c r="D10" s="14" t="n">
        <f aca="false">D9/60</f>
        <v>18.3166666666667</v>
      </c>
      <c r="E10" s="0" t="s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1" activeCellId="0" sqref="K11"/>
    </sheetView>
  </sheetViews>
  <sheetFormatPr defaultColWidth="8.8359375" defaultRowHeight="13.8" zeroHeight="false" outlineLevelRow="0" outlineLevelCol="0"/>
  <cols>
    <col collapsed="false" customWidth="true" hidden="false" outlineLevel="0" max="1" min="1" style="0" width="29"/>
    <col collapsed="false" customWidth="true" hidden="false" outlineLevel="0" max="3" min="3" style="0" width="11.17"/>
    <col collapsed="false" customWidth="true" hidden="false" outlineLevel="0" max="6" min="5" style="0" width="10.83"/>
    <col collapsed="false" customWidth="true" hidden="false" outlineLevel="0" max="7" min="7" style="0" width="14.17"/>
    <col collapsed="false" customWidth="true" hidden="false" outlineLevel="0" max="8" min="8" style="0" width="8.16"/>
    <col collapsed="false" customWidth="true" hidden="false" outlineLevel="0" max="11" min="11" style="0" width="50.17"/>
  </cols>
  <sheetData>
    <row r="1" customFormat="false" ht="13.8" hidden="false" customHeight="false" outlineLevel="0" collapsed="false">
      <c r="A1" s="15" t="s">
        <v>46</v>
      </c>
      <c r="B1" s="15"/>
      <c r="C1" s="15"/>
      <c r="D1" s="15"/>
      <c r="E1" s="15"/>
      <c r="F1" s="15"/>
    </row>
    <row r="2" customFormat="false" ht="13.8" hidden="false" customHeight="false" outlineLevel="0" collapsed="false">
      <c r="A2" s="1" t="s">
        <v>47</v>
      </c>
      <c r="F2" s="1" t="s">
        <v>48</v>
      </c>
    </row>
    <row r="3" customFormat="false" ht="13.8" hidden="false" customHeight="false" outlineLevel="0" collapsed="false">
      <c r="A3" s="0" t="s">
        <v>3</v>
      </c>
      <c r="B3" s="2" t="n">
        <v>0.549768518518518</v>
      </c>
      <c r="F3" s="0" t="n">
        <v>1574625579.24</v>
      </c>
      <c r="G3" s="2" t="n">
        <f aca="false">(F3/86400)+DATE(1970,1,1)</f>
        <v>43793.8330930556</v>
      </c>
      <c r="H3" s="2"/>
      <c r="J3" s="2" t="n">
        <f aca="false">G3-B3</f>
        <v>43793.283324537</v>
      </c>
    </row>
    <row r="4" customFormat="false" ht="13.8" hidden="false" customHeight="false" outlineLevel="0" collapsed="false">
      <c r="A4" s="0" t="s">
        <v>4</v>
      </c>
      <c r="B4" s="2" t="n">
        <v>0.558344907407407</v>
      </c>
      <c r="F4" s="0" t="n">
        <v>1574626246.7</v>
      </c>
      <c r="G4" s="2" t="n">
        <f aca="false">(F4/86400)+DATE(1970,1,1)</f>
        <v>43793.840818287</v>
      </c>
      <c r="H4" s="2"/>
      <c r="J4" s="2" t="n">
        <f aca="false">G4-B4</f>
        <v>43793.2824733796</v>
      </c>
    </row>
    <row r="5" customFormat="false" ht="13.8" hidden="false" customHeight="false" outlineLevel="0" collapsed="false">
      <c r="A5" s="16" t="s">
        <v>49</v>
      </c>
      <c r="B5" s="2" t="n">
        <f aca="false">B4-B3</f>
        <v>0.00857638888888889</v>
      </c>
      <c r="F5" s="2" t="n">
        <f aca="false">J3</f>
        <v>43793.283324537</v>
      </c>
      <c r="G5" s="3" t="s">
        <v>5</v>
      </c>
      <c r="H5" s="3"/>
    </row>
    <row r="6" customFormat="false" ht="13.8" hidden="false" customHeight="false" outlineLevel="0" collapsed="false">
      <c r="A6" s="0" t="s">
        <v>6</v>
      </c>
      <c r="B6" s="2" t="s">
        <v>7</v>
      </c>
      <c r="C6" s="0" t="s">
        <v>8</v>
      </c>
      <c r="D6" s="0" t="s">
        <v>9</v>
      </c>
      <c r="F6" s="2" t="s">
        <v>7</v>
      </c>
      <c r="G6" s="0" t="s">
        <v>8</v>
      </c>
    </row>
    <row r="7" customFormat="false" ht="13.8" hidden="false" customHeight="false" outlineLevel="0" collapsed="false">
      <c r="A7" s="0" t="s">
        <v>26</v>
      </c>
      <c r="B7" s="2" t="n">
        <v>0.549826388888889</v>
      </c>
      <c r="C7" s="2" t="n">
        <v>0.549918981481481</v>
      </c>
      <c r="D7" s="2" t="n">
        <f aca="false">C7-B7</f>
        <v>9.25925925925926E-005</v>
      </c>
      <c r="F7" s="2" t="n">
        <f aca="false">B7+$F$5</f>
        <v>43793.8331509259</v>
      </c>
      <c r="G7" s="2" t="n">
        <f aca="false">C7+$F$5</f>
        <v>43793.8332435185</v>
      </c>
      <c r="H7" s="2"/>
    </row>
    <row r="8" customFormat="false" ht="13.8" hidden="false" customHeight="false" outlineLevel="0" collapsed="false">
      <c r="A8" s="0" t="s">
        <v>11</v>
      </c>
      <c r="B8" s="2" t="n">
        <f aca="false">C7</f>
        <v>0.549918981481481</v>
      </c>
      <c r="C8" s="2" t="n">
        <v>0.549976851851852</v>
      </c>
      <c r="D8" s="2" t="n">
        <f aca="false">C8-B8</f>
        <v>5.78703703703704E-005</v>
      </c>
      <c r="F8" s="2" t="n">
        <f aca="false">B8+$F$5</f>
        <v>43793.8332435185</v>
      </c>
      <c r="G8" s="2" t="n">
        <f aca="false">C8+$F$5</f>
        <v>43793.8333013889</v>
      </c>
      <c r="H8" s="2"/>
    </row>
    <row r="9" customFormat="false" ht="13.8" hidden="false" customHeight="false" outlineLevel="0" collapsed="false">
      <c r="A9" s="0" t="s">
        <v>26</v>
      </c>
      <c r="B9" s="2" t="n">
        <f aca="false">C8</f>
        <v>0.549976851851852</v>
      </c>
      <c r="C9" s="2" t="n">
        <v>0.550277777777778</v>
      </c>
      <c r="D9" s="2" t="n">
        <f aca="false">C9-B9</f>
        <v>0.000300925925925926</v>
      </c>
      <c r="F9" s="2" t="n">
        <f aca="false">B9+$F$5</f>
        <v>43793.8333013889</v>
      </c>
      <c r="G9" s="2" t="n">
        <f aca="false">C9+$F$5</f>
        <v>43793.8336023148</v>
      </c>
      <c r="H9" s="2"/>
    </row>
    <row r="10" customFormat="false" ht="13.8" hidden="false" customHeight="false" outlineLevel="0" collapsed="false">
      <c r="A10" s="0" t="s">
        <v>11</v>
      </c>
      <c r="B10" s="2" t="n">
        <f aca="false">C9</f>
        <v>0.550277777777778</v>
      </c>
      <c r="C10" s="2" t="n">
        <v>0.550335648148148</v>
      </c>
      <c r="D10" s="2" t="n">
        <f aca="false">C10-B10</f>
        <v>5.78703703703704E-005</v>
      </c>
      <c r="F10" s="2" t="n">
        <f aca="false">B10+$F$5</f>
        <v>43793.8336023148</v>
      </c>
      <c r="G10" s="2" t="n">
        <f aca="false">C10+$F$5</f>
        <v>43793.8336601852</v>
      </c>
      <c r="H10" s="2"/>
    </row>
    <row r="11" customFormat="false" ht="13.8" hidden="false" customHeight="false" outlineLevel="0" collapsed="false">
      <c r="A11" s="0" t="s">
        <v>26</v>
      </c>
      <c r="B11" s="2" t="n">
        <f aca="false">C10</f>
        <v>0.550335648148148</v>
      </c>
      <c r="C11" s="2" t="n">
        <v>0.550428240740741</v>
      </c>
      <c r="D11" s="2" t="n">
        <f aca="false">C11-B11</f>
        <v>9.25925925925926E-005</v>
      </c>
      <c r="F11" s="2" t="n">
        <f aca="false">B11+$F$5</f>
        <v>43793.8336601852</v>
      </c>
      <c r="G11" s="2" t="n">
        <f aca="false">C11+$F$5</f>
        <v>43793.8337527778</v>
      </c>
      <c r="H11" s="2"/>
    </row>
    <row r="12" customFormat="false" ht="13.8" hidden="false" customHeight="false" outlineLevel="0" collapsed="false">
      <c r="A12" s="0" t="s">
        <v>11</v>
      </c>
      <c r="B12" s="2" t="n">
        <f aca="false">C11</f>
        <v>0.550428240740741</v>
      </c>
      <c r="C12" s="2" t="n">
        <v>0.550462962962963</v>
      </c>
      <c r="D12" s="2" t="n">
        <f aca="false">C12-B12</f>
        <v>3.47222222222222E-005</v>
      </c>
      <c r="F12" s="2" t="n">
        <f aca="false">B12+$F$5</f>
        <v>43793.8337527778</v>
      </c>
      <c r="G12" s="2" t="n">
        <f aca="false">C12+$F$5</f>
        <v>43793.8337875</v>
      </c>
      <c r="H12" s="2"/>
    </row>
    <row r="13" customFormat="false" ht="13.8" hidden="false" customHeight="false" outlineLevel="0" collapsed="false">
      <c r="A13" s="0" t="s">
        <v>26</v>
      </c>
      <c r="B13" s="2" t="n">
        <f aca="false">C12</f>
        <v>0.550462962962963</v>
      </c>
      <c r="C13" s="2" t="n">
        <v>0.550625</v>
      </c>
      <c r="D13" s="2" t="n">
        <f aca="false">C13-B13</f>
        <v>0.000162037037037037</v>
      </c>
      <c r="F13" s="2" t="n">
        <f aca="false">B13+$F$5</f>
        <v>43793.8337875</v>
      </c>
      <c r="G13" s="2" t="n">
        <f aca="false">C13+$F$5</f>
        <v>43793.833949537</v>
      </c>
      <c r="H13" s="2"/>
    </row>
    <row r="14" customFormat="false" ht="13.8" hidden="false" customHeight="false" outlineLevel="0" collapsed="false">
      <c r="A14" s="0" t="s">
        <v>11</v>
      </c>
      <c r="B14" s="2" t="n">
        <f aca="false">C13</f>
        <v>0.550625</v>
      </c>
      <c r="C14" s="2" t="n">
        <v>0.550671296296296</v>
      </c>
      <c r="D14" s="2" t="n">
        <f aca="false">C14-B14</f>
        <v>4.62962962962963E-005</v>
      </c>
      <c r="F14" s="2" t="n">
        <f aca="false">B14+$F$5</f>
        <v>43793.833949537</v>
      </c>
      <c r="G14" s="2" t="n">
        <f aca="false">C14+$F$5</f>
        <v>43793.8339958333</v>
      </c>
      <c r="H14" s="2"/>
    </row>
    <row r="15" customFormat="false" ht="13.8" hidden="false" customHeight="false" outlineLevel="0" collapsed="false">
      <c r="A15" s="0" t="s">
        <v>26</v>
      </c>
      <c r="B15" s="2" t="n">
        <f aca="false">C14</f>
        <v>0.550671296296296</v>
      </c>
      <c r="C15" s="2" t="n">
        <v>0.550775462962963</v>
      </c>
      <c r="D15" s="2" t="n">
        <f aca="false">C15-B15</f>
        <v>0.000104166666666667</v>
      </c>
      <c r="F15" s="2" t="n">
        <f aca="false">B15+$F$5</f>
        <v>43793.8339958333</v>
      </c>
      <c r="G15" s="2" t="n">
        <f aca="false">C15+$F$5</f>
        <v>43793.8341</v>
      </c>
      <c r="H15" s="2"/>
    </row>
    <row r="16" customFormat="false" ht="13.8" hidden="false" customHeight="false" outlineLevel="0" collapsed="false">
      <c r="A16" s="0" t="s">
        <v>11</v>
      </c>
      <c r="B16" s="2" t="n">
        <f aca="false">C15</f>
        <v>0.550775462962963</v>
      </c>
      <c r="C16" s="2" t="n">
        <v>0.550798611111111</v>
      </c>
      <c r="D16" s="2" t="n">
        <f aca="false">C16-B16</f>
        <v>2.31481481481481E-005</v>
      </c>
      <c r="F16" s="2" t="n">
        <f aca="false">B16+$F$5</f>
        <v>43793.8341</v>
      </c>
      <c r="G16" s="2" t="n">
        <f aca="false">C16+$F$5</f>
        <v>43793.8341231482</v>
      </c>
      <c r="H16" s="2"/>
    </row>
    <row r="17" customFormat="false" ht="13.8" hidden="false" customHeight="false" outlineLevel="0" collapsed="false">
      <c r="A17" s="0" t="s">
        <v>26</v>
      </c>
      <c r="B17" s="2" t="n">
        <f aca="false">C16</f>
        <v>0.550798611111111</v>
      </c>
      <c r="C17" s="2" t="n">
        <v>0.552083333333333</v>
      </c>
      <c r="D17" s="2" t="n">
        <f aca="false">C17-B17</f>
        <v>0.00128472222222222</v>
      </c>
      <c r="F17" s="2" t="n">
        <f aca="false">B17+$F$5</f>
        <v>43793.8341231482</v>
      </c>
      <c r="G17" s="2" t="n">
        <f aca="false">C17+$F$5</f>
        <v>43793.8354078704</v>
      </c>
      <c r="H17" s="2"/>
    </row>
    <row r="18" customFormat="false" ht="13.8" hidden="false" customHeight="false" outlineLevel="0" collapsed="false">
      <c r="A18" s="0" t="s">
        <v>10</v>
      </c>
      <c r="B18" s="2" t="n">
        <f aca="false">C17</f>
        <v>0.552083333333333</v>
      </c>
      <c r="C18" s="2" t="n">
        <v>0.552118055555556</v>
      </c>
      <c r="D18" s="2" t="n">
        <f aca="false">C18-B18</f>
        <v>3.47222222222222E-005</v>
      </c>
      <c r="F18" s="2" t="n">
        <f aca="false">B18+$F$5</f>
        <v>43793.8354078704</v>
      </c>
      <c r="G18" s="2" t="n">
        <f aca="false">C18+$F$5</f>
        <v>43793.8354425926</v>
      </c>
      <c r="H18" s="2"/>
    </row>
    <row r="19" customFormat="false" ht="13.8" hidden="false" customHeight="false" outlineLevel="0" collapsed="false">
      <c r="A19" s="0" t="s">
        <v>26</v>
      </c>
      <c r="B19" s="2" t="n">
        <f aca="false">C18</f>
        <v>0.552118055555556</v>
      </c>
      <c r="C19" s="2" t="n">
        <v>0.552152777777778</v>
      </c>
      <c r="D19" s="2" t="n">
        <f aca="false">C19-B19</f>
        <v>3.47222222222222E-005</v>
      </c>
      <c r="F19" s="2" t="n">
        <f aca="false">B19+$F$5</f>
        <v>43793.8354425926</v>
      </c>
      <c r="G19" s="2" t="n">
        <f aca="false">C19+$F$5</f>
        <v>43793.8354773148</v>
      </c>
      <c r="H19" s="2"/>
    </row>
    <row r="20" customFormat="false" ht="13.8" hidden="false" customHeight="false" outlineLevel="0" collapsed="false">
      <c r="A20" s="0" t="s">
        <v>10</v>
      </c>
      <c r="B20" s="2" t="n">
        <f aca="false">C19</f>
        <v>0.552152777777778</v>
      </c>
      <c r="C20" s="2" t="n">
        <v>0.552175925925926</v>
      </c>
      <c r="D20" s="2" t="n">
        <f aca="false">C20-B20</f>
        <v>2.31481481481481E-005</v>
      </c>
      <c r="F20" s="2" t="n">
        <f aca="false">B20+$F$5</f>
        <v>43793.8354773148</v>
      </c>
      <c r="G20" s="2" t="n">
        <f aca="false">C20+$F$5</f>
        <v>43793.835500463</v>
      </c>
      <c r="H20" s="2"/>
    </row>
    <row r="21" customFormat="false" ht="13.8" hidden="false" customHeight="false" outlineLevel="0" collapsed="false">
      <c r="A21" s="0" t="s">
        <v>26</v>
      </c>
      <c r="B21" s="2" t="n">
        <f aca="false">C20</f>
        <v>0.552175925925926</v>
      </c>
      <c r="C21" s="2" t="n">
        <v>0.552349537037037</v>
      </c>
      <c r="D21" s="2" t="n">
        <f aca="false">C21-B21</f>
        <v>0.000173611111111111</v>
      </c>
      <c r="F21" s="2" t="n">
        <f aca="false">B21+$F$5</f>
        <v>43793.835500463</v>
      </c>
      <c r="G21" s="2" t="n">
        <f aca="false">C21+$F$5</f>
        <v>43793.8356740741</v>
      </c>
      <c r="H21" s="2"/>
    </row>
    <row r="22" customFormat="false" ht="13.8" hidden="false" customHeight="false" outlineLevel="0" collapsed="false">
      <c r="A22" s="0" t="s">
        <v>10</v>
      </c>
      <c r="B22" s="2" t="n">
        <f aca="false">C21</f>
        <v>0.552349537037037</v>
      </c>
      <c r="C22" s="2" t="n">
        <v>0.552384259259259</v>
      </c>
      <c r="D22" s="2" t="n">
        <f aca="false">C22-B22</f>
        <v>3.47222222222222E-005</v>
      </c>
      <c r="F22" s="2" t="n">
        <f aca="false">B22+$F$5</f>
        <v>43793.8356740741</v>
      </c>
      <c r="G22" s="2" t="n">
        <f aca="false">C22+$F$5</f>
        <v>43793.8357087963</v>
      </c>
      <c r="H22" s="2"/>
    </row>
    <row r="23" customFormat="false" ht="13.8" hidden="false" customHeight="false" outlineLevel="0" collapsed="false">
      <c r="A23" s="0" t="s">
        <v>26</v>
      </c>
      <c r="B23" s="2" t="n">
        <f aca="false">C22</f>
        <v>0.552384259259259</v>
      </c>
      <c r="C23" s="2" t="n">
        <v>0.5525</v>
      </c>
      <c r="D23" s="2" t="n">
        <f aca="false">C23-B23</f>
        <v>0.000115740740740741</v>
      </c>
      <c r="F23" s="2" t="n">
        <f aca="false">B23+$F$5</f>
        <v>43793.8357087963</v>
      </c>
      <c r="G23" s="2" t="n">
        <f aca="false">C23+$F$5</f>
        <v>43793.835824537</v>
      </c>
      <c r="H23" s="2"/>
    </row>
    <row r="24" customFormat="false" ht="13.8" hidden="false" customHeight="false" outlineLevel="0" collapsed="false">
      <c r="A24" s="0" t="s">
        <v>10</v>
      </c>
      <c r="B24" s="2" t="n">
        <f aca="false">C23</f>
        <v>0.5525</v>
      </c>
      <c r="C24" s="2" t="n">
        <v>0.552662037037037</v>
      </c>
      <c r="D24" s="2" t="n">
        <f aca="false">C24-B24</f>
        <v>0.000162037037037037</v>
      </c>
      <c r="F24" s="2" t="n">
        <f aca="false">B24+$F$5</f>
        <v>43793.835824537</v>
      </c>
      <c r="G24" s="2" t="n">
        <f aca="false">C24+$F$5</f>
        <v>43793.8359865741</v>
      </c>
      <c r="H24" s="2"/>
    </row>
    <row r="25" customFormat="false" ht="13.8" hidden="false" customHeight="false" outlineLevel="0" collapsed="false">
      <c r="A25" s="0" t="s">
        <v>26</v>
      </c>
      <c r="B25" s="2" t="n">
        <f aca="false">C24</f>
        <v>0.552662037037037</v>
      </c>
      <c r="C25" s="2" t="n">
        <v>0.552708333333333</v>
      </c>
      <c r="D25" s="2" t="n">
        <f aca="false">C25-B25</f>
        <v>4.62962962962963E-005</v>
      </c>
      <c r="F25" s="2" t="n">
        <f aca="false">B25+$F$5</f>
        <v>43793.8359865741</v>
      </c>
      <c r="G25" s="2" t="n">
        <f aca="false">C25+$F$5</f>
        <v>43793.8360328704</v>
      </c>
      <c r="H25" s="2"/>
    </row>
    <row r="26" customFormat="false" ht="13.8" hidden="false" customHeight="false" outlineLevel="0" collapsed="false">
      <c r="A26" s="0" t="s">
        <v>10</v>
      </c>
      <c r="B26" s="2" t="n">
        <f aca="false">C25</f>
        <v>0.552708333333333</v>
      </c>
      <c r="C26" s="2" t="n">
        <v>0.552766203703704</v>
      </c>
      <c r="D26" s="2" t="n">
        <f aca="false">C26-B26</f>
        <v>5.78703703703704E-005</v>
      </c>
      <c r="F26" s="2" t="n">
        <f aca="false">B26+$F$5</f>
        <v>43793.8360328704</v>
      </c>
      <c r="G26" s="2" t="n">
        <f aca="false">C26+$F$5</f>
        <v>43793.8360907407</v>
      </c>
      <c r="H26" s="2"/>
    </row>
    <row r="27" customFormat="false" ht="13.8" hidden="false" customHeight="false" outlineLevel="0" collapsed="false">
      <c r="A27" s="0" t="s">
        <v>26</v>
      </c>
      <c r="B27" s="2" t="n">
        <f aca="false">C26</f>
        <v>0.552766203703704</v>
      </c>
      <c r="C27" s="2" t="n">
        <v>0.552893518518519</v>
      </c>
      <c r="D27" s="2" t="n">
        <f aca="false">C27-B27</f>
        <v>0.000127314814814815</v>
      </c>
      <c r="F27" s="2" t="n">
        <f aca="false">B27+$F$5</f>
        <v>43793.8360907407</v>
      </c>
      <c r="G27" s="2" t="n">
        <f aca="false">C27+$F$5</f>
        <v>43793.8362180556</v>
      </c>
      <c r="H27" s="2"/>
    </row>
    <row r="28" customFormat="false" ht="13.8" hidden="false" customHeight="false" outlineLevel="0" collapsed="false">
      <c r="A28" s="0" t="s">
        <v>10</v>
      </c>
      <c r="B28" s="2" t="n">
        <f aca="false">C27</f>
        <v>0.552893518518519</v>
      </c>
      <c r="C28" s="2" t="n">
        <v>0.552951388888889</v>
      </c>
      <c r="D28" s="2" t="n">
        <f aca="false">C28-B28</f>
        <v>5.78703703703704E-005</v>
      </c>
      <c r="F28" s="2" t="n">
        <f aca="false">B28+$F$5</f>
        <v>43793.8362180556</v>
      </c>
      <c r="G28" s="2" t="n">
        <f aca="false">C28+$F$5</f>
        <v>43793.8362759259</v>
      </c>
      <c r="H28" s="2"/>
    </row>
    <row r="29" customFormat="false" ht="13.8" hidden="false" customHeight="false" outlineLevel="0" collapsed="false">
      <c r="A29" s="0" t="s">
        <v>26</v>
      </c>
      <c r="B29" s="2" t="n">
        <f aca="false">C28</f>
        <v>0.552951388888889</v>
      </c>
      <c r="C29" s="2" t="n">
        <v>0.553009259259259</v>
      </c>
      <c r="D29" s="2" t="n">
        <f aca="false">C29-B29</f>
        <v>5.78703703703704E-005</v>
      </c>
      <c r="F29" s="2" t="n">
        <f aca="false">B29+$F$5</f>
        <v>43793.8362759259</v>
      </c>
      <c r="G29" s="2" t="n">
        <f aca="false">C29+$F$5</f>
        <v>43793.8363337963</v>
      </c>
      <c r="H29" s="2"/>
    </row>
    <row r="30" customFormat="false" ht="13.8" hidden="false" customHeight="false" outlineLevel="0" collapsed="false">
      <c r="A30" s="0" t="s">
        <v>10</v>
      </c>
      <c r="B30" s="2" t="n">
        <f aca="false">C29</f>
        <v>0.553009259259259</v>
      </c>
      <c r="C30" s="2" t="n">
        <v>0.553090277777778</v>
      </c>
      <c r="D30" s="2" t="n">
        <f aca="false">C30-B30</f>
        <v>8.10185185185185E-005</v>
      </c>
      <c r="F30" s="2" t="n">
        <f aca="false">B30+$F$5</f>
        <v>43793.8363337963</v>
      </c>
      <c r="G30" s="2" t="n">
        <f aca="false">C30+$F$5</f>
        <v>43793.8364148148</v>
      </c>
      <c r="H30" s="2"/>
    </row>
    <row r="31" customFormat="false" ht="13.8" hidden="false" customHeight="false" outlineLevel="0" collapsed="false">
      <c r="A31" s="0" t="s">
        <v>26</v>
      </c>
      <c r="B31" s="2" t="n">
        <f aca="false">C30</f>
        <v>0.553090277777778</v>
      </c>
      <c r="C31" s="2" t="n">
        <v>0.553125</v>
      </c>
      <c r="D31" s="2" t="n">
        <f aca="false">C31-B31</f>
        <v>3.47222222222222E-005</v>
      </c>
      <c r="F31" s="2" t="n">
        <f aca="false">B31+$F$5</f>
        <v>43793.8364148148</v>
      </c>
      <c r="G31" s="2" t="n">
        <f aca="false">C31+$F$5</f>
        <v>43793.836449537</v>
      </c>
      <c r="H31" s="2"/>
    </row>
    <row r="32" customFormat="false" ht="13.8" hidden="false" customHeight="false" outlineLevel="0" collapsed="false">
      <c r="A32" s="0" t="s">
        <v>10</v>
      </c>
      <c r="B32" s="2" t="n">
        <f aca="false">C31</f>
        <v>0.553125</v>
      </c>
      <c r="C32" s="2" t="n">
        <v>0.553217592592593</v>
      </c>
      <c r="D32" s="2" t="n">
        <f aca="false">C32-B32</f>
        <v>9.25925925925926E-005</v>
      </c>
      <c r="F32" s="2" t="n">
        <f aca="false">B32+$F$5</f>
        <v>43793.836449537</v>
      </c>
      <c r="G32" s="2" t="n">
        <f aca="false">C32+$F$5</f>
        <v>43793.8365421296</v>
      </c>
      <c r="H32" s="2"/>
    </row>
    <row r="33" customFormat="false" ht="13.8" hidden="false" customHeight="false" outlineLevel="0" collapsed="false">
      <c r="A33" s="0" t="s">
        <v>26</v>
      </c>
      <c r="B33" s="2" t="n">
        <f aca="false">C32</f>
        <v>0.553217592592593</v>
      </c>
      <c r="C33" s="2" t="n">
        <v>0.553252314814815</v>
      </c>
      <c r="D33" s="2" t="n">
        <f aca="false">C33-B33</f>
        <v>3.47222222222222E-005</v>
      </c>
      <c r="F33" s="2" t="n">
        <f aca="false">B33+$F$5</f>
        <v>43793.8365421296</v>
      </c>
      <c r="G33" s="2" t="n">
        <f aca="false">C33+$F$5</f>
        <v>43793.8365768519</v>
      </c>
      <c r="H33" s="2"/>
    </row>
    <row r="34" customFormat="false" ht="13.8" hidden="false" customHeight="false" outlineLevel="0" collapsed="false">
      <c r="A34" s="0" t="s">
        <v>10</v>
      </c>
      <c r="B34" s="2" t="n">
        <f aca="false">C33</f>
        <v>0.553252314814815</v>
      </c>
      <c r="C34" s="2" t="n">
        <v>0.553321759259259</v>
      </c>
      <c r="D34" s="2" t="n">
        <f aca="false">C34-B34</f>
        <v>6.94444444444444E-005</v>
      </c>
      <c r="F34" s="2" t="n">
        <f aca="false">B34+$F$5</f>
        <v>43793.8365768519</v>
      </c>
      <c r="G34" s="2" t="n">
        <f aca="false">C34+$F$5</f>
        <v>43793.8366462963</v>
      </c>
      <c r="H34" s="2"/>
    </row>
    <row r="35" customFormat="false" ht="13.8" hidden="false" customHeight="false" outlineLevel="0" collapsed="false">
      <c r="A35" s="0" t="s">
        <v>26</v>
      </c>
      <c r="B35" s="2" t="n">
        <f aca="false">C34</f>
        <v>0.553321759259259</v>
      </c>
      <c r="C35" s="2" t="n">
        <v>0.553333333333333</v>
      </c>
      <c r="D35" s="2" t="n">
        <f aca="false">C35-B35</f>
        <v>1.15740740740741E-005</v>
      </c>
      <c r="F35" s="2" t="n">
        <f aca="false">B35+$F$5</f>
        <v>43793.8366462963</v>
      </c>
      <c r="G35" s="2" t="n">
        <f aca="false">C35+$F$5</f>
        <v>43793.8366578704</v>
      </c>
      <c r="H35" s="2"/>
    </row>
    <row r="36" customFormat="false" ht="13.8" hidden="false" customHeight="false" outlineLevel="0" collapsed="false">
      <c r="A36" s="0" t="s">
        <v>10</v>
      </c>
      <c r="B36" s="2" t="n">
        <f aca="false">C35</f>
        <v>0.553333333333333</v>
      </c>
      <c r="C36" s="2" t="n">
        <v>0.55337962962963</v>
      </c>
      <c r="D36" s="2" t="n">
        <f aca="false">C36-B36</f>
        <v>4.62962962962963E-005</v>
      </c>
      <c r="F36" s="2" t="n">
        <f aca="false">B36+$F$5</f>
        <v>43793.8366578704</v>
      </c>
      <c r="G36" s="2" t="n">
        <f aca="false">C36+$F$5</f>
        <v>43793.8367041667</v>
      </c>
      <c r="H36" s="2"/>
    </row>
    <row r="37" customFormat="false" ht="13.8" hidden="false" customHeight="false" outlineLevel="0" collapsed="false">
      <c r="A37" s="0" t="s">
        <v>26</v>
      </c>
      <c r="B37" s="2" t="n">
        <f aca="false">C36</f>
        <v>0.55337962962963</v>
      </c>
      <c r="C37" s="2" t="n">
        <v>0.553530092592593</v>
      </c>
      <c r="D37" s="2" t="n">
        <f aca="false">C37-B37</f>
        <v>0.000150462962962963</v>
      </c>
      <c r="F37" s="2" t="n">
        <f aca="false">B37+$F$5</f>
        <v>43793.8367041667</v>
      </c>
      <c r="G37" s="2" t="n">
        <f aca="false">C37+$F$5</f>
        <v>43793.8368546296</v>
      </c>
      <c r="H37" s="2"/>
    </row>
    <row r="38" customFormat="false" ht="13.8" hidden="false" customHeight="false" outlineLevel="0" collapsed="false">
      <c r="A38" s="0" t="s">
        <v>33</v>
      </c>
      <c r="B38" s="2" t="n">
        <f aca="false">C37</f>
        <v>0.553530092592593</v>
      </c>
      <c r="C38" s="2" t="n">
        <v>0.553715277777778</v>
      </c>
      <c r="D38" s="2" t="n">
        <f aca="false">C38-B38</f>
        <v>0.000185185185185185</v>
      </c>
      <c r="F38" s="2" t="n">
        <f aca="false">B38+$F$5</f>
        <v>43793.8368546296</v>
      </c>
      <c r="G38" s="2" t="n">
        <f aca="false">C38+$F$5</f>
        <v>43793.8370398148</v>
      </c>
      <c r="H38" s="2"/>
    </row>
    <row r="39" customFormat="false" ht="13.8" hidden="false" customHeight="false" outlineLevel="0" collapsed="false">
      <c r="A39" s="0" t="s">
        <v>34</v>
      </c>
      <c r="B39" s="2" t="n">
        <f aca="false">C38</f>
        <v>0.553715277777778</v>
      </c>
      <c r="C39" s="2" t="n">
        <v>0.554398148148148</v>
      </c>
      <c r="D39" s="2" t="n">
        <f aca="false">C39-B39</f>
        <v>0.00068287037037037</v>
      </c>
      <c r="F39" s="2" t="n">
        <f aca="false">B39+$F$5</f>
        <v>43793.8370398148</v>
      </c>
      <c r="G39" s="2" t="n">
        <f aca="false">C39+$F$5</f>
        <v>43793.8377226852</v>
      </c>
      <c r="H39" s="2"/>
    </row>
    <row r="40" customFormat="false" ht="13.8" hidden="false" customHeight="false" outlineLevel="0" collapsed="false">
      <c r="A40" s="0" t="s">
        <v>33</v>
      </c>
      <c r="B40" s="2" t="n">
        <f aca="false">C39</f>
        <v>0.554398148148148</v>
      </c>
      <c r="C40" s="2" t="n">
        <v>0.554641203703704</v>
      </c>
      <c r="D40" s="2" t="n">
        <f aca="false">C40-B40</f>
        <v>0.000243055555555556</v>
      </c>
      <c r="F40" s="2" t="n">
        <f aca="false">B40+$F$5</f>
        <v>43793.8377226852</v>
      </c>
      <c r="G40" s="2" t="n">
        <f aca="false">C40+$F$5</f>
        <v>43793.8379657407</v>
      </c>
      <c r="H40" s="2"/>
    </row>
    <row r="41" customFormat="false" ht="13.8" hidden="false" customHeight="false" outlineLevel="0" collapsed="false">
      <c r="A41" s="0" t="s">
        <v>26</v>
      </c>
      <c r="B41" s="2" t="n">
        <f aca="false">C40</f>
        <v>0.554641203703704</v>
      </c>
      <c r="C41" s="2" t="n">
        <v>0.554722222222222</v>
      </c>
      <c r="D41" s="2" t="n">
        <f aca="false">C41-B41</f>
        <v>8.10185185185185E-005</v>
      </c>
      <c r="F41" s="2" t="n">
        <f aca="false">B41+$F$5</f>
        <v>43793.8379657407</v>
      </c>
      <c r="G41" s="2" t="n">
        <f aca="false">C41+$F$5</f>
        <v>43793.8380467593</v>
      </c>
      <c r="H41" s="2"/>
    </row>
    <row r="42" customFormat="false" ht="13.8" hidden="false" customHeight="false" outlineLevel="0" collapsed="false">
      <c r="A42" s="0" t="s">
        <v>11</v>
      </c>
      <c r="B42" s="2" t="n">
        <f aca="false">C41</f>
        <v>0.554722222222222</v>
      </c>
      <c r="C42" s="2" t="n">
        <v>0.554780092592593</v>
      </c>
      <c r="D42" s="2" t="n">
        <f aca="false">C42-B42</f>
        <v>5.78703703703704E-005</v>
      </c>
      <c r="F42" s="2" t="n">
        <f aca="false">B42+$F$5</f>
        <v>43793.8380467593</v>
      </c>
      <c r="G42" s="2" t="n">
        <f aca="false">C42+$F$5</f>
        <v>43793.8381046296</v>
      </c>
      <c r="H42" s="2"/>
    </row>
    <row r="43" customFormat="false" ht="13.8" hidden="false" customHeight="false" outlineLevel="0" collapsed="false">
      <c r="A43" s="0" t="s">
        <v>26</v>
      </c>
      <c r="B43" s="2" t="n">
        <f aca="false">C42</f>
        <v>0.554780092592593</v>
      </c>
      <c r="C43" s="2" t="n">
        <v>0.554803240740741</v>
      </c>
      <c r="D43" s="2" t="n">
        <f aca="false">C43-B43</f>
        <v>2.31481481481481E-005</v>
      </c>
      <c r="F43" s="2" t="n">
        <f aca="false">B43+$F$5</f>
        <v>43793.8381046296</v>
      </c>
      <c r="G43" s="2" t="n">
        <f aca="false">C43+$F$5</f>
        <v>43793.8381277778</v>
      </c>
      <c r="H43" s="2"/>
    </row>
    <row r="44" customFormat="false" ht="13.8" hidden="false" customHeight="false" outlineLevel="0" collapsed="false">
      <c r="A44" s="0" t="s">
        <v>11</v>
      </c>
      <c r="B44" s="2" t="n">
        <f aca="false">C43</f>
        <v>0.554803240740741</v>
      </c>
      <c r="C44" s="2" t="n">
        <v>0.554884259259259</v>
      </c>
      <c r="D44" s="2" t="n">
        <f aca="false">C44-B44</f>
        <v>8.10185185185185E-005</v>
      </c>
      <c r="F44" s="2" t="n">
        <f aca="false">B44+$F$5</f>
        <v>43793.8381277778</v>
      </c>
      <c r="G44" s="2" t="n">
        <f aca="false">C44+$F$5</f>
        <v>43793.8382087963</v>
      </c>
      <c r="H44" s="2"/>
    </row>
    <row r="45" customFormat="false" ht="13.8" hidden="false" customHeight="false" outlineLevel="0" collapsed="false">
      <c r="A45" s="0" t="s">
        <v>26</v>
      </c>
      <c r="B45" s="2" t="n">
        <f aca="false">C44</f>
        <v>0.554884259259259</v>
      </c>
      <c r="C45" s="2" t="n">
        <v>0.55494212962963</v>
      </c>
      <c r="D45" s="2" t="n">
        <f aca="false">C45-B45</f>
        <v>5.78703703703704E-005</v>
      </c>
      <c r="F45" s="2" t="n">
        <f aca="false">B45+$F$5</f>
        <v>43793.8382087963</v>
      </c>
      <c r="G45" s="2" t="n">
        <f aca="false">C45+$F$5</f>
        <v>43793.8382666667</v>
      </c>
      <c r="H45" s="2"/>
    </row>
    <row r="46" customFormat="false" ht="13.8" hidden="false" customHeight="false" outlineLevel="0" collapsed="false">
      <c r="A46" s="0" t="s">
        <v>11</v>
      </c>
      <c r="B46" s="2" t="n">
        <f aca="false">C45</f>
        <v>0.55494212962963</v>
      </c>
      <c r="C46" s="2" t="n">
        <v>0.555023148148148</v>
      </c>
      <c r="D46" s="2" t="n">
        <f aca="false">C46-B46</f>
        <v>8.10185185185185E-005</v>
      </c>
      <c r="F46" s="2" t="n">
        <f aca="false">B46+$F$5</f>
        <v>43793.8382666667</v>
      </c>
      <c r="G46" s="2" t="n">
        <f aca="false">C46+$F$5</f>
        <v>43793.8383476852</v>
      </c>
      <c r="H46" s="2"/>
    </row>
    <row r="47" customFormat="false" ht="13.8" hidden="false" customHeight="false" outlineLevel="0" collapsed="false">
      <c r="A47" s="0" t="s">
        <v>26</v>
      </c>
      <c r="B47" s="2" t="n">
        <f aca="false">C46</f>
        <v>0.555023148148148</v>
      </c>
      <c r="C47" s="2" t="n">
        <v>0.55505787037037</v>
      </c>
      <c r="D47" s="2" t="n">
        <f aca="false">C47-B47</f>
        <v>3.47222222222222E-005</v>
      </c>
      <c r="F47" s="2" t="n">
        <f aca="false">B47+$F$5</f>
        <v>43793.8383476852</v>
      </c>
      <c r="G47" s="2" t="n">
        <f aca="false">C47+$F$5</f>
        <v>43793.8383824074</v>
      </c>
      <c r="H47" s="2"/>
    </row>
    <row r="48" customFormat="false" ht="13.8" hidden="false" customHeight="false" outlineLevel="0" collapsed="false">
      <c r="A48" s="0" t="s">
        <v>11</v>
      </c>
      <c r="B48" s="2" t="n">
        <f aca="false">C47</f>
        <v>0.55505787037037</v>
      </c>
      <c r="C48" s="2" t="n">
        <v>0.555115740740741</v>
      </c>
      <c r="D48" s="2" t="n">
        <f aca="false">C48-B48</f>
        <v>5.78703703703704E-005</v>
      </c>
      <c r="F48" s="2" t="n">
        <f aca="false">B48+$F$5</f>
        <v>43793.8383824074</v>
      </c>
      <c r="G48" s="2" t="n">
        <f aca="false">C48+$F$5</f>
        <v>43793.8384402778</v>
      </c>
      <c r="H48" s="2"/>
    </row>
    <row r="49" customFormat="false" ht="13.8" hidden="false" customHeight="false" outlineLevel="0" collapsed="false">
      <c r="A49" s="0" t="s">
        <v>26</v>
      </c>
      <c r="B49" s="2" t="n">
        <f aca="false">C48</f>
        <v>0.555115740740741</v>
      </c>
      <c r="C49" s="2" t="n">
        <v>0.555185185185185</v>
      </c>
      <c r="D49" s="2" t="n">
        <f aca="false">C49-B49</f>
        <v>6.94444444444444E-005</v>
      </c>
      <c r="F49" s="2" t="n">
        <f aca="false">B49+$F$5</f>
        <v>43793.8384402778</v>
      </c>
      <c r="G49" s="2" t="n">
        <f aca="false">C49+$F$5</f>
        <v>43793.8385097222</v>
      </c>
      <c r="H49" s="2"/>
    </row>
    <row r="50" customFormat="false" ht="13.8" hidden="false" customHeight="false" outlineLevel="0" collapsed="false">
      <c r="A50" s="0" t="s">
        <v>11</v>
      </c>
      <c r="B50" s="2" t="n">
        <f aca="false">C49</f>
        <v>0.555185185185185</v>
      </c>
      <c r="C50" s="2" t="n">
        <v>0.555219907407407</v>
      </c>
      <c r="D50" s="2" t="n">
        <f aca="false">C50-B50</f>
        <v>3.47222222222222E-005</v>
      </c>
      <c r="F50" s="2" t="n">
        <f aca="false">B50+$F$5</f>
        <v>43793.8385097222</v>
      </c>
      <c r="G50" s="2" t="n">
        <f aca="false">C50+$F$5</f>
        <v>43793.8385444444</v>
      </c>
      <c r="H50" s="2"/>
    </row>
    <row r="51" customFormat="false" ht="13.8" hidden="false" customHeight="false" outlineLevel="0" collapsed="false">
      <c r="A51" s="0" t="s">
        <v>26</v>
      </c>
      <c r="B51" s="2" t="n">
        <f aca="false">C50</f>
        <v>0.555219907407407</v>
      </c>
      <c r="C51" s="2" t="n">
        <v>0.55537037037037</v>
      </c>
      <c r="D51" s="2" t="n">
        <f aca="false">C51-B51</f>
        <v>0.000150462962962963</v>
      </c>
      <c r="F51" s="2" t="n">
        <f aca="false">B51+$F$5</f>
        <v>43793.8385444444</v>
      </c>
      <c r="G51" s="2" t="n">
        <f aca="false">C51+$F$5</f>
        <v>43793.8386949074</v>
      </c>
      <c r="H51" s="2"/>
    </row>
    <row r="52" customFormat="false" ht="13.8" hidden="false" customHeight="false" outlineLevel="0" collapsed="false">
      <c r="A52" s="0" t="s">
        <v>11</v>
      </c>
      <c r="B52" s="2" t="n">
        <f aca="false">C51</f>
        <v>0.55537037037037</v>
      </c>
      <c r="C52" s="2" t="n">
        <v>0.555405092592593</v>
      </c>
      <c r="D52" s="2" t="n">
        <f aca="false">C52-B52</f>
        <v>3.47222222222222E-005</v>
      </c>
      <c r="F52" s="2" t="n">
        <f aca="false">B52+$F$5</f>
        <v>43793.8386949074</v>
      </c>
      <c r="G52" s="2" t="n">
        <f aca="false">C52+$F$5</f>
        <v>43793.8387296296</v>
      </c>
      <c r="H52" s="2"/>
    </row>
    <row r="53" customFormat="false" ht="13.8" hidden="false" customHeight="false" outlineLevel="0" collapsed="false">
      <c r="A53" s="0" t="s">
        <v>26</v>
      </c>
      <c r="B53" s="2" t="n">
        <f aca="false">C52</f>
        <v>0.555405092592593</v>
      </c>
      <c r="C53" s="2" t="n">
        <v>0.555462962962963</v>
      </c>
      <c r="D53" s="2" t="n">
        <f aca="false">C53-B53</f>
        <v>5.78703703703704E-005</v>
      </c>
      <c r="F53" s="2" t="n">
        <f aca="false">B53+$F$5</f>
        <v>43793.8387296296</v>
      </c>
      <c r="G53" s="2" t="n">
        <f aca="false">C53+$F$5</f>
        <v>43793.8387875</v>
      </c>
      <c r="H53" s="2"/>
    </row>
    <row r="54" customFormat="false" ht="13.8" hidden="false" customHeight="false" outlineLevel="0" collapsed="false">
      <c r="A54" s="0" t="s">
        <v>11</v>
      </c>
      <c r="B54" s="2" t="n">
        <f aca="false">C53</f>
        <v>0.555462962962963</v>
      </c>
      <c r="C54" s="2" t="n">
        <v>0.555497685185185</v>
      </c>
      <c r="D54" s="2" t="n">
        <f aca="false">C54-B54</f>
        <v>3.47222222222222E-005</v>
      </c>
      <c r="F54" s="2" t="n">
        <f aca="false">B54+$F$5</f>
        <v>43793.8387875</v>
      </c>
      <c r="G54" s="2" t="n">
        <f aca="false">C54+$F$5</f>
        <v>43793.8388222222</v>
      </c>
      <c r="H54" s="2"/>
    </row>
    <row r="55" customFormat="false" ht="13.8" hidden="false" customHeight="false" outlineLevel="0" collapsed="false">
      <c r="A55" s="0" t="s">
        <v>26</v>
      </c>
      <c r="B55" s="2" t="n">
        <f aca="false">C54</f>
        <v>0.555497685185185</v>
      </c>
      <c r="C55" s="2" t="n">
        <v>0.555532407407407</v>
      </c>
      <c r="D55" s="2" t="n">
        <f aca="false">C55-B55</f>
        <v>3.47222222222222E-005</v>
      </c>
      <c r="F55" s="2" t="n">
        <f aca="false">B55+$F$5</f>
        <v>43793.8388222222</v>
      </c>
      <c r="G55" s="2" t="n">
        <f aca="false">C55+$F$5</f>
        <v>43793.8388569445</v>
      </c>
      <c r="H55" s="2"/>
    </row>
    <row r="56" customFormat="false" ht="13.8" hidden="false" customHeight="false" outlineLevel="0" collapsed="false">
      <c r="A56" s="0" t="s">
        <v>11</v>
      </c>
      <c r="B56" s="2" t="n">
        <f aca="false">C55</f>
        <v>0.555532407407407</v>
      </c>
      <c r="C56" s="2" t="n">
        <v>0.555543981481481</v>
      </c>
      <c r="D56" s="2" t="n">
        <f aca="false">C56-B56</f>
        <v>1.15740740740741E-005</v>
      </c>
      <c r="F56" s="2" t="n">
        <f aca="false">B56+$F$5</f>
        <v>43793.8388569445</v>
      </c>
      <c r="G56" s="2" t="n">
        <f aca="false">C56+$F$5</f>
        <v>43793.8388685185</v>
      </c>
      <c r="H56" s="2"/>
    </row>
    <row r="57" customFormat="false" ht="13.8" hidden="false" customHeight="false" outlineLevel="0" collapsed="false">
      <c r="A57" s="0" t="s">
        <v>26</v>
      </c>
      <c r="B57" s="2" t="n">
        <f aca="false">C56</f>
        <v>0.555543981481481</v>
      </c>
      <c r="C57" s="2" t="n">
        <v>0.555555555555556</v>
      </c>
      <c r="D57" s="2" t="n">
        <f aca="false">C57-B57</f>
        <v>1.15740740740741E-005</v>
      </c>
      <c r="F57" s="2" t="n">
        <f aca="false">B57+$F$5</f>
        <v>43793.8388685185</v>
      </c>
      <c r="G57" s="2" t="n">
        <f aca="false">C57+$F$5</f>
        <v>43793.8388800926</v>
      </c>
      <c r="H57" s="2"/>
    </row>
    <row r="58" customFormat="false" ht="13.8" hidden="false" customHeight="false" outlineLevel="0" collapsed="false">
      <c r="A58" s="0" t="s">
        <v>11</v>
      </c>
      <c r="B58" s="2" t="n">
        <f aca="false">C57</f>
        <v>0.555555555555556</v>
      </c>
      <c r="C58" s="2" t="n">
        <v>0.55556712962963</v>
      </c>
      <c r="D58" s="2" t="n">
        <f aca="false">C58-B58</f>
        <v>1.15740740740741E-005</v>
      </c>
      <c r="F58" s="2" t="n">
        <f aca="false">B58+$F$5</f>
        <v>43793.8388800926</v>
      </c>
      <c r="G58" s="2" t="n">
        <f aca="false">C58+$F$5</f>
        <v>43793.8388916667</v>
      </c>
      <c r="H58" s="2"/>
    </row>
    <row r="59" customFormat="false" ht="13.8" hidden="false" customHeight="false" outlineLevel="0" collapsed="false">
      <c r="A59" s="0" t="s">
        <v>26</v>
      </c>
      <c r="B59" s="2" t="n">
        <f aca="false">C58</f>
        <v>0.55556712962963</v>
      </c>
      <c r="C59" s="2" t="n">
        <v>0.555752314814815</v>
      </c>
      <c r="D59" s="2" t="n">
        <f aca="false">C59-B59</f>
        <v>0.000185185185185185</v>
      </c>
      <c r="F59" s="2" t="n">
        <f aca="false">B59+$F$5</f>
        <v>43793.8388916667</v>
      </c>
      <c r="G59" s="2" t="n">
        <f aca="false">C59+$F$5</f>
        <v>43793.8390768519</v>
      </c>
      <c r="H59" s="2"/>
    </row>
    <row r="60" customFormat="false" ht="13.8" hidden="false" customHeight="false" outlineLevel="0" collapsed="false">
      <c r="A60" s="0" t="s">
        <v>11</v>
      </c>
      <c r="B60" s="2" t="n">
        <f aca="false">C59</f>
        <v>0.555752314814815</v>
      </c>
      <c r="C60" s="2" t="n">
        <v>0.555787037037037</v>
      </c>
      <c r="D60" s="2" t="n">
        <f aca="false">C60-B60</f>
        <v>3.47222222222222E-005</v>
      </c>
      <c r="F60" s="2" t="n">
        <f aca="false">B60+$F$5</f>
        <v>43793.8390768519</v>
      </c>
      <c r="G60" s="2" t="n">
        <f aca="false">C60+$F$5</f>
        <v>43793.8391115741</v>
      </c>
      <c r="H60" s="2"/>
    </row>
    <row r="61" customFormat="false" ht="13.8" hidden="false" customHeight="false" outlineLevel="0" collapsed="false">
      <c r="A61" s="0" t="s">
        <v>26</v>
      </c>
      <c r="B61" s="2" t="n">
        <f aca="false">C60</f>
        <v>0.555787037037037</v>
      </c>
      <c r="C61" s="2" t="n">
        <v>0.5559375</v>
      </c>
      <c r="D61" s="2" t="n">
        <f aca="false">C61-B61</f>
        <v>0.000150462962962963</v>
      </c>
      <c r="F61" s="2" t="n">
        <f aca="false">B61+$F$5</f>
        <v>43793.8391115741</v>
      </c>
      <c r="G61" s="2" t="n">
        <f aca="false">C61+$F$5</f>
        <v>43793.839262037</v>
      </c>
      <c r="H61" s="2"/>
    </row>
    <row r="62" customFormat="false" ht="13.8" hidden="false" customHeight="false" outlineLevel="0" collapsed="false">
      <c r="A62" s="0" t="s">
        <v>11</v>
      </c>
      <c r="B62" s="2" t="n">
        <f aca="false">C61</f>
        <v>0.5559375</v>
      </c>
      <c r="C62" s="2" t="n">
        <v>0.555972222222222</v>
      </c>
      <c r="D62" s="2" t="n">
        <f aca="false">C62-B62</f>
        <v>3.47222222222222E-005</v>
      </c>
      <c r="F62" s="2" t="n">
        <f aca="false">B62+$F$5</f>
        <v>43793.839262037</v>
      </c>
      <c r="G62" s="2" t="n">
        <f aca="false">C62+$F$5</f>
        <v>43793.8392967593</v>
      </c>
      <c r="H62" s="2"/>
    </row>
    <row r="63" customFormat="false" ht="13.8" hidden="false" customHeight="false" outlineLevel="0" collapsed="false">
      <c r="A63" s="0" t="s">
        <v>26</v>
      </c>
      <c r="B63" s="2" t="n">
        <f aca="false">C62</f>
        <v>0.555972222222222</v>
      </c>
      <c r="C63" s="2" t="n">
        <v>0.55599537037037</v>
      </c>
      <c r="D63" s="2" t="n">
        <f aca="false">C63-B63</f>
        <v>2.31481481481481E-005</v>
      </c>
      <c r="F63" s="2" t="n">
        <f aca="false">B63+$F$5</f>
        <v>43793.8392967593</v>
      </c>
      <c r="G63" s="2" t="n">
        <f aca="false">C63+$F$5</f>
        <v>43793.8393199074</v>
      </c>
      <c r="H63" s="2"/>
    </row>
    <row r="64" customFormat="false" ht="13.8" hidden="false" customHeight="false" outlineLevel="0" collapsed="false">
      <c r="A64" s="0" t="s">
        <v>11</v>
      </c>
      <c r="B64" s="2" t="n">
        <f aca="false">C63</f>
        <v>0.55599537037037</v>
      </c>
      <c r="C64" s="2" t="n">
        <v>0.556018518518518</v>
      </c>
      <c r="D64" s="2" t="n">
        <f aca="false">C64-B64</f>
        <v>2.31481481481481E-005</v>
      </c>
      <c r="F64" s="2" t="n">
        <f aca="false">B64+$F$5</f>
        <v>43793.8393199074</v>
      </c>
      <c r="G64" s="2" t="n">
        <f aca="false">C64+$F$5</f>
        <v>43793.8393430556</v>
      </c>
      <c r="H64" s="2"/>
    </row>
    <row r="65" customFormat="false" ht="13.8" hidden="false" customHeight="false" outlineLevel="0" collapsed="false">
      <c r="A65" s="0" t="s">
        <v>26</v>
      </c>
      <c r="B65" s="2" t="n">
        <f aca="false">C64</f>
        <v>0.556018518518518</v>
      </c>
      <c r="C65" s="2" t="n">
        <v>0.557349537037037</v>
      </c>
      <c r="D65" s="2" t="n">
        <f aca="false">C65-B65</f>
        <v>0.00133101851851852</v>
      </c>
      <c r="F65" s="2" t="n">
        <f aca="false">B65+$F$5</f>
        <v>43793.8393430556</v>
      </c>
      <c r="G65" s="2" t="n">
        <f aca="false">C65+$F$5</f>
        <v>43793.8406740741</v>
      </c>
      <c r="H65" s="2"/>
    </row>
    <row r="66" customFormat="false" ht="13.8" hidden="false" customHeight="false" outlineLevel="0" collapsed="false">
      <c r="A66" s="0" t="s">
        <v>10</v>
      </c>
      <c r="B66" s="2" t="n">
        <f aca="false">C65</f>
        <v>0.557349537037037</v>
      </c>
      <c r="C66" s="2" t="n">
        <v>0.557395833333333</v>
      </c>
      <c r="D66" s="2" t="n">
        <f aca="false">C66-B66</f>
        <v>4.62962962962963E-005</v>
      </c>
      <c r="F66" s="2" t="n">
        <f aca="false">B66+$F$5</f>
        <v>43793.8406740741</v>
      </c>
      <c r="G66" s="2" t="n">
        <f aca="false">C66+$F$5</f>
        <v>43793.8407203704</v>
      </c>
      <c r="H66" s="2"/>
    </row>
    <row r="67" customFormat="false" ht="13.8" hidden="false" customHeight="false" outlineLevel="0" collapsed="false">
      <c r="A67" s="0" t="s">
        <v>26</v>
      </c>
      <c r="B67" s="2" t="n">
        <f aca="false">C66</f>
        <v>0.557395833333333</v>
      </c>
      <c r="C67" s="2" t="n">
        <v>0.557488425925926</v>
      </c>
      <c r="D67" s="2" t="n">
        <f aca="false">C67-B67</f>
        <v>9.25925925925926E-005</v>
      </c>
      <c r="F67" s="2" t="n">
        <f aca="false">B67+$F$5</f>
        <v>43793.8407203704</v>
      </c>
      <c r="G67" s="2" t="n">
        <f aca="false">C67+$F$5</f>
        <v>43793.840812963</v>
      </c>
      <c r="H67" s="2"/>
    </row>
    <row r="68" customFormat="false" ht="13.8" hidden="false" customHeight="false" outlineLevel="0" collapsed="false">
      <c r="A68" s="0" t="s">
        <v>10</v>
      </c>
      <c r="B68" s="2" t="n">
        <f aca="false">C67</f>
        <v>0.557488425925926</v>
      </c>
      <c r="C68" s="2" t="n">
        <v>0.557546296296296</v>
      </c>
      <c r="D68" s="2" t="n">
        <f aca="false">C68-B68</f>
        <v>5.78703703703704E-005</v>
      </c>
      <c r="F68" s="2" t="n">
        <f aca="false">B68+$F$5</f>
        <v>43793.840812963</v>
      </c>
      <c r="G68" s="2" t="n">
        <f aca="false">C68+$F$5</f>
        <v>43793.8408708333</v>
      </c>
      <c r="H68" s="2"/>
    </row>
    <row r="69" customFormat="false" ht="13.8" hidden="false" customHeight="false" outlineLevel="0" collapsed="false">
      <c r="A69" s="0" t="s">
        <v>26</v>
      </c>
      <c r="B69" s="2" t="n">
        <f aca="false">C68</f>
        <v>0.557546296296296</v>
      </c>
      <c r="C69" s="2" t="n">
        <v>0.557696759259259</v>
      </c>
      <c r="D69" s="2" t="n">
        <f aca="false">C69-B69</f>
        <v>0.000150462962962963</v>
      </c>
      <c r="F69" s="2" t="n">
        <f aca="false">B69+$F$5</f>
        <v>43793.8408708333</v>
      </c>
      <c r="G69" s="2" t="n">
        <f aca="false">C69+$F$5</f>
        <v>43793.8410212963</v>
      </c>
      <c r="H69" s="2"/>
    </row>
    <row r="70" customFormat="false" ht="13.8" hidden="false" customHeight="false" outlineLevel="0" collapsed="false">
      <c r="A70" s="0" t="s">
        <v>10</v>
      </c>
      <c r="B70" s="2" t="n">
        <f aca="false">C69</f>
        <v>0.557696759259259</v>
      </c>
      <c r="C70" s="2" t="n">
        <v>0.557743055555556</v>
      </c>
      <c r="D70" s="2" t="n">
        <f aca="false">C70-B70</f>
        <v>4.62962962962963E-005</v>
      </c>
      <c r="F70" s="2" t="n">
        <f aca="false">B70+$F$5</f>
        <v>43793.8410212963</v>
      </c>
      <c r="G70" s="2" t="n">
        <f aca="false">C70+$F$5</f>
        <v>43793.8410675926</v>
      </c>
      <c r="H70" s="2"/>
    </row>
    <row r="71" customFormat="false" ht="13.8" hidden="false" customHeight="false" outlineLevel="0" collapsed="false">
      <c r="A71" s="0" t="s">
        <v>26</v>
      </c>
      <c r="B71" s="2" t="n">
        <f aca="false">C70</f>
        <v>0.557743055555556</v>
      </c>
      <c r="C71" s="2" t="n">
        <v>0.557835648148148</v>
      </c>
      <c r="D71" s="2" t="n">
        <f aca="false">C71-B71</f>
        <v>9.25925925925926E-005</v>
      </c>
      <c r="F71" s="2" t="n">
        <f aca="false">B71+$F$5</f>
        <v>43793.8410675926</v>
      </c>
      <c r="G71" s="2" t="n">
        <f aca="false">C71+$F$5</f>
        <v>43793.8411601852</v>
      </c>
      <c r="H71" s="2"/>
    </row>
    <row r="72" customFormat="false" ht="13.8" hidden="false" customHeight="false" outlineLevel="0" collapsed="false">
      <c r="A72" s="0" t="s">
        <v>10</v>
      </c>
      <c r="B72" s="2" t="n">
        <f aca="false">C71</f>
        <v>0.557835648148148</v>
      </c>
      <c r="C72" s="2" t="n">
        <v>0.557916666666667</v>
      </c>
      <c r="D72" s="2" t="n">
        <f aca="false">C72-B72</f>
        <v>8.10185185185185E-005</v>
      </c>
      <c r="F72" s="2" t="n">
        <f aca="false">B72+$F$5</f>
        <v>43793.8411601852</v>
      </c>
      <c r="G72" s="2" t="n">
        <f aca="false">C72+$F$5</f>
        <v>43793.8412412037</v>
      </c>
      <c r="H72" s="2"/>
    </row>
    <row r="73" customFormat="false" ht="13.8" hidden="false" customHeight="false" outlineLevel="0" collapsed="false">
      <c r="A73" s="0" t="s">
        <v>26</v>
      </c>
      <c r="B73" s="2" t="n">
        <f aca="false">C72</f>
        <v>0.557916666666667</v>
      </c>
      <c r="C73" s="2" t="n">
        <v>0.558206018518519</v>
      </c>
      <c r="D73" s="2" t="n">
        <f aca="false">C73-B73</f>
        <v>0.000289351851851852</v>
      </c>
      <c r="F73" s="2" t="n">
        <f aca="false">B73+$F$5</f>
        <v>43793.8412412037</v>
      </c>
      <c r="G73" s="2" t="n">
        <f aca="false">C73+$F$5</f>
        <v>43793.8415305556</v>
      </c>
      <c r="H73" s="2"/>
    </row>
    <row r="74" customFormat="false" ht="13.8" hidden="false" customHeight="false" outlineLevel="0" collapsed="false">
      <c r="A74" s="0" t="s">
        <v>10</v>
      </c>
      <c r="B74" s="2" t="n">
        <f aca="false">C73</f>
        <v>0.558206018518519</v>
      </c>
      <c r="C74" s="2" t="n">
        <v>0.558263888888889</v>
      </c>
      <c r="D74" s="2" t="n">
        <f aca="false">C74-B74</f>
        <v>5.78703703703704E-005</v>
      </c>
      <c r="F74" s="2" t="n">
        <f aca="false">B74+$F$5</f>
        <v>43793.8415305556</v>
      </c>
      <c r="G74" s="2" t="n">
        <f aca="false">C74+$F$5</f>
        <v>43793.8415884259</v>
      </c>
      <c r="H74" s="2"/>
    </row>
    <row r="75" customFormat="false" ht="13.8" hidden="false" customHeight="false" outlineLevel="0" collapsed="false">
      <c r="A75" s="0" t="s">
        <v>26</v>
      </c>
      <c r="B75" s="2" t="n">
        <f aca="false">C74</f>
        <v>0.558263888888889</v>
      </c>
      <c r="C75" s="2" t="n">
        <v>0.558321759259259</v>
      </c>
      <c r="D75" s="2" t="n">
        <f aca="false">C75-B75</f>
        <v>5.78703703703704E-005</v>
      </c>
      <c r="F75" s="2" t="n">
        <f aca="false">B75+$F$5</f>
        <v>43793.8415884259</v>
      </c>
      <c r="G75" s="2" t="n">
        <f aca="false">C75+$F$5</f>
        <v>43793.8416462963</v>
      </c>
      <c r="H75" s="2"/>
    </row>
    <row r="76" customFormat="false" ht="13.8" hidden="false" customHeight="false" outlineLevel="0" collapsed="false">
      <c r="A76" s="0" t="s">
        <v>33</v>
      </c>
      <c r="B76" s="2" t="n">
        <f aca="false">C75</f>
        <v>0.558321759259259</v>
      </c>
      <c r="C76" s="2" t="n">
        <v>0.558344907407407</v>
      </c>
      <c r="D76" s="2" t="n">
        <f aca="false">C76-B76</f>
        <v>2.31481481481481E-005</v>
      </c>
      <c r="F76" s="2" t="n">
        <f aca="false">B76+$F$5</f>
        <v>43793.8416462963</v>
      </c>
      <c r="G76" s="2" t="n">
        <f aca="false">C76+$F$5</f>
        <v>43793.8416694444</v>
      </c>
      <c r="H76" s="2"/>
    </row>
    <row r="78" customFormat="false" ht="13.8" hidden="false" customHeight="false" outlineLevel="0" collapsed="false">
      <c r="A78" s="0" t="s">
        <v>12</v>
      </c>
      <c r="F78" s="4" t="n">
        <v>0</v>
      </c>
      <c r="G78" s="0" t="s">
        <v>13</v>
      </c>
    </row>
    <row r="79" customFormat="false" ht="13.8" hidden="false" customHeight="false" outlineLevel="0" collapsed="false">
      <c r="C79" s="0" t="s">
        <v>7</v>
      </c>
      <c r="E79" s="0" t="s">
        <v>14</v>
      </c>
      <c r="K79" s="0" t="s">
        <v>15</v>
      </c>
    </row>
    <row r="80" customFormat="false" ht="13.8" hidden="false" customHeight="false" outlineLevel="0" collapsed="false">
      <c r="C80" s="0" t="s">
        <v>16</v>
      </c>
      <c r="D80" s="4" t="s">
        <v>17</v>
      </c>
      <c r="G80" s="0" t="s">
        <v>18</v>
      </c>
      <c r="H80" s="0" t="s">
        <v>19</v>
      </c>
      <c r="I80" s="0" t="s">
        <v>20</v>
      </c>
      <c r="K80" s="5" t="str">
        <f aca="false">_xlfn.CONCAT("start",",","finish",",",G80,",",H80,",",I80)</f>
        <v>start,finish,label,instance,sub</v>
      </c>
    </row>
    <row r="81" customFormat="false" ht="13.8" hidden="false" customHeight="false" outlineLevel="0" collapsed="false">
      <c r="C81" s="6" t="s">
        <v>21</v>
      </c>
      <c r="D81" s="7" t="str">
        <f aca="false">TEXT(F7+F$78/24,"hh:mm:ss")</f>
        <v>19:59:44</v>
      </c>
      <c r="E81" s="6" t="str">
        <f aca="false">C81</f>
        <v>2021:10:01</v>
      </c>
      <c r="F81" s="7" t="str">
        <f aca="false">TEXT(G7+F$78/24,"hh:mm:ss")</f>
        <v>19:59:52</v>
      </c>
      <c r="G81" s="0" t="str">
        <f aca="false">A7</f>
        <v>Walking</v>
      </c>
      <c r="H81" s="0" t="n">
        <f aca="false">COUNTIF(G$81:G81,G81)</f>
        <v>1</v>
      </c>
      <c r="I81" s="0" t="n">
        <v>1</v>
      </c>
      <c r="K81" s="5" t="str">
        <f aca="false">_xlfn.CONCAT(C81," ",D81,",",E81," ",F81,",",G81,",",H81,",",I81)</f>
        <v>2021:10:01 19:59:44,2021:10:01 19:59:52,Walking,1,1</v>
      </c>
    </row>
    <row r="82" customFormat="false" ht="13.8" hidden="false" customHeight="false" outlineLevel="0" collapsed="false">
      <c r="C82" s="6" t="str">
        <f aca="false">C81</f>
        <v>2021:10:01</v>
      </c>
      <c r="D82" s="7" t="str">
        <f aca="false">TEXT(F8+F$78/24,"hh:mm:ss")</f>
        <v>19:59:52</v>
      </c>
      <c r="E82" s="6" t="str">
        <f aca="false">C82</f>
        <v>2021:10:01</v>
      </c>
      <c r="F82" s="7" t="str">
        <f aca="false">TEXT(G8+F$78/24,"hh:mm:ss")</f>
        <v>19:59:57</v>
      </c>
      <c r="G82" s="0" t="str">
        <f aca="false">A8</f>
        <v>Downstairs</v>
      </c>
      <c r="H82" s="0" t="n">
        <f aca="false">COUNTIF(G$81:G82,G82)</f>
        <v>1</v>
      </c>
      <c r="I82" s="0" t="n">
        <v>1</v>
      </c>
      <c r="K82" s="5" t="str">
        <f aca="false">_xlfn.CONCAT(C82," ",D82,",",E82," ",F82,",",G82,",",H82,",",I82)</f>
        <v>2021:10:01 19:59:52,2021:10:01 19:59:57,Downstairs,1,1</v>
      </c>
    </row>
    <row r="83" customFormat="false" ht="13.8" hidden="false" customHeight="false" outlineLevel="0" collapsed="false">
      <c r="C83" s="6" t="str">
        <f aca="false">C82</f>
        <v>2021:10:01</v>
      </c>
      <c r="D83" s="7" t="str">
        <f aca="false">TEXT(F9+F$78/24,"hh:mm:ss")</f>
        <v>19:59:57</v>
      </c>
      <c r="E83" s="6" t="str">
        <f aca="false">C83</f>
        <v>2021:10:01</v>
      </c>
      <c r="F83" s="7" t="str">
        <f aca="false">TEXT(G9+F$78/24,"hh:mm:ss")</f>
        <v>20:00:23</v>
      </c>
      <c r="G83" s="0" t="str">
        <f aca="false">A9</f>
        <v>Walking</v>
      </c>
      <c r="H83" s="0" t="n">
        <f aca="false">COUNTIF(G$81:G83,G83)</f>
        <v>2</v>
      </c>
      <c r="I83" s="0" t="n">
        <v>1</v>
      </c>
      <c r="K83" s="5" t="str">
        <f aca="false">_xlfn.CONCAT(C83," ",D83,",",E83," ",F83,",",G83,",",H83,",",I83)</f>
        <v>2021:10:01 19:59:57,2021:10:01 20:00:23,Walking,2,1</v>
      </c>
    </row>
    <row r="84" customFormat="false" ht="13.8" hidden="false" customHeight="false" outlineLevel="0" collapsed="false">
      <c r="C84" s="6" t="str">
        <f aca="false">C83</f>
        <v>2021:10:01</v>
      </c>
      <c r="D84" s="7" t="str">
        <f aca="false">TEXT(F10+F$78/24,"hh:mm:ss")</f>
        <v>20:00:23</v>
      </c>
      <c r="E84" s="6" t="str">
        <f aca="false">C84</f>
        <v>2021:10:01</v>
      </c>
      <c r="F84" s="7" t="str">
        <f aca="false">TEXT(G10+F$78/24,"hh:mm:ss")</f>
        <v>20:00:28</v>
      </c>
      <c r="G84" s="0" t="str">
        <f aca="false">A10</f>
        <v>Downstairs</v>
      </c>
      <c r="H84" s="0" t="n">
        <f aca="false">COUNTIF(G$81:G84,G84)</f>
        <v>2</v>
      </c>
      <c r="I84" s="0" t="n">
        <v>1</v>
      </c>
      <c r="K84" s="5" t="str">
        <f aca="false">_xlfn.CONCAT(C84," ",D84,",",E84," ",F84,",",G84,",",H84,",",I84)</f>
        <v>2021:10:01 20:00:23,2021:10:01 20:00:28,Downstairs,2,1</v>
      </c>
    </row>
    <row r="85" customFormat="false" ht="13.8" hidden="false" customHeight="false" outlineLevel="0" collapsed="false">
      <c r="C85" s="6" t="str">
        <f aca="false">C84</f>
        <v>2021:10:01</v>
      </c>
      <c r="D85" s="7" t="str">
        <f aca="false">TEXT(F11+F$78/24,"hh:mm:ss")</f>
        <v>20:00:28</v>
      </c>
      <c r="E85" s="6" t="str">
        <f aca="false">C85</f>
        <v>2021:10:01</v>
      </c>
      <c r="F85" s="7" t="str">
        <f aca="false">TEXT(G11+F$78/24,"hh:mm:ss")</f>
        <v>20:00:36</v>
      </c>
      <c r="G85" s="0" t="str">
        <f aca="false">A11</f>
        <v>Walking</v>
      </c>
      <c r="H85" s="0" t="n">
        <f aca="false">COUNTIF(G$81:G85,G85)</f>
        <v>3</v>
      </c>
      <c r="I85" s="0" t="n">
        <v>1</v>
      </c>
      <c r="K85" s="5" t="str">
        <f aca="false">_xlfn.CONCAT(C85," ",D85,",",E85," ",F85,",",G85,",",H85,",",I85)</f>
        <v>2021:10:01 20:00:28,2021:10:01 20:00:36,Walking,3,1</v>
      </c>
    </row>
    <row r="86" customFormat="false" ht="13.8" hidden="false" customHeight="false" outlineLevel="0" collapsed="false">
      <c r="C86" s="6" t="str">
        <f aca="false">C85</f>
        <v>2021:10:01</v>
      </c>
      <c r="D86" s="7" t="str">
        <f aca="false">TEXT(F12+F$78/24,"hh:mm:ss")</f>
        <v>20:00:36</v>
      </c>
      <c r="E86" s="6" t="str">
        <f aca="false">C86</f>
        <v>2021:10:01</v>
      </c>
      <c r="F86" s="7" t="str">
        <f aca="false">TEXT(G12+F$78/24,"hh:mm:ss")</f>
        <v>20:00:39</v>
      </c>
      <c r="G86" s="0" t="str">
        <f aca="false">A12</f>
        <v>Downstairs</v>
      </c>
      <c r="H86" s="0" t="n">
        <f aca="false">COUNTIF(G$81:G86,G86)</f>
        <v>3</v>
      </c>
      <c r="I86" s="0" t="n">
        <v>1</v>
      </c>
      <c r="K86" s="5" t="str">
        <f aca="false">_xlfn.CONCAT(C86," ",D86,",",E86," ",F86,",",G86,",",H86,",",I86)</f>
        <v>2021:10:01 20:00:36,2021:10:01 20:00:39,Downstairs,3,1</v>
      </c>
    </row>
    <row r="87" customFormat="false" ht="13.8" hidden="false" customHeight="false" outlineLevel="0" collapsed="false">
      <c r="C87" s="6" t="str">
        <f aca="false">C86</f>
        <v>2021:10:01</v>
      </c>
      <c r="D87" s="7" t="str">
        <f aca="false">TEXT(F13+F$78/24,"hh:mm:ss")</f>
        <v>20:00:39</v>
      </c>
      <c r="E87" s="6" t="str">
        <f aca="false">C87</f>
        <v>2021:10:01</v>
      </c>
      <c r="F87" s="7" t="str">
        <f aca="false">TEXT(G13+F$78/24,"hh:mm:ss")</f>
        <v>20:00:53</v>
      </c>
      <c r="G87" s="0" t="str">
        <f aca="false">A13</f>
        <v>Walking</v>
      </c>
      <c r="H87" s="0" t="n">
        <f aca="false">COUNTIF(G$81:G87,G87)</f>
        <v>4</v>
      </c>
      <c r="I87" s="0" t="n">
        <v>1</v>
      </c>
      <c r="K87" s="5" t="str">
        <f aca="false">_xlfn.CONCAT(C87," ",D87,",",E87," ",F87,",",G87,",",H87,",",I87)</f>
        <v>2021:10:01 20:00:39,2021:10:01 20:00:53,Walking,4,1</v>
      </c>
    </row>
    <row r="88" customFormat="false" ht="13.8" hidden="false" customHeight="false" outlineLevel="0" collapsed="false">
      <c r="C88" s="6" t="str">
        <f aca="false">C87</f>
        <v>2021:10:01</v>
      </c>
      <c r="D88" s="7" t="str">
        <f aca="false">TEXT(F14+F$78/24,"hh:mm:ss")</f>
        <v>20:00:53</v>
      </c>
      <c r="E88" s="6" t="str">
        <f aca="false">C88</f>
        <v>2021:10:01</v>
      </c>
      <c r="F88" s="7" t="str">
        <f aca="false">TEXT(G14+F$78/24,"hh:mm:ss")</f>
        <v>20:00:57</v>
      </c>
      <c r="G88" s="0" t="str">
        <f aca="false">A14</f>
        <v>Downstairs</v>
      </c>
      <c r="H88" s="0" t="n">
        <f aca="false">COUNTIF(G$81:G88,G88)</f>
        <v>4</v>
      </c>
      <c r="I88" s="0" t="n">
        <v>1</v>
      </c>
      <c r="K88" s="5" t="str">
        <f aca="false">_xlfn.CONCAT(C88," ",D88,",",E88," ",F88,",",G88,",",H88,",",I88)</f>
        <v>2021:10:01 20:00:53,2021:10:01 20:00:57,Downstairs,4,1</v>
      </c>
    </row>
    <row r="89" customFormat="false" ht="13.8" hidden="false" customHeight="false" outlineLevel="0" collapsed="false">
      <c r="C89" s="6" t="str">
        <f aca="false">C88</f>
        <v>2021:10:01</v>
      </c>
      <c r="D89" s="7" t="str">
        <f aca="false">TEXT(F15+F$78/24,"hh:mm:ss")</f>
        <v>20:00:57</v>
      </c>
      <c r="E89" s="6" t="str">
        <f aca="false">C89</f>
        <v>2021:10:01</v>
      </c>
      <c r="F89" s="7" t="str">
        <f aca="false">TEXT(G15+F$78/24,"hh:mm:ss")</f>
        <v>20:01:06</v>
      </c>
      <c r="G89" s="0" t="str">
        <f aca="false">A15</f>
        <v>Walking</v>
      </c>
      <c r="H89" s="0" t="n">
        <f aca="false">COUNTIF(G$81:G89,G89)</f>
        <v>5</v>
      </c>
      <c r="I89" s="0" t="n">
        <v>1</v>
      </c>
      <c r="K89" s="5" t="str">
        <f aca="false">_xlfn.CONCAT(C89," ",D89,",",E89," ",F89,",",G89,",",H89,",",I89)</f>
        <v>2021:10:01 20:00:57,2021:10:01 20:01:06,Walking,5,1</v>
      </c>
    </row>
    <row r="90" customFormat="false" ht="13.8" hidden="false" customHeight="false" outlineLevel="0" collapsed="false">
      <c r="C90" s="6" t="str">
        <f aca="false">C89</f>
        <v>2021:10:01</v>
      </c>
      <c r="D90" s="7" t="str">
        <f aca="false">TEXT(F16+F$78/24,"hh:mm:ss")</f>
        <v>20:01:06</v>
      </c>
      <c r="E90" s="6" t="str">
        <f aca="false">C90</f>
        <v>2021:10:01</v>
      </c>
      <c r="F90" s="7" t="str">
        <f aca="false">TEXT(G16+F$78/24,"hh:mm:ss")</f>
        <v>20:01:08</v>
      </c>
      <c r="G90" s="0" t="str">
        <f aca="false">A16</f>
        <v>Downstairs</v>
      </c>
      <c r="H90" s="0" t="n">
        <f aca="false">COUNTIF(G$81:G90,G90)</f>
        <v>5</v>
      </c>
      <c r="I90" s="0" t="n">
        <v>1</v>
      </c>
      <c r="K90" s="5" t="str">
        <f aca="false">_xlfn.CONCAT(C90," ",D90,",",E90," ",F90,",",G90,",",H90,",",I90)</f>
        <v>2021:10:01 20:01:06,2021:10:01 20:01:08,Downstairs,5,1</v>
      </c>
    </row>
    <row r="91" customFormat="false" ht="13.8" hidden="false" customHeight="false" outlineLevel="0" collapsed="false">
      <c r="C91" s="6" t="str">
        <f aca="false">C90</f>
        <v>2021:10:01</v>
      </c>
      <c r="D91" s="7" t="str">
        <f aca="false">TEXT(F17+F$78/24,"hh:mm:ss")</f>
        <v>20:01:08</v>
      </c>
      <c r="E91" s="6" t="str">
        <f aca="false">C91</f>
        <v>2021:10:01</v>
      </c>
      <c r="F91" s="7" t="str">
        <f aca="false">TEXT(G17+F$78/24,"hh:mm:ss")</f>
        <v>20:02:59</v>
      </c>
      <c r="G91" s="0" t="str">
        <f aca="false">A17</f>
        <v>Walking</v>
      </c>
      <c r="H91" s="0" t="n">
        <f aca="false">COUNTIF(G$81:G91,G91)</f>
        <v>6</v>
      </c>
      <c r="I91" s="0" t="n">
        <v>1</v>
      </c>
      <c r="K91" s="5" t="str">
        <f aca="false">_xlfn.CONCAT(C91," ",D91,",",E91," ",F91,",",G91,",",H91,",",I91)</f>
        <v>2021:10:01 20:01:08,2021:10:01 20:02:59,Walking,6,1</v>
      </c>
    </row>
    <row r="92" customFormat="false" ht="13.8" hidden="false" customHeight="false" outlineLevel="0" collapsed="false">
      <c r="C92" s="6" t="str">
        <f aca="false">C91</f>
        <v>2021:10:01</v>
      </c>
      <c r="D92" s="7" t="str">
        <f aca="false">TEXT(F18+F$78/24,"hh:mm:ss")</f>
        <v>20:02:59</v>
      </c>
      <c r="E92" s="6" t="str">
        <f aca="false">C92</f>
        <v>2021:10:01</v>
      </c>
      <c r="F92" s="7" t="str">
        <f aca="false">TEXT(G18+F$78/24,"hh:mm:ss")</f>
        <v>20:03:02</v>
      </c>
      <c r="G92" s="0" t="str">
        <f aca="false">A18</f>
        <v>Upstairs</v>
      </c>
      <c r="H92" s="0" t="n">
        <f aca="false">COUNTIF(G$81:G92,G92)</f>
        <v>1</v>
      </c>
      <c r="I92" s="0" t="n">
        <v>1</v>
      </c>
      <c r="K92" s="5" t="str">
        <f aca="false">_xlfn.CONCAT(C92," ",D92,",",E92," ",F92,",",G92,",",H92,",",I92)</f>
        <v>2021:10:01 20:02:59,2021:10:01 20:03:02,Upstairs,1,1</v>
      </c>
    </row>
    <row r="93" customFormat="false" ht="13.8" hidden="false" customHeight="false" outlineLevel="0" collapsed="false">
      <c r="C93" s="6" t="str">
        <f aca="false">C92</f>
        <v>2021:10:01</v>
      </c>
      <c r="D93" s="7" t="str">
        <f aca="false">TEXT(F19+F$78/24,"hh:mm:ss")</f>
        <v>20:03:02</v>
      </c>
      <c r="E93" s="6" t="str">
        <f aca="false">C93</f>
        <v>2021:10:01</v>
      </c>
      <c r="F93" s="7" t="str">
        <f aca="false">TEXT(G19+F$78/24,"hh:mm:ss")</f>
        <v>20:03:05</v>
      </c>
      <c r="G93" s="0" t="str">
        <f aca="false">A19</f>
        <v>Walking</v>
      </c>
      <c r="H93" s="0" t="n">
        <f aca="false">COUNTIF(G$81:G93,G93)</f>
        <v>7</v>
      </c>
      <c r="I93" s="0" t="n">
        <v>1</v>
      </c>
      <c r="K93" s="5" t="str">
        <f aca="false">_xlfn.CONCAT(C93," ",D93,",",E93," ",F93,",",G93,",",H93,",",I93)</f>
        <v>2021:10:01 20:03:02,2021:10:01 20:03:05,Walking,7,1</v>
      </c>
    </row>
    <row r="94" customFormat="false" ht="13.8" hidden="false" customHeight="false" outlineLevel="0" collapsed="false">
      <c r="C94" s="6" t="str">
        <f aca="false">C93</f>
        <v>2021:10:01</v>
      </c>
      <c r="D94" s="7" t="str">
        <f aca="false">TEXT(F20+F$78/24,"hh:mm:ss")</f>
        <v>20:03:05</v>
      </c>
      <c r="E94" s="6" t="str">
        <f aca="false">C94</f>
        <v>2021:10:01</v>
      </c>
      <c r="F94" s="7" t="str">
        <f aca="false">TEXT(G20+F$78/24,"hh:mm:ss")</f>
        <v>20:03:07</v>
      </c>
      <c r="G94" s="0" t="str">
        <f aca="false">A20</f>
        <v>Upstairs</v>
      </c>
      <c r="H94" s="0" t="n">
        <f aca="false">COUNTIF(G$81:G94,G94)</f>
        <v>2</v>
      </c>
      <c r="I94" s="0" t="n">
        <v>1</v>
      </c>
      <c r="K94" s="5" t="str">
        <f aca="false">_xlfn.CONCAT(C94," ",D94,",",E94," ",F94,",",G94,",",H94,",",I94)</f>
        <v>2021:10:01 20:03:05,2021:10:01 20:03:07,Upstairs,2,1</v>
      </c>
    </row>
    <row r="95" customFormat="false" ht="13.8" hidden="false" customHeight="false" outlineLevel="0" collapsed="false">
      <c r="C95" s="6" t="str">
        <f aca="false">C94</f>
        <v>2021:10:01</v>
      </c>
      <c r="D95" s="7" t="str">
        <f aca="false">TEXT(F21+F$78/24,"hh:mm:ss")</f>
        <v>20:03:07</v>
      </c>
      <c r="E95" s="6" t="str">
        <f aca="false">C95</f>
        <v>2021:10:01</v>
      </c>
      <c r="F95" s="7" t="str">
        <f aca="false">TEXT(G21+F$78/24,"hh:mm:ss")</f>
        <v>20:03:22</v>
      </c>
      <c r="G95" s="0" t="str">
        <f aca="false">A21</f>
        <v>Walking</v>
      </c>
      <c r="H95" s="0" t="n">
        <f aca="false">COUNTIF(G$81:G95,G95)</f>
        <v>8</v>
      </c>
      <c r="I95" s="0" t="n">
        <v>1</v>
      </c>
      <c r="K95" s="5" t="str">
        <f aca="false">_xlfn.CONCAT(C95," ",D95,",",E95," ",F95,",",G95,",",H95,",",I95)</f>
        <v>2021:10:01 20:03:07,2021:10:01 20:03:22,Walking,8,1</v>
      </c>
    </row>
    <row r="96" customFormat="false" ht="13.8" hidden="false" customHeight="false" outlineLevel="0" collapsed="false">
      <c r="C96" s="6" t="str">
        <f aca="false">C95</f>
        <v>2021:10:01</v>
      </c>
      <c r="D96" s="7" t="str">
        <f aca="false">TEXT(F22+F$78/24,"hh:mm:ss")</f>
        <v>20:03:22</v>
      </c>
      <c r="E96" s="6" t="str">
        <f aca="false">C96</f>
        <v>2021:10:01</v>
      </c>
      <c r="F96" s="7" t="str">
        <f aca="false">TEXT(G22+F$78/24,"hh:mm:ss")</f>
        <v>20:03:25</v>
      </c>
      <c r="G96" s="0" t="str">
        <f aca="false">A22</f>
        <v>Upstairs</v>
      </c>
      <c r="H96" s="0" t="n">
        <f aca="false">COUNTIF(G$81:G96,G96)</f>
        <v>3</v>
      </c>
      <c r="I96" s="0" t="n">
        <v>1</v>
      </c>
      <c r="K96" s="5" t="str">
        <f aca="false">_xlfn.CONCAT(C96," ",D96,",",E96," ",F96,",",G96,",",H96,",",I96)</f>
        <v>2021:10:01 20:03:22,2021:10:01 20:03:25,Upstairs,3,1</v>
      </c>
    </row>
    <row r="97" customFormat="false" ht="13.8" hidden="false" customHeight="false" outlineLevel="0" collapsed="false">
      <c r="C97" s="6" t="str">
        <f aca="false">C96</f>
        <v>2021:10:01</v>
      </c>
      <c r="D97" s="7" t="str">
        <f aca="false">TEXT(F23+F$78/24,"hh:mm:ss")</f>
        <v>20:03:25</v>
      </c>
      <c r="E97" s="6" t="str">
        <f aca="false">C97</f>
        <v>2021:10:01</v>
      </c>
      <c r="F97" s="7" t="str">
        <f aca="false">TEXT(G23+F$78/24,"hh:mm:ss")</f>
        <v>20:03:35</v>
      </c>
      <c r="G97" s="0" t="str">
        <f aca="false">A23</f>
        <v>Walking</v>
      </c>
      <c r="H97" s="0" t="n">
        <f aca="false">COUNTIF(G$81:G97,G97)</f>
        <v>9</v>
      </c>
      <c r="I97" s="0" t="n">
        <v>1</v>
      </c>
      <c r="K97" s="5" t="str">
        <f aca="false">_xlfn.CONCAT(C97," ",D97,",",E97," ",F97,",",G97,",",H97,",",I97)</f>
        <v>2021:10:01 20:03:25,2021:10:01 20:03:35,Walking,9,1</v>
      </c>
    </row>
    <row r="98" customFormat="false" ht="13.8" hidden="false" customHeight="false" outlineLevel="0" collapsed="false">
      <c r="C98" s="6" t="str">
        <f aca="false">C97</f>
        <v>2021:10:01</v>
      </c>
      <c r="D98" s="7" t="str">
        <f aca="false">TEXT(F24+F$78/24,"hh:mm:ss")</f>
        <v>20:03:35</v>
      </c>
      <c r="E98" s="6" t="str">
        <f aca="false">C98</f>
        <v>2021:10:01</v>
      </c>
      <c r="F98" s="7" t="str">
        <f aca="false">TEXT(G24+F$78/24,"hh:mm:ss")</f>
        <v>20:03:49</v>
      </c>
      <c r="G98" s="0" t="str">
        <f aca="false">A24</f>
        <v>Upstairs</v>
      </c>
      <c r="H98" s="0" t="n">
        <f aca="false">COUNTIF(G$81:G98,G98)</f>
        <v>4</v>
      </c>
      <c r="I98" s="0" t="n">
        <v>1</v>
      </c>
      <c r="K98" s="5" t="str">
        <f aca="false">_xlfn.CONCAT(C98," ",D98,",",E98," ",F98,",",G98,",",H98,",",I98)</f>
        <v>2021:10:01 20:03:35,2021:10:01 20:03:49,Upstairs,4,1</v>
      </c>
    </row>
    <row r="99" customFormat="false" ht="13.8" hidden="false" customHeight="false" outlineLevel="0" collapsed="false">
      <c r="C99" s="6" t="str">
        <f aca="false">C98</f>
        <v>2021:10:01</v>
      </c>
      <c r="D99" s="7" t="str">
        <f aca="false">TEXT(F25+F$78/24,"hh:mm:ss")</f>
        <v>20:03:49</v>
      </c>
      <c r="E99" s="6" t="str">
        <f aca="false">C99</f>
        <v>2021:10:01</v>
      </c>
      <c r="F99" s="7" t="str">
        <f aca="false">TEXT(G25+F$78/24,"hh:mm:ss")</f>
        <v>20:03:53</v>
      </c>
      <c r="G99" s="0" t="str">
        <f aca="false">A25</f>
        <v>Walking</v>
      </c>
      <c r="H99" s="0" t="n">
        <f aca="false">COUNTIF(G$81:G99,G99)</f>
        <v>10</v>
      </c>
      <c r="I99" s="0" t="n">
        <v>1</v>
      </c>
      <c r="K99" s="5" t="str">
        <f aca="false">_xlfn.CONCAT(C99," ",D99,",",E99," ",F99,",",G99,",",H99,",",I99)</f>
        <v>2021:10:01 20:03:49,2021:10:01 20:03:53,Walking,10,1</v>
      </c>
    </row>
    <row r="100" customFormat="false" ht="13.8" hidden="false" customHeight="false" outlineLevel="0" collapsed="false">
      <c r="C100" s="6" t="str">
        <f aca="false">C99</f>
        <v>2021:10:01</v>
      </c>
      <c r="D100" s="7" t="str">
        <f aca="false">TEXT(F26+F$78/24,"hh:mm:ss")</f>
        <v>20:03:53</v>
      </c>
      <c r="E100" s="6" t="str">
        <f aca="false">C100</f>
        <v>2021:10:01</v>
      </c>
      <c r="F100" s="7" t="str">
        <f aca="false">TEXT(G26+F$78/24,"hh:mm:ss")</f>
        <v>20:03:58</v>
      </c>
      <c r="G100" s="0" t="str">
        <f aca="false">A26</f>
        <v>Upstairs</v>
      </c>
      <c r="H100" s="0" t="n">
        <f aca="false">COUNTIF(G$81:G100,G100)</f>
        <v>5</v>
      </c>
      <c r="I100" s="0" t="n">
        <v>1</v>
      </c>
      <c r="K100" s="5" t="str">
        <f aca="false">_xlfn.CONCAT(C100," ",D100,",",E100," ",F100,",",G100,",",H100,",",I100)</f>
        <v>2021:10:01 20:03:53,2021:10:01 20:03:58,Upstairs,5,1</v>
      </c>
    </row>
    <row r="101" customFormat="false" ht="13.8" hidden="false" customHeight="false" outlineLevel="0" collapsed="false">
      <c r="C101" s="6" t="str">
        <f aca="false">C100</f>
        <v>2021:10:01</v>
      </c>
      <c r="D101" s="7" t="str">
        <f aca="false">TEXT(F27+F$78/24,"hh:mm:ss")</f>
        <v>20:03:58</v>
      </c>
      <c r="E101" s="6" t="str">
        <f aca="false">C101</f>
        <v>2021:10:01</v>
      </c>
      <c r="F101" s="7" t="str">
        <f aca="false">TEXT(G27+F$78/24,"hh:mm:ss")</f>
        <v>20:04:09</v>
      </c>
      <c r="G101" s="0" t="str">
        <f aca="false">A27</f>
        <v>Walking</v>
      </c>
      <c r="H101" s="0" t="n">
        <f aca="false">COUNTIF(G$81:G101,G101)</f>
        <v>11</v>
      </c>
      <c r="I101" s="0" t="n">
        <v>1</v>
      </c>
      <c r="K101" s="5" t="str">
        <f aca="false">_xlfn.CONCAT(C101," ",D101,",",E101," ",F101,",",G101,",",H101,",",I101)</f>
        <v>2021:10:01 20:03:58,2021:10:01 20:04:09,Walking,11,1</v>
      </c>
    </row>
    <row r="102" customFormat="false" ht="13.8" hidden="false" customHeight="false" outlineLevel="0" collapsed="false">
      <c r="C102" s="6" t="str">
        <f aca="false">C101</f>
        <v>2021:10:01</v>
      </c>
      <c r="D102" s="7" t="str">
        <f aca="false">TEXT(F28+F$78/24,"hh:mm:ss")</f>
        <v>20:04:09</v>
      </c>
      <c r="E102" s="6" t="str">
        <f aca="false">C102</f>
        <v>2021:10:01</v>
      </c>
      <c r="F102" s="7" t="str">
        <f aca="false">TEXT(G28+F$78/24,"hh:mm:ss")</f>
        <v>20:04:14</v>
      </c>
      <c r="G102" s="0" t="str">
        <f aca="false">A28</f>
        <v>Upstairs</v>
      </c>
      <c r="H102" s="0" t="n">
        <f aca="false">COUNTIF(G$81:G102,G102)</f>
        <v>6</v>
      </c>
      <c r="I102" s="0" t="n">
        <v>1</v>
      </c>
      <c r="K102" s="5" t="str">
        <f aca="false">_xlfn.CONCAT(C102," ",D102,",",E102," ",F102,",",G102,",",H102,",",I102)</f>
        <v>2021:10:01 20:04:09,2021:10:01 20:04:14,Upstairs,6,1</v>
      </c>
    </row>
    <row r="103" customFormat="false" ht="13.8" hidden="false" customHeight="false" outlineLevel="0" collapsed="false">
      <c r="C103" s="6" t="str">
        <f aca="false">C102</f>
        <v>2021:10:01</v>
      </c>
      <c r="D103" s="7" t="str">
        <f aca="false">TEXT(F29+F$78/24,"hh:mm:ss")</f>
        <v>20:04:14</v>
      </c>
      <c r="E103" s="6" t="str">
        <f aca="false">C103</f>
        <v>2021:10:01</v>
      </c>
      <c r="F103" s="7" t="str">
        <f aca="false">TEXT(G29+F$78/24,"hh:mm:ss")</f>
        <v>20:04:19</v>
      </c>
      <c r="G103" s="0" t="str">
        <f aca="false">A29</f>
        <v>Walking</v>
      </c>
      <c r="H103" s="0" t="n">
        <f aca="false">COUNTIF(G$81:G103,G103)</f>
        <v>12</v>
      </c>
      <c r="I103" s="0" t="n">
        <v>1</v>
      </c>
      <c r="K103" s="5" t="str">
        <f aca="false">_xlfn.CONCAT(C103," ",D103,",",E103," ",F103,",",G103,",",H103,",",I103)</f>
        <v>2021:10:01 20:04:14,2021:10:01 20:04:19,Walking,12,1</v>
      </c>
    </row>
    <row r="104" customFormat="false" ht="13.8" hidden="false" customHeight="false" outlineLevel="0" collapsed="false">
      <c r="C104" s="6" t="str">
        <f aca="false">C103</f>
        <v>2021:10:01</v>
      </c>
      <c r="D104" s="7" t="str">
        <f aca="false">TEXT(F30+F$78/24,"hh:mm:ss")</f>
        <v>20:04:19</v>
      </c>
      <c r="E104" s="6" t="str">
        <f aca="false">C104</f>
        <v>2021:10:01</v>
      </c>
      <c r="F104" s="7" t="str">
        <f aca="false">TEXT(G30+F$78/24,"hh:mm:ss")</f>
        <v>20:04:26</v>
      </c>
      <c r="G104" s="0" t="str">
        <f aca="false">A30</f>
        <v>Upstairs</v>
      </c>
      <c r="H104" s="0" t="n">
        <f aca="false">COUNTIF(G$81:G104,G104)</f>
        <v>7</v>
      </c>
      <c r="I104" s="0" t="n">
        <v>1</v>
      </c>
      <c r="K104" s="5" t="str">
        <f aca="false">_xlfn.CONCAT(C104," ",D104,",",E104," ",F104,",",G104,",",H104,",",I104)</f>
        <v>2021:10:01 20:04:19,2021:10:01 20:04:26,Upstairs,7,1</v>
      </c>
    </row>
    <row r="105" customFormat="false" ht="13.8" hidden="false" customHeight="false" outlineLevel="0" collapsed="false">
      <c r="C105" s="6" t="str">
        <f aca="false">C104</f>
        <v>2021:10:01</v>
      </c>
      <c r="D105" s="7" t="str">
        <f aca="false">TEXT(F31+F$78/24,"hh:mm:ss")</f>
        <v>20:04:26</v>
      </c>
      <c r="E105" s="6" t="str">
        <f aca="false">C105</f>
        <v>2021:10:01</v>
      </c>
      <c r="F105" s="7" t="str">
        <f aca="false">TEXT(G31+F$78/24,"hh:mm:ss")</f>
        <v>20:04:29</v>
      </c>
      <c r="G105" s="0" t="str">
        <f aca="false">A31</f>
        <v>Walking</v>
      </c>
      <c r="H105" s="0" t="n">
        <f aca="false">COUNTIF(G$81:G105,G105)</f>
        <v>13</v>
      </c>
      <c r="I105" s="0" t="n">
        <v>1</v>
      </c>
      <c r="K105" s="5" t="str">
        <f aca="false">_xlfn.CONCAT(C105," ",D105,",",E105," ",F105,",",G105,",",H105,",",I105)</f>
        <v>2021:10:01 20:04:26,2021:10:01 20:04:29,Walking,13,1</v>
      </c>
    </row>
    <row r="106" customFormat="false" ht="13.8" hidden="false" customHeight="false" outlineLevel="0" collapsed="false">
      <c r="C106" s="6" t="str">
        <f aca="false">C105</f>
        <v>2021:10:01</v>
      </c>
      <c r="D106" s="7" t="str">
        <f aca="false">TEXT(F32+F$78/24,"hh:mm:ss")</f>
        <v>20:04:29</v>
      </c>
      <c r="E106" s="6" t="str">
        <f aca="false">C106</f>
        <v>2021:10:01</v>
      </c>
      <c r="F106" s="7" t="str">
        <f aca="false">TEXT(G32+F$78/24,"hh:mm:ss")</f>
        <v>20:04:37</v>
      </c>
      <c r="G106" s="0" t="str">
        <f aca="false">A32</f>
        <v>Upstairs</v>
      </c>
      <c r="H106" s="0" t="n">
        <f aca="false">COUNTIF(G$81:G106,G106)</f>
        <v>8</v>
      </c>
      <c r="I106" s="0" t="n">
        <v>1</v>
      </c>
      <c r="K106" s="5" t="str">
        <f aca="false">_xlfn.CONCAT(C106," ",D106,",",E106," ",F106,",",G106,",",H106,",",I106)</f>
        <v>2021:10:01 20:04:29,2021:10:01 20:04:37,Upstairs,8,1</v>
      </c>
    </row>
    <row r="107" customFormat="false" ht="13.8" hidden="false" customHeight="false" outlineLevel="0" collapsed="false">
      <c r="C107" s="6" t="str">
        <f aca="false">C106</f>
        <v>2021:10:01</v>
      </c>
      <c r="D107" s="7" t="str">
        <f aca="false">TEXT(F33+F$78/24,"hh:mm:ss")</f>
        <v>20:04:37</v>
      </c>
      <c r="E107" s="6" t="str">
        <f aca="false">C107</f>
        <v>2021:10:01</v>
      </c>
      <c r="F107" s="7" t="str">
        <f aca="false">TEXT(G33+F$78/24,"hh:mm:ss")</f>
        <v>20:04:40</v>
      </c>
      <c r="G107" s="0" t="str">
        <f aca="false">A33</f>
        <v>Walking</v>
      </c>
      <c r="H107" s="0" t="n">
        <f aca="false">COUNTIF(G$81:G107,G107)</f>
        <v>14</v>
      </c>
      <c r="I107" s="0" t="n">
        <v>1</v>
      </c>
      <c r="K107" s="5" t="str">
        <f aca="false">_xlfn.CONCAT(C107," ",D107,",",E107," ",F107,",",G107,",",H107,",",I107)</f>
        <v>2021:10:01 20:04:37,2021:10:01 20:04:40,Walking,14,1</v>
      </c>
    </row>
    <row r="108" customFormat="false" ht="13.8" hidden="false" customHeight="false" outlineLevel="0" collapsed="false">
      <c r="C108" s="6" t="str">
        <f aca="false">C107</f>
        <v>2021:10:01</v>
      </c>
      <c r="D108" s="7" t="str">
        <f aca="false">TEXT(F34+F$78/24,"hh:mm:ss")</f>
        <v>20:04:40</v>
      </c>
      <c r="E108" s="6" t="str">
        <f aca="false">C108</f>
        <v>2021:10:01</v>
      </c>
      <c r="F108" s="7" t="str">
        <f aca="false">TEXT(G34+F$78/24,"hh:mm:ss")</f>
        <v>20:04:46</v>
      </c>
      <c r="G108" s="0" t="str">
        <f aca="false">A34</f>
        <v>Upstairs</v>
      </c>
      <c r="H108" s="0" t="n">
        <f aca="false">COUNTIF(G$81:G108,G108)</f>
        <v>9</v>
      </c>
      <c r="I108" s="0" t="n">
        <v>1</v>
      </c>
      <c r="K108" s="5" t="str">
        <f aca="false">_xlfn.CONCAT(C108," ",D108,",",E108," ",F108,",",G108,",",H108,",",I108)</f>
        <v>2021:10:01 20:04:40,2021:10:01 20:04:46,Upstairs,9,1</v>
      </c>
    </row>
    <row r="109" customFormat="false" ht="13.8" hidden="false" customHeight="false" outlineLevel="0" collapsed="false">
      <c r="C109" s="6" t="str">
        <f aca="false">C108</f>
        <v>2021:10:01</v>
      </c>
      <c r="D109" s="7" t="str">
        <f aca="false">TEXT(F35+F$78/24,"hh:mm:ss")</f>
        <v>20:04:46</v>
      </c>
      <c r="E109" s="6" t="str">
        <f aca="false">C109</f>
        <v>2021:10:01</v>
      </c>
      <c r="F109" s="7" t="str">
        <f aca="false">TEXT(G35+F$78/24,"hh:mm:ss")</f>
        <v>20:04:47</v>
      </c>
      <c r="G109" s="0" t="str">
        <f aca="false">A35</f>
        <v>Walking</v>
      </c>
      <c r="H109" s="0" t="n">
        <f aca="false">COUNTIF(G$81:G109,G109)</f>
        <v>15</v>
      </c>
      <c r="I109" s="0" t="n">
        <v>1</v>
      </c>
      <c r="K109" s="5" t="str">
        <f aca="false">_xlfn.CONCAT(C109," ",D109,",",E109," ",F109,",",G109,",",H109,",",I109)</f>
        <v>2021:10:01 20:04:46,2021:10:01 20:04:47,Walking,15,1</v>
      </c>
    </row>
    <row r="110" customFormat="false" ht="13.8" hidden="false" customHeight="false" outlineLevel="0" collapsed="false">
      <c r="C110" s="6" t="str">
        <f aca="false">C109</f>
        <v>2021:10:01</v>
      </c>
      <c r="D110" s="7" t="str">
        <f aca="false">TEXT(F36+F$78/24,"hh:mm:ss")</f>
        <v>20:04:47</v>
      </c>
      <c r="E110" s="6" t="str">
        <f aca="false">C110</f>
        <v>2021:10:01</v>
      </c>
      <c r="F110" s="7" t="str">
        <f aca="false">TEXT(G36+F$78/24,"hh:mm:ss")</f>
        <v>20:04:51</v>
      </c>
      <c r="G110" s="0" t="str">
        <f aca="false">A36</f>
        <v>Upstairs</v>
      </c>
      <c r="H110" s="0" t="n">
        <f aca="false">COUNTIF(G$81:G110,G110)</f>
        <v>10</v>
      </c>
      <c r="I110" s="0" t="n">
        <v>1</v>
      </c>
      <c r="K110" s="5" t="str">
        <f aca="false">_xlfn.CONCAT(C110," ",D110,",",E110," ",F110,",",G110,",",H110,",",I110)</f>
        <v>2021:10:01 20:04:47,2021:10:01 20:04:51,Upstairs,10,1</v>
      </c>
    </row>
    <row r="111" customFormat="false" ht="13.8" hidden="false" customHeight="false" outlineLevel="0" collapsed="false">
      <c r="C111" s="6" t="str">
        <f aca="false">C110</f>
        <v>2021:10:01</v>
      </c>
      <c r="D111" s="7" t="str">
        <f aca="false">TEXT(F37+F$78/24,"hh:mm:ss")</f>
        <v>20:04:51</v>
      </c>
      <c r="E111" s="6" t="str">
        <f aca="false">C111</f>
        <v>2021:10:01</v>
      </c>
      <c r="F111" s="7" t="str">
        <f aca="false">TEXT(G37+F$78/24,"hh:mm:ss")</f>
        <v>20:05:04</v>
      </c>
      <c r="G111" s="0" t="str">
        <f aca="false">A37</f>
        <v>Walking</v>
      </c>
      <c r="H111" s="0" t="n">
        <f aca="false">COUNTIF(G$81:G111,G111)</f>
        <v>16</v>
      </c>
      <c r="I111" s="0" t="n">
        <v>1</v>
      </c>
      <c r="K111" s="5" t="str">
        <f aca="false">_xlfn.CONCAT(C111," ",D111,",",E111," ",F111,",",G111,",",H111,",",I111)</f>
        <v>2021:10:01 20:04:51,2021:10:01 20:05:04,Walking,16,1</v>
      </c>
    </row>
    <row r="112" customFormat="false" ht="13.8" hidden="false" customHeight="false" outlineLevel="0" collapsed="false">
      <c r="C112" s="6" t="str">
        <f aca="false">C111</f>
        <v>2021:10:01</v>
      </c>
      <c r="D112" s="7" t="str">
        <f aca="false">TEXT(F38+F$78/24,"hh:mm:ss")</f>
        <v>20:05:04</v>
      </c>
      <c r="E112" s="6" t="str">
        <f aca="false">C112</f>
        <v>2021:10:01</v>
      </c>
      <c r="F112" s="7" t="str">
        <f aca="false">TEXT(G38+F$78/24,"hh:mm:ss")</f>
        <v>20:05:20</v>
      </c>
      <c r="G112" s="0" t="str">
        <f aca="false">A38</f>
        <v>Standing</v>
      </c>
      <c r="H112" s="0" t="n">
        <f aca="false">COUNTIF(G$81:G112,G112)</f>
        <v>1</v>
      </c>
      <c r="I112" s="0" t="n">
        <v>1</v>
      </c>
      <c r="K112" s="5" t="str">
        <f aca="false">_xlfn.CONCAT(C112," ",D112,",",E112," ",F112,",",G112,",",H112,",",I112)</f>
        <v>2021:10:01 20:05:04,2021:10:01 20:05:20,Standing,1,1</v>
      </c>
    </row>
    <row r="113" customFormat="false" ht="13.8" hidden="false" customHeight="false" outlineLevel="0" collapsed="false">
      <c r="C113" s="6" t="str">
        <f aca="false">C112</f>
        <v>2021:10:01</v>
      </c>
      <c r="D113" s="7" t="str">
        <f aca="false">TEXT(F39+F$78/24,"hh:mm:ss")</f>
        <v>20:05:20</v>
      </c>
      <c r="E113" s="6" t="str">
        <f aca="false">C113</f>
        <v>2021:10:01</v>
      </c>
      <c r="F113" s="7" t="str">
        <f aca="false">TEXT(G39+F$78/24,"hh:mm:ss")</f>
        <v>20:06:19</v>
      </c>
      <c r="G113" s="0" t="str">
        <f aca="false">A39</f>
        <v>Sitting</v>
      </c>
      <c r="H113" s="0" t="n">
        <f aca="false">COUNTIF(G$81:G113,G113)</f>
        <v>1</v>
      </c>
      <c r="I113" s="0" t="n">
        <v>1</v>
      </c>
      <c r="K113" s="5" t="str">
        <f aca="false">_xlfn.CONCAT(C113," ",D113,",",E113," ",F113,",",G113,",",H113,",",I113)</f>
        <v>2021:10:01 20:05:20,2021:10:01 20:06:19,Sitting,1,1</v>
      </c>
    </row>
    <row r="114" customFormat="false" ht="13.8" hidden="false" customHeight="false" outlineLevel="0" collapsed="false">
      <c r="C114" s="6" t="str">
        <f aca="false">C113</f>
        <v>2021:10:01</v>
      </c>
      <c r="D114" s="7" t="str">
        <f aca="false">TEXT(F40+F$78/24,"hh:mm:ss")</f>
        <v>20:06:19</v>
      </c>
      <c r="E114" s="6" t="str">
        <f aca="false">C114</f>
        <v>2021:10:01</v>
      </c>
      <c r="F114" s="7" t="str">
        <f aca="false">TEXT(G40+F$78/24,"hh:mm:ss")</f>
        <v>20:06:40</v>
      </c>
      <c r="G114" s="0" t="str">
        <f aca="false">A40</f>
        <v>Standing</v>
      </c>
      <c r="H114" s="0" t="n">
        <f aca="false">COUNTIF(G$81:G114,G114)</f>
        <v>2</v>
      </c>
      <c r="I114" s="0" t="n">
        <v>1</v>
      </c>
      <c r="K114" s="5" t="str">
        <f aca="false">_xlfn.CONCAT(C114," ",D114,",",E114," ",F114,",",G114,",",H114,",",I114)</f>
        <v>2021:10:01 20:06:19,2021:10:01 20:06:40,Standing,2,1</v>
      </c>
    </row>
    <row r="115" customFormat="false" ht="13.8" hidden="false" customHeight="false" outlineLevel="0" collapsed="false">
      <c r="C115" s="6" t="str">
        <f aca="false">C114</f>
        <v>2021:10:01</v>
      </c>
      <c r="D115" s="7" t="str">
        <f aca="false">TEXT(F41+F$78/24,"hh:mm:ss")</f>
        <v>20:06:40</v>
      </c>
      <c r="E115" s="6" t="str">
        <f aca="false">C115</f>
        <v>2021:10:01</v>
      </c>
      <c r="F115" s="7" t="str">
        <f aca="false">TEXT(G41+F$78/24,"hh:mm:ss")</f>
        <v>20:06:47</v>
      </c>
      <c r="G115" s="0" t="str">
        <f aca="false">A41</f>
        <v>Walking</v>
      </c>
      <c r="H115" s="0" t="n">
        <f aca="false">COUNTIF(G$81:G115,G115)</f>
        <v>17</v>
      </c>
      <c r="I115" s="0" t="n">
        <v>1</v>
      </c>
      <c r="K115" s="5" t="str">
        <f aca="false">_xlfn.CONCAT(C115," ",D115,",",E115," ",F115,",",G115,",",H115,",",I115)</f>
        <v>2021:10:01 20:06:40,2021:10:01 20:06:47,Walking,17,1</v>
      </c>
    </row>
    <row r="116" customFormat="false" ht="13.8" hidden="false" customHeight="false" outlineLevel="0" collapsed="false">
      <c r="C116" s="6" t="str">
        <f aca="false">C115</f>
        <v>2021:10:01</v>
      </c>
      <c r="D116" s="7" t="str">
        <f aca="false">TEXT(F42+F$78/24,"hh:mm:ss")</f>
        <v>20:06:47</v>
      </c>
      <c r="E116" s="6" t="str">
        <f aca="false">C116</f>
        <v>2021:10:01</v>
      </c>
      <c r="F116" s="7" t="str">
        <f aca="false">TEXT(G42+F$78/24,"hh:mm:ss")</f>
        <v>20:06:52</v>
      </c>
      <c r="G116" s="0" t="str">
        <f aca="false">A42</f>
        <v>Downstairs</v>
      </c>
      <c r="H116" s="0" t="n">
        <f aca="false">COUNTIF(G$81:G116,G116)</f>
        <v>6</v>
      </c>
      <c r="I116" s="0" t="n">
        <v>1</v>
      </c>
      <c r="K116" s="5" t="str">
        <f aca="false">_xlfn.CONCAT(C116," ",D116,",",E116," ",F116,",",G116,",",H116,",",I116)</f>
        <v>2021:10:01 20:06:47,2021:10:01 20:06:52,Downstairs,6,1</v>
      </c>
    </row>
    <row r="117" customFormat="false" ht="13.8" hidden="false" customHeight="false" outlineLevel="0" collapsed="false">
      <c r="C117" s="6" t="str">
        <f aca="false">C116</f>
        <v>2021:10:01</v>
      </c>
      <c r="D117" s="7" t="str">
        <f aca="false">TEXT(F43+F$78/24,"hh:mm:ss")</f>
        <v>20:06:52</v>
      </c>
      <c r="E117" s="6" t="str">
        <f aca="false">C117</f>
        <v>2021:10:01</v>
      </c>
      <c r="F117" s="7" t="str">
        <f aca="false">TEXT(G43+F$78/24,"hh:mm:ss")</f>
        <v>20:06:54</v>
      </c>
      <c r="G117" s="0" t="str">
        <f aca="false">A43</f>
        <v>Walking</v>
      </c>
      <c r="H117" s="0" t="n">
        <f aca="false">COUNTIF(G$81:G117,G117)</f>
        <v>18</v>
      </c>
      <c r="I117" s="0" t="n">
        <v>1</v>
      </c>
      <c r="K117" s="5" t="str">
        <f aca="false">_xlfn.CONCAT(C117," ",D117,",",E117," ",F117,",",G117,",",H117,",",I117)</f>
        <v>2021:10:01 20:06:52,2021:10:01 20:06:54,Walking,18,1</v>
      </c>
    </row>
    <row r="118" customFormat="false" ht="13.8" hidden="false" customHeight="false" outlineLevel="0" collapsed="false">
      <c r="C118" s="6" t="str">
        <f aca="false">C117</f>
        <v>2021:10:01</v>
      </c>
      <c r="D118" s="7" t="str">
        <f aca="false">TEXT(F44+F$78/24,"hh:mm:ss")</f>
        <v>20:06:54</v>
      </c>
      <c r="E118" s="6" t="str">
        <f aca="false">C118</f>
        <v>2021:10:01</v>
      </c>
      <c r="F118" s="7" t="str">
        <f aca="false">TEXT(G44+F$78/24,"hh:mm:ss")</f>
        <v>20:07:01</v>
      </c>
      <c r="G118" s="0" t="str">
        <f aca="false">A44</f>
        <v>Downstairs</v>
      </c>
      <c r="H118" s="0" t="n">
        <f aca="false">COUNTIF(G$81:G118,G118)</f>
        <v>7</v>
      </c>
      <c r="I118" s="0" t="n">
        <v>1</v>
      </c>
      <c r="K118" s="5" t="str">
        <f aca="false">_xlfn.CONCAT(C118," ",D118,",",E118," ",F118,",",G118,",",H118,",",I118)</f>
        <v>2021:10:01 20:06:54,2021:10:01 20:07:01,Downstairs,7,1</v>
      </c>
    </row>
    <row r="119" customFormat="false" ht="13.8" hidden="false" customHeight="false" outlineLevel="0" collapsed="false">
      <c r="C119" s="6" t="str">
        <f aca="false">C118</f>
        <v>2021:10:01</v>
      </c>
      <c r="D119" s="7" t="str">
        <f aca="false">TEXT(F45+F$78/24,"hh:mm:ss")</f>
        <v>20:07:01</v>
      </c>
      <c r="E119" s="6" t="str">
        <f aca="false">C119</f>
        <v>2021:10:01</v>
      </c>
      <c r="F119" s="7" t="str">
        <f aca="false">TEXT(G45+F$78/24,"hh:mm:ss")</f>
        <v>20:07:06</v>
      </c>
      <c r="G119" s="0" t="str">
        <f aca="false">A45</f>
        <v>Walking</v>
      </c>
      <c r="H119" s="0" t="n">
        <f aca="false">COUNTIF(G$81:G119,G119)</f>
        <v>19</v>
      </c>
      <c r="I119" s="0" t="n">
        <v>1</v>
      </c>
      <c r="K119" s="5" t="str">
        <f aca="false">_xlfn.CONCAT(C119," ",D119,",",E119," ",F119,",",G119,",",H119,",",I119)</f>
        <v>2021:10:01 20:07:01,2021:10:01 20:07:06,Walking,19,1</v>
      </c>
    </row>
    <row r="120" customFormat="false" ht="13.8" hidden="false" customHeight="false" outlineLevel="0" collapsed="false">
      <c r="C120" s="6" t="str">
        <f aca="false">C119</f>
        <v>2021:10:01</v>
      </c>
      <c r="D120" s="7" t="str">
        <f aca="false">TEXT(F46+F$78/24,"hh:mm:ss")</f>
        <v>20:07:06</v>
      </c>
      <c r="E120" s="6" t="str">
        <f aca="false">C120</f>
        <v>2021:10:01</v>
      </c>
      <c r="F120" s="7" t="str">
        <f aca="false">TEXT(G46+F$78/24,"hh:mm:ss")</f>
        <v>20:07:13</v>
      </c>
      <c r="G120" s="0" t="str">
        <f aca="false">A46</f>
        <v>Downstairs</v>
      </c>
      <c r="H120" s="0" t="n">
        <f aca="false">COUNTIF(G$81:G120,G120)</f>
        <v>8</v>
      </c>
      <c r="I120" s="0" t="n">
        <v>1</v>
      </c>
      <c r="K120" s="5" t="str">
        <f aca="false">_xlfn.CONCAT(C120," ",D120,",",E120," ",F120,",",G120,",",H120,",",I120)</f>
        <v>2021:10:01 20:07:06,2021:10:01 20:07:13,Downstairs,8,1</v>
      </c>
    </row>
    <row r="121" customFormat="false" ht="13.8" hidden="false" customHeight="false" outlineLevel="0" collapsed="false">
      <c r="C121" s="6" t="str">
        <f aca="false">C120</f>
        <v>2021:10:01</v>
      </c>
      <c r="D121" s="7" t="str">
        <f aca="false">TEXT(F47+F$78/24,"hh:mm:ss")</f>
        <v>20:07:13</v>
      </c>
      <c r="E121" s="6" t="str">
        <f aca="false">C121</f>
        <v>2021:10:01</v>
      </c>
      <c r="F121" s="7" t="str">
        <f aca="false">TEXT(G47+F$78/24,"hh:mm:ss")</f>
        <v>20:07:16</v>
      </c>
      <c r="G121" s="0" t="str">
        <f aca="false">A47</f>
        <v>Walking</v>
      </c>
      <c r="H121" s="0" t="n">
        <f aca="false">COUNTIF(G$81:G121,G121)</f>
        <v>20</v>
      </c>
      <c r="I121" s="0" t="n">
        <v>1</v>
      </c>
      <c r="K121" s="5" t="str">
        <f aca="false">_xlfn.CONCAT(C121," ",D121,",",E121," ",F121,",",G121,",",H121,",",I121)</f>
        <v>2021:10:01 20:07:13,2021:10:01 20:07:16,Walking,20,1</v>
      </c>
    </row>
    <row r="122" customFormat="false" ht="13.8" hidden="false" customHeight="false" outlineLevel="0" collapsed="false">
      <c r="C122" s="6" t="str">
        <f aca="false">C121</f>
        <v>2021:10:01</v>
      </c>
      <c r="D122" s="7" t="str">
        <f aca="false">TEXT(F48+F$78/24,"hh:mm:ss")</f>
        <v>20:07:16</v>
      </c>
      <c r="E122" s="6" t="str">
        <f aca="false">C122</f>
        <v>2021:10:01</v>
      </c>
      <c r="F122" s="7" t="str">
        <f aca="false">TEXT(G48+F$78/24,"hh:mm:ss")</f>
        <v>20:07:21</v>
      </c>
      <c r="G122" s="0" t="str">
        <f aca="false">A48</f>
        <v>Downstairs</v>
      </c>
      <c r="H122" s="0" t="n">
        <f aca="false">COUNTIF(G$81:G122,G122)</f>
        <v>9</v>
      </c>
      <c r="I122" s="0" t="n">
        <v>1</v>
      </c>
      <c r="K122" s="5" t="str">
        <f aca="false">_xlfn.CONCAT(C122," ",D122,",",E122," ",F122,",",G122,",",H122,",",I122)</f>
        <v>2021:10:01 20:07:16,2021:10:01 20:07:21,Downstairs,9,1</v>
      </c>
    </row>
    <row r="123" customFormat="false" ht="13.8" hidden="false" customHeight="false" outlineLevel="0" collapsed="false">
      <c r="C123" s="6" t="str">
        <f aca="false">C122</f>
        <v>2021:10:01</v>
      </c>
      <c r="D123" s="7" t="str">
        <f aca="false">TEXT(F49+F$78/24,"hh:mm:ss")</f>
        <v>20:07:21</v>
      </c>
      <c r="E123" s="6" t="str">
        <f aca="false">C123</f>
        <v>2021:10:01</v>
      </c>
      <c r="F123" s="7" t="str">
        <f aca="false">TEXT(G49+F$78/24,"hh:mm:ss")</f>
        <v>20:07:27</v>
      </c>
      <c r="G123" s="0" t="str">
        <f aca="false">A49</f>
        <v>Walking</v>
      </c>
      <c r="H123" s="0" t="n">
        <f aca="false">COUNTIF(G$81:G123,G123)</f>
        <v>21</v>
      </c>
      <c r="I123" s="0" t="n">
        <v>1</v>
      </c>
      <c r="K123" s="5" t="str">
        <f aca="false">_xlfn.CONCAT(C123," ",D123,",",E123," ",F123,",",G123,",",H123,",",I123)</f>
        <v>2021:10:01 20:07:21,2021:10:01 20:07:27,Walking,21,1</v>
      </c>
    </row>
    <row r="124" customFormat="false" ht="13.8" hidden="false" customHeight="false" outlineLevel="0" collapsed="false">
      <c r="C124" s="6" t="str">
        <f aca="false">C123</f>
        <v>2021:10:01</v>
      </c>
      <c r="D124" s="7" t="str">
        <f aca="false">TEXT(F50+F$78/24,"hh:mm:ss")</f>
        <v>20:07:27</v>
      </c>
      <c r="E124" s="6" t="str">
        <f aca="false">C124</f>
        <v>2021:10:01</v>
      </c>
      <c r="F124" s="7" t="str">
        <f aca="false">TEXT(G50+F$78/24,"hh:mm:ss")</f>
        <v>20:07:30</v>
      </c>
      <c r="G124" s="0" t="str">
        <f aca="false">A50</f>
        <v>Downstairs</v>
      </c>
      <c r="H124" s="0" t="n">
        <f aca="false">COUNTIF(G$81:G124,G124)</f>
        <v>10</v>
      </c>
      <c r="I124" s="0" t="n">
        <v>1</v>
      </c>
      <c r="K124" s="5" t="str">
        <f aca="false">_xlfn.CONCAT(C124," ",D124,",",E124," ",F124,",",G124,",",H124,",",I124)</f>
        <v>2021:10:01 20:07:27,2021:10:01 20:07:30,Downstairs,10,1</v>
      </c>
    </row>
    <row r="125" customFormat="false" ht="13.8" hidden="false" customHeight="false" outlineLevel="0" collapsed="false">
      <c r="C125" s="6" t="str">
        <f aca="false">C124</f>
        <v>2021:10:01</v>
      </c>
      <c r="D125" s="7" t="str">
        <f aca="false">TEXT(F51+F$78/24,"hh:mm:ss")</f>
        <v>20:07:30</v>
      </c>
      <c r="E125" s="6" t="str">
        <f aca="false">C125</f>
        <v>2021:10:01</v>
      </c>
      <c r="F125" s="7" t="str">
        <f aca="false">TEXT(G51+F$78/24,"hh:mm:ss")</f>
        <v>20:07:43</v>
      </c>
      <c r="G125" s="0" t="str">
        <f aca="false">A51</f>
        <v>Walking</v>
      </c>
      <c r="H125" s="0" t="n">
        <f aca="false">COUNTIF(G$81:G125,G125)</f>
        <v>22</v>
      </c>
      <c r="I125" s="0" t="n">
        <v>1</v>
      </c>
      <c r="K125" s="5" t="str">
        <f aca="false">_xlfn.CONCAT(C125," ",D125,",",E125," ",F125,",",G125,",",H125,",",I125)</f>
        <v>2021:10:01 20:07:30,2021:10:01 20:07:43,Walking,22,1</v>
      </c>
    </row>
    <row r="126" customFormat="false" ht="13.8" hidden="false" customHeight="false" outlineLevel="0" collapsed="false">
      <c r="C126" s="6" t="str">
        <f aca="false">C125</f>
        <v>2021:10:01</v>
      </c>
      <c r="D126" s="7" t="str">
        <f aca="false">TEXT(F52+F$78/24,"hh:mm:ss")</f>
        <v>20:07:43</v>
      </c>
      <c r="E126" s="6" t="str">
        <f aca="false">C126</f>
        <v>2021:10:01</v>
      </c>
      <c r="F126" s="7" t="str">
        <f aca="false">TEXT(G52+F$78/24,"hh:mm:ss")</f>
        <v>20:07:46</v>
      </c>
      <c r="G126" s="0" t="str">
        <f aca="false">A52</f>
        <v>Downstairs</v>
      </c>
      <c r="H126" s="0" t="n">
        <f aca="false">COUNTIF(G$81:G126,G126)</f>
        <v>11</v>
      </c>
      <c r="I126" s="0" t="n">
        <v>1</v>
      </c>
      <c r="K126" s="5" t="str">
        <f aca="false">_xlfn.CONCAT(C126," ",D126,",",E126," ",F126,",",G126,",",H126,",",I126)</f>
        <v>2021:10:01 20:07:43,2021:10:01 20:07:46,Downstairs,11,1</v>
      </c>
    </row>
    <row r="127" customFormat="false" ht="13.8" hidden="false" customHeight="false" outlineLevel="0" collapsed="false">
      <c r="C127" s="6" t="str">
        <f aca="false">C126</f>
        <v>2021:10:01</v>
      </c>
      <c r="D127" s="7" t="str">
        <f aca="false">TEXT(F53+F$78/24,"hh:mm:ss")</f>
        <v>20:07:46</v>
      </c>
      <c r="E127" s="6" t="str">
        <f aca="false">C127</f>
        <v>2021:10:01</v>
      </c>
      <c r="F127" s="7" t="str">
        <f aca="false">TEXT(G53+F$78/24,"hh:mm:ss")</f>
        <v>20:07:51</v>
      </c>
      <c r="G127" s="0" t="str">
        <f aca="false">A53</f>
        <v>Walking</v>
      </c>
      <c r="H127" s="0" t="n">
        <f aca="false">COUNTIF(G$81:G127,G127)</f>
        <v>23</v>
      </c>
      <c r="I127" s="0" t="n">
        <v>1</v>
      </c>
      <c r="K127" s="5" t="str">
        <f aca="false">_xlfn.CONCAT(C127," ",D127,",",E127," ",F127,",",G127,",",H127,",",I127)</f>
        <v>2021:10:01 20:07:46,2021:10:01 20:07:51,Walking,23,1</v>
      </c>
    </row>
    <row r="128" customFormat="false" ht="13.8" hidden="false" customHeight="false" outlineLevel="0" collapsed="false">
      <c r="C128" s="6" t="str">
        <f aca="false">C127</f>
        <v>2021:10:01</v>
      </c>
      <c r="D128" s="7" t="str">
        <f aca="false">TEXT(F54+F$78/24,"hh:mm:ss")</f>
        <v>20:07:51</v>
      </c>
      <c r="E128" s="6" t="str">
        <f aca="false">C128</f>
        <v>2021:10:01</v>
      </c>
      <c r="F128" s="7" t="str">
        <f aca="false">TEXT(G54+F$78/24,"hh:mm:ss")</f>
        <v>20:07:54</v>
      </c>
      <c r="G128" s="0" t="str">
        <f aca="false">A54</f>
        <v>Downstairs</v>
      </c>
      <c r="H128" s="0" t="n">
        <f aca="false">COUNTIF(G$81:G128,G128)</f>
        <v>12</v>
      </c>
      <c r="I128" s="0" t="n">
        <v>1</v>
      </c>
      <c r="K128" s="5" t="str">
        <f aca="false">_xlfn.CONCAT(C128," ",D128,",",E128," ",F128,",",G128,",",H128,",",I128)</f>
        <v>2021:10:01 20:07:51,2021:10:01 20:07:54,Downstairs,12,1</v>
      </c>
    </row>
    <row r="129" customFormat="false" ht="13.8" hidden="false" customHeight="false" outlineLevel="0" collapsed="false">
      <c r="C129" s="6" t="str">
        <f aca="false">C128</f>
        <v>2021:10:01</v>
      </c>
      <c r="D129" s="7" t="str">
        <f aca="false">TEXT(F55+F$78/24,"hh:mm:ss")</f>
        <v>20:07:54</v>
      </c>
      <c r="E129" s="6" t="str">
        <f aca="false">C129</f>
        <v>2021:10:01</v>
      </c>
      <c r="F129" s="7" t="str">
        <f aca="false">TEXT(G55+F$78/24,"hh:mm:ss")</f>
        <v>20:07:57</v>
      </c>
      <c r="G129" s="0" t="str">
        <f aca="false">A55</f>
        <v>Walking</v>
      </c>
      <c r="H129" s="0" t="n">
        <f aca="false">COUNTIF(G$81:G129,G129)</f>
        <v>24</v>
      </c>
      <c r="I129" s="0" t="n">
        <v>1</v>
      </c>
      <c r="K129" s="5" t="str">
        <f aca="false">_xlfn.CONCAT(C129," ",D129,",",E129," ",F129,",",G129,",",H129,",",I129)</f>
        <v>2021:10:01 20:07:54,2021:10:01 20:07:57,Walking,24,1</v>
      </c>
    </row>
    <row r="130" customFormat="false" ht="13.8" hidden="false" customHeight="false" outlineLevel="0" collapsed="false">
      <c r="C130" s="6" t="str">
        <f aca="false">C129</f>
        <v>2021:10:01</v>
      </c>
      <c r="D130" s="7" t="str">
        <f aca="false">TEXT(F56+F$78/24,"hh:mm:ss")</f>
        <v>20:07:57</v>
      </c>
      <c r="E130" s="6" t="str">
        <f aca="false">C130</f>
        <v>2021:10:01</v>
      </c>
      <c r="F130" s="7" t="str">
        <f aca="false">TEXT(G56+F$78/24,"hh:mm:ss")</f>
        <v>20:07:58</v>
      </c>
      <c r="G130" s="0" t="str">
        <f aca="false">A56</f>
        <v>Downstairs</v>
      </c>
      <c r="H130" s="0" t="n">
        <f aca="false">COUNTIF(G$81:G130,G130)</f>
        <v>13</v>
      </c>
      <c r="I130" s="0" t="n">
        <v>1</v>
      </c>
      <c r="K130" s="5" t="str">
        <f aca="false">_xlfn.CONCAT(C130," ",D130,",",E130," ",F130,",",G130,",",H130,",",I130)</f>
        <v>2021:10:01 20:07:57,2021:10:01 20:07:58,Downstairs,13,1</v>
      </c>
    </row>
    <row r="131" customFormat="false" ht="13.8" hidden="false" customHeight="false" outlineLevel="0" collapsed="false">
      <c r="C131" s="6" t="str">
        <f aca="false">C130</f>
        <v>2021:10:01</v>
      </c>
      <c r="D131" s="7" t="str">
        <f aca="false">TEXT(F57+F$78/24,"hh:mm:ss")</f>
        <v>20:07:58</v>
      </c>
      <c r="E131" s="6" t="str">
        <f aca="false">C131</f>
        <v>2021:10:01</v>
      </c>
      <c r="F131" s="7" t="str">
        <f aca="false">TEXT(G57+F$78/24,"hh:mm:ss")</f>
        <v>20:07:59</v>
      </c>
      <c r="G131" s="0" t="str">
        <f aca="false">A57</f>
        <v>Walking</v>
      </c>
      <c r="H131" s="0" t="n">
        <f aca="false">COUNTIF(G$81:G131,G131)</f>
        <v>25</v>
      </c>
      <c r="I131" s="0" t="n">
        <v>1</v>
      </c>
      <c r="K131" s="5" t="str">
        <f aca="false">_xlfn.CONCAT(C131," ",D131,",",E131," ",F131,",",G131,",",H131,",",I131)</f>
        <v>2021:10:01 20:07:58,2021:10:01 20:07:59,Walking,25,1</v>
      </c>
    </row>
    <row r="132" customFormat="false" ht="13.8" hidden="false" customHeight="false" outlineLevel="0" collapsed="false">
      <c r="C132" s="6" t="str">
        <f aca="false">C131</f>
        <v>2021:10:01</v>
      </c>
      <c r="D132" s="7" t="str">
        <f aca="false">TEXT(F58+F$78/24,"hh:mm:ss")</f>
        <v>20:07:59</v>
      </c>
      <c r="E132" s="6" t="str">
        <f aca="false">C132</f>
        <v>2021:10:01</v>
      </c>
      <c r="F132" s="7" t="str">
        <f aca="false">TEXT(G58+F$78/24,"hh:mm:ss")</f>
        <v>20:08:00</v>
      </c>
      <c r="G132" s="0" t="str">
        <f aca="false">A58</f>
        <v>Downstairs</v>
      </c>
      <c r="H132" s="0" t="n">
        <f aca="false">COUNTIF(G$81:G132,G132)</f>
        <v>14</v>
      </c>
      <c r="I132" s="0" t="n">
        <v>1</v>
      </c>
      <c r="K132" s="5" t="str">
        <f aca="false">_xlfn.CONCAT(C132," ",D132,",",E132," ",F132,",",G132,",",H132,",",I132)</f>
        <v>2021:10:01 20:07:59,2021:10:01 20:08:00,Downstairs,14,1</v>
      </c>
    </row>
    <row r="133" customFormat="false" ht="13.8" hidden="false" customHeight="false" outlineLevel="0" collapsed="false">
      <c r="C133" s="6" t="str">
        <f aca="false">C132</f>
        <v>2021:10:01</v>
      </c>
      <c r="D133" s="7" t="str">
        <f aca="false">TEXT(F59+F$78/24,"hh:mm:ss")</f>
        <v>20:08:00</v>
      </c>
      <c r="E133" s="6" t="str">
        <f aca="false">C133</f>
        <v>2021:10:01</v>
      </c>
      <c r="F133" s="7" t="str">
        <f aca="false">TEXT(G59+F$78/24,"hh:mm:ss")</f>
        <v>20:08:16</v>
      </c>
      <c r="G133" s="0" t="str">
        <f aca="false">A59</f>
        <v>Walking</v>
      </c>
      <c r="H133" s="0" t="n">
        <f aca="false">COUNTIF(G$81:G133,G133)</f>
        <v>26</v>
      </c>
      <c r="I133" s="0" t="n">
        <v>1</v>
      </c>
      <c r="K133" s="5" t="str">
        <f aca="false">_xlfn.CONCAT(C133," ",D133,",",E133," ",F133,",",G133,",",H133,",",I133)</f>
        <v>2021:10:01 20:08:00,2021:10:01 20:08:16,Walking,26,1</v>
      </c>
    </row>
    <row r="134" customFormat="false" ht="13.8" hidden="false" customHeight="false" outlineLevel="0" collapsed="false">
      <c r="C134" s="6" t="str">
        <f aca="false">C133</f>
        <v>2021:10:01</v>
      </c>
      <c r="D134" s="7" t="str">
        <f aca="false">TEXT(F60+F$78/24,"hh:mm:ss")</f>
        <v>20:08:16</v>
      </c>
      <c r="E134" s="6" t="str">
        <f aca="false">C134</f>
        <v>2021:10:01</v>
      </c>
      <c r="F134" s="7" t="str">
        <f aca="false">TEXT(G60+F$78/24,"hh:mm:ss")</f>
        <v>20:08:19</v>
      </c>
      <c r="G134" s="0" t="str">
        <f aca="false">A60</f>
        <v>Downstairs</v>
      </c>
      <c r="H134" s="0" t="n">
        <f aca="false">COUNTIF(G$81:G134,G134)</f>
        <v>15</v>
      </c>
      <c r="I134" s="0" t="n">
        <v>1</v>
      </c>
      <c r="K134" s="5" t="str">
        <f aca="false">_xlfn.CONCAT(C134," ",D134,",",E134," ",F134,",",G134,",",H134,",",I134)</f>
        <v>2021:10:01 20:08:16,2021:10:01 20:08:19,Downstairs,15,1</v>
      </c>
    </row>
    <row r="135" customFormat="false" ht="13.8" hidden="false" customHeight="false" outlineLevel="0" collapsed="false">
      <c r="C135" s="6" t="str">
        <f aca="false">C134</f>
        <v>2021:10:01</v>
      </c>
      <c r="D135" s="7" t="str">
        <f aca="false">TEXT(F61+F$78/24,"hh:mm:ss")</f>
        <v>20:08:19</v>
      </c>
      <c r="E135" s="6" t="str">
        <f aca="false">C135</f>
        <v>2021:10:01</v>
      </c>
      <c r="F135" s="7" t="str">
        <f aca="false">TEXT(G61+F$78/24,"hh:mm:ss")</f>
        <v>20:08:32</v>
      </c>
      <c r="G135" s="0" t="str">
        <f aca="false">A61</f>
        <v>Walking</v>
      </c>
      <c r="H135" s="0" t="n">
        <f aca="false">COUNTIF(G$81:G135,G135)</f>
        <v>27</v>
      </c>
      <c r="I135" s="0" t="n">
        <v>1</v>
      </c>
      <c r="K135" s="5" t="str">
        <f aca="false">_xlfn.CONCAT(C135," ",D135,",",E135," ",F135,",",G135,",",H135,",",I135)</f>
        <v>2021:10:01 20:08:19,2021:10:01 20:08:32,Walking,27,1</v>
      </c>
    </row>
    <row r="136" customFormat="false" ht="13.8" hidden="false" customHeight="false" outlineLevel="0" collapsed="false">
      <c r="C136" s="6" t="str">
        <f aca="false">C135</f>
        <v>2021:10:01</v>
      </c>
      <c r="D136" s="7" t="str">
        <f aca="false">TEXT(F62+F$78/24,"hh:mm:ss")</f>
        <v>20:08:32</v>
      </c>
      <c r="E136" s="6" t="str">
        <f aca="false">C136</f>
        <v>2021:10:01</v>
      </c>
      <c r="F136" s="7" t="str">
        <f aca="false">TEXT(G62+F$78/24,"hh:mm:ss")</f>
        <v>20:08:35</v>
      </c>
      <c r="G136" s="0" t="str">
        <f aca="false">A62</f>
        <v>Downstairs</v>
      </c>
      <c r="H136" s="0" t="n">
        <f aca="false">COUNTIF(G$81:G136,G136)</f>
        <v>16</v>
      </c>
      <c r="I136" s="0" t="n">
        <v>1</v>
      </c>
      <c r="K136" s="5" t="str">
        <f aca="false">_xlfn.CONCAT(C136," ",D136,",",E136," ",F136,",",G136,",",H136,",",I136)</f>
        <v>2021:10:01 20:08:32,2021:10:01 20:08:35,Downstairs,16,1</v>
      </c>
    </row>
    <row r="137" customFormat="false" ht="13.8" hidden="false" customHeight="false" outlineLevel="0" collapsed="false">
      <c r="C137" s="6" t="str">
        <f aca="false">C136</f>
        <v>2021:10:01</v>
      </c>
      <c r="D137" s="7" t="str">
        <f aca="false">TEXT(F63+F$78/24,"hh:mm:ss")</f>
        <v>20:08:35</v>
      </c>
      <c r="E137" s="6" t="str">
        <f aca="false">C137</f>
        <v>2021:10:01</v>
      </c>
      <c r="F137" s="7" t="str">
        <f aca="false">TEXT(G63+F$78/24,"hh:mm:ss")</f>
        <v>20:08:37</v>
      </c>
      <c r="G137" s="0" t="str">
        <f aca="false">A63</f>
        <v>Walking</v>
      </c>
      <c r="H137" s="0" t="n">
        <f aca="false">COUNTIF(G$81:G137,G137)</f>
        <v>28</v>
      </c>
      <c r="I137" s="0" t="n">
        <v>1</v>
      </c>
      <c r="K137" s="5" t="str">
        <f aca="false">_xlfn.CONCAT(C137," ",D137,",",E137," ",F137,",",G137,",",H137,",",I137)</f>
        <v>2021:10:01 20:08:35,2021:10:01 20:08:37,Walking,28,1</v>
      </c>
    </row>
    <row r="138" customFormat="false" ht="13.8" hidden="false" customHeight="false" outlineLevel="0" collapsed="false">
      <c r="C138" s="6" t="str">
        <f aca="false">C137</f>
        <v>2021:10:01</v>
      </c>
      <c r="D138" s="7" t="str">
        <f aca="false">TEXT(F64+F$78/24,"hh:mm:ss")</f>
        <v>20:08:37</v>
      </c>
      <c r="E138" s="6" t="str">
        <f aca="false">C138</f>
        <v>2021:10:01</v>
      </c>
      <c r="F138" s="7" t="str">
        <f aca="false">TEXT(G64+F$78/24,"hh:mm:ss")</f>
        <v>20:08:39</v>
      </c>
      <c r="G138" s="0" t="str">
        <f aca="false">A64</f>
        <v>Downstairs</v>
      </c>
      <c r="H138" s="0" t="n">
        <f aca="false">COUNTIF(G$81:G138,G138)</f>
        <v>17</v>
      </c>
      <c r="I138" s="0" t="n">
        <v>1</v>
      </c>
      <c r="K138" s="5" t="str">
        <f aca="false">_xlfn.CONCAT(C138," ",D138,",",E138," ",F138,",",G138,",",H138,",",I138)</f>
        <v>2021:10:01 20:08:37,2021:10:01 20:08:39,Downstairs,17,1</v>
      </c>
    </row>
    <row r="139" customFormat="false" ht="13.8" hidden="false" customHeight="false" outlineLevel="0" collapsed="false">
      <c r="C139" s="6" t="str">
        <f aca="false">C138</f>
        <v>2021:10:01</v>
      </c>
      <c r="D139" s="7" t="str">
        <f aca="false">TEXT(F65+F$78/24,"hh:mm:ss")</f>
        <v>20:08:39</v>
      </c>
      <c r="E139" s="6" t="str">
        <f aca="false">C139</f>
        <v>2021:10:01</v>
      </c>
      <c r="F139" s="7" t="str">
        <f aca="false">TEXT(G65+F$78/24,"hh:mm:ss")</f>
        <v>20:10:34</v>
      </c>
      <c r="G139" s="0" t="str">
        <f aca="false">A65</f>
        <v>Walking</v>
      </c>
      <c r="H139" s="0" t="n">
        <f aca="false">COUNTIF(G$81:G139,G139)</f>
        <v>29</v>
      </c>
      <c r="I139" s="0" t="n">
        <v>1</v>
      </c>
      <c r="K139" s="5" t="str">
        <f aca="false">_xlfn.CONCAT(C139," ",D139,",",E139," ",F139,",",G139,",",H139,",",I139)</f>
        <v>2021:10:01 20:08:39,2021:10:01 20:10:34,Walking,29,1</v>
      </c>
    </row>
    <row r="140" customFormat="false" ht="13.8" hidden="false" customHeight="false" outlineLevel="0" collapsed="false">
      <c r="C140" s="6" t="str">
        <f aca="false">C139</f>
        <v>2021:10:01</v>
      </c>
      <c r="D140" s="7" t="str">
        <f aca="false">TEXT(F66+F$78/24,"hh:mm:ss")</f>
        <v>20:10:34</v>
      </c>
      <c r="E140" s="6" t="str">
        <f aca="false">C140</f>
        <v>2021:10:01</v>
      </c>
      <c r="F140" s="7" t="str">
        <f aca="false">TEXT(G66+F$78/24,"hh:mm:ss")</f>
        <v>20:10:38</v>
      </c>
      <c r="G140" s="0" t="str">
        <f aca="false">A66</f>
        <v>Upstairs</v>
      </c>
      <c r="H140" s="0" t="n">
        <f aca="false">COUNTIF(G$81:G140,G140)</f>
        <v>11</v>
      </c>
      <c r="I140" s="0" t="n">
        <v>1</v>
      </c>
      <c r="K140" s="5" t="str">
        <f aca="false">_xlfn.CONCAT(C140," ",D140,",",E140," ",F140,",",G140,",",H140,",",I140)</f>
        <v>2021:10:01 20:10:34,2021:10:01 20:10:38,Upstairs,11,1</v>
      </c>
    </row>
    <row r="141" customFormat="false" ht="13.8" hidden="false" customHeight="false" outlineLevel="0" collapsed="false">
      <c r="C141" s="6" t="str">
        <f aca="false">C140</f>
        <v>2021:10:01</v>
      </c>
      <c r="D141" s="7" t="str">
        <f aca="false">TEXT(F67+F$78/24,"hh:mm:ss")</f>
        <v>20:10:38</v>
      </c>
      <c r="E141" s="6" t="str">
        <f aca="false">C141</f>
        <v>2021:10:01</v>
      </c>
      <c r="F141" s="7" t="str">
        <f aca="false">TEXT(G67+F$78/24,"hh:mm:ss")</f>
        <v>20:10:46</v>
      </c>
      <c r="G141" s="0" t="str">
        <f aca="false">A67</f>
        <v>Walking</v>
      </c>
      <c r="H141" s="0" t="n">
        <f aca="false">COUNTIF(G$81:G141,G141)</f>
        <v>30</v>
      </c>
      <c r="I141" s="0" t="n">
        <v>1</v>
      </c>
      <c r="K141" s="5" t="str">
        <f aca="false">_xlfn.CONCAT(C141," ",D141,",",E141," ",F141,",",G141,",",H141,",",I141)</f>
        <v>2021:10:01 20:10:38,2021:10:01 20:10:46,Walking,30,1</v>
      </c>
    </row>
    <row r="142" customFormat="false" ht="13.8" hidden="false" customHeight="false" outlineLevel="0" collapsed="false">
      <c r="C142" s="6" t="str">
        <f aca="false">C141</f>
        <v>2021:10:01</v>
      </c>
      <c r="D142" s="7" t="str">
        <f aca="false">TEXT(F68+F$78/24,"hh:mm:ss")</f>
        <v>20:10:46</v>
      </c>
      <c r="E142" s="6" t="str">
        <f aca="false">C142</f>
        <v>2021:10:01</v>
      </c>
      <c r="F142" s="7" t="str">
        <f aca="false">TEXT(G68+F$78/24,"hh:mm:ss")</f>
        <v>20:10:51</v>
      </c>
      <c r="G142" s="0" t="str">
        <f aca="false">A68</f>
        <v>Upstairs</v>
      </c>
      <c r="H142" s="0" t="n">
        <f aca="false">COUNTIF(G$81:G142,G142)</f>
        <v>12</v>
      </c>
      <c r="I142" s="0" t="n">
        <v>1</v>
      </c>
      <c r="K142" s="5" t="str">
        <f aca="false">_xlfn.CONCAT(C142," ",D142,",",E142," ",F142,",",G142,",",H142,",",I142)</f>
        <v>2021:10:01 20:10:46,2021:10:01 20:10:51,Upstairs,12,1</v>
      </c>
    </row>
    <row r="143" customFormat="false" ht="13.8" hidden="false" customHeight="false" outlineLevel="0" collapsed="false">
      <c r="C143" s="6" t="str">
        <f aca="false">C142</f>
        <v>2021:10:01</v>
      </c>
      <c r="D143" s="7" t="str">
        <f aca="false">TEXT(F69+F$78/24,"hh:mm:ss")</f>
        <v>20:10:51</v>
      </c>
      <c r="E143" s="6" t="str">
        <f aca="false">C143</f>
        <v>2021:10:01</v>
      </c>
      <c r="F143" s="7" t="str">
        <f aca="false">TEXT(G69+F$78/24,"hh:mm:ss")</f>
        <v>20:11:04</v>
      </c>
      <c r="G143" s="0" t="str">
        <f aca="false">A69</f>
        <v>Walking</v>
      </c>
      <c r="H143" s="0" t="n">
        <f aca="false">COUNTIF(G$81:G143,G143)</f>
        <v>31</v>
      </c>
      <c r="I143" s="0" t="n">
        <v>1</v>
      </c>
      <c r="K143" s="5" t="str">
        <f aca="false">_xlfn.CONCAT(C143," ",D143,",",E143," ",F143,",",G143,",",H143,",",I143)</f>
        <v>2021:10:01 20:10:51,2021:10:01 20:11:04,Walking,31,1</v>
      </c>
    </row>
    <row r="144" customFormat="false" ht="13.8" hidden="false" customHeight="false" outlineLevel="0" collapsed="false">
      <c r="C144" s="6" t="str">
        <f aca="false">C143</f>
        <v>2021:10:01</v>
      </c>
      <c r="D144" s="7" t="str">
        <f aca="false">TEXT(F70+F$78/24,"hh:mm:ss")</f>
        <v>20:11:04</v>
      </c>
      <c r="E144" s="6" t="str">
        <f aca="false">C144</f>
        <v>2021:10:01</v>
      </c>
      <c r="F144" s="7" t="str">
        <f aca="false">TEXT(G70+F$78/24,"hh:mm:ss")</f>
        <v>20:11:08</v>
      </c>
      <c r="G144" s="0" t="str">
        <f aca="false">A70</f>
        <v>Upstairs</v>
      </c>
      <c r="H144" s="0" t="n">
        <f aca="false">COUNTIF(G$81:G144,G144)</f>
        <v>13</v>
      </c>
      <c r="I144" s="0" t="n">
        <v>1</v>
      </c>
      <c r="K144" s="5" t="str">
        <f aca="false">_xlfn.CONCAT(C144," ",D144,",",E144," ",F144,",",G144,",",H144,",",I144)</f>
        <v>2021:10:01 20:11:04,2021:10:01 20:11:08,Upstairs,13,1</v>
      </c>
    </row>
    <row r="145" customFormat="false" ht="13.8" hidden="false" customHeight="false" outlineLevel="0" collapsed="false">
      <c r="C145" s="6" t="str">
        <f aca="false">C144</f>
        <v>2021:10:01</v>
      </c>
      <c r="D145" s="7" t="str">
        <f aca="false">TEXT(F71+F$78/24,"hh:mm:ss")</f>
        <v>20:11:08</v>
      </c>
      <c r="E145" s="6" t="str">
        <f aca="false">C145</f>
        <v>2021:10:01</v>
      </c>
      <c r="F145" s="7" t="str">
        <f aca="false">TEXT(G71+F$78/24,"hh:mm:ss")</f>
        <v>20:11:16</v>
      </c>
      <c r="G145" s="0" t="str">
        <f aca="false">A71</f>
        <v>Walking</v>
      </c>
      <c r="H145" s="0" t="n">
        <f aca="false">COUNTIF(G$81:G145,G145)</f>
        <v>32</v>
      </c>
      <c r="I145" s="0" t="n">
        <v>1</v>
      </c>
      <c r="K145" s="5" t="str">
        <f aca="false">_xlfn.CONCAT(C145," ",D145,",",E145," ",F145,",",G145,",",H145,",",I145)</f>
        <v>2021:10:01 20:11:08,2021:10:01 20:11:16,Walking,32,1</v>
      </c>
    </row>
    <row r="146" customFormat="false" ht="13.8" hidden="false" customHeight="false" outlineLevel="0" collapsed="false">
      <c r="C146" s="6" t="str">
        <f aca="false">C145</f>
        <v>2021:10:01</v>
      </c>
      <c r="D146" s="7" t="str">
        <f aca="false">TEXT(F72+F$78/24,"hh:mm:ss")</f>
        <v>20:11:16</v>
      </c>
      <c r="E146" s="6" t="str">
        <f aca="false">C146</f>
        <v>2021:10:01</v>
      </c>
      <c r="F146" s="7" t="str">
        <f aca="false">TEXT(G72+F$78/24,"hh:mm:ss")</f>
        <v>20:11:23</v>
      </c>
      <c r="G146" s="0" t="str">
        <f aca="false">A72</f>
        <v>Upstairs</v>
      </c>
      <c r="H146" s="0" t="n">
        <f aca="false">COUNTIF(G$81:G146,G146)</f>
        <v>14</v>
      </c>
      <c r="I146" s="0" t="n">
        <v>1</v>
      </c>
      <c r="K146" s="5" t="str">
        <f aca="false">_xlfn.CONCAT(C146," ",D146,",",E146," ",F146,",",G146,",",H146,",",I146)</f>
        <v>2021:10:01 20:11:16,2021:10:01 20:11:23,Upstairs,14,1</v>
      </c>
    </row>
    <row r="147" customFormat="false" ht="13.8" hidden="false" customHeight="false" outlineLevel="0" collapsed="false">
      <c r="C147" s="6" t="str">
        <f aca="false">C146</f>
        <v>2021:10:01</v>
      </c>
      <c r="D147" s="7" t="str">
        <f aca="false">TEXT(F73+F$78/24,"hh:mm:ss")</f>
        <v>20:11:23</v>
      </c>
      <c r="E147" s="6" t="str">
        <f aca="false">C147</f>
        <v>2021:10:01</v>
      </c>
      <c r="F147" s="7" t="str">
        <f aca="false">TEXT(G73+F$78/24,"hh:mm:ss")</f>
        <v>20:11:48</v>
      </c>
      <c r="G147" s="0" t="str">
        <f aca="false">A73</f>
        <v>Walking</v>
      </c>
      <c r="H147" s="0" t="n">
        <f aca="false">COUNTIF(G$81:G147,G147)</f>
        <v>33</v>
      </c>
      <c r="I147" s="0" t="n">
        <v>1</v>
      </c>
      <c r="K147" s="5" t="str">
        <f aca="false">_xlfn.CONCAT(C147," ",D147,",",E147," ",F147,",",G147,",",H147,",",I147)</f>
        <v>2021:10:01 20:11:23,2021:10:01 20:11:48,Walking,33,1</v>
      </c>
    </row>
    <row r="148" customFormat="false" ht="13.8" hidden="false" customHeight="false" outlineLevel="0" collapsed="false">
      <c r="C148" s="6" t="str">
        <f aca="false">C147</f>
        <v>2021:10:01</v>
      </c>
      <c r="D148" s="7" t="str">
        <f aca="false">TEXT(F74+F$78/24,"hh:mm:ss")</f>
        <v>20:11:48</v>
      </c>
      <c r="E148" s="6" t="str">
        <f aca="false">C148</f>
        <v>2021:10:01</v>
      </c>
      <c r="F148" s="7" t="str">
        <f aca="false">TEXT(G74+F$78/24,"hh:mm:ss")</f>
        <v>20:11:53</v>
      </c>
      <c r="G148" s="0" t="str">
        <f aca="false">A74</f>
        <v>Upstairs</v>
      </c>
      <c r="H148" s="0" t="n">
        <f aca="false">COUNTIF(G$81:G148,G148)</f>
        <v>15</v>
      </c>
      <c r="I148" s="0" t="n">
        <v>1</v>
      </c>
      <c r="K148" s="5" t="str">
        <f aca="false">_xlfn.CONCAT(C148," ",D148,",",E148," ",F148,",",G148,",",H148,",",I148)</f>
        <v>2021:10:01 20:11:48,2021:10:01 20:11:53,Upstairs,15,1</v>
      </c>
    </row>
    <row r="149" customFormat="false" ht="13.8" hidden="false" customHeight="false" outlineLevel="0" collapsed="false">
      <c r="C149" s="6" t="str">
        <f aca="false">C148</f>
        <v>2021:10:01</v>
      </c>
      <c r="D149" s="7" t="str">
        <f aca="false">TEXT(F75+F$78/24,"hh:mm:ss")</f>
        <v>20:11:53</v>
      </c>
      <c r="E149" s="6" t="str">
        <f aca="false">C149</f>
        <v>2021:10:01</v>
      </c>
      <c r="F149" s="7" t="str">
        <f aca="false">TEXT(G75+F$78/24,"hh:mm:ss")</f>
        <v>20:11:58</v>
      </c>
      <c r="G149" s="0" t="str">
        <f aca="false">A75</f>
        <v>Walking</v>
      </c>
      <c r="H149" s="0" t="n">
        <f aca="false">COUNTIF(G$81:G149,G149)</f>
        <v>34</v>
      </c>
      <c r="I149" s="0" t="n">
        <v>1</v>
      </c>
      <c r="K149" s="5" t="str">
        <f aca="false">_xlfn.CONCAT(C149," ",D149,",",E149," ",F149,",",G149,",",H149,",",I149)</f>
        <v>2021:10:01 20:11:53,2021:10:01 20:11:58,Walking,34,1</v>
      </c>
    </row>
    <row r="150" customFormat="false" ht="13.8" hidden="false" customHeight="false" outlineLevel="0" collapsed="false">
      <c r="C150" s="6" t="str">
        <f aca="false">C149</f>
        <v>2021:10:01</v>
      </c>
      <c r="D150" s="7" t="str">
        <f aca="false">TEXT(F76+F$78/24,"hh:mm:ss")</f>
        <v>20:11:58</v>
      </c>
      <c r="E150" s="6" t="str">
        <f aca="false">C150</f>
        <v>2021:10:01</v>
      </c>
      <c r="F150" s="7" t="str">
        <f aca="false">TEXT(G76+F$78/24,"hh:mm:ss")</f>
        <v>20:12:00</v>
      </c>
      <c r="G150" s="0" t="str">
        <f aca="false">A76</f>
        <v>Standing</v>
      </c>
      <c r="H150" s="0" t="n">
        <f aca="false">COUNTIF(G$81:G150,G150)</f>
        <v>3</v>
      </c>
      <c r="I150" s="0" t="n">
        <v>1</v>
      </c>
      <c r="K150" s="5" t="str">
        <f aca="false">_xlfn.CONCAT(C150," ",D150,",",E150," ",F150,",",G150,",",H150,",",I150)</f>
        <v>2021:10:01 20:11:58,2021:10:01 20:12:00,Standing,3,1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22E8C3618D9147882C4E3C53AF17C6" ma:contentTypeVersion="13" ma:contentTypeDescription="Create a new document." ma:contentTypeScope="" ma:versionID="ecc7986a5bee7e6f4396d441c4a143ad">
  <xsd:schema xmlns:xsd="http://www.w3.org/2001/XMLSchema" xmlns:xs="http://www.w3.org/2001/XMLSchema" xmlns:p="http://schemas.microsoft.com/office/2006/metadata/properties" xmlns:ns3="cfa8554e-ee20-4f23-986b-6f6bd21c357e" xmlns:ns4="ce92de61-d6c3-494f-9d9b-7cc8a8713eba" targetNamespace="http://schemas.microsoft.com/office/2006/metadata/properties" ma:root="true" ma:fieldsID="de8fabc2242df5b371bdfdd053785c29" ns3:_="" ns4:_="">
    <xsd:import namespace="cfa8554e-ee20-4f23-986b-6f6bd21c357e"/>
    <xsd:import namespace="ce92de61-d6c3-494f-9d9b-7cc8a8713eb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a8554e-ee20-4f23-986b-6f6bd21c35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92de61-d6c3-494f-9d9b-7cc8a8713eb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CE57C6A-F4AA-4563-844A-0CB177D7A0A1}">
  <ds:schemaRefs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cfa8554e-ee20-4f23-986b-6f6bd21c357e"/>
    <ds:schemaRef ds:uri="http://purl.org/dc/terms/"/>
    <ds:schemaRef ds:uri="http://schemas.microsoft.com/office/2006/metadata/properties"/>
    <ds:schemaRef ds:uri="ce92de61-d6c3-494f-9d9b-7cc8a8713eba"/>
  </ds:schemaRefs>
</ds:datastoreItem>
</file>

<file path=customXml/itemProps2.xml><?xml version="1.0" encoding="utf-8"?>
<ds:datastoreItem xmlns:ds="http://schemas.openxmlformats.org/officeDocument/2006/customXml" ds:itemID="{C8B88FEA-6C93-4CF9-9984-EA5DBF6104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a8554e-ee20-4f23-986b-6f6bd21c357e"/>
    <ds:schemaRef ds:uri="ce92de61-d6c3-494f-9d9b-7cc8a8713e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5A3478-E1E0-4E1B-876F-71CB82E5C13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2019-11-24T22:43:48Z</dcterms:created>
  <dc:creator>Lee Hinkle</dc:creator>
  <dc:description/>
  <dc:language>en-US</dc:language>
  <cp:lastModifiedBy/>
  <dcterms:modified xsi:type="dcterms:W3CDTF">2021-10-10T20:17:23Z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0x010100A422E8C3618D9147882C4E3C53AF17C6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