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Jezerc\3583-2-Jezerc-Shefkia\cd\"/>
    </mc:Choice>
  </mc:AlternateContent>
  <bookViews>
    <workbookView xWindow="-120" yWindow="-120" windowWidth="29040" windowHeight="15840"/>
  </bookViews>
  <sheets>
    <sheet name="dorzim" sheetId="1" r:id="rId1"/>
    <sheet name="src" sheetId="2" r:id="rId2"/>
  </sheets>
  <definedNames>
    <definedName name="_xlnm.Print_Area" localSheetId="0">dorzim!$A$1:$J$51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2" i="2" l="1"/>
  <c r="R23" i="2"/>
  <c r="U17" i="2"/>
  <c r="X6" i="2" l="1"/>
  <c r="H41" i="1" l="1"/>
  <c r="H40" i="1"/>
  <c r="G41" i="1"/>
  <c r="F41" i="1"/>
  <c r="G40" i="1"/>
  <c r="F40" i="1"/>
  <c r="H28" i="1"/>
  <c r="G28" i="1"/>
  <c r="H26" i="1"/>
  <c r="G26" i="1"/>
  <c r="I26" i="1" s="1"/>
  <c r="I28" i="1" l="1"/>
</calcChain>
</file>

<file path=xl/sharedStrings.xml><?xml version="1.0" encoding="utf-8"?>
<sst xmlns="http://schemas.openxmlformats.org/spreadsheetml/2006/main" count="110" uniqueCount="59">
  <si>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</si>
  <si>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</si>
  <si>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</si>
  <si>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</si>
  <si>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</si>
  <si>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</si>
  <si>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</si>
  <si>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</si>
  <si>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</si>
  <si>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>Seria</t>
  </si>
  <si>
    <t>Nr. Pikës</t>
  </si>
  <si>
    <t>I</t>
  </si>
  <si>
    <t>II</t>
  </si>
  <si>
    <t>Matja e pikave në dy seri</t>
  </si>
  <si>
    <t>ΔY</t>
  </si>
  <si>
    <t>ΔX</t>
  </si>
  <si>
    <t>ΔP</t>
  </si>
  <si>
    <t>Koordinatat përfundimtare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</si>
  <si>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</si>
  <si>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</si>
  <si>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</si>
  <si>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</si>
  <si>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</si>
  <si>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zyrtare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</si>
  <si>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</si>
  <si>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</si>
  <si>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</si>
  <si>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</si>
  <si>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</si>
  <si>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</si>
  <si>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</si>
  <si>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</si>
  <si>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</si>
  <si>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</si>
  <si>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</si>
  <si>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Gjithsej</t>
  </si>
  <si>
    <t>m²</t>
  </si>
  <si>
    <t>Control</t>
  </si>
  <si>
    <t>FE18-PM</t>
  </si>
  <si>
    <t>Measured</t>
  </si>
  <si>
    <t>RTCM-Ref 0097</t>
  </si>
  <si>
    <t>Reference</t>
  </si>
  <si>
    <t>RTCM-Ref 0109</t>
  </si>
  <si>
    <t>RTCM-Ref 0116</t>
  </si>
  <si>
    <t>SI-1</t>
  </si>
  <si>
    <t>SI-758613</t>
  </si>
  <si>
    <t>SI-P1</t>
  </si>
  <si>
    <t>SI-P2</t>
  </si>
  <si>
    <t>SII-1</t>
  </si>
  <si>
    <t>SII-758613</t>
  </si>
  <si>
    <t>P1</t>
  </si>
  <si>
    <t>P2</t>
  </si>
  <si>
    <t>P3</t>
  </si>
  <si>
    <t>SI-2</t>
  </si>
  <si>
    <t>NIVELI1</t>
  </si>
  <si>
    <t>NIVELI2</t>
  </si>
  <si>
    <t>3583-6</t>
  </si>
  <si>
    <t>3583-7</t>
  </si>
  <si>
    <t>SEAD PRUSHI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</si>
</sst>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3"/>
      <color rgb="FFFF0000"/>
      <name val="Times New Roman"/>
      <family val="1"/>
    </font>
    <font>
      <sz val="13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0" borderId="1" xfId="0" applyFont="1" applyBorder="1"/>
    <xf numFmtId="0" fontId="3" fillId="0" borderId="6" xfId="0" applyFont="1" applyBorder="1" applyAlignment="1">
      <alignment horizontal="center"/>
    </xf>
    <xf numFmtId="0" fontId="4" fillId="0" borderId="5" xfId="0" applyFont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2" fontId="5" fillId="0" borderId="1" xfId="0" applyNumberFormat="1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/>
    <xf numFmtId="2" fontId="5" fillId="0" borderId="8" xfId="0" applyNumberFormat="1" applyFont="1" applyBorder="1"/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5" xfId="0" applyFont="1" applyBorder="1"/>
    <xf numFmtId="0" fontId="5" fillId="0" borderId="7" xfId="0" applyFont="1" applyBorder="1"/>
    <xf numFmtId="2" fontId="7" fillId="0" borderId="2" xfId="0" applyNumberFormat="1" applyFont="1" applyBorder="1"/>
    <xf numFmtId="2" fontId="7" fillId="0" borderId="3" xfId="0" applyNumberFormat="1" applyFont="1" applyBorder="1"/>
    <xf numFmtId="0" fontId="4" fillId="0" borderId="2" xfId="0" applyFont="1" applyBorder="1"/>
    <xf numFmtId="2" fontId="4" fillId="0" borderId="3" xfId="0" applyNumberFormat="1" applyFont="1" applyBorder="1"/>
    <xf numFmtId="2" fontId="3" fillId="0" borderId="3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8" fillId="0" borderId="5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6" xfId="0" applyFont="1" applyBorder="1" applyAlignment="1">
      <alignment horizontal="center"/>
    </xf>
    <xf numFmtId="0" fontId="1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8" fillId="0" borderId="1" xfId="0" applyNumberFormat="1" applyFont="1" applyBorder="1"/>
    <xf numFmtId="164" fontId="9" fillId="0" borderId="1" xfId="0" applyNumberFormat="1" applyFont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164" fontId="5" fillId="0" borderId="1" xfId="0" applyNumberFormat="1" applyFont="1" applyBorder="1"/>
    <xf numFmtId="164" fontId="5" fillId="0" borderId="6" xfId="0" applyNumberFormat="1" applyFont="1" applyBorder="1" applyAlignment="1">
      <alignment horizontal="center" vertical="center"/>
    </xf>
    <xf numFmtId="164" fontId="5" fillId="0" borderId="8" xfId="0" applyNumberFormat="1" applyFont="1" applyBorder="1"/>
    <xf numFmtId="164" fontId="5" fillId="0" borderId="9" xfId="0" applyNumberFormat="1" applyFont="1" applyBorder="1" applyAlignment="1">
      <alignment horizontal="center" vertical="center"/>
    </xf>
    <xf numFmtId="164" fontId="0" fillId="0" borderId="0" xfId="0" applyNumberForma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22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14" fontId="0" fillId="0" borderId="0" xfId="0" applyNumberFormat="1"/>
    <xf numFmtId="21" fontId="0" fillId="0" borderId="0" xfId="0" applyNumberFormat="1"/>
    <xf numFmtId="0" fontId="8" fillId="0" borderId="7" xfId="0" applyFont="1" applyBorder="1"/>
    <xf numFmtId="164" fontId="8" fillId="0" borderId="8" xfId="0" applyNumberFormat="1" applyFont="1" applyBorder="1"/>
    <xf numFmtId="164" fontId="9" fillId="0" borderId="8" xfId="0" applyNumberFormat="1" applyFont="1" applyBorder="1"/>
    <xf numFmtId="0" fontId="9" fillId="0" borderId="8" xfId="0" applyFont="1" applyBorder="1" applyAlignment="1">
      <alignment horizontal="center" vertical="center"/>
    </xf>
    <xf numFmtId="0" fontId="9" fillId="0" borderId="8" xfId="0" applyFont="1" applyBorder="1"/>
    <xf numFmtId="0" fontId="9" fillId="0" borderId="9" xfId="0" applyFont="1" applyBorder="1" applyAlignment="1">
      <alignment horizont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7" fillId="0" borderId="7" xfId="0" applyNumberFormat="1" applyFont="1" applyBorder="1" applyAlignment="1">
      <alignment horizontal="left"/>
    </xf>
    <xf numFmtId="2" fontId="7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26" xfId="0" applyNumberFormat="1" applyFont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5" fontId="5" fillId="0" borderId="27" xfId="0" applyNumberFormat="1" applyFont="1" applyBorder="1" applyAlignment="1">
      <alignment horizontal="center" vertical="center"/>
    </xf>
    <xf numFmtId="165" fontId="5" fillId="0" borderId="24" xfId="0" applyNumberFormat="1" applyFont="1" applyBorder="1" applyAlignment="1">
      <alignment horizontal="center" vertical="center"/>
    </xf>
    <xf numFmtId="165" fontId="5" fillId="0" borderId="18" xfId="0" applyNumberFormat="1" applyFont="1" applyBorder="1" applyAlignment="1">
      <alignment horizontal="center" vertical="center"/>
    </xf>
    <xf numFmtId="165" fontId="5" fillId="0" borderId="2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583425" y="2345692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Jezerc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03583-2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view="pageBreakPreview" topLeftCell="A28" zoomScaleNormal="100" zoomScaleSheetLayoutView="100" workbookViewId="0">
      <selection activeCell="E52" sqref="E52"/>
    </sheetView>
  </sheetViews>
  <sheetFormatPr defaultRowHeight="15" x14ac:dyDescent="0.25"/>
  <cols>
    <col min="3" max="3" width="15.5703125" bestFit="1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</cols>
  <sheetData>
    <row r="1" spans="1:10" ht="15" customHeight="1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</row>
    <row r="2" spans="1:10" ht="62.25" customHeight="1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</row>
    <row r="3" spans="1:10" ht="15" customHeight="1" x14ac:dyDescent="0.25">
      <c r="A3" s="108" t="s">
        <v>22</v>
      </c>
      <c r="B3" s="108"/>
      <c r="C3" s="108"/>
      <c r="D3" s="108"/>
      <c r="E3" s="108"/>
      <c r="F3" s="108"/>
      <c r="G3" s="108"/>
      <c r="H3" s="108"/>
      <c r="I3" s="108"/>
      <c r="J3" s="108"/>
    </row>
    <row r="4" spans="1:10" ht="28.5" customHeight="1" x14ac:dyDescent="0.25">
      <c r="A4" s="108"/>
      <c r="B4" s="108"/>
      <c r="C4" s="108"/>
      <c r="D4" s="108"/>
      <c r="E4" s="108"/>
      <c r="F4" s="108"/>
      <c r="G4" s="108"/>
      <c r="H4" s="108"/>
      <c r="I4" s="108"/>
      <c r="J4" s="108"/>
    </row>
    <row r="5" spans="1:10" x14ac:dyDescent="0.25">
      <c r="A5" s="108"/>
      <c r="B5" s="108"/>
      <c r="C5" s="108"/>
      <c r="D5" s="108"/>
      <c r="E5" s="108"/>
      <c r="F5" s="108"/>
      <c r="G5" s="108"/>
      <c r="H5" s="108"/>
      <c r="I5" s="108"/>
      <c r="J5" s="108"/>
    </row>
    <row r="6" spans="1:10" ht="30" customHeight="1" x14ac:dyDescent="0.25">
      <c r="A6" s="108"/>
      <c r="B6" s="108"/>
      <c r="C6" s="108"/>
      <c r="D6" s="108"/>
      <c r="E6" s="108"/>
      <c r="F6" s="108"/>
      <c r="G6" s="108"/>
      <c r="H6" s="108"/>
      <c r="I6" s="108"/>
      <c r="J6" s="108"/>
    </row>
    <row r="7" spans="1:10" ht="15.75" thickBot="1" x14ac:dyDescent="0.3"/>
    <row r="8" spans="1:10" x14ac:dyDescent="0.25">
      <c r="C8" s="99"/>
      <c r="D8" s="100"/>
      <c r="E8" s="100"/>
      <c r="F8" s="100"/>
      <c r="G8" s="100"/>
      <c r="H8" s="100"/>
      <c r="I8" s="101"/>
    </row>
    <row r="9" spans="1:10" x14ac:dyDescent="0.25">
      <c r="C9" s="102"/>
      <c r="D9" s="103"/>
      <c r="E9" s="103"/>
      <c r="F9" s="103"/>
      <c r="G9" s="103"/>
      <c r="H9" s="103"/>
      <c r="I9" s="104"/>
    </row>
    <row r="10" spans="1:10" ht="15.75" thickBot="1" x14ac:dyDescent="0.3">
      <c r="C10" s="105"/>
      <c r="D10" s="106"/>
      <c r="E10" s="106"/>
      <c r="F10" s="106"/>
      <c r="G10" s="106"/>
      <c r="H10" s="106"/>
      <c r="I10" s="107"/>
    </row>
    <row r="13" spans="1:10" ht="15.75" thickBot="1" x14ac:dyDescent="0.3"/>
    <row r="14" spans="1:10" ht="17.25" x14ac:dyDescent="0.3">
      <c r="C14" s="28" t="s">
        <v>0</v>
      </c>
      <c r="D14" s="29" t="s">
        <v>1</v>
      </c>
      <c r="E14" s="29" t="s">
        <v>2</v>
      </c>
      <c r="F14" s="30" t="s">
        <v>3</v>
      </c>
      <c r="G14" s="31" t="s">
        <v>4</v>
      </c>
      <c r="H14" s="32" t="s">
        <v>5</v>
      </c>
      <c r="I14" s="33" t="s">
        <v>8</v>
      </c>
    </row>
    <row r="15" spans="1:10" ht="17.25" x14ac:dyDescent="0.3">
      <c r="C15" s="38" t="s">
        <v>38</v>
      </c>
      <c r="D15" s="42">
        <v>7507482.6978000002</v>
      </c>
      <c r="E15" s="42">
        <v>4692048.4036999997</v>
      </c>
      <c r="F15" s="43">
        <v>669.92190000000005</v>
      </c>
      <c r="G15" s="39">
        <v>11</v>
      </c>
      <c r="H15" s="40" t="s">
        <v>6</v>
      </c>
      <c r="I15" s="41" t="s">
        <v>21</v>
      </c>
    </row>
    <row r="16" spans="1:10" ht="17.25" x14ac:dyDescent="0.3">
      <c r="C16" s="3">
        <v>739100</v>
      </c>
      <c r="D16" s="46">
        <v>7501839.8940000003</v>
      </c>
      <c r="E16" s="46">
        <v>4691809.8959999997</v>
      </c>
      <c r="F16" s="47">
        <v>0</v>
      </c>
      <c r="G16" s="4">
        <v>2</v>
      </c>
      <c r="H16" s="1" t="s">
        <v>7</v>
      </c>
      <c r="I16" s="2" t="s">
        <v>34</v>
      </c>
    </row>
    <row r="17" spans="1:9" ht="17.25" x14ac:dyDescent="0.3">
      <c r="C17" s="3">
        <v>758612</v>
      </c>
      <c r="D17" s="46">
        <v>7501856.1160000004</v>
      </c>
      <c r="E17" s="46">
        <v>4691786.4630000005</v>
      </c>
      <c r="F17" s="47">
        <v>814.28599999999994</v>
      </c>
      <c r="G17" s="4">
        <v>2</v>
      </c>
      <c r="H17" s="1" t="s">
        <v>7</v>
      </c>
      <c r="I17" s="2" t="s">
        <v>21</v>
      </c>
    </row>
    <row r="18" spans="1:9" ht="17.25" x14ac:dyDescent="0.3">
      <c r="C18" s="3">
        <v>758613</v>
      </c>
      <c r="D18" s="46">
        <v>7501803.7170000002</v>
      </c>
      <c r="E18" s="46">
        <v>4691784.8509999998</v>
      </c>
      <c r="F18" s="47">
        <v>0</v>
      </c>
      <c r="G18" s="4">
        <v>2</v>
      </c>
      <c r="H18" s="1" t="s">
        <v>7</v>
      </c>
      <c r="I18" s="2" t="s">
        <v>34</v>
      </c>
    </row>
    <row r="19" spans="1:9" ht="17.25" x14ac:dyDescent="0.3">
      <c r="C19" s="3">
        <v>758614</v>
      </c>
      <c r="D19" s="46">
        <v>7501820.7929999996</v>
      </c>
      <c r="E19" s="46">
        <v>4691760.1849999996</v>
      </c>
      <c r="F19" s="47">
        <v>0</v>
      </c>
      <c r="G19" s="4">
        <v>2</v>
      </c>
      <c r="H19" s="1" t="s">
        <v>7</v>
      </c>
      <c r="I19" s="2" t="s">
        <v>34</v>
      </c>
    </row>
    <row r="20" spans="1:9" ht="17.25" x14ac:dyDescent="0.3">
      <c r="C20" s="34">
        <v>2</v>
      </c>
      <c r="D20" s="44">
        <v>7501807.8399999999</v>
      </c>
      <c r="E20" s="44">
        <v>4691787.7050000001</v>
      </c>
      <c r="F20" s="45">
        <v>829.41399999999999</v>
      </c>
      <c r="G20" s="35">
        <v>2</v>
      </c>
      <c r="H20" s="36" t="s">
        <v>7</v>
      </c>
      <c r="I20" s="37" t="s">
        <v>21</v>
      </c>
    </row>
    <row r="21" spans="1:9" ht="18" thickBot="1" x14ac:dyDescent="0.35">
      <c r="C21" s="76">
        <v>1</v>
      </c>
      <c r="D21" s="77">
        <v>7501824.8183000004</v>
      </c>
      <c r="E21" s="77">
        <v>4691763.1796000004</v>
      </c>
      <c r="F21" s="78">
        <v>820.32</v>
      </c>
      <c r="G21" s="79">
        <v>2</v>
      </c>
      <c r="H21" s="80" t="s">
        <v>7</v>
      </c>
      <c r="I21" s="81" t="s">
        <v>21</v>
      </c>
    </row>
    <row r="22" spans="1:9" ht="18.75" x14ac:dyDescent="0.3">
      <c r="A22" s="5"/>
    </row>
    <row r="23" spans="1:9" ht="15" customHeight="1" thickBot="1" x14ac:dyDescent="0.35">
      <c r="A23" s="5"/>
    </row>
    <row r="24" spans="1:9" ht="18.75" x14ac:dyDescent="0.25">
      <c r="A24" s="88" t="s">
        <v>13</v>
      </c>
      <c r="B24" s="89"/>
      <c r="C24" s="89"/>
      <c r="D24" s="89"/>
      <c r="E24" s="89"/>
      <c r="F24" s="89"/>
      <c r="G24" s="89"/>
      <c r="H24" s="89"/>
      <c r="I24" s="90"/>
    </row>
    <row r="25" spans="1:9" ht="18.75" x14ac:dyDescent="0.3">
      <c r="A25" s="6" t="s">
        <v>9</v>
      </c>
      <c r="B25" s="7" t="s">
        <v>10</v>
      </c>
      <c r="C25" s="7" t="s">
        <v>1</v>
      </c>
      <c r="D25" s="7" t="s">
        <v>2</v>
      </c>
      <c r="E25" s="7" t="s">
        <v>3</v>
      </c>
      <c r="F25" s="110"/>
      <c r="G25" s="8" t="s">
        <v>14</v>
      </c>
      <c r="H25" s="8" t="s">
        <v>15</v>
      </c>
      <c r="I25" s="9" t="s">
        <v>16</v>
      </c>
    </row>
    <row r="26" spans="1:9" ht="18.75" x14ac:dyDescent="0.3">
      <c r="A26" s="10" t="s">
        <v>11</v>
      </c>
      <c r="B26" s="11">
        <v>1</v>
      </c>
      <c r="C26" s="12">
        <v>7501824.8262999998</v>
      </c>
      <c r="D26" s="12">
        <v>4691763.1812000005</v>
      </c>
      <c r="E26" s="12">
        <v>820.3075</v>
      </c>
      <c r="F26" s="111"/>
      <c r="G26" s="97">
        <f>C26-C27</f>
        <v>-6.9000003859400749E-3</v>
      </c>
      <c r="H26" s="97">
        <f>D26-D27</f>
        <v>-1.4999993145465851E-3</v>
      </c>
      <c r="I26" s="114">
        <f>SQRT(G26^2+H26^2)</f>
        <v>7.0611616090848258E-3</v>
      </c>
    </row>
    <row r="27" spans="1:9" ht="18.75" x14ac:dyDescent="0.3">
      <c r="A27" s="13" t="s">
        <v>12</v>
      </c>
      <c r="B27" s="14">
        <v>1</v>
      </c>
      <c r="C27" s="12">
        <v>7501824.8332000002</v>
      </c>
      <c r="D27" s="12">
        <v>4691763.1826999998</v>
      </c>
      <c r="E27" s="12">
        <v>820.33169999999996</v>
      </c>
      <c r="F27" s="111"/>
      <c r="G27" s="113"/>
      <c r="H27" s="113"/>
      <c r="I27" s="116"/>
    </row>
    <row r="28" spans="1:9" ht="18.75" x14ac:dyDescent="0.3">
      <c r="A28" s="10" t="s">
        <v>11</v>
      </c>
      <c r="B28" s="14">
        <v>758612</v>
      </c>
      <c r="C28" s="15">
        <v>7501856.102</v>
      </c>
      <c r="D28" s="15">
        <v>4691786.4642000003</v>
      </c>
      <c r="E28" s="16">
        <v>814.26589999999999</v>
      </c>
      <c r="F28" s="111"/>
      <c r="G28" s="97">
        <f>C28-C29</f>
        <v>1.3399999588727951E-2</v>
      </c>
      <c r="H28" s="97">
        <f>D28-D29</f>
        <v>5.4000001400709152E-3</v>
      </c>
      <c r="I28" s="114">
        <f>SQRT(G28^2+H28^2)</f>
        <v>1.4447144717579151E-2</v>
      </c>
    </row>
    <row r="29" spans="1:9" ht="19.5" thickBot="1" x14ac:dyDescent="0.35">
      <c r="A29" s="17" t="s">
        <v>12</v>
      </c>
      <c r="B29" s="18">
        <v>758612</v>
      </c>
      <c r="C29" s="19">
        <v>7501856.0886000004</v>
      </c>
      <c r="D29" s="19">
        <v>4691786.4588000001</v>
      </c>
      <c r="E29" s="20">
        <v>814.30619999999999</v>
      </c>
      <c r="F29" s="112"/>
      <c r="G29" s="98"/>
      <c r="H29" s="98"/>
      <c r="I29" s="115"/>
    </row>
    <row r="30" spans="1:9" ht="18.75" x14ac:dyDescent="0.3">
      <c r="A30" s="5"/>
    </row>
    <row r="31" spans="1:9" ht="18.75" x14ac:dyDescent="0.3">
      <c r="A31" s="5"/>
    </row>
    <row r="32" spans="1:9" ht="18.75" x14ac:dyDescent="0.3">
      <c r="A32" s="5"/>
    </row>
    <row r="33" spans="1:10" ht="18.75" x14ac:dyDescent="0.3">
      <c r="A33" s="5"/>
    </row>
    <row r="34" spans="1:10" ht="18.75" x14ac:dyDescent="0.3">
      <c r="A34" s="5"/>
    </row>
    <row r="35" spans="1:10" ht="18.75" x14ac:dyDescent="0.3">
      <c r="A35" s="5"/>
    </row>
    <row r="36" spans="1:10" ht="18.75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19.5" thickBo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8.75" x14ac:dyDescent="0.3">
      <c r="A38" s="5"/>
      <c r="B38" s="5"/>
      <c r="C38" s="5"/>
      <c r="D38" s="5"/>
      <c r="E38" s="88" t="s">
        <v>17</v>
      </c>
      <c r="F38" s="89"/>
      <c r="G38" s="89"/>
      <c r="H38" s="90"/>
      <c r="I38" s="5"/>
      <c r="J38" s="5"/>
    </row>
    <row r="39" spans="1:10" ht="18.75" x14ac:dyDescent="0.3">
      <c r="A39" s="5"/>
      <c r="B39" s="5"/>
      <c r="C39" s="5"/>
      <c r="D39" s="5"/>
      <c r="E39" s="21" t="s">
        <v>0</v>
      </c>
      <c r="F39" s="22" t="s">
        <v>1</v>
      </c>
      <c r="G39" s="22" t="s">
        <v>2</v>
      </c>
      <c r="H39" s="23" t="s">
        <v>3</v>
      </c>
      <c r="I39" s="5"/>
      <c r="J39" s="5"/>
    </row>
    <row r="40" spans="1:10" ht="18.75" x14ac:dyDescent="0.3">
      <c r="A40" s="5"/>
      <c r="B40" s="5"/>
      <c r="C40" s="5"/>
      <c r="D40" s="5"/>
      <c r="E40" s="24">
        <v>1</v>
      </c>
      <c r="F40" s="48">
        <f>(C26+C27)/2</f>
        <v>7501824.8297499996</v>
      </c>
      <c r="G40" s="48">
        <f>(D26+D27)/2</f>
        <v>4691763.1819500001</v>
      </c>
      <c r="H40" s="49">
        <f>(E26+E27)/2</f>
        <v>820.31960000000004</v>
      </c>
      <c r="I40" s="5"/>
      <c r="J40" s="5"/>
    </row>
    <row r="41" spans="1:10" ht="19.5" thickBot="1" x14ac:dyDescent="0.35">
      <c r="A41" s="5"/>
      <c r="B41" s="5"/>
      <c r="C41" s="5"/>
      <c r="D41" s="5"/>
      <c r="E41" s="25">
        <v>758612</v>
      </c>
      <c r="F41" s="50">
        <f>(C28+C29)/2</f>
        <v>7501856.0953000002</v>
      </c>
      <c r="G41" s="50">
        <f>(D28+D29)/2</f>
        <v>4691786.4615000002</v>
      </c>
      <c r="H41" s="51">
        <f>(E28+E29)/2</f>
        <v>814.28604999999993</v>
      </c>
      <c r="I41" s="5"/>
      <c r="J41" s="5"/>
    </row>
    <row r="42" spans="1:10" ht="18.7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18.75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18.7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ht="18.75" x14ac:dyDescent="0.3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ht="18.7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ht="18.7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18.7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19.5" thickBo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ht="18.75" x14ac:dyDescent="0.3">
      <c r="A50" s="26" t="s">
        <v>18</v>
      </c>
      <c r="B50" s="27"/>
      <c r="C50" s="27"/>
      <c r="D50" s="27"/>
      <c r="E50" s="91" t="s">
        <v>58</v>
      </c>
      <c r="F50" s="91"/>
      <c r="G50" s="92"/>
      <c r="H50" s="82" t="s">
        <v>20</v>
      </c>
      <c r="I50" s="83"/>
      <c r="J50" s="86"/>
    </row>
    <row r="51" spans="1:10" ht="19.5" thickBot="1" x14ac:dyDescent="0.35">
      <c r="A51" s="93" t="s">
        <v>19</v>
      </c>
      <c r="B51" s="94"/>
      <c r="C51" s="94"/>
      <c r="D51" s="94"/>
      <c r="E51" s="95">
        <v>152</v>
      </c>
      <c r="F51" s="95"/>
      <c r="G51" s="96"/>
      <c r="H51" s="84"/>
      <c r="I51" s="85"/>
      <c r="J51" s="87"/>
    </row>
    <row r="52" spans="1:10" ht="18.7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18.7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18.7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</sheetData>
  <mergeCells count="17">
    <mergeCell ref="G28:G29"/>
    <mergeCell ref="A24:I24"/>
    <mergeCell ref="C8:I10"/>
    <mergeCell ref="A3:J6"/>
    <mergeCell ref="A1:J2"/>
    <mergeCell ref="F25:F29"/>
    <mergeCell ref="G26:G27"/>
    <mergeCell ref="I28:I29"/>
    <mergeCell ref="I26:I27"/>
    <mergeCell ref="H28:H29"/>
    <mergeCell ref="H26:H27"/>
    <mergeCell ref="H50:I51"/>
    <mergeCell ref="J50:J51"/>
    <mergeCell ref="E38:H38"/>
    <mergeCell ref="E50:G50"/>
    <mergeCell ref="A51:D51"/>
    <mergeCell ref="E51:G51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8"/>
  <sheetViews>
    <sheetView topLeftCell="A10" workbookViewId="0">
      <selection activeCell="G33" sqref="G33:J36"/>
    </sheetView>
  </sheetViews>
  <sheetFormatPr defaultRowHeight="15" x14ac:dyDescent="0.25"/>
  <cols>
    <col min="3" max="4" width="11.5703125" bestFit="1" customWidth="1"/>
    <col min="9" max="9" width="13.85546875" bestFit="1" customWidth="1"/>
    <col min="10" max="11" width="11.5703125" bestFit="1" customWidth="1"/>
    <col min="24" max="24" width="10.7109375" bestFit="1" customWidth="1"/>
    <col min="25" max="25" width="8.140625" bestFit="1" customWidth="1"/>
  </cols>
  <sheetData>
    <row r="2" spans="2:25" x14ac:dyDescent="0.25">
      <c r="B2" s="117" t="s">
        <v>23</v>
      </c>
      <c r="C2" s="117"/>
      <c r="D2" s="117"/>
      <c r="E2" s="117"/>
      <c r="G2" s="117" t="s">
        <v>24</v>
      </c>
      <c r="H2" s="117"/>
      <c r="I2" s="117"/>
      <c r="J2" s="117"/>
      <c r="K2" s="117"/>
      <c r="L2" s="117"/>
      <c r="M2" s="117"/>
      <c r="N2" s="117"/>
      <c r="O2" s="52"/>
      <c r="P2" s="118" t="s">
        <v>25</v>
      </c>
      <c r="Q2" s="118"/>
      <c r="R2" s="118"/>
      <c r="S2" s="118"/>
      <c r="T2" s="118"/>
      <c r="U2" s="118"/>
    </row>
    <row r="3" spans="2:25" x14ac:dyDescent="0.25">
      <c r="B3" s="54" t="s">
        <v>0</v>
      </c>
      <c r="C3" s="55" t="s">
        <v>28</v>
      </c>
      <c r="D3" s="55" t="s">
        <v>29</v>
      </c>
      <c r="E3" s="54" t="s">
        <v>3</v>
      </c>
      <c r="G3" s="54" t="s">
        <v>0</v>
      </c>
      <c r="H3" s="54" t="s">
        <v>30</v>
      </c>
      <c r="I3" s="54" t="s">
        <v>31</v>
      </c>
      <c r="J3" s="54" t="s">
        <v>1</v>
      </c>
      <c r="K3" s="54" t="s">
        <v>2</v>
      </c>
      <c r="L3" s="54" t="s">
        <v>32</v>
      </c>
      <c r="M3" s="54" t="s">
        <v>4</v>
      </c>
      <c r="N3" s="54" t="s">
        <v>33</v>
      </c>
      <c r="O3" s="52"/>
      <c r="P3" s="53" t="s">
        <v>0</v>
      </c>
      <c r="Q3" s="53" t="s">
        <v>1</v>
      </c>
      <c r="R3" s="56" t="s">
        <v>2</v>
      </c>
      <c r="S3" s="53" t="s">
        <v>3</v>
      </c>
      <c r="T3" s="53" t="s">
        <v>4</v>
      </c>
      <c r="U3" s="53" t="s">
        <v>5</v>
      </c>
      <c r="W3" s="53" t="s">
        <v>26</v>
      </c>
      <c r="X3" s="119" t="s">
        <v>27</v>
      </c>
      <c r="Y3" s="119"/>
    </row>
    <row r="4" spans="2:25" x14ac:dyDescent="0.25">
      <c r="B4" s="57">
        <v>739100</v>
      </c>
      <c r="C4" s="60">
        <v>7501839.8940000003</v>
      </c>
      <c r="D4" s="60">
        <v>4691809.8959999997</v>
      </c>
      <c r="E4" s="61">
        <v>0</v>
      </c>
      <c r="G4" s="62">
        <v>1</v>
      </c>
      <c r="H4" s="57" t="s">
        <v>37</v>
      </c>
      <c r="I4" s="63">
        <v>44020.385416666664</v>
      </c>
      <c r="J4" s="60">
        <v>7501824.818</v>
      </c>
      <c r="K4" s="60">
        <v>4691763.18</v>
      </c>
      <c r="L4" s="61" t="s">
        <v>34</v>
      </c>
      <c r="M4" s="61" t="s">
        <v>34</v>
      </c>
      <c r="N4" s="61"/>
      <c r="O4" s="52"/>
      <c r="P4" s="57">
        <v>2</v>
      </c>
      <c r="Q4" s="60">
        <v>7501807.8399999999</v>
      </c>
      <c r="R4" s="60">
        <v>4691787.7050000001</v>
      </c>
      <c r="S4" s="60">
        <v>829.41399999999999</v>
      </c>
      <c r="T4" s="64"/>
      <c r="U4" s="64"/>
      <c r="W4" s="57" t="s">
        <v>56</v>
      </c>
      <c r="X4" s="58">
        <v>1137</v>
      </c>
      <c r="Y4" s="59" t="s">
        <v>36</v>
      </c>
    </row>
    <row r="5" spans="2:25" x14ac:dyDescent="0.25">
      <c r="B5" s="57">
        <v>758612</v>
      </c>
      <c r="C5" s="60">
        <v>7501856.1160000004</v>
      </c>
      <c r="D5" s="60">
        <v>4691786.4630000005</v>
      </c>
      <c r="E5" s="61">
        <v>814.28599999999994</v>
      </c>
      <c r="G5" s="62">
        <v>758612</v>
      </c>
      <c r="H5" s="57" t="s">
        <v>37</v>
      </c>
      <c r="I5" s="63">
        <v>44020.385798611111</v>
      </c>
      <c r="J5" s="60">
        <v>7501856.1160000004</v>
      </c>
      <c r="K5" s="60">
        <v>4691786.4630000005</v>
      </c>
      <c r="L5" s="61" t="s">
        <v>34</v>
      </c>
      <c r="M5" s="61" t="s">
        <v>34</v>
      </c>
      <c r="N5" s="61"/>
      <c r="O5" s="52"/>
      <c r="P5" s="57">
        <v>1</v>
      </c>
      <c r="Q5" s="60">
        <v>7501824.8183000004</v>
      </c>
      <c r="R5" s="60">
        <v>4691763.1796000004</v>
      </c>
      <c r="S5" s="60">
        <v>820.32</v>
      </c>
      <c r="T5" s="64"/>
      <c r="U5" s="64"/>
      <c r="W5" s="57" t="s">
        <v>57</v>
      </c>
      <c r="X5" s="58">
        <v>150</v>
      </c>
      <c r="Y5" s="59" t="s">
        <v>36</v>
      </c>
    </row>
    <row r="6" spans="2:25" x14ac:dyDescent="0.25">
      <c r="B6" s="57">
        <v>758613</v>
      </c>
      <c r="C6" s="60">
        <v>7501803.7170000002</v>
      </c>
      <c r="D6" s="60">
        <v>4691784.8509999998</v>
      </c>
      <c r="E6" s="61">
        <v>0</v>
      </c>
      <c r="G6" s="62" t="s">
        <v>38</v>
      </c>
      <c r="H6" s="57" t="s">
        <v>39</v>
      </c>
      <c r="I6" s="63">
        <v>44020.450092592589</v>
      </c>
      <c r="J6" s="60">
        <v>7507482.6978000002</v>
      </c>
      <c r="K6" s="60">
        <v>4692048.4036999997</v>
      </c>
      <c r="L6" s="61">
        <v>669.92190000000005</v>
      </c>
      <c r="M6" s="61">
        <v>1.2200000000000001E-2</v>
      </c>
      <c r="N6" s="61"/>
      <c r="O6" s="52"/>
      <c r="P6" s="57"/>
      <c r="Q6" s="60"/>
      <c r="R6" s="60"/>
      <c r="S6" s="60"/>
      <c r="T6" s="64"/>
      <c r="U6" s="64"/>
      <c r="W6" s="54" t="s">
        <v>35</v>
      </c>
      <c r="X6" s="65">
        <f>SUM(X4:X5)</f>
        <v>1287</v>
      </c>
      <c r="Y6" s="54" t="s">
        <v>36</v>
      </c>
    </row>
    <row r="7" spans="2:25" x14ac:dyDescent="0.25">
      <c r="B7" s="57">
        <v>758614</v>
      </c>
      <c r="C7" s="60">
        <v>7501820.7929999996</v>
      </c>
      <c r="D7" s="60">
        <v>4691760.1849999996</v>
      </c>
      <c r="E7" s="61">
        <v>0</v>
      </c>
      <c r="G7" s="62" t="s">
        <v>40</v>
      </c>
      <c r="H7" s="57" t="s">
        <v>41</v>
      </c>
      <c r="I7" s="63">
        <v>44020.386018518519</v>
      </c>
      <c r="J7" s="60">
        <v>7501847.4420999996</v>
      </c>
      <c r="K7" s="60">
        <v>4691778.0603999998</v>
      </c>
      <c r="L7" s="61">
        <v>812.41399999999999</v>
      </c>
      <c r="M7" s="61">
        <v>0</v>
      </c>
      <c r="N7" s="61"/>
      <c r="O7" s="52"/>
      <c r="P7" s="57"/>
      <c r="Q7" s="60"/>
      <c r="R7" s="60"/>
      <c r="S7" s="60"/>
      <c r="T7" s="64"/>
      <c r="U7" s="64"/>
    </row>
    <row r="8" spans="2:25" x14ac:dyDescent="0.25">
      <c r="B8" s="70"/>
      <c r="C8" s="71"/>
      <c r="D8" s="71"/>
      <c r="E8" s="72"/>
      <c r="G8" s="62" t="s">
        <v>42</v>
      </c>
      <c r="H8" s="57" t="s">
        <v>41</v>
      </c>
      <c r="I8" s="63">
        <v>44020.415879629632</v>
      </c>
      <c r="J8" s="60">
        <v>7501856.4957999997</v>
      </c>
      <c r="K8" s="60">
        <v>4691786.6679999996</v>
      </c>
      <c r="L8" s="61">
        <v>811.84389999999996</v>
      </c>
      <c r="M8" s="61">
        <v>0</v>
      </c>
      <c r="N8" s="61"/>
      <c r="O8" s="52"/>
      <c r="P8" s="57"/>
      <c r="Q8" s="60"/>
      <c r="R8" s="60"/>
      <c r="S8" s="60"/>
      <c r="T8" s="64"/>
      <c r="U8" s="64"/>
    </row>
    <row r="9" spans="2:25" x14ac:dyDescent="0.25">
      <c r="B9" s="70"/>
      <c r="C9" s="71"/>
      <c r="D9" s="71"/>
      <c r="E9" s="72"/>
      <c r="G9" s="62" t="s">
        <v>43</v>
      </c>
      <c r="H9" s="57" t="s">
        <v>41</v>
      </c>
      <c r="I9" s="63">
        <v>44020.450011574074</v>
      </c>
      <c r="J9" s="60">
        <v>7507483.2896999996</v>
      </c>
      <c r="K9" s="60">
        <v>4692048.6731000002</v>
      </c>
      <c r="L9" s="61">
        <v>668.39290000000005</v>
      </c>
      <c r="M9" s="61">
        <v>0</v>
      </c>
      <c r="N9" s="61"/>
      <c r="P9" s="57"/>
      <c r="Q9" s="60"/>
      <c r="R9" s="60"/>
      <c r="S9" s="60"/>
      <c r="T9" s="64"/>
      <c r="U9" s="64"/>
    </row>
    <row r="10" spans="2:25" x14ac:dyDescent="0.25">
      <c r="B10" s="70"/>
      <c r="C10" s="71"/>
      <c r="D10" s="71"/>
      <c r="E10" s="72"/>
      <c r="G10" s="62" t="s">
        <v>44</v>
      </c>
      <c r="H10" s="57" t="s">
        <v>39</v>
      </c>
      <c r="I10" s="63">
        <v>44020.389062499999</v>
      </c>
      <c r="J10" s="60">
        <v>7501824.8262999998</v>
      </c>
      <c r="K10" s="60">
        <v>4691763.1812000005</v>
      </c>
      <c r="L10" s="61">
        <v>820.3075</v>
      </c>
      <c r="M10" s="61">
        <v>2.1100000000000001E-2</v>
      </c>
      <c r="N10" s="61"/>
      <c r="O10" s="52"/>
      <c r="P10" s="66"/>
      <c r="Q10" s="67"/>
      <c r="R10" s="67"/>
      <c r="S10" s="60"/>
      <c r="T10" s="64"/>
      <c r="U10" s="64"/>
    </row>
    <row r="11" spans="2:25" x14ac:dyDescent="0.25">
      <c r="B11" s="70"/>
      <c r="C11" s="71"/>
      <c r="D11" s="71"/>
      <c r="E11" s="72"/>
      <c r="G11" s="62" t="s">
        <v>45</v>
      </c>
      <c r="H11" s="57" t="s">
        <v>39</v>
      </c>
      <c r="I11" s="63">
        <v>44020.387499999997</v>
      </c>
      <c r="J11" s="60">
        <v>7501856.102</v>
      </c>
      <c r="K11" s="60">
        <v>4691786.4642000003</v>
      </c>
      <c r="L11" s="61">
        <v>814.26589999999999</v>
      </c>
      <c r="M11" s="61">
        <v>1.9800000000000002E-2</v>
      </c>
      <c r="N11" s="61"/>
      <c r="O11" s="52"/>
      <c r="P11" s="66"/>
      <c r="Q11" s="67"/>
      <c r="R11" s="67"/>
      <c r="S11" s="60"/>
      <c r="T11" s="64"/>
      <c r="U11" s="64"/>
    </row>
    <row r="12" spans="2:25" x14ac:dyDescent="0.25">
      <c r="B12" s="70"/>
      <c r="C12" s="71"/>
      <c r="D12" s="71"/>
      <c r="E12" s="72"/>
      <c r="G12" s="62" t="s">
        <v>46</v>
      </c>
      <c r="H12" s="57" t="s">
        <v>39</v>
      </c>
      <c r="I12" s="63">
        <v>44020.390682870369</v>
      </c>
      <c r="J12" s="60">
        <v>7501846.3565999996</v>
      </c>
      <c r="K12" s="60">
        <v>4691777.9852999998</v>
      </c>
      <c r="L12" s="61">
        <v>816.17750000000001</v>
      </c>
      <c r="M12" s="61">
        <v>1.7999999999999999E-2</v>
      </c>
      <c r="N12" s="61"/>
      <c r="O12" s="52"/>
    </row>
    <row r="13" spans="2:25" x14ac:dyDescent="0.25">
      <c r="B13" s="70"/>
      <c r="C13" s="71"/>
      <c r="D13" s="71"/>
      <c r="E13" s="72"/>
      <c r="G13" s="62" t="s">
        <v>47</v>
      </c>
      <c r="H13" s="57" t="s">
        <v>39</v>
      </c>
      <c r="I13" s="63">
        <v>44020.391828703701</v>
      </c>
      <c r="J13" s="60">
        <v>7501809.2586000003</v>
      </c>
      <c r="K13" s="60">
        <v>4691739.8887</v>
      </c>
      <c r="L13" s="61">
        <v>823.47029999999995</v>
      </c>
      <c r="M13" s="61">
        <v>3.5200000000000002E-2</v>
      </c>
      <c r="N13" s="61"/>
      <c r="O13" s="52"/>
    </row>
    <row r="14" spans="2:25" x14ac:dyDescent="0.25">
      <c r="B14" s="70"/>
      <c r="C14" s="71"/>
      <c r="D14" s="71"/>
      <c r="E14" s="72"/>
      <c r="G14" s="62" t="s">
        <v>48</v>
      </c>
      <c r="H14" s="57" t="s">
        <v>39</v>
      </c>
      <c r="I14" s="63">
        <v>44020.420520833337</v>
      </c>
      <c r="J14" s="60">
        <v>7501824.8332000002</v>
      </c>
      <c r="K14" s="60">
        <v>4691763.1826999998</v>
      </c>
      <c r="L14" s="61">
        <v>820.33169999999996</v>
      </c>
      <c r="M14" s="61">
        <v>1.5299999999999999E-2</v>
      </c>
      <c r="N14" s="61"/>
      <c r="O14" s="52"/>
    </row>
    <row r="15" spans="2:25" x14ac:dyDescent="0.25">
      <c r="B15" s="70"/>
      <c r="C15" s="71"/>
      <c r="D15" s="71"/>
      <c r="E15" s="72"/>
      <c r="G15" s="62" t="s">
        <v>49</v>
      </c>
      <c r="H15" s="57" t="s">
        <v>39</v>
      </c>
      <c r="I15" s="63">
        <v>44020.417928240742</v>
      </c>
      <c r="J15" s="60">
        <v>7501856.0886000004</v>
      </c>
      <c r="K15" s="60">
        <v>4691786.4588000001</v>
      </c>
      <c r="L15" s="61">
        <v>814.30619999999999</v>
      </c>
      <c r="M15" s="61">
        <v>1.4500000000000001E-2</v>
      </c>
      <c r="N15" s="61"/>
      <c r="O15" s="52"/>
      <c r="U15">
        <v>400</v>
      </c>
    </row>
    <row r="16" spans="2:25" x14ac:dyDescent="0.25">
      <c r="B16" s="70"/>
      <c r="C16" s="71"/>
      <c r="D16" s="71"/>
      <c r="E16" s="72"/>
      <c r="G16" s="62"/>
      <c r="H16" s="57"/>
      <c r="I16" s="63"/>
      <c r="J16" s="60"/>
      <c r="K16" s="60"/>
      <c r="L16" s="61"/>
      <c r="M16" s="61"/>
      <c r="N16" s="61"/>
      <c r="O16" s="52"/>
      <c r="U16">
        <v>1000</v>
      </c>
    </row>
    <row r="17" spans="2:26" x14ac:dyDescent="0.25">
      <c r="B17" s="73"/>
      <c r="C17" s="73"/>
      <c r="D17" s="73"/>
      <c r="E17" s="73"/>
      <c r="G17" s="62"/>
      <c r="H17" s="57"/>
      <c r="I17" s="63"/>
      <c r="J17" s="60"/>
      <c r="K17" s="60"/>
      <c r="L17" s="61"/>
      <c r="M17" s="61"/>
      <c r="N17" s="61"/>
      <c r="U17">
        <f>U16/U15</f>
        <v>2.5</v>
      </c>
    </row>
    <row r="18" spans="2:26" x14ac:dyDescent="0.25">
      <c r="G18" s="62"/>
      <c r="H18" s="57"/>
      <c r="I18" s="63"/>
      <c r="J18" s="60"/>
      <c r="K18" s="60"/>
      <c r="L18" s="61"/>
      <c r="M18" s="61"/>
      <c r="N18" s="61"/>
    </row>
    <row r="19" spans="2:26" x14ac:dyDescent="0.25">
      <c r="G19" s="62"/>
      <c r="H19" s="57"/>
      <c r="I19" s="63"/>
      <c r="J19" s="60"/>
      <c r="K19" s="60"/>
      <c r="L19" s="61"/>
      <c r="M19" s="61"/>
      <c r="N19" s="61"/>
    </row>
    <row r="20" spans="2:26" x14ac:dyDescent="0.25">
      <c r="G20" s="62"/>
      <c r="H20" s="57"/>
      <c r="I20" s="63"/>
      <c r="J20" s="60"/>
      <c r="K20" s="60"/>
      <c r="L20" s="61"/>
      <c r="M20" s="61"/>
      <c r="N20" s="61"/>
    </row>
    <row r="21" spans="2:26" x14ac:dyDescent="0.25">
      <c r="G21" s="62"/>
      <c r="H21" s="57"/>
      <c r="I21" s="63"/>
      <c r="J21" s="60"/>
      <c r="K21" s="60"/>
      <c r="L21" s="61"/>
      <c r="M21" s="61"/>
      <c r="N21" s="61"/>
      <c r="R21">
        <v>1</v>
      </c>
    </row>
    <row r="22" spans="2:26" x14ac:dyDescent="0.25">
      <c r="G22" s="62"/>
      <c r="H22" s="57"/>
      <c r="I22" s="63"/>
      <c r="J22" s="60"/>
      <c r="K22" s="60"/>
      <c r="L22" s="61"/>
      <c r="M22" s="61"/>
      <c r="N22" s="61"/>
      <c r="O22" s="52"/>
      <c r="R22">
        <v>0.25</v>
      </c>
      <c r="T22">
        <f>1/250</f>
        <v>4.0000000000000001E-3</v>
      </c>
    </row>
    <row r="23" spans="2:26" x14ac:dyDescent="0.25">
      <c r="G23" s="62"/>
      <c r="H23" s="57"/>
      <c r="I23" s="63"/>
      <c r="J23" s="60"/>
      <c r="K23" s="60"/>
      <c r="L23" s="61"/>
      <c r="M23" s="61"/>
      <c r="N23" s="61"/>
      <c r="R23">
        <f>R21/R22</f>
        <v>4</v>
      </c>
    </row>
    <row r="24" spans="2:26" x14ac:dyDescent="0.25">
      <c r="G24" s="62"/>
      <c r="H24" s="57"/>
      <c r="I24" s="63"/>
      <c r="J24" s="60"/>
      <c r="K24" s="60"/>
      <c r="L24" s="61"/>
      <c r="M24" s="61"/>
      <c r="N24" s="61"/>
      <c r="O24" s="52"/>
    </row>
    <row r="25" spans="2:26" x14ac:dyDescent="0.25">
      <c r="G25" s="62"/>
      <c r="H25" s="57"/>
      <c r="I25" s="63"/>
      <c r="J25" s="60"/>
      <c r="K25" s="60"/>
      <c r="L25" s="61"/>
      <c r="M25" s="61"/>
      <c r="N25" s="61"/>
      <c r="O25" s="52"/>
    </row>
    <row r="26" spans="2:26" x14ac:dyDescent="0.25">
      <c r="G26" s="62"/>
      <c r="H26" s="57"/>
      <c r="I26" s="63"/>
      <c r="J26" s="60"/>
      <c r="K26" s="60"/>
      <c r="L26" s="61"/>
      <c r="M26" s="61"/>
      <c r="N26" s="61"/>
    </row>
    <row r="27" spans="2:26" x14ac:dyDescent="0.25">
      <c r="G27" s="62"/>
      <c r="H27" s="57"/>
      <c r="I27" s="63"/>
      <c r="J27" s="60"/>
      <c r="K27" s="60"/>
      <c r="L27" s="61"/>
      <c r="M27" s="61"/>
      <c r="N27" s="61"/>
    </row>
    <row r="28" spans="2:26" x14ac:dyDescent="0.25">
      <c r="G28" s="62"/>
      <c r="H28" s="57"/>
      <c r="I28" s="63"/>
      <c r="J28" s="60"/>
      <c r="K28" s="60"/>
      <c r="L28" s="61"/>
      <c r="M28" s="61"/>
      <c r="N28" s="61"/>
    </row>
    <row r="29" spans="2:26" x14ac:dyDescent="0.25">
      <c r="G29" s="62"/>
      <c r="H29" s="57"/>
      <c r="I29" s="63"/>
      <c r="J29" s="60"/>
      <c r="K29" s="60"/>
      <c r="L29" s="61"/>
      <c r="M29" s="61"/>
      <c r="N29" s="61"/>
      <c r="O29" s="52"/>
    </row>
    <row r="30" spans="2:26" x14ac:dyDescent="0.25">
      <c r="G30" s="62"/>
      <c r="H30" s="57"/>
      <c r="I30" s="63"/>
      <c r="J30" s="60"/>
      <c r="K30" s="60"/>
      <c r="L30" s="61"/>
      <c r="M30" s="61"/>
      <c r="N30" s="61"/>
    </row>
    <row r="31" spans="2:26" x14ac:dyDescent="0.25">
      <c r="G31" s="68"/>
    </row>
    <row r="32" spans="2:26" x14ac:dyDescent="0.25">
      <c r="R32" t="s">
        <v>50</v>
      </c>
      <c r="S32">
        <v>7501846.3569999998</v>
      </c>
      <c r="T32">
        <v>4691777.9850000003</v>
      </c>
      <c r="U32">
        <v>816.178</v>
      </c>
      <c r="W32">
        <v>816.178</v>
      </c>
      <c r="X32" s="74">
        <v>25568</v>
      </c>
      <c r="Y32" s="75">
        <v>0.66666666666666663</v>
      </c>
      <c r="Z32">
        <v>0</v>
      </c>
    </row>
    <row r="33" spans="7:26" x14ac:dyDescent="0.25">
      <c r="G33" t="s">
        <v>45</v>
      </c>
      <c r="H33">
        <v>7501856.102</v>
      </c>
      <c r="I33">
        <v>4691786.4642000003</v>
      </c>
      <c r="J33" s="69">
        <v>814.26589999999999</v>
      </c>
      <c r="M33" s="69">
        <v>1.9800000000000002E-2</v>
      </c>
      <c r="N33" s="69"/>
      <c r="R33" t="s">
        <v>51</v>
      </c>
      <c r="S33">
        <v>7501809.2589999996</v>
      </c>
      <c r="T33">
        <v>4691739.8890000004</v>
      </c>
      <c r="U33">
        <v>823.47</v>
      </c>
      <c r="W33">
        <v>823.47</v>
      </c>
      <c r="X33" s="74">
        <v>25568</v>
      </c>
      <c r="Y33" s="75">
        <v>0.66666666666666663</v>
      </c>
      <c r="Z33">
        <v>0</v>
      </c>
    </row>
    <row r="34" spans="7:26" x14ac:dyDescent="0.25">
      <c r="G34" t="s">
        <v>49</v>
      </c>
      <c r="H34">
        <v>7501856.0886000004</v>
      </c>
      <c r="I34">
        <v>4691786.4588000001</v>
      </c>
      <c r="J34">
        <v>814.30619999999999</v>
      </c>
      <c r="M34">
        <v>1.4500000000000001E-2</v>
      </c>
      <c r="R34">
        <v>2</v>
      </c>
      <c r="S34">
        <v>7501807.8399999999</v>
      </c>
      <c r="T34">
        <v>4691787.7050000001</v>
      </c>
      <c r="U34">
        <v>0</v>
      </c>
      <c r="W34">
        <v>0</v>
      </c>
      <c r="X34" s="74">
        <v>25568</v>
      </c>
      <c r="Y34" s="75">
        <v>0.66666666666666663</v>
      </c>
      <c r="Z34">
        <v>0</v>
      </c>
    </row>
    <row r="35" spans="7:26" x14ac:dyDescent="0.25">
      <c r="G35" t="s">
        <v>44</v>
      </c>
      <c r="H35">
        <v>7501824.8262999998</v>
      </c>
      <c r="I35">
        <v>4691763.1812000005</v>
      </c>
      <c r="J35">
        <v>820.3075</v>
      </c>
      <c r="R35" t="s">
        <v>52</v>
      </c>
      <c r="S35">
        <v>7501826.2580000004</v>
      </c>
      <c r="T35">
        <v>4691761.3210000005</v>
      </c>
      <c r="U35">
        <v>819.76400000000001</v>
      </c>
      <c r="W35">
        <v>819.76400000000001</v>
      </c>
      <c r="X35" s="74">
        <v>44020</v>
      </c>
      <c r="Y35" s="75">
        <v>0.44290509259259259</v>
      </c>
    </row>
    <row r="36" spans="7:26" x14ac:dyDescent="0.25">
      <c r="G36" t="s">
        <v>48</v>
      </c>
      <c r="H36">
        <v>7501824.8332000002</v>
      </c>
      <c r="I36">
        <v>4691763.1826999998</v>
      </c>
      <c r="J36">
        <v>820.33169999999996</v>
      </c>
      <c r="R36" t="s">
        <v>53</v>
      </c>
      <c r="S36">
        <v>7501807.8320000004</v>
      </c>
      <c r="T36">
        <v>4691787.7120000003</v>
      </c>
      <c r="U36">
        <v>829.41399999999999</v>
      </c>
      <c r="W36">
        <v>829.41399999999999</v>
      </c>
      <c r="X36" s="74">
        <v>44020</v>
      </c>
      <c r="Y36" s="75">
        <v>0.44855324074074071</v>
      </c>
    </row>
    <row r="37" spans="7:26" x14ac:dyDescent="0.25">
      <c r="R37" t="s">
        <v>54</v>
      </c>
      <c r="S37">
        <v>7501832.5669999998</v>
      </c>
      <c r="T37">
        <v>4691794.21</v>
      </c>
      <c r="U37">
        <v>822.95799999999997</v>
      </c>
      <c r="W37">
        <v>822.95799999999997</v>
      </c>
      <c r="X37" s="74">
        <v>44020</v>
      </c>
      <c r="Y37" s="75">
        <v>0.45236111111111116</v>
      </c>
    </row>
    <row r="38" spans="7:26" x14ac:dyDescent="0.25">
      <c r="R38" t="s">
        <v>55</v>
      </c>
      <c r="S38">
        <v>7501845.0360000003</v>
      </c>
      <c r="T38">
        <v>4691778.193</v>
      </c>
      <c r="U38">
        <v>817.03700000000003</v>
      </c>
      <c r="W38">
        <v>817.03700000000003</v>
      </c>
      <c r="X38" s="74">
        <v>44020</v>
      </c>
      <c r="Y38" s="75">
        <v>0.45324074074074078</v>
      </c>
    </row>
  </sheetData>
  <mergeCells count="4">
    <mergeCell ref="B2:E2"/>
    <mergeCell ref="G2:N2"/>
    <mergeCell ref="P2:U2"/>
    <mergeCell ref="X3:Y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dorzim</vt:lpstr>
      <vt:lpstr>src</vt:lpstr>
      <vt:lpstr>dorzim!Print_Area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2020-07-14T12:49:19Z</cp:lastPrinted>
  <dcterms:created xsi:type="dcterms:W3CDTF">2020-03-18T10:50:04Z</dcterms:created>
  <dcterms:modified xsi:type="dcterms:W3CDTF">2020-07-14T12:51:49Z</dcterms:modified>
</cp:coreProperties>
</file>