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en\Documents\GFZ\LitterLines\"/>
    </mc:Choice>
  </mc:AlternateContent>
  <xr:revisionPtr revIDLastSave="0" documentId="13_ncr:1_{ABAA0197-15EC-4254-9AF4-11433914C004}" xr6:coauthVersionLast="47" xr6:coauthVersionMax="47" xr10:uidLastSave="{00000000-0000-0000-0000-000000000000}"/>
  <bookViews>
    <workbookView xWindow="14205" yWindow="-21600" windowWidth="26010" windowHeight="20985" activeTab="1" xr2:uid="{084E4CF3-B723-42FF-A6E2-177CD3043BD3}"/>
  </bookViews>
  <sheets>
    <sheet name="Summary" sheetId="4" r:id="rId1"/>
    <sheet name="Metadata" sheetId="1" r:id="rId2"/>
    <sheet name="Abridged" sheetId="2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4" l="1"/>
  <c r="B11" i="4"/>
  <c r="D11" i="4"/>
  <c r="C11" i="4"/>
  <c r="D10" i="4"/>
  <c r="C10" i="4"/>
  <c r="B8" i="4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" i="1"/>
  <c r="F2" i="2"/>
  <c r="F3" i="2"/>
  <c r="F4" i="2"/>
  <c r="F5" i="2"/>
  <c r="F6" i="2"/>
  <c r="B7" i="4" a="1"/>
  <c r="B7" i="4" s="1"/>
  <c r="E2" i="2"/>
  <c r="E3" i="2"/>
  <c r="E4" i="2"/>
  <c r="E5" i="2"/>
  <c r="E6" i="2"/>
  <c r="D2" i="2"/>
  <c r="D3" i="2"/>
  <c r="D4" i="2"/>
  <c r="D5" i="2"/>
  <c r="D6" i="2"/>
  <c r="C2" i="2"/>
  <c r="C3" i="2"/>
  <c r="C4" i="2"/>
  <c r="C5" i="2"/>
  <c r="C6" i="2"/>
  <c r="B2" i="2"/>
  <c r="B3" i="2"/>
  <c r="B4" i="2"/>
  <c r="B5" i="2"/>
  <c r="B6" i="2"/>
  <c r="A2" i="2"/>
  <c r="A3" i="2"/>
  <c r="A4" i="2"/>
  <c r="A5" i="2"/>
  <c r="A6" i="2"/>
  <c r="C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7" i="2"/>
  <c r="F21" i="2"/>
  <c r="E21" i="2"/>
  <c r="G21" i="2" s="1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2" i="2"/>
  <c r="F23" i="2"/>
  <c r="F24" i="2"/>
  <c r="F25" i="2"/>
  <c r="F26" i="2"/>
  <c r="F27" i="2"/>
  <c r="F28" i="2"/>
  <c r="F29" i="2"/>
  <c r="F30" i="2"/>
  <c r="F7" i="2"/>
  <c r="E8" i="2"/>
  <c r="E9" i="2"/>
  <c r="E10" i="2"/>
  <c r="E11" i="2"/>
  <c r="G11" i="2" s="1"/>
  <c r="E12" i="2"/>
  <c r="E13" i="2"/>
  <c r="E14" i="2"/>
  <c r="E15" i="2"/>
  <c r="E16" i="2"/>
  <c r="E17" i="2"/>
  <c r="E18" i="2"/>
  <c r="G18" i="2" s="1"/>
  <c r="E19" i="2"/>
  <c r="E20" i="2"/>
  <c r="E22" i="2"/>
  <c r="G22" i="2" s="1"/>
  <c r="E23" i="2"/>
  <c r="E24" i="2"/>
  <c r="E25" i="2"/>
  <c r="E26" i="2"/>
  <c r="E27" i="2"/>
  <c r="E28" i="2"/>
  <c r="E29" i="2"/>
  <c r="E30" i="2"/>
  <c r="E7" i="2"/>
  <c r="E10" i="4" l="1"/>
  <c r="E11" i="4"/>
  <c r="G2" i="2"/>
  <c r="G7" i="2"/>
  <c r="G9" i="2"/>
  <c r="G12" i="2"/>
  <c r="G28" i="2"/>
  <c r="G19" i="2"/>
  <c r="G25" i="2"/>
  <c r="G16" i="2"/>
  <c r="G2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<sst xmlns="http://schemas.openxmlformats.org/spreadsheetml/2006/main" count="383" uniqueCount="116">
  <si>
    <t>PS-sensor</t>
  </si>
  <si>
    <t>S2B_MSIL1C_20180123T104329_N0206_R008_T31SDA_20180123T124904</t>
  </si>
  <si>
    <t>Dove-C</t>
  </si>
  <si>
    <t>No</t>
  </si>
  <si>
    <t>Yes</t>
  </si>
  <si>
    <t>S2B_MSIL1C_20181022T094029_N0500_R036_T33SWC_20230816T103848</t>
  </si>
  <si>
    <t>20181022_091141_0e20</t>
  </si>
  <si>
    <t>Notes</t>
  </si>
  <si>
    <t>Small shift (2px)</t>
  </si>
  <si>
    <t>20181022_085429_0f2b</t>
  </si>
  <si>
    <t>20181022_091552_1002</t>
  </si>
  <si>
    <t>20181022_091553_1002</t>
  </si>
  <si>
    <t>20180123_Algeria</t>
  </si>
  <si>
    <t>20180424_Italy</t>
  </si>
  <si>
    <t>S2A_MSIL1C_20180824T100031_N0206_R122_T32TQP_20180824T120958</t>
  </si>
  <si>
    <t>20180824_093228_1011</t>
  </si>
  <si>
    <t>20180824_093229_1011</t>
  </si>
  <si>
    <t>Mucilage; Small shift (2px)</t>
  </si>
  <si>
    <t>Mucilage; Small shift (5px) in top-right corner; More annotations available; More mucilage scenes available</t>
  </si>
  <si>
    <t>20180824_Syria</t>
  </si>
  <si>
    <t>S2A_MSIL1C_20180824T081601_N0206_R121_T36SYD_20180824T103944</t>
  </si>
  <si>
    <t>20180824_074431_1051</t>
  </si>
  <si>
    <t>20181107_Italy</t>
  </si>
  <si>
    <t>S2B_MSIL1C_20181107T100219_N0207_R122_T33SUB_20181107T170735</t>
  </si>
  <si>
    <t>20181107_092516_1003</t>
  </si>
  <si>
    <t>20181107_092517_1003</t>
  </si>
  <si>
    <t>NIR shift (10px); Cloud and haze</t>
  </si>
  <si>
    <t>NIR shift (20px); Cloud and haze</t>
  </si>
  <si>
    <t>S2A_MSIL1C_20190324T104021_N0207_R008_T31TFH_20190324T174121</t>
  </si>
  <si>
    <t>20190324_103208_37_1069</t>
  </si>
  <si>
    <t>Dove-R</t>
  </si>
  <si>
    <t>Has another scene available (20190324_103206_82_105c) with two-second time difference between acquisitions</t>
  </si>
  <si>
    <t>20190324_France</t>
  </si>
  <si>
    <t>20200329_Morocco</t>
  </si>
  <si>
    <t>S2B_MSIL1C_20200329T105629_N0209_R094_T30SVD_20200329T131140</t>
  </si>
  <si>
    <t>20200329_104322_1026</t>
  </si>
  <si>
    <t>20200329_104323_1026</t>
  </si>
  <si>
    <t>Significant sensor noise; Major difference in reflectivity between stripes</t>
  </si>
  <si>
    <t>S2A_MSIL1C_20200525T100031_N0209_R122_T32TQR_20200525T120308</t>
  </si>
  <si>
    <t>20200525_072859_1050</t>
  </si>
  <si>
    <t>20210525_Italy</t>
  </si>
  <si>
    <t>Image taken early morning (07:28)</t>
  </si>
  <si>
    <t>20210803_Greece</t>
  </si>
  <si>
    <t>S2A_MSIL1C_20210803T090601_N0301_R050_T35TKF_20210803T102513</t>
  </si>
  <si>
    <t>20210803_084829_1009</t>
  </si>
  <si>
    <t>NIR shift (2px)</t>
  </si>
  <si>
    <t>20210803_082110_86_2459</t>
  </si>
  <si>
    <t>SuperDove</t>
  </si>
  <si>
    <t>NIR shift (5px)</t>
  </si>
  <si>
    <t>20210803_082113_34_2459</t>
  </si>
  <si>
    <t>Shifts in blue (10px), red (25px), NIR (17px)</t>
  </si>
  <si>
    <t>20210527_Italy</t>
  </si>
  <si>
    <t>S2A_MSIL1C_20210527T095031_N0300_R079_T33TVF_20210527T104619</t>
  </si>
  <si>
    <t>20210527_091242_75_1067</t>
  </si>
  <si>
    <t>Significant sensor noise; Objects mostly visible in red</t>
  </si>
  <si>
    <t>20210527_091651_98_2251</t>
  </si>
  <si>
    <t>Much less visible compared to previous scene; Reflectance peaks in blue wavelengths; Not sure if this scene should be used due to low number of annotations, and the strange spectral signature</t>
  </si>
  <si>
    <t>20210527_092942_101f</t>
  </si>
  <si>
    <t>Objects hardly visible</t>
  </si>
  <si>
    <t>S2B_MSIL1C_20210430T090549_N0300_R050_T35TKF_20210430T102404</t>
  </si>
  <si>
    <t>20210430_082515_04_242d</t>
  </si>
  <si>
    <t>20210430_Greece</t>
  </si>
  <si>
    <t>NIR shift (&gt;60px)</t>
  </si>
  <si>
    <t>20210430_082512_56_242d</t>
  </si>
  <si>
    <t>Category</t>
  </si>
  <si>
    <t>Rank</t>
  </si>
  <si>
    <t>HDPE</t>
  </si>
  <si>
    <t>Shifts in blue, green, red and NIR</t>
  </si>
  <si>
    <t>20211202_Egypt</t>
  </si>
  <si>
    <t>S2B_MSIL1C_20201202T084329_N0209_R064_T35RQQ_20201202T094403</t>
  </si>
  <si>
    <t>20201202_075858_57_2264</t>
  </si>
  <si>
    <t>HDPE-BF</t>
  </si>
  <si>
    <t>PVC</t>
  </si>
  <si>
    <t># patches</t>
  </si>
  <si>
    <t># Patches</t>
  </si>
  <si>
    <t>Spectral shift</t>
  </si>
  <si>
    <t>PlanetScope ID</t>
  </si>
  <si>
    <t>Sentinel-2 ID</t>
  </si>
  <si>
    <t>Scene Name</t>
  </si>
  <si>
    <t>Region</t>
  </si>
  <si>
    <t>Date</t>
  </si>
  <si>
    <t>Algeria</t>
  </si>
  <si>
    <t>Italy</t>
  </si>
  <si>
    <t>Syria</t>
  </si>
  <si>
    <t>France</t>
  </si>
  <si>
    <t>Morocco</t>
  </si>
  <si>
    <t>Greece</t>
  </si>
  <si>
    <t>Egypt</t>
  </si>
  <si>
    <t>Sensor</t>
  </si>
  <si>
    <t>NIR shift (4px)</t>
  </si>
  <si>
    <t>20181022_Italy</t>
  </si>
  <si>
    <t>Honduras</t>
  </si>
  <si>
    <t>20171009_Kikaki</t>
  </si>
  <si>
    <t>20171009_153609_103a</t>
  </si>
  <si>
    <t>20171009_153610_103a</t>
  </si>
  <si>
    <t>20171009_153729_103c</t>
  </si>
  <si>
    <t>20171009_153515_0f25</t>
  </si>
  <si>
    <t>20171009_153514_0f25</t>
  </si>
  <si>
    <t>20180123_095909_1018</t>
  </si>
  <si>
    <t>20180123_100009_100e</t>
  </si>
  <si>
    <t>Extremely poor quality of NIR; On MLWs no NIR signal is received at all, or moved significantly in NE direction (~50px)</t>
  </si>
  <si>
    <t>NIR shift (~8px)</t>
  </si>
  <si>
    <t>Small NIR shift (~3px), likely by time delay between acquisitions</t>
  </si>
  <si>
    <t>LitterLines dataset: Detecting Marine Litter Windrows (MLWs) in PlanetScope imagery</t>
  </si>
  <si>
    <t>Created by Joost van Dalen, under supervision of Mathias Bochow (GFZ-Potsdam) and Marc Russwurm (WUR)</t>
  </si>
  <si>
    <t>Summary statistics</t>
  </si>
  <si>
    <r>
      <t xml:space="preserve">The code can be found at </t>
    </r>
    <r>
      <rPr>
        <b/>
        <sz val="12"/>
        <color theme="1"/>
        <rFont val="Aptos Narrow"/>
        <family val="2"/>
        <scheme val="minor"/>
      </rPr>
      <t>LINK</t>
    </r>
  </si>
  <si>
    <t>Time</t>
  </si>
  <si>
    <t># Scenes</t>
  </si>
  <si>
    <t># Images</t>
  </si>
  <si>
    <t>Total</t>
  </si>
  <si>
    <t># Unique regions</t>
  </si>
  <si>
    <t># Spectral shifts observed</t>
  </si>
  <si>
    <t># Pixels</t>
  </si>
  <si>
    <t>Literature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</si>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</sst>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 vertical="center"/>
    </xf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  <xf numFmtId="0" fontId="0" fillId="0" borderId="2" xfId="0" applyBorder="1"/>
    <xf numFmtId="0" fontId="0" fillId="0" borderId="2" xfId="0" applyBorder="1" applyAlignment="1">
      <alignment horizontal="left" vertical="center"/>
    </xf>
    <xf numFmtId="164" fontId="0" fillId="2" borderId="0" xfId="0" applyNumberFormat="1" applyFill="1"/>
    <xf numFmtId="0" fontId="0" fillId="2" borderId="0" xfId="0" applyFill="1" applyAlignment="1">
      <alignment horizontal="left" vertical="center"/>
    </xf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1" fillId="0" borderId="1" xfId="0" applyNumberFormat="1" applyFont="1" applyBorder="1"/>
    <xf numFmtId="165" fontId="0" fillId="0" borderId="0" xfId="0" applyNumberFormat="1"/>
    <xf numFmtId="0" fontId="2" fillId="0" borderId="0" xfId="0" applyFont="1"/>
    <xf numFmtId="0" fontId="2" fillId="4" borderId="3" xfId="0" applyFont="1" applyFill="1" applyBorder="1"/>
    <xf numFmtId="0" fontId="2" fillId="4" borderId="5" xfId="0" applyFont="1" applyFill="1" applyBorder="1"/>
    <xf numFmtId="0" fontId="0" fillId="4" borderId="7" xfId="0" applyFill="1" applyBorder="1"/>
    <xf numFmtId="0" fontId="2" fillId="4" borderId="9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0" fillId="5" borderId="0" xfId="0" applyFill="1"/>
    <xf numFmtId="0" fontId="0" fillId="5" borderId="4" xfId="0" applyFill="1" applyBorder="1"/>
    <xf numFmtId="0" fontId="0" fillId="5" borderId="1" xfId="0" applyFill="1" applyBorder="1"/>
    <xf numFmtId="0" fontId="0" fillId="5" borderId="6" xfId="0" applyFill="1" applyBorder="1"/>
    <xf numFmtId="0" fontId="1" fillId="0" borderId="1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4" borderId="7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C955-D6EC-4891-A946-65B62BB6226E}">
  <dimension ref="A1:E12"/>
  <sheetViews>
    <sheetView topLeftCell="A3" zoomScale="133" workbookViewId="0">
      <selection activeCell="E17" sqref="E17"/>
    </sheetView>
  </sheetViews>
  <sheetFormatPr defaultRowHeight="14.4" x14ac:dyDescent="0.3"/>
  <cols>
    <col min="1" max="1" width="22.44140625" customWidth="1"/>
    <col min="2" max="2" width="7" bestFit="1" customWidth="1"/>
    <col min="3" max="3" width="6.88671875" bestFit="1" customWidth="1"/>
    <col min="4" max="4" width="10" bestFit="1" customWidth="1"/>
    <col min="5" max="5" width="5.109375" bestFit="1" customWidth="1"/>
  </cols>
  <sheetData>
    <row r="1" spans="1:5" ht="23.4" x14ac:dyDescent="0.45">
      <c r="A1" s="16" t="s">
        <v>103</v>
      </c>
    </row>
    <row r="2" spans="1:5" ht="15.6" x14ac:dyDescent="0.3">
      <c r="A2" s="17" t="s">
        <v>104</v>
      </c>
    </row>
    <row r="3" spans="1:5" ht="15.6" x14ac:dyDescent="0.3">
      <c r="A3" s="17" t="s">
        <v>106</v>
      </c>
    </row>
    <row r="5" spans="1:5" ht="15" thickBot="1" x14ac:dyDescent="0.35"/>
    <row r="6" spans="1:5" ht="14.4" customHeight="1" thickBot="1" x14ac:dyDescent="0.35">
      <c r="A6" s="33" t="s">
        <v>105</v>
      </c>
      <c r="B6" s="34"/>
      <c r="C6" s="34"/>
      <c r="D6" s="34"/>
      <c r="E6" s="35"/>
    </row>
    <row r="7" spans="1:5" ht="14.4" customHeight="1" x14ac:dyDescent="0.3">
      <c r="A7" s="21" t="s">
        <v>111</v>
      </c>
      <c r="B7" s="26" cm="1">
        <f t="array" ref="B7">SUM(--(FREQUENCY(MATCH(Metadata!D3:D31, Metadata!D3:D31, 0), MATCH(Metadata!D3:D31, Metadata!D3:D31, 0)) &gt; 0))</f>
        <v>13</v>
      </c>
      <c r="C7" s="26"/>
      <c r="D7" s="26"/>
      <c r="E7" s="27"/>
    </row>
    <row r="8" spans="1:5" ht="15" thickBot="1" x14ac:dyDescent="0.35">
      <c r="A8" s="21" t="s">
        <v>112</v>
      </c>
      <c r="B8" s="26">
        <f>COUNTIF(Metadata!L3:L31, "Yes")</f>
        <v>16</v>
      </c>
      <c r="C8" s="26"/>
      <c r="D8" s="26"/>
      <c r="E8" s="27"/>
    </row>
    <row r="9" spans="1:5" ht="15" thickBot="1" x14ac:dyDescent="0.35">
      <c r="A9" s="23"/>
      <c r="B9" s="24" t="s">
        <v>2</v>
      </c>
      <c r="C9" s="24" t="s">
        <v>30</v>
      </c>
      <c r="D9" s="24" t="s">
        <v>47</v>
      </c>
      <c r="E9" s="25" t="s">
        <v>110</v>
      </c>
    </row>
    <row r="10" spans="1:5" x14ac:dyDescent="0.3">
      <c r="A10" s="21" t="s">
        <v>108</v>
      </c>
      <c r="B10" s="26">
        <f>COUNTIF(Metadata!I3:I31, "Dove-C")</f>
        <v>21</v>
      </c>
      <c r="C10" s="26">
        <f>COUNTIF(Metadata!I3:I31, "Dove-R")</f>
        <v>2</v>
      </c>
      <c r="D10" s="26">
        <f>COUNTIF(Metadata!I3:I31,"SuperDove")</f>
        <v>6</v>
      </c>
      <c r="E10" s="27">
        <f>SUM(B10:D10)</f>
        <v>29</v>
      </c>
    </row>
    <row r="11" spans="1:5" ht="15" thickBot="1" x14ac:dyDescent="0.35">
      <c r="A11" s="22" t="s">
        <v>109</v>
      </c>
      <c r="B11" s="28">
        <f>SUMIF(Metadata!I3:I31, "Dove-C", Metadata!J3:J31)</f>
        <v>740</v>
      </c>
      <c r="C11" s="28">
        <f>SUMIF(Metadata!I3:I31, "Dove-R", Metadata!J3:J31)</f>
        <v>54</v>
      </c>
      <c r="D11" s="28">
        <f>SUMIF(Metadata!I3:I31, "SuperDove", Metadata!J3:J31)</f>
        <v>222</v>
      </c>
      <c r="E11" s="29">
        <f>SUM(B11:D11)</f>
        <v>1016</v>
      </c>
    </row>
    <row r="12" spans="1:5" x14ac:dyDescent="0.3">
      <c r="B12" s="20"/>
    </row>
  </sheetData>
  <mergeCells count="1">
    <mergeCell ref="A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B6F7-C6E2-406C-9E5B-7BA38CA266A8}">
  <dimension ref="A2:M33"/>
  <sheetViews>
    <sheetView tabSelected="1" zoomScale="105" zoomScaleNormal="145" workbookViewId="0">
      <selection activeCell="E33" sqref="E33"/>
    </sheetView>
  </sheetViews>
  <sheetFormatPr defaultRowHeight="14.4" x14ac:dyDescent="0.3"/>
  <cols>
    <col min="2" max="2" width="15.5546875" style="5" bestFit="1" customWidth="1"/>
    <col min="3" max="3" width="10.6640625" style="5" bestFit="1" customWidth="1"/>
    <col min="4" max="4" width="18" bestFit="1" customWidth="1"/>
    <col min="5" max="5" width="12.33203125" bestFit="1" customWidth="1"/>
    <col min="6" max="6" width="7.33203125" style="32" bestFit="1" customWidth="1"/>
    <col min="7" max="7" width="34.6640625" customWidth="1"/>
    <col min="8" max="8" width="25.21875" bestFit="1" customWidth="1"/>
    <col min="9" max="9" width="13.88671875" bestFit="1" customWidth="1"/>
    <col min="10" max="10" width="15.5546875" bestFit="1" customWidth="1"/>
    <col min="11" max="11" width="15.5546875" customWidth="1"/>
    <col min="12" max="12" width="18.33203125" bestFit="1" customWidth="1"/>
    <col min="13" max="13" width="44.33203125" customWidth="1"/>
  </cols>
  <sheetData>
    <row r="2" spans="1:13" s="3" customFormat="1" ht="21.6" thickBot="1" x14ac:dyDescent="0.45">
      <c r="A2" s="2" t="s">
        <v>79</v>
      </c>
      <c r="B2" s="18" t="s">
        <v>80</v>
      </c>
      <c r="C2" s="18" t="s">
        <v>107</v>
      </c>
      <c r="D2" s="2" t="s">
        <v>78</v>
      </c>
      <c r="E2" s="2" t="s">
        <v>64</v>
      </c>
      <c r="F2" s="30" t="s">
        <v>65</v>
      </c>
      <c r="G2" s="2" t="s">
        <v>77</v>
      </c>
      <c r="H2" s="2" t="s">
        <v>76</v>
      </c>
      <c r="I2" s="2" t="s">
        <v>0</v>
      </c>
      <c r="J2" s="2" t="s">
        <v>74</v>
      </c>
      <c r="K2" s="2" t="s">
        <v>113</v>
      </c>
      <c r="L2" s="2" t="s">
        <v>75</v>
      </c>
      <c r="M2" s="2" t="s">
        <v>7</v>
      </c>
    </row>
    <row r="3" spans="1:13" s="5" customFormat="1" x14ac:dyDescent="0.3">
      <c r="A3" s="5" t="s">
        <v>91</v>
      </c>
      <c r="B3" s="5">
        <v>43017</v>
      </c>
      <c r="C3" s="19">
        <f>TIME(MID(H3,10,2), MID(H3,12,2), MID(H3,14,2))</f>
        <v>0.65010416666666671</v>
      </c>
      <c r="D3" s="5" t="s">
        <v>92</v>
      </c>
      <c r="E3" t="s">
        <v>114</v>
      </c>
      <c r="F3" s="31" t="s">
        <v>115</v>
      </c>
      <c r="H3" s="5" t="s">
        <v>93</v>
      </c>
      <c r="I3" s="5" t="s">
        <v>2</v>
      </c>
      <c r="J3">
        <v>11</v>
      </c>
      <c r="K3"/>
      <c r="L3" s="5" t="s">
        <v>4</v>
      </c>
      <c r="M3" s="5" t="s">
        <v>102</v>
      </c>
    </row>
    <row r="4" spans="1:13" s="5" customFormat="1" x14ac:dyDescent="0.3">
      <c r="A4" s="5" t="s">
        <v>91</v>
      </c>
      <c r="B4" s="5">
        <v>43017</v>
      </c>
      <c r="C4" s="19">
        <f t="shared" ref="C4:C31" si="0">TIME(MID(H4,10,2), MID(H4,12,2), MID(H4,14,2))</f>
        <v>0.65011574074074074</v>
      </c>
      <c r="D4" s="5" t="s">
        <v>92</v>
      </c>
      <c r="E4" t="s">
        <v>114</v>
      </c>
      <c r="F4" s="31" t="s">
        <v>115</v>
      </c>
      <c r="H4" s="5" t="s">
        <v>94</v>
      </c>
      <c r="I4" s="5" t="s">
        <v>2</v>
      </c>
      <c r="J4">
        <v>7</v>
      </c>
      <c r="K4"/>
      <c r="L4" t="s">
        <v>4</v>
      </c>
      <c r="M4" s="5" t="s">
        <v>101</v>
      </c>
    </row>
    <row r="5" spans="1:13" s="5" customFormat="1" x14ac:dyDescent="0.3">
      <c r="A5" s="5" t="s">
        <v>91</v>
      </c>
      <c r="B5" s="5">
        <v>43017</v>
      </c>
      <c r="C5" s="19">
        <f t="shared" si="0"/>
        <v>0.65103009259259259</v>
      </c>
      <c r="D5" s="5" t="s">
        <v>92</v>
      </c>
      <c r="E5" t="s">
        <v>114</v>
      </c>
      <c r="F5" s="31" t="s">
        <v>115</v>
      </c>
      <c r="H5" s="5" t="s">
        <v>95</v>
      </c>
      <c r="I5" s="5" t="s">
        <v>2</v>
      </c>
      <c r="J5">
        <v>15</v>
      </c>
      <c r="K5"/>
      <c r="L5" s="5" t="s">
        <v>4</v>
      </c>
      <c r="M5" s="5" t="s">
        <v>100</v>
      </c>
    </row>
    <row r="6" spans="1:13" s="5" customFormat="1" x14ac:dyDescent="0.3">
      <c r="A6" s="5" t="s">
        <v>91</v>
      </c>
      <c r="B6" s="5">
        <v>43017</v>
      </c>
      <c r="C6" s="19">
        <f t="shared" si="0"/>
        <v>0.64947916666666672</v>
      </c>
      <c r="D6" s="5" t="s">
        <v>92</v>
      </c>
      <c r="E6" t="s">
        <v>114</v>
      </c>
      <c r="F6" s="31" t="s">
        <v>115</v>
      </c>
      <c r="H6" s="5" t="s">
        <v>96</v>
      </c>
      <c r="I6" s="5" t="s">
        <v>2</v>
      </c>
      <c r="J6">
        <v>63</v>
      </c>
      <c r="K6"/>
      <c r="L6" s="5" t="s">
        <v>4</v>
      </c>
      <c r="M6" s="5" t="s">
        <v>102</v>
      </c>
    </row>
    <row r="7" spans="1:13" s="5" customFormat="1" x14ac:dyDescent="0.3">
      <c r="A7" s="5" t="s">
        <v>91</v>
      </c>
      <c r="B7" s="5">
        <v>43017</v>
      </c>
      <c r="C7" s="19">
        <f t="shared" si="0"/>
        <v>0.64946759259259257</v>
      </c>
      <c r="D7" s="5" t="s">
        <v>92</v>
      </c>
      <c r="E7" t="s">
        <v>114</v>
      </c>
      <c r="F7" s="31" t="s">
        <v>115</v>
      </c>
      <c r="H7" s="5" t="s">
        <v>97</v>
      </c>
      <c r="I7" s="5" t="s">
        <v>2</v>
      </c>
      <c r="J7">
        <v>44</v>
      </c>
      <c r="K7"/>
      <c r="L7" s="5" t="s">
        <v>3</v>
      </c>
    </row>
    <row r="8" spans="1:13" x14ac:dyDescent="0.3">
      <c r="A8" t="s">
        <v>81</v>
      </c>
      <c r="B8" s="5">
        <v>43123</v>
      </c>
      <c r="C8" s="19">
        <f t="shared" si="0"/>
        <v>0.41607638888888887</v>
      </c>
      <c r="D8" t="s">
        <v>12</v>
      </c>
      <c r="E8" t="s">
        <v>66</v>
      </c>
      <c r="F8" s="32">
        <v>3</v>
      </c>
      <c r="G8" t="s">
        <v>1</v>
      </c>
      <c r="H8" t="s">
        <v>98</v>
      </c>
      <c r="I8" t="s">
        <v>2</v>
      </c>
      <c r="J8">
        <v>31</v>
      </c>
      <c r="L8" t="s">
        <v>3</v>
      </c>
    </row>
    <row r="9" spans="1:13" x14ac:dyDescent="0.3">
      <c r="A9" t="s">
        <v>81</v>
      </c>
      <c r="B9" s="5">
        <v>43123</v>
      </c>
      <c r="C9" s="19">
        <f t="shared" si="0"/>
        <v>0.41677083333333331</v>
      </c>
      <c r="D9" t="s">
        <v>12</v>
      </c>
      <c r="E9" t="s">
        <v>66</v>
      </c>
      <c r="F9" s="32">
        <v>3</v>
      </c>
      <c r="G9" t="s">
        <v>1</v>
      </c>
      <c r="H9" t="s">
        <v>99</v>
      </c>
      <c r="I9" t="s">
        <v>2</v>
      </c>
      <c r="J9">
        <v>8</v>
      </c>
      <c r="L9" t="s">
        <v>4</v>
      </c>
      <c r="M9" t="s">
        <v>89</v>
      </c>
    </row>
    <row r="10" spans="1:13" x14ac:dyDescent="0.3">
      <c r="A10" t="s">
        <v>82</v>
      </c>
      <c r="B10" s="5">
        <v>43336</v>
      </c>
      <c r="C10" s="19">
        <f t="shared" si="0"/>
        <v>0.39754629629629629</v>
      </c>
      <c r="D10" t="s">
        <v>13</v>
      </c>
      <c r="E10" t="s">
        <v>66</v>
      </c>
      <c r="F10" s="32">
        <v>4</v>
      </c>
      <c r="G10" t="s">
        <v>14</v>
      </c>
      <c r="H10" t="s">
        <v>15</v>
      </c>
      <c r="I10" t="s">
        <v>2</v>
      </c>
      <c r="J10">
        <v>258</v>
      </c>
      <c r="L10" t="s">
        <v>4</v>
      </c>
      <c r="M10" t="s">
        <v>18</v>
      </c>
    </row>
    <row r="11" spans="1:13" x14ac:dyDescent="0.3">
      <c r="A11" t="s">
        <v>82</v>
      </c>
      <c r="B11" s="5">
        <v>43336</v>
      </c>
      <c r="C11" s="19">
        <f t="shared" si="0"/>
        <v>0.39755787037037038</v>
      </c>
      <c r="D11" t="s">
        <v>13</v>
      </c>
      <c r="E11" t="s">
        <v>66</v>
      </c>
      <c r="F11" s="32">
        <v>4</v>
      </c>
      <c r="G11" t="s">
        <v>14</v>
      </c>
      <c r="H11" t="s">
        <v>16</v>
      </c>
      <c r="I11" t="s">
        <v>2</v>
      </c>
      <c r="J11">
        <v>93</v>
      </c>
      <c r="L11" t="s">
        <v>4</v>
      </c>
      <c r="M11" t="s">
        <v>17</v>
      </c>
    </row>
    <row r="12" spans="1:13" x14ac:dyDescent="0.3">
      <c r="A12" t="s">
        <v>83</v>
      </c>
      <c r="B12" s="5">
        <v>43336</v>
      </c>
      <c r="C12" s="19">
        <f t="shared" si="0"/>
        <v>0.3225810185185185</v>
      </c>
      <c r="D12" t="s">
        <v>19</v>
      </c>
      <c r="E12" t="s">
        <v>71</v>
      </c>
      <c r="F12" s="32">
        <v>30</v>
      </c>
      <c r="G12" t="s">
        <v>20</v>
      </c>
      <c r="H12" t="s">
        <v>21</v>
      </c>
      <c r="I12" t="s">
        <v>2</v>
      </c>
      <c r="J12">
        <v>8</v>
      </c>
      <c r="L12" t="s">
        <v>3</v>
      </c>
    </row>
    <row r="13" spans="1:13" x14ac:dyDescent="0.3">
      <c r="A13" t="s">
        <v>82</v>
      </c>
      <c r="B13" s="5">
        <v>43395</v>
      </c>
      <c r="C13" s="19">
        <f t="shared" si="0"/>
        <v>0.3831134259259259</v>
      </c>
      <c r="D13" t="s">
        <v>90</v>
      </c>
      <c r="E13" t="s">
        <v>114</v>
      </c>
      <c r="F13" s="31" t="s">
        <v>115</v>
      </c>
      <c r="G13" t="s">
        <v>5</v>
      </c>
      <c r="H13" t="s">
        <v>6</v>
      </c>
      <c r="I13" t="s">
        <v>2</v>
      </c>
      <c r="J13">
        <v>33</v>
      </c>
      <c r="L13" t="s">
        <v>4</v>
      </c>
      <c r="M13" t="s">
        <v>8</v>
      </c>
    </row>
    <row r="14" spans="1:13" x14ac:dyDescent="0.3">
      <c r="A14" t="s">
        <v>82</v>
      </c>
      <c r="B14" s="5">
        <v>43395</v>
      </c>
      <c r="C14" s="19">
        <f t="shared" si="0"/>
        <v>0.37116898148148147</v>
      </c>
      <c r="D14" t="s">
        <v>90</v>
      </c>
      <c r="E14" t="s">
        <v>114</v>
      </c>
      <c r="F14" s="31" t="s">
        <v>115</v>
      </c>
      <c r="G14" t="s">
        <v>5</v>
      </c>
      <c r="H14" t="s">
        <v>9</v>
      </c>
      <c r="I14" t="s">
        <v>2</v>
      </c>
      <c r="J14">
        <v>7</v>
      </c>
      <c r="L14" t="s">
        <v>3</v>
      </c>
    </row>
    <row r="15" spans="1:13" x14ac:dyDescent="0.3">
      <c r="A15" t="s">
        <v>82</v>
      </c>
      <c r="B15" s="5">
        <v>43395</v>
      </c>
      <c r="C15" s="19">
        <f t="shared" si="0"/>
        <v>0.38601851851851854</v>
      </c>
      <c r="D15" t="s">
        <v>90</v>
      </c>
      <c r="E15" t="s">
        <v>114</v>
      </c>
      <c r="F15" s="31" t="s">
        <v>115</v>
      </c>
      <c r="G15" t="s">
        <v>5</v>
      </c>
      <c r="H15" t="s">
        <v>10</v>
      </c>
      <c r="I15" t="s">
        <v>2</v>
      </c>
      <c r="J15">
        <v>18</v>
      </c>
      <c r="L15" t="s">
        <v>3</v>
      </c>
    </row>
    <row r="16" spans="1:13" x14ac:dyDescent="0.3">
      <c r="A16" t="s">
        <v>82</v>
      </c>
      <c r="B16" s="5">
        <v>43395</v>
      </c>
      <c r="C16" s="19">
        <f t="shared" si="0"/>
        <v>0.38603009259259258</v>
      </c>
      <c r="D16" t="s">
        <v>90</v>
      </c>
      <c r="E16" t="s">
        <v>114</v>
      </c>
      <c r="F16" s="31" t="s">
        <v>115</v>
      </c>
      <c r="G16" t="s">
        <v>5</v>
      </c>
      <c r="H16" t="s">
        <v>11</v>
      </c>
      <c r="I16" t="s">
        <v>2</v>
      </c>
      <c r="J16">
        <v>3</v>
      </c>
      <c r="L16" t="s">
        <v>4</v>
      </c>
      <c r="M16" t="s">
        <v>8</v>
      </c>
    </row>
    <row r="17" spans="1:13" x14ac:dyDescent="0.3">
      <c r="A17" t="s">
        <v>82</v>
      </c>
      <c r="B17" s="5">
        <v>43411</v>
      </c>
      <c r="C17" s="19">
        <f t="shared" si="0"/>
        <v>0.39254629629629628</v>
      </c>
      <c r="D17" t="s">
        <v>22</v>
      </c>
      <c r="E17" t="s">
        <v>71</v>
      </c>
      <c r="F17" s="32">
        <v>26</v>
      </c>
      <c r="G17" t="s">
        <v>23</v>
      </c>
      <c r="H17" t="s">
        <v>24</v>
      </c>
      <c r="I17" t="s">
        <v>2</v>
      </c>
      <c r="J17">
        <v>37</v>
      </c>
      <c r="L17" t="s">
        <v>4</v>
      </c>
      <c r="M17" t="s">
        <v>26</v>
      </c>
    </row>
    <row r="18" spans="1:13" x14ac:dyDescent="0.3">
      <c r="A18" t="s">
        <v>82</v>
      </c>
      <c r="B18" s="5">
        <v>43411</v>
      </c>
      <c r="C18" s="19">
        <f t="shared" si="0"/>
        <v>0.39255787037037038</v>
      </c>
      <c r="D18" t="s">
        <v>22</v>
      </c>
      <c r="E18" t="s">
        <v>71</v>
      </c>
      <c r="F18" s="32">
        <v>26</v>
      </c>
      <c r="G18" t="s">
        <v>23</v>
      </c>
      <c r="H18" t="s">
        <v>25</v>
      </c>
      <c r="I18" t="s">
        <v>2</v>
      </c>
      <c r="J18">
        <v>23</v>
      </c>
      <c r="L18" t="s">
        <v>4</v>
      </c>
      <c r="M18" t="s">
        <v>27</v>
      </c>
    </row>
    <row r="19" spans="1:13" x14ac:dyDescent="0.3">
      <c r="A19" t="s">
        <v>84</v>
      </c>
      <c r="B19" s="5">
        <v>43548</v>
      </c>
      <c r="C19" s="19">
        <f t="shared" si="0"/>
        <v>0.43898148148148147</v>
      </c>
      <c r="D19" t="s">
        <v>32</v>
      </c>
      <c r="E19" t="s">
        <v>72</v>
      </c>
      <c r="F19" s="32">
        <v>16</v>
      </c>
      <c r="G19" t="s">
        <v>28</v>
      </c>
      <c r="H19" t="s">
        <v>29</v>
      </c>
      <c r="I19" t="s">
        <v>30</v>
      </c>
      <c r="J19">
        <v>43</v>
      </c>
      <c r="L19" t="s">
        <v>3</v>
      </c>
      <c r="M19" t="s">
        <v>31</v>
      </c>
    </row>
    <row r="20" spans="1:13" x14ac:dyDescent="0.3">
      <c r="A20" t="s">
        <v>85</v>
      </c>
      <c r="B20" s="5">
        <v>43919</v>
      </c>
      <c r="C20" s="19">
        <f t="shared" si="0"/>
        <v>0.44678240740740743</v>
      </c>
      <c r="D20" t="s">
        <v>33</v>
      </c>
      <c r="E20" t="s">
        <v>71</v>
      </c>
      <c r="F20" s="32">
        <v>2</v>
      </c>
      <c r="G20" t="s">
        <v>34</v>
      </c>
      <c r="H20" t="s">
        <v>35</v>
      </c>
      <c r="I20" t="s">
        <v>2</v>
      </c>
      <c r="J20">
        <v>6</v>
      </c>
      <c r="L20" t="s">
        <v>3</v>
      </c>
    </row>
    <row r="21" spans="1:13" x14ac:dyDescent="0.3">
      <c r="A21" t="s">
        <v>85</v>
      </c>
      <c r="B21" s="5">
        <v>43919</v>
      </c>
      <c r="C21" s="19">
        <f t="shared" si="0"/>
        <v>0.44679398148148147</v>
      </c>
      <c r="D21" t="s">
        <v>33</v>
      </c>
      <c r="E21" t="s">
        <v>71</v>
      </c>
      <c r="F21" s="32">
        <v>2</v>
      </c>
      <c r="G21" t="s">
        <v>34</v>
      </c>
      <c r="H21" t="s">
        <v>36</v>
      </c>
      <c r="I21" t="s">
        <v>2</v>
      </c>
      <c r="J21">
        <v>23</v>
      </c>
      <c r="L21" t="s">
        <v>3</v>
      </c>
      <c r="M21" t="s">
        <v>37</v>
      </c>
    </row>
    <row r="22" spans="1:13" x14ac:dyDescent="0.3">
      <c r="A22" t="s">
        <v>82</v>
      </c>
      <c r="B22" s="5">
        <v>43976</v>
      </c>
      <c r="C22" s="19">
        <f t="shared" si="0"/>
        <v>0.31179398148148146</v>
      </c>
      <c r="D22" t="s">
        <v>40</v>
      </c>
      <c r="E22" t="s">
        <v>71</v>
      </c>
      <c r="F22" s="32">
        <v>29</v>
      </c>
      <c r="G22" t="s">
        <v>38</v>
      </c>
      <c r="H22" t="s">
        <v>39</v>
      </c>
      <c r="I22" t="s">
        <v>2</v>
      </c>
      <c r="J22">
        <v>32</v>
      </c>
      <c r="L22" t="s">
        <v>3</v>
      </c>
      <c r="M22" t="s">
        <v>41</v>
      </c>
    </row>
    <row r="23" spans="1:13" x14ac:dyDescent="0.3">
      <c r="A23" t="s">
        <v>87</v>
      </c>
      <c r="B23" s="5">
        <v>44167</v>
      </c>
      <c r="C23" s="19">
        <f t="shared" si="0"/>
        <v>0.33261574074074074</v>
      </c>
      <c r="D23" t="s">
        <v>68</v>
      </c>
      <c r="E23" t="s">
        <v>71</v>
      </c>
      <c r="F23" s="32">
        <v>9</v>
      </c>
      <c r="G23" t="s">
        <v>69</v>
      </c>
      <c r="H23" t="s">
        <v>70</v>
      </c>
      <c r="I23" t="s">
        <v>47</v>
      </c>
      <c r="J23">
        <v>54</v>
      </c>
      <c r="L23" t="s">
        <v>3</v>
      </c>
    </row>
    <row r="24" spans="1:13" x14ac:dyDescent="0.3">
      <c r="A24" t="s">
        <v>86</v>
      </c>
      <c r="B24" s="5">
        <v>44316</v>
      </c>
      <c r="C24" s="19">
        <f t="shared" si="0"/>
        <v>0.35083333333333333</v>
      </c>
      <c r="D24" t="s">
        <v>61</v>
      </c>
      <c r="E24" t="s">
        <v>66</v>
      </c>
      <c r="F24" s="32">
        <v>1</v>
      </c>
      <c r="G24" t="s">
        <v>59</v>
      </c>
      <c r="H24" t="s">
        <v>63</v>
      </c>
      <c r="I24" t="s">
        <v>47</v>
      </c>
      <c r="J24">
        <v>19</v>
      </c>
      <c r="L24" t="s">
        <v>4</v>
      </c>
      <c r="M24" t="s">
        <v>62</v>
      </c>
    </row>
    <row r="25" spans="1:13" x14ac:dyDescent="0.3">
      <c r="A25" t="s">
        <v>86</v>
      </c>
      <c r="B25" s="5">
        <v>44316</v>
      </c>
      <c r="C25" s="19">
        <f t="shared" si="0"/>
        <v>0.35086805555555556</v>
      </c>
      <c r="D25" t="s">
        <v>61</v>
      </c>
      <c r="E25" t="s">
        <v>66</v>
      </c>
      <c r="F25" s="32">
        <v>1</v>
      </c>
      <c r="G25" t="s">
        <v>59</v>
      </c>
      <c r="H25" t="s">
        <v>60</v>
      </c>
      <c r="I25" t="s">
        <v>47</v>
      </c>
      <c r="J25">
        <v>60</v>
      </c>
      <c r="L25" t="s">
        <v>4</v>
      </c>
      <c r="M25" t="s">
        <v>67</v>
      </c>
    </row>
    <row r="26" spans="1:13" x14ac:dyDescent="0.3">
      <c r="A26" t="s">
        <v>82</v>
      </c>
      <c r="B26" s="5">
        <v>44343</v>
      </c>
      <c r="C26" s="19">
        <f t="shared" si="0"/>
        <v>0.38381944444444444</v>
      </c>
      <c r="D26" t="s">
        <v>51</v>
      </c>
      <c r="E26" t="s">
        <v>71</v>
      </c>
      <c r="F26" s="32">
        <v>5</v>
      </c>
      <c r="G26" t="s">
        <v>52</v>
      </c>
      <c r="H26" t="s">
        <v>53</v>
      </c>
      <c r="I26" t="s">
        <v>30</v>
      </c>
      <c r="J26">
        <v>11</v>
      </c>
      <c r="L26" t="s">
        <v>3</v>
      </c>
      <c r="M26" t="s">
        <v>54</v>
      </c>
    </row>
    <row r="27" spans="1:13" x14ac:dyDescent="0.3">
      <c r="A27" t="s">
        <v>82</v>
      </c>
      <c r="B27" s="5">
        <v>44343</v>
      </c>
      <c r="C27" s="19">
        <f t="shared" si="0"/>
        <v>0.38670138888888889</v>
      </c>
      <c r="D27" t="s">
        <v>51</v>
      </c>
      <c r="E27" t="s">
        <v>71</v>
      </c>
      <c r="F27" s="32">
        <v>5</v>
      </c>
      <c r="G27" t="s">
        <v>52</v>
      </c>
      <c r="H27" t="s">
        <v>55</v>
      </c>
      <c r="I27" t="s">
        <v>47</v>
      </c>
      <c r="J27">
        <v>11</v>
      </c>
      <c r="L27" t="s">
        <v>3</v>
      </c>
      <c r="M27" t="s">
        <v>56</v>
      </c>
    </row>
    <row r="28" spans="1:13" x14ac:dyDescent="0.3">
      <c r="A28" t="s">
        <v>82</v>
      </c>
      <c r="B28" s="5">
        <v>44343</v>
      </c>
      <c r="C28" s="19">
        <f t="shared" si="0"/>
        <v>0.395625</v>
      </c>
      <c r="D28" t="s">
        <v>51</v>
      </c>
      <c r="E28" t="s">
        <v>71</v>
      </c>
      <c r="F28" s="32">
        <v>5</v>
      </c>
      <c r="G28" t="s">
        <v>52</v>
      </c>
      <c r="H28" t="s">
        <v>57</v>
      </c>
      <c r="I28" t="s">
        <v>2</v>
      </c>
      <c r="J28">
        <v>13</v>
      </c>
      <c r="L28" t="s">
        <v>3</v>
      </c>
      <c r="M28" t="s">
        <v>58</v>
      </c>
    </row>
    <row r="29" spans="1:13" x14ac:dyDescent="0.3">
      <c r="A29" t="s">
        <v>86</v>
      </c>
      <c r="B29" s="5">
        <v>44411</v>
      </c>
      <c r="C29" s="19">
        <f t="shared" si="0"/>
        <v>0.36700231481481482</v>
      </c>
      <c r="D29" t="s">
        <v>42</v>
      </c>
      <c r="E29" t="s">
        <v>71</v>
      </c>
      <c r="F29" s="32">
        <v>1</v>
      </c>
      <c r="G29" t="s">
        <v>43</v>
      </c>
      <c r="H29" t="s">
        <v>44</v>
      </c>
      <c r="I29" t="s">
        <v>2</v>
      </c>
      <c r="J29">
        <v>7</v>
      </c>
      <c r="L29" t="s">
        <v>4</v>
      </c>
      <c r="M29" t="s">
        <v>45</v>
      </c>
    </row>
    <row r="30" spans="1:13" x14ac:dyDescent="0.3">
      <c r="A30" t="s">
        <v>86</v>
      </c>
      <c r="B30" s="5">
        <v>44411</v>
      </c>
      <c r="C30" s="19">
        <f t="shared" si="0"/>
        <v>0.34803240740740743</v>
      </c>
      <c r="D30" t="s">
        <v>42</v>
      </c>
      <c r="E30" t="s">
        <v>71</v>
      </c>
      <c r="F30" s="32">
        <v>1</v>
      </c>
      <c r="G30" t="s">
        <v>43</v>
      </c>
      <c r="H30" t="s">
        <v>46</v>
      </c>
      <c r="I30" t="s">
        <v>47</v>
      </c>
      <c r="J30">
        <v>6</v>
      </c>
      <c r="L30" t="s">
        <v>4</v>
      </c>
      <c r="M30" t="s">
        <v>48</v>
      </c>
    </row>
    <row r="31" spans="1:13" x14ac:dyDescent="0.3">
      <c r="A31" t="s">
        <v>86</v>
      </c>
      <c r="B31" s="5">
        <v>44411</v>
      </c>
      <c r="C31" s="19">
        <f t="shared" si="0"/>
        <v>0.34806712962962966</v>
      </c>
      <c r="D31" t="s">
        <v>42</v>
      </c>
      <c r="E31" t="s">
        <v>71</v>
      </c>
      <c r="F31" s="32">
        <v>1</v>
      </c>
      <c r="G31" t="s">
        <v>43</v>
      </c>
      <c r="H31" t="s">
        <v>49</v>
      </c>
      <c r="I31" t="s">
        <v>47</v>
      </c>
      <c r="J31">
        <v>72</v>
      </c>
      <c r="L31" t="s">
        <v>4</v>
      </c>
      <c r="M31" t="s">
        <v>50</v>
      </c>
    </row>
    <row r="33" spans="3:9" x14ac:dyDescent="0.3">
      <c r="C33" s="19"/>
      <c r="I33" s="15"/>
    </row>
  </sheetData>
  <sortState xmlns:xlrd2="http://schemas.microsoft.com/office/spreadsheetml/2017/richdata2" ref="A8:M31">
    <sortCondition ref="B8:B3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F3FE-B678-407C-B8D0-F3F67DA07BD6}">
  <dimension ref="A1:H30"/>
  <sheetViews>
    <sheetView topLeftCell="A2" zoomScale="92" zoomScaleNormal="70" workbookViewId="0">
      <selection activeCell="J11" sqref="J11"/>
    </sheetView>
  </sheetViews>
  <sheetFormatPr defaultRowHeight="14.4" x14ac:dyDescent="0.3"/>
  <cols>
    <col min="1" max="1" width="9.6640625" bestFit="1" customWidth="1"/>
    <col min="2" max="2" width="10.77734375" style="5" bestFit="1" customWidth="1"/>
    <col min="3" max="3" width="24.44140625" bestFit="1" customWidth="1"/>
    <col min="4" max="4" width="13.88671875" bestFit="1" customWidth="1"/>
    <col min="5" max="5" width="13.109375" bestFit="1" customWidth="1"/>
    <col min="6" max="6" width="18.33203125" bestFit="1" customWidth="1"/>
    <col min="8" max="8" width="8.88671875" style="4"/>
  </cols>
  <sheetData>
    <row r="1" spans="1:8" s="8" customFormat="1" ht="21" x14ac:dyDescent="0.4">
      <c r="A1" s="6" t="s">
        <v>79</v>
      </c>
      <c r="B1" s="7" t="s">
        <v>80</v>
      </c>
      <c r="C1" s="6" t="s">
        <v>76</v>
      </c>
      <c r="D1" s="6" t="s">
        <v>88</v>
      </c>
      <c r="E1" s="6" t="s">
        <v>73</v>
      </c>
      <c r="F1" s="6" t="s">
        <v>75</v>
      </c>
      <c r="H1" s="9"/>
    </row>
    <row r="2" spans="1:8" x14ac:dyDescent="0.3">
      <c r="A2" t="str">
        <f>Metadata!A3</f>
        <v>Honduras</v>
      </c>
      <c r="B2" s="5">
        <f>Metadata!B3</f>
        <v>43017</v>
      </c>
      <c r="C2" t="str">
        <f>Metadata!H3</f>
        <v>20171009_153609_103a</v>
      </c>
      <c r="D2" t="str">
        <f>Metadata!I3</f>
        <v>Dove-C</v>
      </c>
      <c r="E2">
        <f>Metadata!J3</f>
        <v>11</v>
      </c>
      <c r="F2" t="str">
        <f>Metadata!L3</f>
        <v>Yes</v>
      </c>
      <c r="G2">
        <f>SUM(E2:E6)</f>
        <v>140</v>
      </c>
      <c r="H2"/>
    </row>
    <row r="3" spans="1:8" x14ac:dyDescent="0.3">
      <c r="A3" t="str">
        <f>Metadata!A4</f>
        <v>Honduras</v>
      </c>
      <c r="B3" s="5">
        <f>Metadata!B4</f>
        <v>43017</v>
      </c>
      <c r="C3" t="str">
        <f>Metadata!H4</f>
        <v>20171009_153610_103a</v>
      </c>
      <c r="D3" t="str">
        <f>Metadata!I4</f>
        <v>Dove-C</v>
      </c>
      <c r="E3">
        <f>Metadata!J4</f>
        <v>7</v>
      </c>
      <c r="F3" t="str">
        <f>Metadata!L4</f>
        <v>Yes</v>
      </c>
      <c r="H3"/>
    </row>
    <row r="4" spans="1:8" x14ac:dyDescent="0.3">
      <c r="A4" t="str">
        <f>Metadata!A5</f>
        <v>Honduras</v>
      </c>
      <c r="B4" s="5">
        <f>Metadata!B5</f>
        <v>43017</v>
      </c>
      <c r="C4" t="str">
        <f>Metadata!H5</f>
        <v>20171009_153729_103c</v>
      </c>
      <c r="D4" t="str">
        <f>Metadata!I5</f>
        <v>Dove-C</v>
      </c>
      <c r="E4">
        <f>Metadata!J5</f>
        <v>15</v>
      </c>
      <c r="F4" t="str">
        <f>Metadata!L5</f>
        <v>Yes</v>
      </c>
      <c r="H4"/>
    </row>
    <row r="5" spans="1:8" x14ac:dyDescent="0.3">
      <c r="A5" t="str">
        <f>Metadata!A6</f>
        <v>Honduras</v>
      </c>
      <c r="B5" s="5">
        <f>Metadata!B6</f>
        <v>43017</v>
      </c>
      <c r="C5" t="str">
        <f>Metadata!H6</f>
        <v>20171009_153515_0f25</v>
      </c>
      <c r="D5" t="str">
        <f>Metadata!I6</f>
        <v>Dove-C</v>
      </c>
      <c r="E5">
        <f>Metadata!J6</f>
        <v>63</v>
      </c>
      <c r="F5" t="str">
        <f>Metadata!L6</f>
        <v>Yes</v>
      </c>
      <c r="H5"/>
    </row>
    <row r="6" spans="1:8" x14ac:dyDescent="0.3">
      <c r="A6" t="str">
        <f>Metadata!A7</f>
        <v>Honduras</v>
      </c>
      <c r="B6" s="5">
        <f>Metadata!B7</f>
        <v>43017</v>
      </c>
      <c r="C6" t="str">
        <f>Metadata!H7</f>
        <v>20171009_153514_0f25</v>
      </c>
      <c r="D6" t="str">
        <f>Metadata!I7</f>
        <v>Dove-C</v>
      </c>
      <c r="E6">
        <f>Metadata!J7</f>
        <v>44</v>
      </c>
      <c r="F6" t="str">
        <f>Metadata!L7</f>
        <v>No</v>
      </c>
      <c r="H6"/>
    </row>
    <row r="7" spans="1:8" s="1" customFormat="1" x14ac:dyDescent="0.3">
      <c r="A7" s="1" t="str">
        <f>Metadata!A8</f>
        <v>Algeria</v>
      </c>
      <c r="B7" s="10">
        <f>Metadata!B8</f>
        <v>43123</v>
      </c>
      <c r="C7" s="1" t="str">
        <f>Metadata!H8</f>
        <v>20180123_095909_1018</v>
      </c>
      <c r="D7" s="1" t="str">
        <f>Metadata!I8</f>
        <v>Dove-C</v>
      </c>
      <c r="E7" s="1">
        <f>Metadata!J8</f>
        <v>31</v>
      </c>
      <c r="F7" s="1" t="str">
        <f>Metadata!L8</f>
        <v>No</v>
      </c>
      <c r="G7" s="1">
        <f>SUM(E7:E8)</f>
        <v>39</v>
      </c>
      <c r="H7" s="11"/>
    </row>
    <row r="8" spans="1:8" s="1" customFormat="1" x14ac:dyDescent="0.3">
      <c r="A8" s="1" t="str">
        <f>Metadata!A9</f>
        <v>Algeria</v>
      </c>
      <c r="B8" s="10">
        <f>Metadata!B9</f>
        <v>43123</v>
      </c>
      <c r="C8" s="1" t="str">
        <f>Metadata!H9</f>
        <v>20180123_100009_100e</v>
      </c>
      <c r="D8" s="1" t="str">
        <f>Metadata!I9</f>
        <v>Dove-C</v>
      </c>
      <c r="E8" s="1">
        <f>Metadata!J9</f>
        <v>8</v>
      </c>
      <c r="F8" s="1" t="str">
        <f>Metadata!L9</f>
        <v>Yes</v>
      </c>
      <c r="H8" s="11"/>
    </row>
    <row r="9" spans="1:8" x14ac:dyDescent="0.3">
      <c r="A9" t="str">
        <f>Metadata!A10</f>
        <v>Italy</v>
      </c>
      <c r="B9" s="5">
        <f>Metadata!B10</f>
        <v>43336</v>
      </c>
      <c r="C9" t="str">
        <f>Metadata!H10</f>
        <v>20180824_093228_1011</v>
      </c>
      <c r="D9" t="str">
        <f>Metadata!I10</f>
        <v>Dove-C</v>
      </c>
      <c r="E9">
        <f>Metadata!J10</f>
        <v>258</v>
      </c>
      <c r="F9" t="str">
        <f>Metadata!L10</f>
        <v>Yes</v>
      </c>
      <c r="G9">
        <f>SUM(E9:E10)</f>
        <v>351</v>
      </c>
    </row>
    <row r="10" spans="1:8" x14ac:dyDescent="0.3">
      <c r="A10" t="str">
        <f>Metadata!A11</f>
        <v>Italy</v>
      </c>
      <c r="B10" s="5">
        <f>Metadata!B11</f>
        <v>43336</v>
      </c>
      <c r="C10" t="str">
        <f>Metadata!H11</f>
        <v>20180824_093229_1011</v>
      </c>
      <c r="D10" t="str">
        <f>Metadata!I11</f>
        <v>Dove-C</v>
      </c>
      <c r="E10">
        <f>Metadata!J11</f>
        <v>93</v>
      </c>
      <c r="F10" t="str">
        <f>Metadata!L11</f>
        <v>Yes</v>
      </c>
    </row>
    <row r="11" spans="1:8" s="1" customFormat="1" x14ac:dyDescent="0.3">
      <c r="A11" s="1" t="str">
        <f>Metadata!A12</f>
        <v>Syria</v>
      </c>
      <c r="B11" s="10">
        <f>Metadata!B12</f>
        <v>43336</v>
      </c>
      <c r="C11" s="1" t="str">
        <f>Metadata!H12</f>
        <v>20180824_074431_1051</v>
      </c>
      <c r="D11" s="1" t="str">
        <f>Metadata!I12</f>
        <v>Dove-C</v>
      </c>
      <c r="E11" s="1">
        <f>Metadata!J12</f>
        <v>8</v>
      </c>
      <c r="F11" s="1" t="str">
        <f>Metadata!L12</f>
        <v>No</v>
      </c>
      <c r="G11" s="1">
        <f>SUM(E11)</f>
        <v>8</v>
      </c>
      <c r="H11" s="11"/>
    </row>
    <row r="12" spans="1:8" x14ac:dyDescent="0.3">
      <c r="A12" t="str">
        <f>Metadata!A13</f>
        <v>Italy</v>
      </c>
      <c r="B12" s="5">
        <f>Metadata!B13</f>
        <v>43395</v>
      </c>
      <c r="C12" t="str">
        <f>Metadata!H13</f>
        <v>20181022_091141_0e20</v>
      </c>
      <c r="D12" t="str">
        <f>Metadata!I13</f>
        <v>Dove-C</v>
      </c>
      <c r="E12">
        <f>Metadata!J13</f>
        <v>33</v>
      </c>
      <c r="F12" t="str">
        <f>Metadata!L13</f>
        <v>Yes</v>
      </c>
      <c r="G12">
        <f>SUM(E12:E15)</f>
        <v>61</v>
      </c>
    </row>
    <row r="13" spans="1:8" x14ac:dyDescent="0.3">
      <c r="A13" t="str">
        <f>Metadata!A14</f>
        <v>Italy</v>
      </c>
      <c r="B13" s="5">
        <f>Metadata!B14</f>
        <v>43395</v>
      </c>
      <c r="C13" t="str">
        <f>Metadata!H14</f>
        <v>20181022_085429_0f2b</v>
      </c>
      <c r="D13" t="str">
        <f>Metadata!I14</f>
        <v>Dove-C</v>
      </c>
      <c r="E13">
        <f>Metadata!J14</f>
        <v>7</v>
      </c>
      <c r="F13" t="str">
        <f>Metadata!L14</f>
        <v>No</v>
      </c>
    </row>
    <row r="14" spans="1:8" x14ac:dyDescent="0.3">
      <c r="A14" t="str">
        <f>Metadata!A15</f>
        <v>Italy</v>
      </c>
      <c r="B14" s="5">
        <f>Metadata!B15</f>
        <v>43395</v>
      </c>
      <c r="C14" t="str">
        <f>Metadata!H15</f>
        <v>20181022_091552_1002</v>
      </c>
      <c r="D14" t="str">
        <f>Metadata!I15</f>
        <v>Dove-C</v>
      </c>
      <c r="E14">
        <f>Metadata!J15</f>
        <v>18</v>
      </c>
      <c r="F14" t="str">
        <f>Metadata!L15</f>
        <v>No</v>
      </c>
    </row>
    <row r="15" spans="1:8" x14ac:dyDescent="0.3">
      <c r="A15" t="str">
        <f>Metadata!A16</f>
        <v>Italy</v>
      </c>
      <c r="B15" s="5">
        <f>Metadata!B16</f>
        <v>43395</v>
      </c>
      <c r="C15" t="str">
        <f>Metadata!H16</f>
        <v>20181022_091553_1002</v>
      </c>
      <c r="D15" t="str">
        <f>Metadata!I16</f>
        <v>Dove-C</v>
      </c>
      <c r="E15">
        <f>Metadata!J16</f>
        <v>3</v>
      </c>
      <c r="F15" t="str">
        <f>Metadata!L16</f>
        <v>Yes</v>
      </c>
    </row>
    <row r="16" spans="1:8" s="12" customFormat="1" x14ac:dyDescent="0.3">
      <c r="A16" s="12" t="str">
        <f>Metadata!A17</f>
        <v>Italy</v>
      </c>
      <c r="B16" s="13">
        <f>Metadata!B17</f>
        <v>43411</v>
      </c>
      <c r="C16" s="12" t="str">
        <f>Metadata!H17</f>
        <v>20181107_092516_1003</v>
      </c>
      <c r="D16" s="12" t="str">
        <f>Metadata!I17</f>
        <v>Dove-C</v>
      </c>
      <c r="E16" s="12">
        <f>Metadata!J17</f>
        <v>37</v>
      </c>
      <c r="F16" s="12" t="str">
        <f>Metadata!L17</f>
        <v>Yes</v>
      </c>
      <c r="G16" s="12">
        <f>SUM(E16:E17)</f>
        <v>60</v>
      </c>
      <c r="H16" s="14"/>
    </row>
    <row r="17" spans="1:8" s="12" customFormat="1" ht="13.8" customHeight="1" x14ac:dyDescent="0.3">
      <c r="A17" s="12" t="str">
        <f>Metadata!A18</f>
        <v>Italy</v>
      </c>
      <c r="B17" s="13">
        <f>Metadata!B18</f>
        <v>43411</v>
      </c>
      <c r="C17" s="12" t="str">
        <f>Metadata!H18</f>
        <v>20181107_092517_1003</v>
      </c>
      <c r="D17" s="12" t="str">
        <f>Metadata!I18</f>
        <v>Dove-C</v>
      </c>
      <c r="E17" s="12">
        <f>Metadata!J18</f>
        <v>23</v>
      </c>
      <c r="F17" s="12" t="str">
        <f>Metadata!L18</f>
        <v>Yes</v>
      </c>
      <c r="H17" s="14"/>
    </row>
    <row r="18" spans="1:8" x14ac:dyDescent="0.3">
      <c r="A18" t="str">
        <f>Metadata!A19</f>
        <v>France</v>
      </c>
      <c r="B18" s="5">
        <f>Metadata!B19</f>
        <v>43548</v>
      </c>
      <c r="C18" t="str">
        <f>Metadata!H19</f>
        <v>20190324_103208_37_1069</v>
      </c>
      <c r="D18" t="str">
        <f>Metadata!I19</f>
        <v>Dove-R</v>
      </c>
      <c r="E18">
        <f>Metadata!J19</f>
        <v>43</v>
      </c>
      <c r="F18" t="str">
        <f>Metadata!L19</f>
        <v>No</v>
      </c>
      <c r="G18">
        <f>SUM(E18)</f>
        <v>43</v>
      </c>
    </row>
    <row r="19" spans="1:8" s="1" customFormat="1" x14ac:dyDescent="0.3">
      <c r="A19" s="1" t="str">
        <f>Metadata!A20</f>
        <v>Morocco</v>
      </c>
      <c r="B19" s="10">
        <f>Metadata!B20</f>
        <v>43919</v>
      </c>
      <c r="C19" s="1" t="str">
        <f>Metadata!H20</f>
        <v>20200329_104322_1026</v>
      </c>
      <c r="D19" s="1" t="str">
        <f>Metadata!I20</f>
        <v>Dove-C</v>
      </c>
      <c r="E19" s="1">
        <f>Metadata!J20</f>
        <v>6</v>
      </c>
      <c r="F19" s="1" t="str">
        <f>Metadata!L20</f>
        <v>No</v>
      </c>
      <c r="G19" s="1">
        <f>SUM(E19:E20)</f>
        <v>29</v>
      </c>
      <c r="H19" s="11"/>
    </row>
    <row r="20" spans="1:8" s="1" customFormat="1" x14ac:dyDescent="0.3">
      <c r="A20" s="1" t="str">
        <f>Metadata!A21</f>
        <v>Morocco</v>
      </c>
      <c r="B20" s="10">
        <f>Metadata!B21</f>
        <v>43919</v>
      </c>
      <c r="C20" s="1" t="str">
        <f>Metadata!H21</f>
        <v>20200329_104323_1026</v>
      </c>
      <c r="D20" s="1" t="str">
        <f>Metadata!I21</f>
        <v>Dove-C</v>
      </c>
      <c r="E20" s="1">
        <f>Metadata!J21</f>
        <v>23</v>
      </c>
      <c r="F20" s="1" t="str">
        <f>Metadata!L21</f>
        <v>No</v>
      </c>
      <c r="H20" s="11"/>
    </row>
    <row r="21" spans="1:8" x14ac:dyDescent="0.3">
      <c r="A21" t="str">
        <f>Metadata!A22</f>
        <v>Italy</v>
      </c>
      <c r="B21" s="5">
        <f>Metadata!B22</f>
        <v>43976</v>
      </c>
      <c r="C21" t="str">
        <f>Metadata!H22</f>
        <v>20200525_072859_1050</v>
      </c>
      <c r="D21" t="str">
        <f>Metadata!I22</f>
        <v>Dove-C</v>
      </c>
      <c r="E21">
        <f>Metadata!J21</f>
        <v>23</v>
      </c>
      <c r="F21" t="str">
        <f>Metadata!L21</f>
        <v>No</v>
      </c>
      <c r="G21">
        <f>SUM(E21)</f>
        <v>23</v>
      </c>
    </row>
    <row r="22" spans="1:8" s="1" customFormat="1" x14ac:dyDescent="0.3">
      <c r="A22" s="1" t="str">
        <f>Metadata!A23</f>
        <v>Egypt</v>
      </c>
      <c r="B22" s="10">
        <f>Metadata!B23</f>
        <v>44167</v>
      </c>
      <c r="C22" s="1" t="str">
        <f>Metadata!H23</f>
        <v>20201202_075858_57_2264</v>
      </c>
      <c r="D22" s="1" t="str">
        <f>Metadata!I23</f>
        <v>SuperDove</v>
      </c>
      <c r="E22" s="1">
        <f>Metadata!J22</f>
        <v>32</v>
      </c>
      <c r="F22" s="1" t="str">
        <f>Metadata!L22</f>
        <v>No</v>
      </c>
      <c r="G22" s="1">
        <f>SUM(E22)</f>
        <v>32</v>
      </c>
      <c r="H22" s="11"/>
    </row>
    <row r="23" spans="1:8" x14ac:dyDescent="0.3">
      <c r="A23" t="str">
        <f>Metadata!A24</f>
        <v>Greece</v>
      </c>
      <c r="B23" s="5">
        <f>Metadata!B24</f>
        <v>44316</v>
      </c>
      <c r="C23" t="str">
        <f>Metadata!H24</f>
        <v>20210430_082512_56_242d</v>
      </c>
      <c r="D23" t="str">
        <f>Metadata!I24</f>
        <v>SuperDove</v>
      </c>
      <c r="E23">
        <f>Metadata!J23</f>
        <v>54</v>
      </c>
      <c r="F23" t="str">
        <f>Metadata!L23</f>
        <v>No</v>
      </c>
      <c r="G23">
        <f>SUM(E23:E24)</f>
        <v>73</v>
      </c>
    </row>
    <row r="24" spans="1:8" x14ac:dyDescent="0.3">
      <c r="A24" t="str">
        <f>Metadata!A25</f>
        <v>Greece</v>
      </c>
      <c r="B24" s="5">
        <f>Metadata!B25</f>
        <v>44316</v>
      </c>
      <c r="C24" t="str">
        <f>Metadata!H25</f>
        <v>20210430_082515_04_242d</v>
      </c>
      <c r="D24" t="str">
        <f>Metadata!I25</f>
        <v>SuperDove</v>
      </c>
      <c r="E24">
        <f>Metadata!J24</f>
        <v>19</v>
      </c>
      <c r="F24" t="str">
        <f>Metadata!L24</f>
        <v>Yes</v>
      </c>
    </row>
    <row r="25" spans="1:8" s="1" customFormat="1" x14ac:dyDescent="0.3">
      <c r="A25" s="1" t="str">
        <f>Metadata!A26</f>
        <v>Italy</v>
      </c>
      <c r="B25" s="10">
        <f>Metadata!B26</f>
        <v>44343</v>
      </c>
      <c r="C25" s="1" t="str">
        <f>Metadata!H26</f>
        <v>20210527_091242_75_1067</v>
      </c>
      <c r="D25" s="1" t="str">
        <f>Metadata!I26</f>
        <v>Dove-R</v>
      </c>
      <c r="E25" s="1">
        <f>Metadata!J25</f>
        <v>60</v>
      </c>
      <c r="F25" s="1" t="str">
        <f>Metadata!L25</f>
        <v>Yes</v>
      </c>
      <c r="G25" s="1">
        <f>SUM(E25:E27)</f>
        <v>82</v>
      </c>
      <c r="H25" s="11"/>
    </row>
    <row r="26" spans="1:8" s="1" customFormat="1" x14ac:dyDescent="0.3">
      <c r="A26" s="1" t="str">
        <f>Metadata!A27</f>
        <v>Italy</v>
      </c>
      <c r="B26" s="10">
        <f>Metadata!B27</f>
        <v>44343</v>
      </c>
      <c r="C26" s="1" t="str">
        <f>Metadata!H27</f>
        <v>20210527_091651_98_2251</v>
      </c>
      <c r="D26" s="1" t="str">
        <f>Metadata!I27</f>
        <v>SuperDove</v>
      </c>
      <c r="E26" s="1">
        <f>Metadata!J26</f>
        <v>11</v>
      </c>
      <c r="F26" s="1" t="str">
        <f>Metadata!L26</f>
        <v>No</v>
      </c>
      <c r="H26" s="11"/>
    </row>
    <row r="27" spans="1:8" s="1" customFormat="1" x14ac:dyDescent="0.3">
      <c r="A27" s="1" t="str">
        <f>Metadata!A28</f>
        <v>Italy</v>
      </c>
      <c r="B27" s="10">
        <f>Metadata!B28</f>
        <v>44343</v>
      </c>
      <c r="C27" s="1" t="str">
        <f>Metadata!H28</f>
        <v>20210527_092942_101f</v>
      </c>
      <c r="D27" s="1" t="str">
        <f>Metadata!I28</f>
        <v>Dove-C</v>
      </c>
      <c r="E27" s="1">
        <f>Metadata!J27</f>
        <v>11</v>
      </c>
      <c r="F27" s="1" t="str">
        <f>Metadata!L27</f>
        <v>No</v>
      </c>
      <c r="H27" s="11"/>
    </row>
    <row r="28" spans="1:8" x14ac:dyDescent="0.3">
      <c r="A28" t="str">
        <f>Metadata!A29</f>
        <v>Greece</v>
      </c>
      <c r="B28" s="5">
        <f>Metadata!B29</f>
        <v>44411</v>
      </c>
      <c r="C28" t="str">
        <f>Metadata!H29</f>
        <v>20210803_084829_1009</v>
      </c>
      <c r="D28" t="str">
        <f>Metadata!I29</f>
        <v>Dove-C</v>
      </c>
      <c r="E28">
        <f>Metadata!J28</f>
        <v>13</v>
      </c>
      <c r="F28" t="str">
        <f>Metadata!L28</f>
        <v>No</v>
      </c>
      <c r="G28">
        <f>SUM(E28:E30)</f>
        <v>26</v>
      </c>
    </row>
    <row r="29" spans="1:8" x14ac:dyDescent="0.3">
      <c r="A29" t="str">
        <f>Metadata!A30</f>
        <v>Greece</v>
      </c>
      <c r="B29" s="5">
        <f>Metadata!B30</f>
        <v>44411</v>
      </c>
      <c r="C29" t="str">
        <f>Metadata!H30</f>
        <v>20210803_082110_86_2459</v>
      </c>
      <c r="D29" t="str">
        <f>Metadata!I30</f>
        <v>SuperDove</v>
      </c>
      <c r="E29">
        <f>Metadata!J29</f>
        <v>7</v>
      </c>
      <c r="F29" t="str">
        <f>Metadata!L29</f>
        <v>Yes</v>
      </c>
    </row>
    <row r="30" spans="1:8" x14ac:dyDescent="0.3">
      <c r="A30" t="str">
        <f>Metadata!A31</f>
        <v>Greece</v>
      </c>
      <c r="B30" s="5">
        <f>Metadata!B31</f>
        <v>44411</v>
      </c>
      <c r="C30" t="str">
        <f>Metadata!H31</f>
        <v>20210803_082113_34_2459</v>
      </c>
      <c r="D30" t="str">
        <f>Metadata!I31</f>
        <v>SuperDove</v>
      </c>
      <c r="E30">
        <f>Metadata!J30</f>
        <v>6</v>
      </c>
      <c r="F30" t="str">
        <f>Metadata!L30</f>
        <v>Yes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F2F3-F312-4693-994F-6553C193CA35}">
  <dimension ref="A3:C12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6" sqref="C26"/>
    </sheetView>
  </sheetViews>
  <sheetFormatPr defaultRowHeight="14.4" x14ac:dyDescent="0.3"/>
  <cols>
    <col min="1" max="1" width="12.33203125" bestFit="1" customWidth="1"/>
    <col min="3" max="3" width="79.77734375" customWidth="1"/>
  </cols>
  <sheetData>
    <row r="3" spans="1:3" s="3" customFormat="1" ht="21.6" thickBot="1" x14ac:dyDescent="0.45">
      <c r="A3" s="2" t="s">
        <v>64</v>
      </c>
      <c r="B3" s="2" t="s">
        <v>65</v>
      </c>
      <c r="C3" s="2" t="s">
        <v>7</v>
      </c>
    </row>
    <row r="4" spans="1:3" x14ac:dyDescent="0.3">
      <c r="A4" t="s">
        <v>66</v>
      </c>
      <c r="B4">
        <v>1</v>
      </c>
    </row>
    <row r="5" spans="1:3" x14ac:dyDescent="0.3">
      <c r="A5" t="s">
        <v>66</v>
      </c>
      <c r="B5">
        <v>2</v>
      </c>
    </row>
    <row r="6" spans="1:3" x14ac:dyDescent="0.3">
      <c r="A6" t="s">
        <v>66</v>
      </c>
      <c r="B6">
        <v>3</v>
      </c>
    </row>
    <row r="7" spans="1:3" x14ac:dyDescent="0.3">
      <c r="A7" t="s">
        <v>66</v>
      </c>
      <c r="B7">
        <v>4</v>
      </c>
    </row>
    <row r="8" spans="1:3" x14ac:dyDescent="0.3">
      <c r="A8" t="s">
        <v>66</v>
      </c>
      <c r="B8">
        <v>5</v>
      </c>
    </row>
    <row r="9" spans="1:3" x14ac:dyDescent="0.3">
      <c r="A9" t="s">
        <v>66</v>
      </c>
      <c r="B9">
        <v>6</v>
      </c>
    </row>
    <row r="10" spans="1:3" x14ac:dyDescent="0.3">
      <c r="A10" t="s">
        <v>66</v>
      </c>
      <c r="B10">
        <v>7</v>
      </c>
    </row>
    <row r="11" spans="1:3" x14ac:dyDescent="0.3">
      <c r="A11" t="s">
        <v>66</v>
      </c>
      <c r="B11">
        <v>8</v>
      </c>
    </row>
    <row r="12" spans="1:3" x14ac:dyDescent="0.3">
      <c r="A12" t="s">
        <v>66</v>
      </c>
      <c r="B12">
        <v>9</v>
      </c>
    </row>
    <row r="13" spans="1:3" x14ac:dyDescent="0.3">
      <c r="A13" t="s">
        <v>66</v>
      </c>
      <c r="B13">
        <v>10</v>
      </c>
    </row>
    <row r="14" spans="1:3" x14ac:dyDescent="0.3">
      <c r="A14" t="s">
        <v>66</v>
      </c>
      <c r="B14">
        <v>11</v>
      </c>
    </row>
    <row r="15" spans="1:3" x14ac:dyDescent="0.3">
      <c r="A15" t="s">
        <v>66</v>
      </c>
      <c r="B15">
        <v>12</v>
      </c>
    </row>
    <row r="16" spans="1:3" x14ac:dyDescent="0.3">
      <c r="A16" t="s">
        <v>66</v>
      </c>
      <c r="B16">
        <v>13</v>
      </c>
    </row>
    <row r="17" spans="1:2" x14ac:dyDescent="0.3">
      <c r="A17" t="s">
        <v>66</v>
      </c>
      <c r="B17">
        <v>14</v>
      </c>
    </row>
    <row r="18" spans="1:2" x14ac:dyDescent="0.3">
      <c r="A18" t="s">
        <v>66</v>
      </c>
      <c r="B18">
        <v>15</v>
      </c>
    </row>
    <row r="19" spans="1:2" x14ac:dyDescent="0.3">
      <c r="A19" t="s">
        <v>66</v>
      </c>
      <c r="B19">
        <v>16</v>
      </c>
    </row>
    <row r="20" spans="1:2" x14ac:dyDescent="0.3">
      <c r="A20" t="s">
        <v>66</v>
      </c>
      <c r="B20">
        <v>17</v>
      </c>
    </row>
    <row r="21" spans="1:2" x14ac:dyDescent="0.3">
      <c r="A21" t="s">
        <v>66</v>
      </c>
      <c r="B21">
        <v>18</v>
      </c>
    </row>
    <row r="22" spans="1:2" x14ac:dyDescent="0.3">
      <c r="A22" t="s">
        <v>66</v>
      </c>
      <c r="B22">
        <v>19</v>
      </c>
    </row>
    <row r="23" spans="1:2" x14ac:dyDescent="0.3">
      <c r="A23" t="s">
        <v>66</v>
      </c>
      <c r="B23">
        <v>20</v>
      </c>
    </row>
    <row r="24" spans="1:2" x14ac:dyDescent="0.3">
      <c r="A24" t="s">
        <v>66</v>
      </c>
      <c r="B24">
        <v>21</v>
      </c>
    </row>
    <row r="25" spans="1:2" x14ac:dyDescent="0.3">
      <c r="A25" t="s">
        <v>66</v>
      </c>
      <c r="B25">
        <v>22</v>
      </c>
    </row>
    <row r="26" spans="1:2" x14ac:dyDescent="0.3">
      <c r="A26" t="s">
        <v>66</v>
      </c>
      <c r="B26">
        <v>23</v>
      </c>
    </row>
    <row r="27" spans="1:2" x14ac:dyDescent="0.3">
      <c r="A27" t="s">
        <v>66</v>
      </c>
      <c r="B27">
        <v>24</v>
      </c>
    </row>
    <row r="28" spans="1:2" x14ac:dyDescent="0.3">
      <c r="A28" t="s">
        <v>66</v>
      </c>
      <c r="B28">
        <v>25</v>
      </c>
    </row>
    <row r="29" spans="1:2" x14ac:dyDescent="0.3">
      <c r="A29" t="s">
        <v>66</v>
      </c>
      <c r="B29">
        <v>26</v>
      </c>
    </row>
    <row r="30" spans="1:2" x14ac:dyDescent="0.3">
      <c r="A30" t="s">
        <v>66</v>
      </c>
      <c r="B30">
        <v>27</v>
      </c>
    </row>
    <row r="31" spans="1:2" x14ac:dyDescent="0.3">
      <c r="A31" t="s">
        <v>66</v>
      </c>
      <c r="B31">
        <v>28</v>
      </c>
    </row>
    <row r="32" spans="1:2" x14ac:dyDescent="0.3">
      <c r="A32" t="s">
        <v>66</v>
      </c>
      <c r="B32">
        <v>29</v>
      </c>
    </row>
    <row r="33" spans="1:2" x14ac:dyDescent="0.3">
      <c r="A33" t="s">
        <v>66</v>
      </c>
      <c r="B33">
        <v>30</v>
      </c>
    </row>
    <row r="34" spans="1:2" x14ac:dyDescent="0.3">
      <c r="A34" t="s">
        <v>66</v>
      </c>
      <c r="B34">
        <v>31</v>
      </c>
    </row>
    <row r="35" spans="1:2" x14ac:dyDescent="0.3">
      <c r="A35" t="s">
        <v>66</v>
      </c>
      <c r="B35">
        <v>32</v>
      </c>
    </row>
    <row r="36" spans="1:2" x14ac:dyDescent="0.3">
      <c r="A36" t="s">
        <v>66</v>
      </c>
      <c r="B36">
        <v>33</v>
      </c>
    </row>
    <row r="37" spans="1:2" x14ac:dyDescent="0.3">
      <c r="A37" t="s">
        <v>66</v>
      </c>
      <c r="B37">
        <v>34</v>
      </c>
    </row>
    <row r="38" spans="1:2" x14ac:dyDescent="0.3">
      <c r="A38" t="s">
        <v>66</v>
      </c>
      <c r="B38">
        <v>35</v>
      </c>
    </row>
    <row r="39" spans="1:2" x14ac:dyDescent="0.3">
      <c r="A39" t="s">
        <v>66</v>
      </c>
      <c r="B39">
        <v>36</v>
      </c>
    </row>
    <row r="40" spans="1:2" x14ac:dyDescent="0.3">
      <c r="A40" t="s">
        <v>66</v>
      </c>
      <c r="B40">
        <v>37</v>
      </c>
    </row>
    <row r="41" spans="1:2" x14ac:dyDescent="0.3">
      <c r="A41" t="s">
        <v>66</v>
      </c>
      <c r="B41">
        <v>38</v>
      </c>
    </row>
    <row r="42" spans="1:2" x14ac:dyDescent="0.3">
      <c r="A42" t="s">
        <v>66</v>
      </c>
      <c r="B42">
        <v>39</v>
      </c>
    </row>
    <row r="43" spans="1:2" x14ac:dyDescent="0.3">
      <c r="A43" t="s">
        <v>66</v>
      </c>
      <c r="B43">
        <v>40</v>
      </c>
    </row>
    <row r="44" spans="1:2" s="1" customFormat="1" x14ac:dyDescent="0.3"/>
    <row r="45" spans="1:2" x14ac:dyDescent="0.3">
      <c r="A45" t="s">
        <v>72</v>
      </c>
      <c r="B45">
        <v>1</v>
      </c>
    </row>
    <row r="46" spans="1:2" x14ac:dyDescent="0.3">
      <c r="A46" t="s">
        <v>72</v>
      </c>
      <c r="B46">
        <v>2</v>
      </c>
    </row>
    <row r="47" spans="1:2" x14ac:dyDescent="0.3">
      <c r="A47" t="s">
        <v>72</v>
      </c>
      <c r="B47">
        <v>3</v>
      </c>
    </row>
    <row r="48" spans="1:2" x14ac:dyDescent="0.3">
      <c r="A48" t="s">
        <v>72</v>
      </c>
      <c r="B48">
        <v>4</v>
      </c>
    </row>
    <row r="49" spans="1:2" x14ac:dyDescent="0.3">
      <c r="A49" t="s">
        <v>72</v>
      </c>
      <c r="B49">
        <v>5</v>
      </c>
    </row>
    <row r="50" spans="1:2" x14ac:dyDescent="0.3">
      <c r="A50" t="s">
        <v>72</v>
      </c>
      <c r="B50">
        <v>6</v>
      </c>
    </row>
    <row r="51" spans="1:2" x14ac:dyDescent="0.3">
      <c r="A51" t="s">
        <v>72</v>
      </c>
      <c r="B51">
        <v>7</v>
      </c>
    </row>
    <row r="52" spans="1:2" x14ac:dyDescent="0.3">
      <c r="A52" t="s">
        <v>72</v>
      </c>
      <c r="B52">
        <v>8</v>
      </c>
    </row>
    <row r="53" spans="1:2" x14ac:dyDescent="0.3">
      <c r="A53" t="s">
        <v>72</v>
      </c>
      <c r="B53">
        <v>9</v>
      </c>
    </row>
    <row r="54" spans="1:2" x14ac:dyDescent="0.3">
      <c r="A54" t="s">
        <v>72</v>
      </c>
      <c r="B54">
        <v>10</v>
      </c>
    </row>
    <row r="55" spans="1:2" x14ac:dyDescent="0.3">
      <c r="A55" t="s">
        <v>72</v>
      </c>
      <c r="B55">
        <v>11</v>
      </c>
    </row>
    <row r="56" spans="1:2" x14ac:dyDescent="0.3">
      <c r="A56" t="s">
        <v>72</v>
      </c>
      <c r="B56">
        <v>12</v>
      </c>
    </row>
    <row r="57" spans="1:2" x14ac:dyDescent="0.3">
      <c r="A57" t="s">
        <v>72</v>
      </c>
      <c r="B57">
        <v>13</v>
      </c>
    </row>
    <row r="58" spans="1:2" x14ac:dyDescent="0.3">
      <c r="A58" t="s">
        <v>72</v>
      </c>
      <c r="B58">
        <v>14</v>
      </c>
    </row>
    <row r="59" spans="1:2" x14ac:dyDescent="0.3">
      <c r="A59" t="s">
        <v>72</v>
      </c>
      <c r="B59">
        <v>15</v>
      </c>
    </row>
    <row r="60" spans="1:2" x14ac:dyDescent="0.3">
      <c r="A60" t="s">
        <v>72</v>
      </c>
      <c r="B60">
        <v>16</v>
      </c>
    </row>
    <row r="61" spans="1:2" x14ac:dyDescent="0.3">
      <c r="A61" t="s">
        <v>72</v>
      </c>
      <c r="B61">
        <v>17</v>
      </c>
    </row>
    <row r="62" spans="1:2" x14ac:dyDescent="0.3">
      <c r="A62" t="s">
        <v>72</v>
      </c>
      <c r="B62">
        <v>18</v>
      </c>
    </row>
    <row r="63" spans="1:2" x14ac:dyDescent="0.3">
      <c r="A63" t="s">
        <v>72</v>
      </c>
      <c r="B63">
        <v>19</v>
      </c>
    </row>
    <row r="64" spans="1:2" x14ac:dyDescent="0.3">
      <c r="A64" t="s">
        <v>72</v>
      </c>
      <c r="B64">
        <v>20</v>
      </c>
    </row>
    <row r="65" spans="1:2" x14ac:dyDescent="0.3">
      <c r="A65" t="s">
        <v>72</v>
      </c>
      <c r="B65">
        <v>21</v>
      </c>
    </row>
    <row r="66" spans="1:2" x14ac:dyDescent="0.3">
      <c r="A66" t="s">
        <v>72</v>
      </c>
      <c r="B66">
        <v>22</v>
      </c>
    </row>
    <row r="67" spans="1:2" x14ac:dyDescent="0.3">
      <c r="A67" t="s">
        <v>72</v>
      </c>
      <c r="B67">
        <v>23</v>
      </c>
    </row>
    <row r="68" spans="1:2" x14ac:dyDescent="0.3">
      <c r="A68" t="s">
        <v>72</v>
      </c>
      <c r="B68">
        <v>24</v>
      </c>
    </row>
    <row r="69" spans="1:2" x14ac:dyDescent="0.3">
      <c r="A69" t="s">
        <v>72</v>
      </c>
      <c r="B69">
        <v>25</v>
      </c>
    </row>
    <row r="70" spans="1:2" x14ac:dyDescent="0.3">
      <c r="A70" t="s">
        <v>72</v>
      </c>
      <c r="B70">
        <v>26</v>
      </c>
    </row>
    <row r="71" spans="1:2" x14ac:dyDescent="0.3">
      <c r="A71" t="s">
        <v>72</v>
      </c>
      <c r="B71">
        <v>27</v>
      </c>
    </row>
    <row r="72" spans="1:2" x14ac:dyDescent="0.3">
      <c r="A72" t="s">
        <v>72</v>
      </c>
      <c r="B72">
        <v>28</v>
      </c>
    </row>
    <row r="73" spans="1:2" x14ac:dyDescent="0.3">
      <c r="A73" t="s">
        <v>72</v>
      </c>
      <c r="B73">
        <v>29</v>
      </c>
    </row>
    <row r="74" spans="1:2" x14ac:dyDescent="0.3">
      <c r="A74" t="s">
        <v>72</v>
      </c>
      <c r="B74">
        <v>30</v>
      </c>
    </row>
    <row r="75" spans="1:2" x14ac:dyDescent="0.3">
      <c r="A75" t="s">
        <v>72</v>
      </c>
      <c r="B75">
        <v>31</v>
      </c>
    </row>
    <row r="76" spans="1:2" x14ac:dyDescent="0.3">
      <c r="A76" t="s">
        <v>72</v>
      </c>
      <c r="B76">
        <v>32</v>
      </c>
    </row>
    <row r="77" spans="1:2" x14ac:dyDescent="0.3">
      <c r="A77" t="s">
        <v>72</v>
      </c>
      <c r="B77">
        <v>33</v>
      </c>
    </row>
    <row r="78" spans="1:2" x14ac:dyDescent="0.3">
      <c r="A78" t="s">
        <v>72</v>
      </c>
      <c r="B78">
        <v>34</v>
      </c>
    </row>
    <row r="79" spans="1:2" x14ac:dyDescent="0.3">
      <c r="A79" t="s">
        <v>72</v>
      </c>
      <c r="B79">
        <v>35</v>
      </c>
    </row>
    <row r="80" spans="1:2" x14ac:dyDescent="0.3">
      <c r="A80" t="s">
        <v>72</v>
      </c>
      <c r="B80">
        <v>36</v>
      </c>
    </row>
    <row r="81" spans="1:2" x14ac:dyDescent="0.3">
      <c r="A81" t="s">
        <v>72</v>
      </c>
      <c r="B81">
        <v>37</v>
      </c>
    </row>
    <row r="82" spans="1:2" x14ac:dyDescent="0.3">
      <c r="A82" t="s">
        <v>72</v>
      </c>
      <c r="B82">
        <v>38</v>
      </c>
    </row>
    <row r="83" spans="1:2" x14ac:dyDescent="0.3">
      <c r="A83" t="s">
        <v>72</v>
      </c>
      <c r="B83">
        <v>39</v>
      </c>
    </row>
    <row r="84" spans="1:2" x14ac:dyDescent="0.3">
      <c r="A84" t="s">
        <v>72</v>
      </c>
      <c r="B84">
        <v>40</v>
      </c>
    </row>
    <row r="85" spans="1:2" s="1" customFormat="1" x14ac:dyDescent="0.3"/>
    <row r="86" spans="1:2" x14ac:dyDescent="0.3">
      <c r="A86" t="s">
        <v>71</v>
      </c>
      <c r="B86">
        <v>1</v>
      </c>
    </row>
    <row r="87" spans="1:2" x14ac:dyDescent="0.3">
      <c r="A87" t="s">
        <v>71</v>
      </c>
      <c r="B87">
        <v>2</v>
      </c>
    </row>
    <row r="88" spans="1:2" x14ac:dyDescent="0.3">
      <c r="A88" t="s">
        <v>71</v>
      </c>
      <c r="B88">
        <v>3</v>
      </c>
    </row>
    <row r="89" spans="1:2" x14ac:dyDescent="0.3">
      <c r="A89" t="s">
        <v>71</v>
      </c>
      <c r="B89">
        <v>4</v>
      </c>
    </row>
    <row r="90" spans="1:2" x14ac:dyDescent="0.3">
      <c r="A90" t="s">
        <v>71</v>
      </c>
      <c r="B90">
        <v>5</v>
      </c>
    </row>
    <row r="91" spans="1:2" x14ac:dyDescent="0.3">
      <c r="A91" t="s">
        <v>71</v>
      </c>
      <c r="B91">
        <v>6</v>
      </c>
    </row>
    <row r="92" spans="1:2" x14ac:dyDescent="0.3">
      <c r="A92" t="s">
        <v>71</v>
      </c>
      <c r="B92">
        <v>7</v>
      </c>
    </row>
    <row r="93" spans="1:2" x14ac:dyDescent="0.3">
      <c r="A93" t="s">
        <v>71</v>
      </c>
      <c r="B93">
        <v>8</v>
      </c>
    </row>
    <row r="94" spans="1:2" x14ac:dyDescent="0.3">
      <c r="A94" t="s">
        <v>71</v>
      </c>
      <c r="B94">
        <v>9</v>
      </c>
    </row>
    <row r="95" spans="1:2" x14ac:dyDescent="0.3">
      <c r="A95" t="s">
        <v>71</v>
      </c>
      <c r="B95">
        <v>10</v>
      </c>
    </row>
    <row r="96" spans="1:2" x14ac:dyDescent="0.3">
      <c r="A96" t="s">
        <v>71</v>
      </c>
      <c r="B96">
        <v>11</v>
      </c>
    </row>
    <row r="97" spans="1:2" x14ac:dyDescent="0.3">
      <c r="A97" t="s">
        <v>71</v>
      </c>
      <c r="B97">
        <v>12</v>
      </c>
    </row>
    <row r="98" spans="1:2" x14ac:dyDescent="0.3">
      <c r="A98" t="s">
        <v>71</v>
      </c>
      <c r="B98">
        <v>13</v>
      </c>
    </row>
    <row r="99" spans="1:2" x14ac:dyDescent="0.3">
      <c r="A99" t="s">
        <v>71</v>
      </c>
      <c r="B99">
        <v>14</v>
      </c>
    </row>
    <row r="100" spans="1:2" x14ac:dyDescent="0.3">
      <c r="A100" t="s">
        <v>71</v>
      </c>
      <c r="B100">
        <v>15</v>
      </c>
    </row>
    <row r="101" spans="1:2" x14ac:dyDescent="0.3">
      <c r="A101" t="s">
        <v>71</v>
      </c>
      <c r="B101">
        <v>16</v>
      </c>
    </row>
    <row r="102" spans="1:2" x14ac:dyDescent="0.3">
      <c r="A102" t="s">
        <v>71</v>
      </c>
      <c r="B102">
        <v>17</v>
      </c>
    </row>
    <row r="103" spans="1:2" x14ac:dyDescent="0.3">
      <c r="A103" t="s">
        <v>71</v>
      </c>
      <c r="B103">
        <v>18</v>
      </c>
    </row>
    <row r="104" spans="1:2" x14ac:dyDescent="0.3">
      <c r="A104" t="s">
        <v>71</v>
      </c>
      <c r="B104">
        <v>19</v>
      </c>
    </row>
    <row r="105" spans="1:2" x14ac:dyDescent="0.3">
      <c r="A105" t="s">
        <v>71</v>
      </c>
      <c r="B105">
        <v>20</v>
      </c>
    </row>
    <row r="106" spans="1:2" x14ac:dyDescent="0.3">
      <c r="A106" t="s">
        <v>71</v>
      </c>
      <c r="B106">
        <v>21</v>
      </c>
    </row>
    <row r="107" spans="1:2" x14ac:dyDescent="0.3">
      <c r="A107" t="s">
        <v>71</v>
      </c>
      <c r="B107">
        <v>22</v>
      </c>
    </row>
    <row r="108" spans="1:2" x14ac:dyDescent="0.3">
      <c r="A108" t="s">
        <v>71</v>
      </c>
      <c r="B108">
        <v>23</v>
      </c>
    </row>
    <row r="109" spans="1:2" x14ac:dyDescent="0.3">
      <c r="A109" t="s">
        <v>71</v>
      </c>
      <c r="B109">
        <v>24</v>
      </c>
    </row>
    <row r="110" spans="1:2" x14ac:dyDescent="0.3">
      <c r="A110" t="s">
        <v>71</v>
      </c>
      <c r="B110">
        <v>25</v>
      </c>
    </row>
    <row r="111" spans="1:2" x14ac:dyDescent="0.3">
      <c r="A111" t="s">
        <v>71</v>
      </c>
      <c r="B111">
        <v>26</v>
      </c>
    </row>
    <row r="112" spans="1:2" x14ac:dyDescent="0.3">
      <c r="A112" t="s">
        <v>71</v>
      </c>
      <c r="B112">
        <v>27</v>
      </c>
    </row>
    <row r="113" spans="1:2" x14ac:dyDescent="0.3">
      <c r="A113" t="s">
        <v>71</v>
      </c>
      <c r="B113">
        <v>28</v>
      </c>
    </row>
    <row r="114" spans="1:2" x14ac:dyDescent="0.3">
      <c r="A114" t="s">
        <v>71</v>
      </c>
      <c r="B114">
        <v>29</v>
      </c>
    </row>
    <row r="115" spans="1:2" x14ac:dyDescent="0.3">
      <c r="A115" t="s">
        <v>71</v>
      </c>
      <c r="B115">
        <v>30</v>
      </c>
    </row>
    <row r="116" spans="1:2" x14ac:dyDescent="0.3">
      <c r="A116" t="s">
        <v>71</v>
      </c>
      <c r="B116">
        <v>31</v>
      </c>
    </row>
    <row r="117" spans="1:2" x14ac:dyDescent="0.3">
      <c r="A117" t="s">
        <v>71</v>
      </c>
      <c r="B117">
        <v>32</v>
      </c>
    </row>
    <row r="118" spans="1:2" x14ac:dyDescent="0.3">
      <c r="A118" t="s">
        <v>71</v>
      </c>
      <c r="B118">
        <v>33</v>
      </c>
    </row>
    <row r="119" spans="1:2" x14ac:dyDescent="0.3">
      <c r="A119" t="s">
        <v>71</v>
      </c>
      <c r="B119">
        <v>34</v>
      </c>
    </row>
    <row r="120" spans="1:2" x14ac:dyDescent="0.3">
      <c r="A120" t="s">
        <v>71</v>
      </c>
      <c r="B120">
        <v>35</v>
      </c>
    </row>
    <row r="121" spans="1:2" x14ac:dyDescent="0.3">
      <c r="A121" t="s">
        <v>71</v>
      </c>
      <c r="B121">
        <v>36</v>
      </c>
    </row>
    <row r="122" spans="1:2" x14ac:dyDescent="0.3">
      <c r="A122" t="s">
        <v>71</v>
      </c>
      <c r="B122">
        <v>37</v>
      </c>
    </row>
    <row r="123" spans="1:2" x14ac:dyDescent="0.3">
      <c r="A123" t="s">
        <v>71</v>
      </c>
      <c r="B123">
        <v>38</v>
      </c>
    </row>
    <row r="124" spans="1:2" x14ac:dyDescent="0.3">
      <c r="A124" t="s">
        <v>71</v>
      </c>
      <c r="B124">
        <v>39</v>
      </c>
    </row>
    <row r="125" spans="1:2" x14ac:dyDescent="0.3">
      <c r="A125" t="s">
        <v>71</v>
      </c>
      <c r="B1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Metadata</vt:lpstr>
      <vt:lpstr>Abridged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Dalen</dc:creator>
  <cp:lastModifiedBy>Dalen, Joost van</cp:lastModifiedBy>
  <dcterms:created xsi:type="dcterms:W3CDTF">2025-01-16T14:04:01Z</dcterms:created>
  <dcterms:modified xsi:type="dcterms:W3CDTF">2025-02-27T13:40:52Z</dcterms:modified>
</cp:coreProperties>
</file>