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oaiti\package\build\sanari\"/>
    </mc:Choice>
  </mc:AlternateContent>
  <xr:revisionPtr revIDLastSave="0" documentId="13_ncr:1_{D6CB3DC2-176D-4E17-9013-180C7B1CEF17}" xr6:coauthVersionLast="46" xr6:coauthVersionMax="46" xr10:uidLastSave="{00000000-0000-0000-0000-000000000000}"/>
  <bookViews>
    <workbookView xWindow="0" yWindow="105" windowWidth="14400" windowHeight="11835" xr2:uid="{DCBB8D3A-5E72-4F12-96BB-EE1B8EC0E3F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M3" i="2" s="1"/>
  <c r="P4" i="2"/>
  <c r="M4" i="2" s="1"/>
  <c r="P5" i="2"/>
  <c r="M5" i="2" s="1"/>
  <c r="P6" i="2"/>
  <c r="P7" i="2"/>
  <c r="M6" i="2" s="1"/>
  <c r="P8" i="2"/>
  <c r="M7" i="2" s="1"/>
  <c r="P9" i="2"/>
  <c r="M8" i="2"/>
  <c r="M9" i="2"/>
  <c r="K3" i="2"/>
  <c r="K4" i="2"/>
  <c r="K5" i="2"/>
  <c r="K6" i="2"/>
  <c r="K7" i="2"/>
  <c r="K8" i="2"/>
  <c r="K9" i="2"/>
  <c r="F3" i="2"/>
  <c r="F4" i="2"/>
  <c r="F5" i="2"/>
  <c r="G33" i="1"/>
  <c r="G34" i="1"/>
  <c r="G35" i="1"/>
  <c r="G36" i="1"/>
  <c r="G37" i="1"/>
  <c r="G38" i="1"/>
  <c r="G39" i="1"/>
  <c r="G40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L17" i="1"/>
  <c r="L16" i="1"/>
  <c r="J17" i="1"/>
  <c r="J16" i="1"/>
  <c r="L15" i="1"/>
  <c r="J15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L6" i="1"/>
  <c r="L7" i="1"/>
  <c r="L8" i="1"/>
  <c r="L9" i="1"/>
  <c r="L10" i="1"/>
  <c r="L11" i="1"/>
  <c r="L12" i="1"/>
  <c r="L13" i="1"/>
  <c r="L14" i="1"/>
  <c r="L5" i="1"/>
  <c r="J6" i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<sst xmlns="http://schemas.openxmlformats.org/spreadsheetml/2006/main" count="62" uniqueCount="36">
  <si>
    <t>Modul</t>
  </si>
  <si>
    <t>ID</t>
  </si>
  <si>
    <t>Application</t>
  </si>
  <si>
    <t>Administrator</t>
  </si>
  <si>
    <t>Admin</t>
  </si>
  <si>
    <t>User</t>
  </si>
  <si>
    <t>Auth</t>
  </si>
  <si>
    <t>Dashboard</t>
  </si>
  <si>
    <t>Index</t>
  </si>
  <si>
    <t>Login</t>
  </si>
  <si>
    <t>Register</t>
  </si>
  <si>
    <t>Logout</t>
  </si>
  <si>
    <t>Profile</t>
  </si>
  <si>
    <t>ID Application</t>
  </si>
  <si>
    <t>ID Modul</t>
  </si>
  <si>
    <t>GET</t>
  </si>
  <si>
    <t>POST</t>
  </si>
  <si>
    <t>DELETE</t>
  </si>
  <si>
    <t>user</t>
  </si>
  <si>
    <t>id</t>
  </si>
  <si>
    <t>name</t>
  </si>
  <si>
    <t>Developer</t>
  </si>
  <si>
    <t>userId</t>
  </si>
  <si>
    <t>username</t>
  </si>
  <si>
    <t>auth account</t>
  </si>
  <si>
    <t>developer</t>
  </si>
  <si>
    <t>admin</t>
  </si>
  <si>
    <t>dashboard</t>
  </si>
  <si>
    <t>auth user role</t>
  </si>
  <si>
    <t>roleId</t>
  </si>
  <si>
    <t>role</t>
  </si>
  <si>
    <t>groupId</t>
  </si>
  <si>
    <t>group</t>
  </si>
  <si>
    <t>permissionId</t>
  </si>
  <si>
    <t>permission</t>
  </si>
  <si>
    <t>develover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</si>
</sst>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4E2B94-074B-432F-9ECD-CB39E16B6E79}" name="user" displayName="user" ref="A2:B5" totalsRowShown="0" headerRowDxfId="24" dataDxfId="23">
  <autoFilter ref="A2:B5" xr:uid="{CD8DCEDC-3E40-4F30-AA23-2420F32F6E50}"/>
  <tableColumns count="2">
    <tableColumn id="1" xr3:uid="{A76A1A4A-4C36-416D-BA94-793A2009121E}" name="id" dataDxfId="22"/>
    <tableColumn id="2" xr3:uid="{59F7767E-0916-45DA-90A4-F44B82764A56}" name="name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074691-DB7C-44F3-8A53-7FF2C4FF5C70}" name="auth_account" displayName="auth_account" ref="D2:G5" totalsRowShown="0" headerRowDxfId="20" dataDxfId="19">
  <autoFilter ref="D2:G5" xr:uid="{2A7EBEB3-A015-431A-B7FD-8B37024BDF1D}"/>
  <tableColumns count="4">
    <tableColumn id="1" xr3:uid="{A1DC7FB6-A67B-4B1D-B001-104DD90F048B}" name="id" dataDxfId="18"/>
    <tableColumn id="2" xr3:uid="{FE51F8CF-CA4F-4508-95E1-CF77463EEF9C}" name="userId" dataDxfId="17"/>
    <tableColumn id="3" xr3:uid="{4B76F5A6-33A2-436E-8961-832F60D359FC}" name="user" dataDxfId="16">
      <calculatedColumnFormula>IFERROR(VLOOKUP(auth_account[[#This Row],[userId]],user[],2,),"")</calculatedColumnFormula>
    </tableColumn>
    <tableColumn id="4" xr3:uid="{12909C54-57AE-437B-90F9-74CDA90A7BB6}" name="username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DA6B2D-DDC2-4DCB-8977-42788AA76E7B}" name="auth_user_role" displayName="auth_user_role" ref="I2:M8" totalsRowShown="0" headerRowDxfId="14" dataDxfId="13">
  <autoFilter ref="I2:M8" xr:uid="{060C7CFE-44F4-4AF8-ABEF-E253193C90DE}"/>
  <tableColumns count="5">
    <tableColumn id="1" xr3:uid="{307227C2-EAE6-4B58-8699-979662CEC9EF}" name="id" dataDxfId="12"/>
    <tableColumn id="2" xr3:uid="{8FD90401-A215-470C-995F-5BFEAD782D15}" name="userId" dataDxfId="11"/>
    <tableColumn id="3" xr3:uid="{0E92F5E7-4B9D-4711-8EDC-4A6B36CEC329}" name="user" dataDxfId="10">
      <calculatedColumnFormula>IFERROR(VLOOKUP(auth_user_role[[#This Row],[userId]],auth_account[],4,),"")</calculatedColumnFormula>
    </tableColumn>
    <tableColumn id="4" xr3:uid="{FDC2DF35-787D-4AE3-87D8-616C72805A06}" name="roleId" dataDxfId="9"/>
    <tableColumn id="5" xr3:uid="{226AF5AB-3DB2-4569-B9E7-F5AC264C3258}" name="role" dataDxfId="8">
      <calculatedColumnFormula>IFERROR(VLOOKUP(auth_user_role[[#This Row],[roleId]],auth_role[],2),"")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C4BF57-0A7D-47BD-812D-C207C36E3934}" name="auth_role" displayName="auth_role" ref="O2:T9" totalsRowShown="0" headerRowDxfId="7" dataDxfId="6">
  <autoFilter ref="O2:T9" xr:uid="{692988DE-E535-45C0-B6E3-A6F3F162764C}"/>
  <tableColumns count="6">
    <tableColumn id="1" xr3:uid="{BA0D0327-C679-453C-9330-E3C2C258AD7D}" name="id" dataDxfId="5"/>
    <tableColumn id="6" xr3:uid="{6D37B77F-56FE-43D1-B7AB-525094507925}" name="name" dataDxfId="4">
      <calculatedColumnFormula>_xlfn.CONCAT(auth_role[[#This Row],[group]]," - ",auth_role[[#This Row],[permission]])</calculatedColumnFormula>
    </tableColumn>
    <tableColumn id="2" xr3:uid="{949894EE-4DD3-48B0-A21D-09CFAE17E9B8}" name="groupId" dataDxfId="3"/>
    <tableColumn id="3" xr3:uid="{EB01C817-8953-4B3E-9210-E706EA47BD45}" name="group" dataDxfId="2"/>
    <tableColumn id="4" xr3:uid="{64DF86AD-A1EA-45EB-9D0C-E9BB489506EB}" name="permissionId" dataDxfId="1"/>
    <tableColumn id="5" xr3:uid="{6AAA9F64-F94D-4E17-91C6-13B2C8323997}" name="permiss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9D20B-33A9-4D32-B9E5-6151BD68BF07}">
  <dimension ref="A4:L40"/>
  <sheetViews>
    <sheetView tabSelected="1" workbookViewId="0">
      <selection activeCell="F14" sqref="F14"/>
    </sheetView>
  </sheetViews>
  <sheetFormatPr defaultRowHeight="15" x14ac:dyDescent="0.25"/>
  <cols>
    <col min="1" max="1" width="4.140625" customWidth="1"/>
    <col min="2" max="2" width="18.5703125" customWidth="1"/>
    <col min="3" max="4" width="4.140625" customWidth="1"/>
    <col min="5" max="5" width="18.28515625" customWidth="1"/>
    <col min="6" max="6" width="2.42578125" customWidth="1"/>
    <col min="7" max="7" width="3.7109375" customWidth="1"/>
    <col min="8" max="8" width="7.140625" bestFit="1" customWidth="1"/>
    <col min="9" max="9" width="6.140625" customWidth="1"/>
    <col min="10" max="10" width="14.140625" customWidth="1"/>
    <col min="11" max="11" width="5.85546875" customWidth="1"/>
    <col min="12" max="12" width="14.140625" customWidth="1"/>
    <col min="13" max="13" width="10.28515625" customWidth="1"/>
  </cols>
  <sheetData>
    <row r="4" spans="1:12" x14ac:dyDescent="0.25">
      <c r="A4" t="s">
        <v>1</v>
      </c>
      <c r="B4" t="s">
        <v>2</v>
      </c>
      <c r="D4" t="s">
        <v>1</v>
      </c>
      <c r="E4" t="s">
        <v>0</v>
      </c>
      <c r="G4" t="s">
        <v>1</v>
      </c>
      <c r="I4" t="s">
        <v>13</v>
      </c>
      <c r="J4" t="s">
        <v>2</v>
      </c>
      <c r="K4" t="s">
        <v>14</v>
      </c>
      <c r="L4" t="s">
        <v>0</v>
      </c>
    </row>
    <row r="5" spans="1:12" x14ac:dyDescent="0.25">
      <c r="A5">
        <v>1</v>
      </c>
      <c r="B5" t="s">
        <v>6</v>
      </c>
      <c r="D5">
        <v>1</v>
      </c>
      <c r="E5" t="s">
        <v>8</v>
      </c>
      <c r="G5">
        <f>IF(H5&lt;&gt;"",IFERROR(1+G4,1),"")</f>
        <v>1</v>
      </c>
      <c r="H5" t="s">
        <v>15</v>
      </c>
      <c r="I5">
        <v>1</v>
      </c>
      <c r="J5" t="str">
        <f>IFERROR(VLOOKUP(I5,$A$4:$B$9,2,),"")</f>
        <v>Auth</v>
      </c>
      <c r="K5">
        <v>1</v>
      </c>
      <c r="L5" t="str">
        <f>IFERROR(VLOOKUP(K5,$D$5:$E$9,2,),"")</f>
        <v>Index</v>
      </c>
    </row>
    <row r="6" spans="1:12" x14ac:dyDescent="0.25">
      <c r="A6">
        <v>2</v>
      </c>
      <c r="B6" t="s">
        <v>3</v>
      </c>
      <c r="D6">
        <v>2</v>
      </c>
      <c r="E6" t="s">
        <v>9</v>
      </c>
      <c r="G6">
        <f t="shared" ref="G6:G40" si="0">IF(H6&lt;&gt;"",IFERROR(1+G5,1),"")</f>
        <v>2</v>
      </c>
      <c r="H6" t="s">
        <v>15</v>
      </c>
      <c r="I6">
        <v>1</v>
      </c>
      <c r="J6" t="str">
        <f t="shared" ref="J6:J17" si="1">IFERROR(VLOOKUP(I6,$A$4:$B$9,2,),"")</f>
        <v>Auth</v>
      </c>
      <c r="K6">
        <v>2</v>
      </c>
      <c r="L6" t="str">
        <f t="shared" ref="L6:L17" si="2">IFERROR(VLOOKUP(K6,$D$5:$E$9,2,),"")</f>
        <v>Login</v>
      </c>
    </row>
    <row r="7" spans="1:12" x14ac:dyDescent="0.25">
      <c r="A7">
        <v>3</v>
      </c>
      <c r="B7" t="s">
        <v>4</v>
      </c>
      <c r="D7">
        <v>3</v>
      </c>
      <c r="E7" t="s">
        <v>10</v>
      </c>
      <c r="G7">
        <f t="shared" si="0"/>
        <v>3</v>
      </c>
      <c r="H7" t="s">
        <v>16</v>
      </c>
      <c r="I7">
        <v>1</v>
      </c>
      <c r="J7" t="str">
        <f t="shared" si="1"/>
        <v>Auth</v>
      </c>
      <c r="K7">
        <v>2</v>
      </c>
      <c r="L7" t="str">
        <f t="shared" si="2"/>
        <v>Login</v>
      </c>
    </row>
    <row r="8" spans="1:12" x14ac:dyDescent="0.25">
      <c r="A8">
        <v>4</v>
      </c>
      <c r="B8" t="s">
        <v>5</v>
      </c>
      <c r="D8">
        <v>4</v>
      </c>
      <c r="E8" t="s">
        <v>11</v>
      </c>
      <c r="G8">
        <f t="shared" si="0"/>
        <v>4</v>
      </c>
      <c r="H8" t="s">
        <v>15</v>
      </c>
      <c r="I8">
        <v>1</v>
      </c>
      <c r="J8" t="str">
        <f t="shared" si="1"/>
        <v>Auth</v>
      </c>
      <c r="K8">
        <v>3</v>
      </c>
      <c r="L8" t="str">
        <f t="shared" si="2"/>
        <v>Register</v>
      </c>
    </row>
    <row r="9" spans="1:12" x14ac:dyDescent="0.25">
      <c r="A9">
        <v>5</v>
      </c>
      <c r="B9" t="s">
        <v>7</v>
      </c>
      <c r="D9">
        <v>5</v>
      </c>
      <c r="E9" t="s">
        <v>12</v>
      </c>
      <c r="G9">
        <f t="shared" si="0"/>
        <v>5</v>
      </c>
      <c r="H9" t="s">
        <v>16</v>
      </c>
      <c r="I9">
        <v>1</v>
      </c>
      <c r="J9" t="str">
        <f t="shared" si="1"/>
        <v>Auth</v>
      </c>
      <c r="K9">
        <v>3</v>
      </c>
      <c r="L9" t="str">
        <f t="shared" si="2"/>
        <v>Register</v>
      </c>
    </row>
    <row r="10" spans="1:12" x14ac:dyDescent="0.25">
      <c r="G10">
        <f t="shared" si="0"/>
        <v>6</v>
      </c>
      <c r="H10" t="s">
        <v>17</v>
      </c>
      <c r="I10">
        <v>1</v>
      </c>
      <c r="J10" t="str">
        <f t="shared" si="1"/>
        <v>Auth</v>
      </c>
      <c r="K10">
        <v>4</v>
      </c>
      <c r="L10" t="str">
        <f t="shared" si="2"/>
        <v>Logout</v>
      </c>
    </row>
    <row r="11" spans="1:12" x14ac:dyDescent="0.25">
      <c r="A11">
        <v>1</v>
      </c>
      <c r="B11" t="s">
        <v>35</v>
      </c>
      <c r="G11">
        <f t="shared" si="0"/>
        <v>7</v>
      </c>
      <c r="H11" t="s">
        <v>15</v>
      </c>
      <c r="I11">
        <v>2</v>
      </c>
      <c r="J11" t="str">
        <f t="shared" si="1"/>
        <v>Administrator</v>
      </c>
      <c r="K11">
        <v>1</v>
      </c>
      <c r="L11" t="str">
        <f t="shared" si="2"/>
        <v>Index</v>
      </c>
    </row>
    <row r="12" spans="1:12" x14ac:dyDescent="0.25">
      <c r="A12">
        <v>2</v>
      </c>
      <c r="B12" t="s">
        <v>26</v>
      </c>
      <c r="G12">
        <f t="shared" si="0"/>
        <v>8</v>
      </c>
      <c r="H12" t="s">
        <v>15</v>
      </c>
      <c r="I12">
        <v>3</v>
      </c>
      <c r="J12" t="str">
        <f t="shared" si="1"/>
        <v>Admin</v>
      </c>
      <c r="K12">
        <v>1</v>
      </c>
      <c r="L12" t="str">
        <f t="shared" si="2"/>
        <v>Index</v>
      </c>
    </row>
    <row r="13" spans="1:12" x14ac:dyDescent="0.25">
      <c r="A13">
        <v>3</v>
      </c>
      <c r="B13" t="s">
        <v>18</v>
      </c>
      <c r="G13">
        <f t="shared" si="0"/>
        <v>9</v>
      </c>
      <c r="H13" t="s">
        <v>15</v>
      </c>
      <c r="I13">
        <v>4</v>
      </c>
      <c r="J13" t="str">
        <f t="shared" si="1"/>
        <v>User</v>
      </c>
      <c r="K13">
        <v>1</v>
      </c>
      <c r="L13" t="str">
        <f t="shared" si="2"/>
        <v>Index</v>
      </c>
    </row>
    <row r="14" spans="1:12" x14ac:dyDescent="0.25">
      <c r="A14">
        <v>4</v>
      </c>
      <c r="B14" t="s">
        <v>27</v>
      </c>
      <c r="G14">
        <f t="shared" si="0"/>
        <v>10</v>
      </c>
      <c r="H14" t="s">
        <v>15</v>
      </c>
      <c r="I14">
        <v>5</v>
      </c>
      <c r="J14" t="str">
        <f t="shared" si="1"/>
        <v>Dashboard</v>
      </c>
      <c r="K14">
        <v>1</v>
      </c>
      <c r="L14" t="str">
        <f t="shared" si="2"/>
        <v>Index</v>
      </c>
    </row>
    <row r="15" spans="1:12" x14ac:dyDescent="0.25">
      <c r="G15">
        <f t="shared" si="0"/>
        <v>11</v>
      </c>
      <c r="H15" t="s">
        <v>15</v>
      </c>
      <c r="I15">
        <v>2</v>
      </c>
      <c r="J15" t="str">
        <f t="shared" si="1"/>
        <v>Administrator</v>
      </c>
      <c r="K15">
        <v>5</v>
      </c>
      <c r="L15" t="str">
        <f t="shared" si="2"/>
        <v>Profile</v>
      </c>
    </row>
    <row r="16" spans="1:12" x14ac:dyDescent="0.25">
      <c r="G16">
        <f t="shared" si="0"/>
        <v>12</v>
      </c>
      <c r="H16" t="s">
        <v>15</v>
      </c>
      <c r="I16">
        <v>3</v>
      </c>
      <c r="J16" t="str">
        <f t="shared" si="1"/>
        <v>Admin</v>
      </c>
      <c r="K16">
        <v>5</v>
      </c>
      <c r="L16" t="str">
        <f t="shared" si="2"/>
        <v>Profile</v>
      </c>
    </row>
    <row r="17" spans="7:12" x14ac:dyDescent="0.25">
      <c r="G17">
        <f t="shared" si="0"/>
        <v>13</v>
      </c>
      <c r="H17" t="s">
        <v>15</v>
      </c>
      <c r="I17">
        <v>4</v>
      </c>
      <c r="J17" t="str">
        <f t="shared" si="1"/>
        <v>User</v>
      </c>
      <c r="K17">
        <v>5</v>
      </c>
      <c r="L17" t="str">
        <f t="shared" si="2"/>
        <v>Profile</v>
      </c>
    </row>
    <row r="18" spans="7:12" x14ac:dyDescent="0.25">
      <c r="G18" t="str">
        <f t="shared" si="0"/>
        <v/>
      </c>
    </row>
    <row r="19" spans="7:12" x14ac:dyDescent="0.25">
      <c r="G19" t="str">
        <f t="shared" si="0"/>
        <v/>
      </c>
    </row>
    <row r="20" spans="7:12" x14ac:dyDescent="0.25">
      <c r="G20" t="str">
        <f t="shared" si="0"/>
        <v/>
      </c>
    </row>
    <row r="21" spans="7:12" x14ac:dyDescent="0.25">
      <c r="G21" t="str">
        <f t="shared" si="0"/>
        <v/>
      </c>
    </row>
    <row r="22" spans="7:12" x14ac:dyDescent="0.25">
      <c r="G22" t="str">
        <f t="shared" si="0"/>
        <v/>
      </c>
    </row>
    <row r="23" spans="7:12" x14ac:dyDescent="0.25">
      <c r="G23" t="str">
        <f t="shared" si="0"/>
        <v/>
      </c>
    </row>
    <row r="24" spans="7:12" x14ac:dyDescent="0.25">
      <c r="G24" t="str">
        <f t="shared" si="0"/>
        <v/>
      </c>
    </row>
    <row r="25" spans="7:12" x14ac:dyDescent="0.25">
      <c r="G25" t="str">
        <f t="shared" si="0"/>
        <v/>
      </c>
    </row>
    <row r="26" spans="7:12" x14ac:dyDescent="0.25">
      <c r="G26" t="str">
        <f t="shared" si="0"/>
        <v/>
      </c>
    </row>
    <row r="27" spans="7:12" x14ac:dyDescent="0.25">
      <c r="G27" t="str">
        <f t="shared" si="0"/>
        <v/>
      </c>
    </row>
    <row r="28" spans="7:12" x14ac:dyDescent="0.25">
      <c r="G28" t="str">
        <f t="shared" si="0"/>
        <v/>
      </c>
    </row>
    <row r="29" spans="7:12" x14ac:dyDescent="0.25">
      <c r="G29" t="str">
        <f t="shared" si="0"/>
        <v/>
      </c>
    </row>
    <row r="30" spans="7:12" x14ac:dyDescent="0.25">
      <c r="G30" t="str">
        <f t="shared" si="0"/>
        <v/>
      </c>
    </row>
    <row r="31" spans="7:12" x14ac:dyDescent="0.25">
      <c r="G31" t="str">
        <f t="shared" si="0"/>
        <v/>
      </c>
    </row>
    <row r="32" spans="7:12" x14ac:dyDescent="0.25">
      <c r="G32" t="str">
        <f t="shared" si="0"/>
        <v/>
      </c>
    </row>
    <row r="33" spans="7:7" x14ac:dyDescent="0.25">
      <c r="G33" t="str">
        <f>IF(H33&lt;&gt;"",IFERROR(1+G32,1),"")</f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B471B-A8A8-42E5-B9B4-D8A7E3FD0C7F}">
  <dimension ref="A1:T9"/>
  <sheetViews>
    <sheetView workbookViewId="0">
      <selection activeCell="P11" sqref="P11"/>
    </sheetView>
  </sheetViews>
  <sheetFormatPr defaultRowHeight="15" x14ac:dyDescent="0.25"/>
  <cols>
    <col min="1" max="1" width="7.28515625" style="2" bestFit="1" customWidth="1"/>
    <col min="2" max="2" width="16.7109375" style="3" customWidth="1"/>
    <col min="3" max="3" width="2.85546875" style="2" customWidth="1"/>
    <col min="4" max="4" width="14" style="2" customWidth="1"/>
    <col min="5" max="5" width="11.140625" style="2" bestFit="1" customWidth="1"/>
    <col min="6" max="7" width="16.140625" style="3" customWidth="1"/>
    <col min="8" max="8" width="3.140625" style="2" customWidth="1"/>
    <col min="9" max="9" width="7.28515625" style="2" bestFit="1" customWidth="1"/>
    <col min="10" max="10" width="11.140625" style="2" bestFit="1" customWidth="1"/>
    <col min="11" max="11" width="12.7109375" style="3" customWidth="1"/>
    <col min="12" max="12" width="10.85546875" style="2" bestFit="1" customWidth="1"/>
    <col min="13" max="13" width="9.140625" style="2"/>
    <col min="14" max="14" width="2.5703125" style="2" customWidth="1"/>
    <col min="15" max="15" width="9.140625" style="2"/>
    <col min="16" max="16" width="10.5703125" style="2" customWidth="1"/>
    <col min="17" max="17" width="10" style="2" customWidth="1"/>
    <col min="18" max="18" width="9.140625" style="2"/>
    <col min="19" max="19" width="14.7109375" style="2" customWidth="1"/>
    <col min="20" max="20" width="13" style="2" customWidth="1"/>
    <col min="21" max="16384" width="9.140625" style="2"/>
  </cols>
  <sheetData>
    <row r="1" spans="1:20" x14ac:dyDescent="0.25">
      <c r="A1" s="4" t="s">
        <v>18</v>
      </c>
      <c r="B1" s="4"/>
      <c r="C1" s="1"/>
      <c r="D1" s="4" t="s">
        <v>24</v>
      </c>
      <c r="E1" s="4"/>
      <c r="F1" s="4"/>
      <c r="G1" s="4"/>
      <c r="I1" s="4" t="s">
        <v>28</v>
      </c>
      <c r="J1" s="4"/>
      <c r="K1" s="4"/>
      <c r="L1" s="4"/>
      <c r="M1" s="4"/>
    </row>
    <row r="2" spans="1:20" x14ac:dyDescent="0.25">
      <c r="A2" s="2" t="s">
        <v>19</v>
      </c>
      <c r="B2" s="2" t="s">
        <v>20</v>
      </c>
      <c r="D2" s="2" t="s">
        <v>19</v>
      </c>
      <c r="E2" s="2" t="s">
        <v>22</v>
      </c>
      <c r="F2" s="2" t="s">
        <v>18</v>
      </c>
      <c r="G2" s="2" t="s">
        <v>23</v>
      </c>
      <c r="I2" s="2" t="s">
        <v>19</v>
      </c>
      <c r="J2" s="2" t="s">
        <v>22</v>
      </c>
      <c r="K2" s="3" t="s">
        <v>18</v>
      </c>
      <c r="L2" s="2" t="s">
        <v>29</v>
      </c>
      <c r="M2" s="2" t="s">
        <v>30</v>
      </c>
      <c r="O2" s="2" t="s">
        <v>19</v>
      </c>
      <c r="P2" s="2" t="s">
        <v>20</v>
      </c>
      <c r="Q2" s="2" t="s">
        <v>31</v>
      </c>
      <c r="R2" s="2" t="s">
        <v>32</v>
      </c>
      <c r="S2" s="2" t="s">
        <v>33</v>
      </c>
      <c r="T2" s="2" t="s">
        <v>34</v>
      </c>
    </row>
    <row r="3" spans="1:20" x14ac:dyDescent="0.25">
      <c r="A3" s="2">
        <v>1</v>
      </c>
      <c r="B3" s="3" t="s">
        <v>21</v>
      </c>
      <c r="D3" s="2">
        <v>1</v>
      </c>
      <c r="E3" s="2">
        <v>1</v>
      </c>
      <c r="F3" s="3" t="str">
        <f>IFERROR(VLOOKUP(auth_account[[#This Row],[userId]],user[],2,),"")</f>
        <v>Developer</v>
      </c>
      <c r="G3" s="3" t="s">
        <v>25</v>
      </c>
      <c r="I3" s="2">
        <v>1</v>
      </c>
      <c r="J3" s="2">
        <v>1</v>
      </c>
      <c r="K3" s="3" t="str">
        <f>IFERROR(VLOOKUP(auth_user_role[[#This Row],[userId]],auth_account[],4,),"")</f>
        <v>developer</v>
      </c>
      <c r="L3" s="2">
        <v>1</v>
      </c>
      <c r="M3" s="2" t="str">
        <f>IFERROR(VLOOKUP(auth_user_role[[#This Row],[roleId]],auth_role[],2),"")</f>
        <v xml:space="preserve"> - </v>
      </c>
      <c r="O3" s="2">
        <v>1</v>
      </c>
      <c r="P3" s="2" t="str">
        <f>_xlfn.CONCAT(auth_role[[#This Row],[group]]," - ",auth_role[[#This Row],[permission]])</f>
        <v xml:space="preserve"> - </v>
      </c>
    </row>
    <row r="4" spans="1:20" x14ac:dyDescent="0.25">
      <c r="A4" s="2">
        <v>2</v>
      </c>
      <c r="B4" s="3" t="s">
        <v>4</v>
      </c>
      <c r="D4" s="2">
        <v>2</v>
      </c>
      <c r="E4" s="2">
        <v>2</v>
      </c>
      <c r="F4" s="3" t="str">
        <f>IFERROR(VLOOKUP(auth_account[[#This Row],[userId]],user[],2,),"")</f>
        <v>Admin</v>
      </c>
      <c r="G4" s="3" t="s">
        <v>26</v>
      </c>
      <c r="I4" s="2">
        <v>2</v>
      </c>
      <c r="J4" s="2">
        <v>2</v>
      </c>
      <c r="K4" s="3" t="str">
        <f>IFERROR(VLOOKUP(auth_user_role[[#This Row],[userId]],auth_account[],4,),"")</f>
        <v>admin</v>
      </c>
      <c r="L4" s="2">
        <v>2</v>
      </c>
      <c r="M4" s="2" t="str">
        <f>IFERROR(VLOOKUP(auth_user_role[[#This Row],[roleId]],auth_role[],2),"")</f>
        <v xml:space="preserve"> - </v>
      </c>
      <c r="O4" s="2">
        <v>2</v>
      </c>
      <c r="P4" s="2" t="str">
        <f>_xlfn.CONCAT(auth_role[[#This Row],[group]]," - ",auth_role[[#This Row],[permission]])</f>
        <v xml:space="preserve"> - </v>
      </c>
    </row>
    <row r="5" spans="1:20" x14ac:dyDescent="0.25">
      <c r="A5" s="2">
        <v>3</v>
      </c>
      <c r="B5" s="3" t="s">
        <v>7</v>
      </c>
      <c r="D5" s="2">
        <v>3</v>
      </c>
      <c r="E5" s="2">
        <v>3</v>
      </c>
      <c r="F5" s="3" t="str">
        <f>IFERROR(VLOOKUP(auth_account[[#This Row],[userId]],user[],2,),"")</f>
        <v>Dashboard</v>
      </c>
      <c r="G5" s="3" t="s">
        <v>27</v>
      </c>
      <c r="I5" s="2">
        <v>3</v>
      </c>
      <c r="J5" s="2">
        <v>3</v>
      </c>
      <c r="K5" s="3" t="str">
        <f>IFERROR(VLOOKUP(auth_user_role[[#This Row],[userId]],auth_account[],4,),"")</f>
        <v>dashboard</v>
      </c>
      <c r="L5" s="2">
        <v>3</v>
      </c>
      <c r="M5" s="2" t="str">
        <f>IFERROR(VLOOKUP(auth_user_role[[#This Row],[roleId]],auth_role[],2),"")</f>
        <v xml:space="preserve"> - </v>
      </c>
      <c r="O5" s="2">
        <v>3</v>
      </c>
      <c r="P5" s="2" t="str">
        <f>_xlfn.CONCAT(auth_role[[#This Row],[group]]," - ",auth_role[[#This Row],[permission]])</f>
        <v xml:space="preserve"> - </v>
      </c>
    </row>
    <row r="6" spans="1:20" x14ac:dyDescent="0.25">
      <c r="I6" s="2">
        <v>4</v>
      </c>
      <c r="J6" s="2">
        <v>1</v>
      </c>
      <c r="K6" s="3" t="str">
        <f>IFERROR(VLOOKUP(auth_user_role[[#This Row],[userId]],auth_account[],4,),"")</f>
        <v>developer</v>
      </c>
      <c r="L6" s="2">
        <v>5</v>
      </c>
      <c r="M6" s="2" t="str">
        <f>IFERROR(VLOOKUP(auth_user_role[[#This Row],[roleId]],auth_role[],2),"")</f>
        <v xml:space="preserve"> - </v>
      </c>
      <c r="O6" s="2">
        <v>4</v>
      </c>
      <c r="P6" s="2" t="str">
        <f>_xlfn.CONCAT(auth_role[[#This Row],[group]]," - ",auth_role[[#This Row],[permission]])</f>
        <v xml:space="preserve"> - </v>
      </c>
    </row>
    <row r="7" spans="1:20" x14ac:dyDescent="0.25">
      <c r="I7" s="2">
        <v>5</v>
      </c>
      <c r="J7" s="2">
        <v>2</v>
      </c>
      <c r="K7" s="3" t="str">
        <f>IFERROR(VLOOKUP(auth_user_role[[#This Row],[userId]],auth_account[],4,),"")</f>
        <v>admin</v>
      </c>
      <c r="L7" s="2">
        <v>6</v>
      </c>
      <c r="M7" s="2" t="str">
        <f>IFERROR(VLOOKUP(auth_user_role[[#This Row],[roleId]],auth_role[],2),"")</f>
        <v xml:space="preserve"> - </v>
      </c>
      <c r="O7" s="2">
        <v>5</v>
      </c>
      <c r="P7" s="2" t="str">
        <f>_xlfn.CONCAT(auth_role[[#This Row],[group]]," - ",auth_role[[#This Row],[permission]])</f>
        <v xml:space="preserve"> - </v>
      </c>
    </row>
    <row r="8" spans="1:20" x14ac:dyDescent="0.25">
      <c r="I8" s="2">
        <v>6</v>
      </c>
      <c r="J8" s="2">
        <v>3</v>
      </c>
      <c r="K8" s="3" t="str">
        <f>IFERROR(VLOOKUP(auth_user_role[[#This Row],[userId]],auth_account[],4,),"")</f>
        <v>dashboard</v>
      </c>
      <c r="L8" s="2">
        <v>7</v>
      </c>
      <c r="M8" s="2" t="str">
        <f>IFERROR(VLOOKUP(auth_user_role[[#This Row],[roleId]],auth_role[],2),"")</f>
        <v xml:space="preserve"> - </v>
      </c>
      <c r="O8" s="2">
        <v>6</v>
      </c>
      <c r="P8" s="2" t="str">
        <f>_xlfn.CONCAT(auth_role[[#This Row],[group]]," - ",auth_role[[#This Row],[permission]])</f>
        <v xml:space="preserve"> - </v>
      </c>
    </row>
    <row r="9" spans="1:20" x14ac:dyDescent="0.25">
      <c r="K9" s="3" t="str">
        <f>IFERROR(VLOOKUP(auth_user_role[[#This Row],[userId]],auth_account[],4,),"")</f>
        <v/>
      </c>
      <c r="M9" s="2" t="str">
        <f>IFERROR(VLOOKUP(auth_user_role[[#This Row],[roleId]],auth_role[],2),"")</f>
        <v/>
      </c>
      <c r="O9" s="2">
        <v>7</v>
      </c>
      <c r="P9" s="2" t="str">
        <f>_xlfn.CONCAT(auth_role[[#This Row],[group]]," - ",auth_role[[#This Row],[permission]])</f>
        <v xml:space="preserve"> - </v>
      </c>
    </row>
  </sheetData>
  <mergeCells count="3">
    <mergeCell ref="A1:B1"/>
    <mergeCell ref="D1:G1"/>
    <mergeCell ref="I1:M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y J E 7 U h g 1 a E S j A A A A 9 Q A A A B I A H A B D b 2 5 m a W c v U G F j a 2 F n Z S 5 4 b W w g o h g A K K A U A A A A A A A A A A A A A A A A A A A A A A A A A A A A h Y + x D o I w F E V / h X S n L X U h 5 F E G X U w k M T E x r g 1 U a I S H o c X y b w 5 + k r 8 g R l E 3 x 3 v P G e 6 9 X 2 + Q j W 0 T X H R v T Y c p i S g n g c a i K w 1 W K R n c M Y x J J m G r i p O q d D D J a J P R l i m p n T s n j H n v q V / Q r q + Y 4 D x i h 3 y z K 2 r d K v K R z X 8 5 N G i d w k I T C f v X G C l o H F P B p 0 n A 5 g 5 y g 1 8 u J v a k P y U s h 8 Y N v Z Y a w / U K 2 B y B v S / I B 1 B L A w Q U A A I A C A D I k T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J E 7 U i i K R 7 g O A A A A E Q A A A B M A H A B G b 3 J t d W x h c y 9 T Z W N 0 a W 9 u M S 5 t I K I Y A C i g F A A A A A A A A A A A A A A A A A A A A A A A A A A A A C t O T S 7 J z M 9 T C I b Q h t Y A U E s B A i 0 A F A A C A A g A y J E 7 U h g 1 a E S j A A A A 9 Q A A A B I A A A A A A A A A A A A A A A A A A A A A A E N v b m Z p Z y 9 Q Y W N r Y W d l L n h t b F B L A Q I t A B Q A A g A I A M i R O 1 I P y u m r p A A A A O k A A A A T A A A A A A A A A A A A A A A A A O 8 A A A B b Q 2 9 u d G V u d F 9 U e X B l c 1 0 u e G 1 s U E s B A i 0 A F A A C A A g A y J E 7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i e q u F c m l x M u 9 y K a C n f v V w A A A A A A g A A A A A A E G Y A A A A B A A A g A A A A S E j Q 6 D F s c p Q y p / A o W W 6 u R I D u o r x w 7 o G p 1 D 4 m I b q Y H 1 g A A A A A D o A A A A A C A A A g A A A A P m B d W g h N A m t S W 8 N O r L n T R Z n z H Q I S H 7 C n Z / Y f o G x 4 s 6 d Q A A A A 6 J j y I t 9 h 1 O o F B W 1 O m p J F p f L k N p e N M M M l o Q 1 i x y j 2 + W 3 R T G Q A 4 k f R Z n 3 A m z 9 j m f 7 8 H v R p 0 w Y U G P M w D n c p P M c S w a 7 1 + 4 p N C A 8 o 7 a G H l u l j k J p A A A A A 2 8 l B f P 1 C B T d R b e F d b Z X l l D v v p 3 K q z J j F w d N / + C / P D h U 6 R G M / J G q W c S 8 9 e l h r N k N 5 z B i G S N D 6 f w H i i d 1 i s S H 2 c w = = < / D a t a M a s h u p > 
</file>

<file path=customXml/itemProps1.xml><?xml version="1.0" encoding="utf-8"?>
<ds:datastoreItem xmlns:ds="http://schemas.openxmlformats.org/officeDocument/2006/customXml" ds:itemID="{70DB2FD9-10B5-488F-8F11-AD52B3159B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</dc:creator>
  <cp:lastModifiedBy>SANS</cp:lastModifiedBy>
  <dcterms:created xsi:type="dcterms:W3CDTF">2021-01-27T10:14:46Z</dcterms:created>
  <dcterms:modified xsi:type="dcterms:W3CDTF">2021-01-27T16:53:53Z</dcterms:modified>
</cp:coreProperties>
</file>