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/>
  </bookViews>
  <sheets>
    <sheet name="weightdump2" sheetId="1" r:id="rId1"/>
    <sheet name="Deltas" sheetId="2" r:id="rId2"/>
  </sheets>
  <calcPr calcId="125725"/>
</workbook>
</file>

<file path=xl/calcChain.xml><?xml version="1.0" encoding="utf-8"?>
<calcChain xmlns="http://schemas.openxmlformats.org/spreadsheetml/2006/main">
  <c r="R36" i="2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2"/>
  <c r="Q12"/>
  <c r="R11"/>
  <c r="Q11"/>
  <c r="R10"/>
  <c r="Q10"/>
  <c r="R9"/>
  <c r="Q9"/>
  <c r="R8"/>
  <c r="Q8"/>
  <c r="R7"/>
  <c r="Q7"/>
  <c r="R6"/>
  <c r="Q6"/>
  <c r="R5"/>
  <c r="Q5"/>
  <c r="R4"/>
  <c r="Q4"/>
  <c r="R3"/>
  <c r="Q3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S15" i="1"/>
  <c r="R15"/>
  <c r="P15"/>
  <c r="O15"/>
  <c r="S10"/>
  <c r="R10"/>
  <c r="P10"/>
  <c r="O10"/>
  <c r="S23"/>
  <c r="R23"/>
  <c r="P23"/>
  <c r="O23"/>
  <c r="M23"/>
  <c r="L23"/>
  <c r="M15"/>
  <c r="L15"/>
  <c r="M10"/>
  <c r="L10"/>
  <c r="S5"/>
  <c r="R5"/>
  <c r="P5"/>
  <c r="O5"/>
  <c r="M5"/>
  <c r="L5"/>
  <c r="J24"/>
  <c r="I24"/>
  <c r="J16"/>
  <c r="I16"/>
  <c r="J11"/>
  <c r="I11"/>
  <c r="G22"/>
  <c r="F22"/>
  <c r="E22"/>
  <c r="G20"/>
  <c r="F20"/>
  <c r="E20"/>
  <c r="G21"/>
  <c r="F21"/>
  <c r="E21"/>
  <c r="J6"/>
  <c r="I6"/>
  <c r="E23" l="1"/>
  <c r="L1" s="1"/>
  <c r="F23"/>
  <c r="G23"/>
  <c r="P1" l="1"/>
  <c r="P9" s="1"/>
  <c r="O1"/>
  <c r="O4" s="1"/>
  <c r="R1"/>
  <c r="S1"/>
  <c r="L14"/>
  <c r="M1"/>
  <c r="M9" s="1"/>
  <c r="P14" l="1"/>
  <c r="P4"/>
  <c r="O6" s="1"/>
  <c r="M14"/>
  <c r="M4"/>
  <c r="L9"/>
  <c r="M16" s="1"/>
  <c r="L4"/>
  <c r="O14"/>
  <c r="O9"/>
  <c r="P16" s="1"/>
  <c r="R4"/>
  <c r="R14"/>
  <c r="R9"/>
  <c r="S9"/>
  <c r="S4"/>
  <c r="S14"/>
  <c r="P6" l="1"/>
  <c r="P11"/>
  <c r="O11"/>
  <c r="M6"/>
  <c r="L6"/>
  <c r="L16"/>
  <c r="O16"/>
  <c r="L11"/>
  <c r="M11"/>
  <c r="R11"/>
  <c r="S6"/>
  <c r="R6"/>
  <c r="S11"/>
  <c r="S16"/>
  <c r="V14" s="1"/>
  <c r="R16"/>
  <c r="V9" l="1"/>
  <c r="U14"/>
  <c r="V16" s="1"/>
  <c r="S22" s="1"/>
  <c r="U9"/>
  <c r="V4"/>
  <c r="U4"/>
  <c r="U11" l="1"/>
  <c r="O22" s="1"/>
  <c r="U16"/>
  <c r="R22" s="1"/>
  <c r="S24" s="1"/>
  <c r="V11"/>
  <c r="P22" s="1"/>
  <c r="V6"/>
  <c r="M22" s="1"/>
  <c r="U6"/>
  <c r="L22" s="1"/>
  <c r="O24" l="1"/>
  <c r="R24"/>
  <c r="P24"/>
  <c r="L24"/>
  <c r="M24"/>
  <c r="U24" l="1"/>
  <c r="V24"/>
  <c r="W24" l="1"/>
  <c r="W25" s="1"/>
  <c r="W26" s="1"/>
  <c r="W27" s="1"/>
</calcChain>
</file>

<file path=xl/sharedStrings.xml><?xml version="1.0" encoding="utf-8"?>
<sst xmlns="http://schemas.openxmlformats.org/spreadsheetml/2006/main" count="96" uniqueCount="54">
  <si>
    <t>IMAGINARY</t>
  </si>
  <si>
    <t>LAYER</t>
  </si>
  <si>
    <t>NEURON</t>
  </si>
  <si>
    <t>REAL</t>
  </si>
  <si>
    <t>INPUT</t>
  </si>
  <si>
    <t>Inputs:</t>
  </si>
  <si>
    <t>weight 0</t>
  </si>
  <si>
    <t>Layer 1, Neuron 1</t>
  </si>
  <si>
    <t>Layer 1, Neuron 1 output</t>
  </si>
  <si>
    <t>from L1 N1</t>
  </si>
  <si>
    <t>weight 1 product</t>
  </si>
  <si>
    <t>weight 2 product</t>
  </si>
  <si>
    <t>SECTORS</t>
  </si>
  <si>
    <t>from L1 N2</t>
  </si>
  <si>
    <t>from L1 N3</t>
  </si>
  <si>
    <t>Input Layer</t>
  </si>
  <si>
    <t>Layer 0, Neuron 1</t>
  </si>
  <si>
    <t>Layer 0, Neuron 2</t>
  </si>
  <si>
    <t>Layer 0, Neuron 3</t>
  </si>
  <si>
    <t>Sector Output</t>
  </si>
  <si>
    <t>Degrees</t>
  </si>
  <si>
    <t>Raw Sector</t>
  </si>
  <si>
    <t>Layer 0, Neuron 1 output</t>
  </si>
  <si>
    <t>Layer 0, Neuron 2 output</t>
  </si>
  <si>
    <t>Layer 0, Neuron 3 output</t>
  </si>
  <si>
    <t>OUTPUT 3</t>
  </si>
  <si>
    <t>OUTPUT 4</t>
  </si>
  <si>
    <t>Result is 5</t>
  </si>
  <si>
    <t xml:space="preserve">Neuron 0 sigma </t>
  </si>
  <si>
    <t xml:space="preserve">Neuron 1 sigma </t>
  </si>
  <si>
    <t xml:space="preserve">Neuron 2 sigma </t>
  </si>
  <si>
    <t xml:space="preserve">Neuron 0 output </t>
  </si>
  <si>
    <t xml:space="preserve">Neuron 1 output </t>
  </si>
  <si>
    <t xml:space="preserve">Neuron 2 output </t>
  </si>
  <si>
    <t xml:space="preserve">Neuron final sigma </t>
  </si>
  <si>
    <t>weight 3 product</t>
  </si>
  <si>
    <t>C3-Excel</t>
  </si>
  <si>
    <t>Excel-C</t>
  </si>
  <si>
    <t>s0, L1, n1 Sigma</t>
  </si>
  <si>
    <t>s0, L1, n1 output</t>
  </si>
  <si>
    <t>s0, L1, n2 Sigma</t>
  </si>
  <si>
    <t>s0, L1, n2 output</t>
  </si>
  <si>
    <t>s0, L1, n3 Sigma</t>
  </si>
  <si>
    <t>s0, L1, n3 output</t>
  </si>
  <si>
    <t>s0, L2, n1 Sigma</t>
  </si>
  <si>
    <t>C#-C</t>
  </si>
  <si>
    <t>Delta</t>
  </si>
  <si>
    <t>Inputs, wt sums, outputs</t>
  </si>
  <si>
    <t>C# real</t>
  </si>
  <si>
    <t>C# imaginary</t>
  </si>
  <si>
    <t>Excel Real</t>
  </si>
  <si>
    <t>Excel imaginary</t>
  </si>
  <si>
    <t>C real</t>
  </si>
  <si>
    <t>C imaginary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</si>
</sst>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6" applyNumberFormat="0" applyAlignment="0" applyProtection="0"/>
    <xf numFmtId="0" fontId="13" fillId="7" borderId="9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6" applyNumberFormat="0" applyAlignment="0" applyProtection="0"/>
    <xf numFmtId="0" fontId="12" fillId="0" borderId="8" applyNumberFormat="0" applyFill="0" applyAlignment="0" applyProtection="0"/>
    <xf numFmtId="0" fontId="8" fillId="4" borderId="0" applyNumberFormat="0" applyBorder="0" applyAlignment="0" applyProtection="0"/>
    <xf numFmtId="0" fontId="1" fillId="8" borderId="10" applyNumberFormat="0" applyFont="0" applyAlignment="0" applyProtection="0"/>
    <xf numFmtId="0" fontId="10" fillId="6" borderId="7" applyNumberFormat="0" applyAlignment="0" applyProtection="0"/>
    <xf numFmtId="0" fontId="2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D20" sqref="D20"/>
    </sheetView>
  </sheetViews>
  <sheetFormatPr defaultRowHeight="15"/>
  <cols>
    <col min="11" max="11" width="7.5703125" customWidth="1"/>
    <col min="14" max="14" width="4.5703125" customWidth="1"/>
    <col min="17" max="17" width="4.5703125" customWidth="1"/>
    <col min="19" max="19" width="12" bestFit="1" customWidth="1"/>
    <col min="20" max="20" width="4.5703125" customWidth="1"/>
    <col min="21" max="21" width="16.42578125" customWidth="1"/>
    <col min="22" max="22" width="15.42578125" customWidth="1"/>
  </cols>
  <sheetData>
    <row r="1" spans="1:22">
      <c r="A1" t="s">
        <v>3</v>
      </c>
      <c r="B1" t="s">
        <v>0</v>
      </c>
      <c r="C1" t="s">
        <v>1</v>
      </c>
      <c r="D1" t="s">
        <v>2</v>
      </c>
      <c r="E1" t="s">
        <v>4</v>
      </c>
      <c r="I1" t="s">
        <v>15</v>
      </c>
      <c r="K1" t="s">
        <v>5</v>
      </c>
      <c r="L1" s="3">
        <f>COS(E23*2*PI()/$J$28)</f>
        <v>-0.30901699437494734</v>
      </c>
      <c r="M1" s="3">
        <f>SIN(E23*2*PI()/$J$28)</f>
        <v>0.95105651629515364</v>
      </c>
      <c r="N1" s="3"/>
      <c r="O1" s="3">
        <f>COS(F23*2*PI()/$J$28)</f>
        <v>-0.80901699437494734</v>
      </c>
      <c r="P1" s="3">
        <f>SIN(F23*2*PI()/$J$28)</f>
        <v>0.58778525229247325</v>
      </c>
      <c r="Q1" s="3"/>
      <c r="R1" s="3">
        <f>COS(G23*2*PI()/$J$28)</f>
        <v>-1</v>
      </c>
      <c r="S1" s="3">
        <f>SIN(G23*2*PI()/$J$28)</f>
        <v>1.22514845490862E-16</v>
      </c>
    </row>
    <row r="2" spans="1:22">
      <c r="A2">
        <v>0.24934899999999999</v>
      </c>
      <c r="B2">
        <v>0.20816899999999999</v>
      </c>
      <c r="C2">
        <v>1</v>
      </c>
      <c r="D2">
        <v>1</v>
      </c>
      <c r="E2">
        <v>0</v>
      </c>
    </row>
    <row r="3" spans="1:22">
      <c r="A3">
        <v>0.48761599999999999</v>
      </c>
      <c r="B3">
        <v>0.50264399999999998</v>
      </c>
      <c r="C3">
        <v>1</v>
      </c>
      <c r="D3">
        <v>1</v>
      </c>
      <c r="E3">
        <v>1</v>
      </c>
    </row>
    <row r="4" spans="1:22">
      <c r="A4">
        <v>0.72302299999999997</v>
      </c>
      <c r="B4">
        <v>0.72743100000000005</v>
      </c>
      <c r="C4">
        <v>1</v>
      </c>
      <c r="D4">
        <v>1</v>
      </c>
      <c r="E4">
        <v>2</v>
      </c>
      <c r="L4">
        <f>$L$1</f>
        <v>-0.30901699437494734</v>
      </c>
      <c r="M4">
        <f>$M$1</f>
        <v>0.95105651629515364</v>
      </c>
      <c r="O4">
        <f>$O$1</f>
        <v>-0.80901699437494734</v>
      </c>
      <c r="P4">
        <f>$P$1</f>
        <v>0.58778525229247325</v>
      </c>
      <c r="R4">
        <f>$R$1</f>
        <v>-1</v>
      </c>
      <c r="S4">
        <f>$S$1</f>
        <v>1.22514845490862E-16</v>
      </c>
      <c r="U4">
        <f>I6+L6+O6+R6</f>
        <v>-2.1547015904901192</v>
      </c>
      <c r="V4">
        <f>J6+M6+P6+S6</f>
        <v>-0.70044794863772486</v>
      </c>
    </row>
    <row r="5" spans="1:22" ht="15.75" thickBot="1">
      <c r="A5">
        <v>0.76281500000000002</v>
      </c>
      <c r="B5">
        <v>1.05352</v>
      </c>
      <c r="C5">
        <v>1</v>
      </c>
      <c r="D5">
        <v>1</v>
      </c>
      <c r="E5">
        <v>3</v>
      </c>
      <c r="I5" t="s">
        <v>16</v>
      </c>
      <c r="L5">
        <f>A3</f>
        <v>0.48761599999999999</v>
      </c>
      <c r="M5">
        <f>B3</f>
        <v>0.50264399999999998</v>
      </c>
      <c r="O5">
        <f>A4</f>
        <v>0.72302299999999997</v>
      </c>
      <c r="P5">
        <f>B4</f>
        <v>0.72743100000000005</v>
      </c>
      <c r="R5">
        <f>A5</f>
        <v>0.76281500000000002</v>
      </c>
      <c r="S5">
        <f>B5</f>
        <v>1.05352</v>
      </c>
      <c r="U5" t="s">
        <v>22</v>
      </c>
    </row>
    <row r="6" spans="1:22" ht="16.5" thickTop="1" thickBot="1">
      <c r="A6">
        <v>0.429539</v>
      </c>
      <c r="B6">
        <v>0.16034000000000001</v>
      </c>
      <c r="C6">
        <v>1</v>
      </c>
      <c r="D6">
        <v>2</v>
      </c>
      <c r="E6">
        <v>0</v>
      </c>
      <c r="I6">
        <f>A2</f>
        <v>0.24934899999999999</v>
      </c>
      <c r="J6">
        <f>B2</f>
        <v>0.20816899999999999</v>
      </c>
      <c r="L6" s="1">
        <f>L4*L5-M4*M5</f>
        <v>-0.62872448230579558</v>
      </c>
      <c r="M6" s="2">
        <f>L4*M5+M4*L5</f>
        <v>0.30842483612917659</v>
      </c>
      <c r="O6" s="1">
        <f>O4*O5-P4*P5</f>
        <v>-1.0125111081843237</v>
      </c>
      <c r="P6" s="2">
        <f>O4*P5+P4*O5</f>
        <v>-0.16352178476690143</v>
      </c>
      <c r="R6" s="1">
        <f>R4*R5-S4*S5</f>
        <v>-0.76281500000000013</v>
      </c>
      <c r="S6" s="2">
        <f>R4*S5+S4*R5</f>
        <v>-1.05352</v>
      </c>
      <c r="U6" s="3">
        <f>U4/SQRT(U4*U4+V4*V4)</f>
        <v>-0.95101201934420621</v>
      </c>
      <c r="V6" s="3">
        <f>V4/SQRT(V4*V4+U4*U4)</f>
        <v>-0.30915390837389567</v>
      </c>
    </row>
    <row r="7" spans="1:22" ht="15.75" thickTop="1">
      <c r="A7">
        <v>0.31853199999999998</v>
      </c>
      <c r="B7">
        <v>0.37550099999999997</v>
      </c>
      <c r="C7">
        <v>1</v>
      </c>
      <c r="D7">
        <v>2</v>
      </c>
      <c r="E7">
        <v>1</v>
      </c>
      <c r="I7" t="s">
        <v>6</v>
      </c>
      <c r="L7" t="s">
        <v>10</v>
      </c>
      <c r="O7" t="s">
        <v>11</v>
      </c>
      <c r="R7" t="s">
        <v>35</v>
      </c>
    </row>
    <row r="8" spans="1:22">
      <c r="A8">
        <v>0.66096500000000002</v>
      </c>
      <c r="B8">
        <v>0.52518500000000001</v>
      </c>
      <c r="C8">
        <v>1</v>
      </c>
      <c r="D8">
        <v>2</v>
      </c>
      <c r="E8">
        <v>2</v>
      </c>
    </row>
    <row r="9" spans="1:22">
      <c r="A9">
        <v>0.83148500000000003</v>
      </c>
      <c r="B9">
        <v>0.85342300000000004</v>
      </c>
      <c r="C9">
        <v>1</v>
      </c>
      <c r="D9">
        <v>2</v>
      </c>
      <c r="E9">
        <v>3</v>
      </c>
      <c r="L9">
        <f>$L$1</f>
        <v>-0.30901699437494734</v>
      </c>
      <c r="M9">
        <f>$M$1</f>
        <v>0.95105651629515364</v>
      </c>
      <c r="O9">
        <f>$O$1</f>
        <v>-0.80901699437494734</v>
      </c>
      <c r="P9">
        <f>$P$1</f>
        <v>0.58778525229247325</v>
      </c>
      <c r="R9">
        <f>$R$1</f>
        <v>-1</v>
      </c>
      <c r="S9">
        <f>$S$1</f>
        <v>1.22514845490862E-16</v>
      </c>
      <c r="U9">
        <f>I11+L11+O11+R11</f>
        <v>-1.7009283895898468</v>
      </c>
      <c r="V9">
        <f>J11+M11+P11+S11</f>
        <v>-0.54255536706557117</v>
      </c>
    </row>
    <row r="10" spans="1:22" ht="15.75" thickBot="1">
      <c r="A10">
        <v>0.48672399999999999</v>
      </c>
      <c r="B10">
        <v>0.20128299999999999</v>
      </c>
      <c r="C10">
        <v>1</v>
      </c>
      <c r="D10">
        <v>3</v>
      </c>
      <c r="E10">
        <v>0</v>
      </c>
      <c r="I10" t="s">
        <v>17</v>
      </c>
      <c r="L10">
        <f>A7</f>
        <v>0.31853199999999998</v>
      </c>
      <c r="M10">
        <f>B7</f>
        <v>0.37550099999999997</v>
      </c>
      <c r="O10">
        <f>A8</f>
        <v>0.66096500000000002</v>
      </c>
      <c r="P10">
        <f>B8</f>
        <v>0.52518500000000001</v>
      </c>
      <c r="R10">
        <f>A9</f>
        <v>0.83148500000000003</v>
      </c>
      <c r="S10">
        <f>B9</f>
        <v>0.85342300000000004</v>
      </c>
      <c r="U10" t="s">
        <v>23</v>
      </c>
    </row>
    <row r="11" spans="1:22" ht="16.5" thickTop="1" thickBot="1">
      <c r="A11">
        <v>0.31731599999999999</v>
      </c>
      <c r="B11">
        <v>0.29674</v>
      </c>
      <c r="C11">
        <v>1</v>
      </c>
      <c r="D11">
        <v>3</v>
      </c>
      <c r="E11">
        <v>1</v>
      </c>
      <c r="I11">
        <f>A6</f>
        <v>0.429539</v>
      </c>
      <c r="J11">
        <f>B6</f>
        <v>0.16034000000000001</v>
      </c>
      <c r="L11" s="1">
        <f>L4*L10-M4*M10</f>
        <v>-0.45555447417758715</v>
      </c>
      <c r="M11" s="2">
        <f>L4*M10+M4*L10</f>
        <v>0.18690574384374081</v>
      </c>
      <c r="O11" s="1">
        <f>O4*O10-P4*P10</f>
        <v>-0.8434279154122597</v>
      </c>
      <c r="P11" s="2">
        <f>O4*P10+P4*O10</f>
        <v>-3.6378110909312145E-2</v>
      </c>
      <c r="R11" s="1">
        <f>R4*R10-S4*S10</f>
        <v>-0.83148500000000014</v>
      </c>
      <c r="S11" s="2">
        <f>R4*S10+S4*R10</f>
        <v>-0.85342299999999993</v>
      </c>
      <c r="U11" s="3">
        <f>U9/SQRT(U9*U9+V9*V9)</f>
        <v>-0.95270691557921106</v>
      </c>
      <c r="V11" s="3">
        <f>V9/SQRT(V9*V9+U9*U9)</f>
        <v>-0.30389065962537593</v>
      </c>
    </row>
    <row r="12" spans="1:22" ht="15.75" thickTop="1">
      <c r="A12">
        <v>0.70627600000000001</v>
      </c>
      <c r="B12">
        <v>0.46075100000000002</v>
      </c>
      <c r="C12">
        <v>1</v>
      </c>
      <c r="D12">
        <v>3</v>
      </c>
      <c r="E12">
        <v>2</v>
      </c>
      <c r="I12" t="s">
        <v>6</v>
      </c>
      <c r="L12" t="s">
        <v>10</v>
      </c>
      <c r="O12" t="s">
        <v>11</v>
      </c>
      <c r="R12" t="s">
        <v>35</v>
      </c>
    </row>
    <row r="13" spans="1:22">
      <c r="A13">
        <v>0.90601600000000004</v>
      </c>
      <c r="B13">
        <v>0.827928</v>
      </c>
      <c r="C13">
        <v>1</v>
      </c>
      <c r="D13">
        <v>3</v>
      </c>
      <c r="E13">
        <v>3</v>
      </c>
    </row>
    <row r="14" spans="1:22">
      <c r="A14">
        <v>0.42393999999999998</v>
      </c>
      <c r="B14">
        <v>-3.1310999999999999E-2</v>
      </c>
      <c r="C14">
        <v>2</v>
      </c>
      <c r="D14">
        <v>1</v>
      </c>
      <c r="E14">
        <v>0</v>
      </c>
      <c r="L14">
        <f>$L$1</f>
        <v>-0.30901699437494734</v>
      </c>
      <c r="M14">
        <f>$M$1</f>
        <v>0.95105651629515364</v>
      </c>
      <c r="O14">
        <f>$O$1</f>
        <v>-0.80901699437494734</v>
      </c>
      <c r="P14">
        <f>$P$1</f>
        <v>0.58778525229247325</v>
      </c>
      <c r="R14">
        <f>$R$1</f>
        <v>-1</v>
      </c>
      <c r="S14">
        <f>$S$1</f>
        <v>1.22514845490862E-16</v>
      </c>
      <c r="U14">
        <f>I16+L16+O16+R16</f>
        <v>-1.6417764767306746</v>
      </c>
      <c r="V14">
        <f>J16+M16+P16+S16</f>
        <v>-0.37417402571324127</v>
      </c>
    </row>
    <row r="15" spans="1:22" ht="15.75" thickBot="1">
      <c r="A15">
        <v>7.8308000000000003E-2</v>
      </c>
      <c r="B15">
        <v>0.46449099999999999</v>
      </c>
      <c r="C15">
        <v>2</v>
      </c>
      <c r="D15">
        <v>1</v>
      </c>
      <c r="E15">
        <v>1</v>
      </c>
      <c r="I15" t="s">
        <v>18</v>
      </c>
      <c r="L15">
        <f>A11</f>
        <v>0.31731599999999999</v>
      </c>
      <c r="M15">
        <f>B11</f>
        <v>0.29674</v>
      </c>
      <c r="O15">
        <f>A12</f>
        <v>0.70627600000000001</v>
      </c>
      <c r="P15">
        <f>B12</f>
        <v>0.46075100000000002</v>
      </c>
      <c r="R15">
        <f>A13</f>
        <v>0.90601600000000004</v>
      </c>
      <c r="S15">
        <f>B13</f>
        <v>0.827928</v>
      </c>
      <c r="U15" t="s">
        <v>24</v>
      </c>
    </row>
    <row r="16" spans="1:22" ht="16.5" thickTop="1" thickBot="1">
      <c r="A16">
        <v>0.49301299999999998</v>
      </c>
      <c r="B16">
        <v>0.58237799999999995</v>
      </c>
      <c r="C16">
        <v>2</v>
      </c>
      <c r="D16">
        <v>1</v>
      </c>
      <c r="E16">
        <v>2</v>
      </c>
      <c r="I16">
        <f>A10</f>
        <v>0.48672399999999999</v>
      </c>
      <c r="J16">
        <f>B10</f>
        <v>0.20128299999999999</v>
      </c>
      <c r="L16" s="1">
        <f>L9*L15-M9*M15</f>
        <v>-0.3802725472325047</v>
      </c>
      <c r="M16" s="2">
        <f>L9*M15+M9*L15</f>
        <v>0.21008774661389112</v>
      </c>
      <c r="O16" s="1">
        <f>O9*O15-P9*P15</f>
        <v>-0.8422119294981697</v>
      </c>
      <c r="P16" s="2">
        <f>O9*P15+P9*O15</f>
        <v>4.2383227672867507E-2</v>
      </c>
      <c r="R16" s="1">
        <f>R9*R15-S9*S15</f>
        <v>-0.90601600000000015</v>
      </c>
      <c r="S16" s="2">
        <f>R9*S15+S9*R15</f>
        <v>-0.82792799999999989</v>
      </c>
      <c r="U16" s="3">
        <f>U14/SQRT(U14*U14+V14*V14)</f>
        <v>-0.97499881733118354</v>
      </c>
      <c r="V16" s="3">
        <f>V14/SQRT(V14*V14+U14*U14)</f>
        <v>-0.22221004973401437</v>
      </c>
    </row>
    <row r="17" spans="1:23" ht="15.75" thickTop="1">
      <c r="A17">
        <v>0.74151299999999998</v>
      </c>
      <c r="B17">
        <v>0.97344399999999998</v>
      </c>
      <c r="C17">
        <v>2</v>
      </c>
      <c r="D17">
        <v>1</v>
      </c>
      <c r="E17">
        <v>3</v>
      </c>
      <c r="I17" t="s">
        <v>6</v>
      </c>
      <c r="L17" t="s">
        <v>10</v>
      </c>
      <c r="O17" t="s">
        <v>11</v>
      </c>
      <c r="R17" t="s">
        <v>35</v>
      </c>
    </row>
    <row r="19" spans="1:23" ht="15.75" thickBot="1"/>
    <row r="20" spans="1:23" ht="15.75" thickBot="1">
      <c r="A20" s="10">
        <v>1</v>
      </c>
      <c r="B20" s="11">
        <v>2</v>
      </c>
      <c r="C20" s="12">
        <v>3</v>
      </c>
      <c r="D20" s="4"/>
      <c r="E20">
        <f t="shared" ref="E20:G20" si="0">A20*$D20</f>
        <v>0</v>
      </c>
      <c r="F20">
        <f t="shared" si="0"/>
        <v>0</v>
      </c>
      <c r="G20">
        <f t="shared" si="0"/>
        <v>0</v>
      </c>
    </row>
    <row r="21" spans="1:23" ht="15.75" thickBot="1">
      <c r="A21" s="7">
        <v>2</v>
      </c>
      <c r="B21" s="8">
        <v>3</v>
      </c>
      <c r="C21" s="9">
        <v>4</v>
      </c>
      <c r="D21" s="5"/>
      <c r="E21">
        <f>A21*$D21</f>
        <v>0</v>
      </c>
      <c r="F21">
        <f t="shared" ref="F21:G22" si="1">B21*$D21</f>
        <v>0</v>
      </c>
      <c r="G21">
        <f t="shared" si="1"/>
        <v>0</v>
      </c>
      <c r="L21" t="s">
        <v>9</v>
      </c>
      <c r="O21" t="s">
        <v>13</v>
      </c>
      <c r="R21" t="s">
        <v>14</v>
      </c>
    </row>
    <row r="22" spans="1:23" ht="15.75" thickBot="1">
      <c r="A22" s="13">
        <v>3</v>
      </c>
      <c r="B22" s="14">
        <v>4</v>
      </c>
      <c r="C22" s="15">
        <v>5</v>
      </c>
      <c r="D22" s="6">
        <v>1</v>
      </c>
      <c r="E22">
        <f t="shared" ref="E22" si="2">A22*$D22</f>
        <v>3</v>
      </c>
      <c r="F22">
        <f t="shared" si="1"/>
        <v>4</v>
      </c>
      <c r="G22">
        <f t="shared" si="1"/>
        <v>5</v>
      </c>
      <c r="L22">
        <f>$U$6</f>
        <v>-0.95101201934420621</v>
      </c>
      <c r="M22">
        <f>$V$6</f>
        <v>-0.30915390837389567</v>
      </c>
      <c r="O22">
        <f>$U$11</f>
        <v>-0.95270691557921106</v>
      </c>
      <c r="P22">
        <f>$V$11</f>
        <v>-0.30389065962537593</v>
      </c>
      <c r="R22">
        <f>$U$16</f>
        <v>-0.97499881733118354</v>
      </c>
      <c r="S22">
        <f>$V$16</f>
        <v>-0.22221004973401437</v>
      </c>
    </row>
    <row r="23" spans="1:23" ht="15.75" thickBot="1">
      <c r="E23" s="7">
        <f>SUM(E20:E22)</f>
        <v>3</v>
      </c>
      <c r="F23" s="8">
        <f>SUM(F20:F22)</f>
        <v>4</v>
      </c>
      <c r="G23" s="9">
        <f>SUM(G20:G22)</f>
        <v>5</v>
      </c>
      <c r="I23" t="s">
        <v>7</v>
      </c>
      <c r="L23">
        <f>A15</f>
        <v>7.8308000000000003E-2</v>
      </c>
      <c r="M23">
        <f>B15</f>
        <v>0.46449099999999999</v>
      </c>
      <c r="O23">
        <f>A16</f>
        <v>0.49301299999999998</v>
      </c>
      <c r="P23">
        <f>B16</f>
        <v>0.58237799999999995</v>
      </c>
      <c r="R23">
        <f>A17</f>
        <v>0.74151299999999998</v>
      </c>
      <c r="S23">
        <f>B17</f>
        <v>0.97344399999999998</v>
      </c>
      <c r="U23" t="s">
        <v>8</v>
      </c>
    </row>
    <row r="24" spans="1:23" ht="16.5" thickTop="1" thickBot="1">
      <c r="I24">
        <f>A14</f>
        <v>0.42393999999999998</v>
      </c>
      <c r="J24">
        <f>B14</f>
        <v>-3.1310999999999999E-2</v>
      </c>
      <c r="L24" s="1">
        <f>L22*L23-M22*M23</f>
        <v>6.912735884369306E-2</v>
      </c>
      <c r="M24" s="2">
        <f>L22*M23+M22*L23</f>
        <v>-0.46594574813415268</v>
      </c>
      <c r="O24" s="1">
        <f>O22*O23-P22*P23</f>
        <v>-0.2927176599991464</v>
      </c>
      <c r="P24" s="2">
        <f>O22*P23+P22*O23</f>
        <v>-0.7046575938550752</v>
      </c>
      <c r="R24" s="1">
        <f>R22*R23-S22*S23</f>
        <v>-0.50666525838242005</v>
      </c>
      <c r="S24" s="2">
        <f>R22*S23+S22*R23</f>
        <v>-1.1138783893465547</v>
      </c>
      <c r="U24" s="3">
        <f>I24+L24+O24+R24</f>
        <v>-0.30631555953787343</v>
      </c>
      <c r="V24" s="3">
        <f>J24+M24+P24+S24</f>
        <v>-2.3157927313357827</v>
      </c>
      <c r="W24">
        <f>ATAN2(U24,V24)</f>
        <v>-1.7023053540144133</v>
      </c>
    </row>
    <row r="25" spans="1:23" ht="15.75" thickTop="1">
      <c r="I25" t="s">
        <v>6</v>
      </c>
      <c r="L25" t="s">
        <v>10</v>
      </c>
      <c r="O25" t="s">
        <v>11</v>
      </c>
      <c r="R25" t="s">
        <v>35</v>
      </c>
      <c r="U25" t="s">
        <v>20</v>
      </c>
      <c r="W25">
        <f>MOD(W24*180/PI(),360)</f>
        <v>262.4650877724506</v>
      </c>
    </row>
    <row r="26" spans="1:23">
      <c r="U26" t="s">
        <v>21</v>
      </c>
      <c r="W26" s="3">
        <f>W25*J28/360</f>
        <v>7.2906968825680725</v>
      </c>
    </row>
    <row r="27" spans="1:23">
      <c r="U27" t="s">
        <v>19</v>
      </c>
      <c r="W27">
        <f>INT(W26)</f>
        <v>7</v>
      </c>
    </row>
    <row r="28" spans="1:23">
      <c r="I28" t="s">
        <v>12</v>
      </c>
      <c r="J2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"/>
  <sheetViews>
    <sheetView workbookViewId="0">
      <selection activeCell="O2" sqref="O2"/>
    </sheetView>
  </sheetViews>
  <sheetFormatPr defaultRowHeight="15"/>
  <cols>
    <col min="1" max="1" width="22.42578125" customWidth="1"/>
    <col min="2" max="2" width="14.85546875" customWidth="1"/>
    <col min="3" max="3" width="16.140625" customWidth="1"/>
    <col min="8" max="8" width="11.7109375" customWidth="1"/>
    <col min="9" max="9" width="14.5703125" customWidth="1"/>
    <col min="14" max="14" width="10.42578125" customWidth="1"/>
    <col min="15" max="15" width="10.85546875" customWidth="1"/>
    <col min="16" max="16" width="17.85546875" customWidth="1"/>
    <col min="17" max="17" width="11.7109375" bestFit="1" customWidth="1"/>
  </cols>
  <sheetData>
    <row r="1" spans="1:18">
      <c r="A1" t="s">
        <v>47</v>
      </c>
      <c r="B1" t="s">
        <v>48</v>
      </c>
      <c r="C1" t="s">
        <v>49</v>
      </c>
      <c r="E1" t="s">
        <v>46</v>
      </c>
      <c r="F1" t="s">
        <v>36</v>
      </c>
      <c r="H1" t="s">
        <v>50</v>
      </c>
      <c r="I1" t="s">
        <v>51</v>
      </c>
      <c r="K1" t="s">
        <v>46</v>
      </c>
      <c r="L1" t="s">
        <v>37</v>
      </c>
      <c r="N1" t="s">
        <v>52</v>
      </c>
      <c r="O1" t="s">
        <v>53</v>
      </c>
      <c r="Q1" t="s">
        <v>46</v>
      </c>
      <c r="R1" t="s">
        <v>45</v>
      </c>
    </row>
    <row r="3" spans="1:18">
      <c r="A3">
        <v>1</v>
      </c>
      <c r="B3">
        <v>0.80901699437494701</v>
      </c>
      <c r="C3">
        <v>0.58778525229247303</v>
      </c>
      <c r="E3">
        <f>B3-H3</f>
        <v>0</v>
      </c>
      <c r="F3">
        <f>C3-I3</f>
        <v>0</v>
      </c>
      <c r="H3">
        <v>0.80901699437494745</v>
      </c>
      <c r="I3">
        <v>0.58778525229247314</v>
      </c>
      <c r="K3">
        <f>H3-N3</f>
        <v>-2.55351295663786E-15</v>
      </c>
      <c r="L3">
        <f>I3-O3</f>
        <v>3.1086244689504383E-15</v>
      </c>
      <c r="N3">
        <v>0.80901699437495</v>
      </c>
      <c r="O3">
        <v>0.58778525229247003</v>
      </c>
      <c r="Q3">
        <f>B3-N3</f>
        <v>-2.9976021664879227E-15</v>
      </c>
      <c r="R3">
        <f>C3-O3</f>
        <v>2.9976021664879227E-15</v>
      </c>
    </row>
    <row r="4" spans="1:18">
      <c r="A4">
        <v>2</v>
      </c>
      <c r="B4">
        <v>0.30901699437494701</v>
      </c>
      <c r="C4">
        <v>0.95105651629515398</v>
      </c>
      <c r="E4">
        <f t="shared" ref="E4:E12" si="0">B4-H4</f>
        <v>-4.4408920985006262E-16</v>
      </c>
      <c r="F4">
        <f t="shared" ref="F4:F12" si="1">C4-I4</f>
        <v>0</v>
      </c>
      <c r="H4">
        <v>0.30901699437494745</v>
      </c>
      <c r="I4">
        <v>0.95105651629515353</v>
      </c>
      <c r="K4">
        <f t="shared" ref="K4:K12" si="2">H4-N4</f>
        <v>-2.55351295663786E-15</v>
      </c>
      <c r="L4">
        <f t="shared" ref="L4:L12" si="3">I4-O4</f>
        <v>3.5527136788005009E-15</v>
      </c>
      <c r="N4">
        <v>0.30901699437495</v>
      </c>
      <c r="O4">
        <v>0.95105651629514998</v>
      </c>
      <c r="Q4">
        <f t="shared" ref="Q4:Q12" si="4">B4-N4</f>
        <v>-2.9976021664879227E-15</v>
      </c>
      <c r="R4">
        <f t="shared" ref="R4:R12" si="5">C4-O4</f>
        <v>3.9968028886505635E-15</v>
      </c>
    </row>
    <row r="5" spans="1:18">
      <c r="A5">
        <v>3</v>
      </c>
      <c r="B5">
        <v>-0.30901699437494701</v>
      </c>
      <c r="C5">
        <v>0.95105651629515398</v>
      </c>
      <c r="E5">
        <f t="shared" si="0"/>
        <v>0</v>
      </c>
      <c r="F5">
        <f t="shared" si="1"/>
        <v>0</v>
      </c>
      <c r="H5">
        <v>-0.30901699437494734</v>
      </c>
      <c r="I5">
        <v>0.95105651629515364</v>
      </c>
      <c r="K5">
        <f t="shared" si="2"/>
        <v>2.6645352591003757E-15</v>
      </c>
      <c r="L5">
        <f t="shared" si="3"/>
        <v>3.6637359812630166E-15</v>
      </c>
      <c r="N5">
        <v>-0.30901699437495</v>
      </c>
      <c r="O5">
        <v>0.95105651629514998</v>
      </c>
      <c r="Q5">
        <f t="shared" si="4"/>
        <v>2.9976021664879227E-15</v>
      </c>
      <c r="R5">
        <f t="shared" si="5"/>
        <v>3.9968028886505635E-15</v>
      </c>
    </row>
    <row r="6" spans="1:18">
      <c r="A6" t="s">
        <v>28</v>
      </c>
      <c r="B6">
        <v>-40.866336331206803</v>
      </c>
      <c r="C6">
        <v>-83.111782465649696</v>
      </c>
      <c r="E6">
        <f t="shared" si="0"/>
        <v>4.5037507589995585E-7</v>
      </c>
      <c r="F6">
        <f t="shared" si="1"/>
        <v>-3.8554588854822214E-7</v>
      </c>
      <c r="H6">
        <v>-40.866336781581879</v>
      </c>
      <c r="I6">
        <v>-83.111782080103808</v>
      </c>
      <c r="K6">
        <f t="shared" si="2"/>
        <v>-4.5037507589995585E-7</v>
      </c>
      <c r="L6">
        <f t="shared" si="3"/>
        <v>3.8554588854822214E-7</v>
      </c>
      <c r="N6">
        <v>-40.866336331206803</v>
      </c>
      <c r="O6">
        <v>-83.111782465649696</v>
      </c>
      <c r="P6" t="s">
        <v>38</v>
      </c>
      <c r="Q6">
        <f t="shared" si="4"/>
        <v>0</v>
      </c>
      <c r="R6">
        <f t="shared" si="5"/>
        <v>0</v>
      </c>
    </row>
    <row r="7" spans="1:18">
      <c r="A7" t="s">
        <v>31</v>
      </c>
      <c r="B7">
        <v>-0.44124739667709401</v>
      </c>
      <c r="C7">
        <v>-0.89738549961857905</v>
      </c>
      <c r="E7">
        <f t="shared" si="0"/>
        <v>5.5644227003881497E-9</v>
      </c>
      <c r="F7">
        <f t="shared" si="1"/>
        <v>-2.7360446130941796E-9</v>
      </c>
      <c r="H7">
        <v>-0.44124740224151671</v>
      </c>
      <c r="I7">
        <v>-0.89738549688253444</v>
      </c>
      <c r="K7">
        <f t="shared" si="2"/>
        <v>-5.5644266971910383E-9</v>
      </c>
      <c r="L7">
        <f t="shared" si="3"/>
        <v>2.7360456122949017E-9</v>
      </c>
      <c r="N7">
        <v>-0.44124739667709001</v>
      </c>
      <c r="O7">
        <v>-0.89738549961858005</v>
      </c>
      <c r="P7" t="s">
        <v>39</v>
      </c>
      <c r="Q7">
        <f t="shared" si="4"/>
        <v>-3.9968028886505635E-15</v>
      </c>
      <c r="R7">
        <f t="shared" si="5"/>
        <v>9.9920072216264089E-16</v>
      </c>
    </row>
    <row r="8" spans="1:18">
      <c r="A8" t="s">
        <v>29</v>
      </c>
      <c r="B8">
        <v>-7.5439529827275906E-2</v>
      </c>
      <c r="C8">
        <v>2.1294447897364899</v>
      </c>
      <c r="E8">
        <f t="shared" si="0"/>
        <v>-1.2032763575947625E-6</v>
      </c>
      <c r="F8">
        <f t="shared" si="1"/>
        <v>-4.2651262210924301E-7</v>
      </c>
      <c r="H8">
        <v>-7.5438326550918311E-2</v>
      </c>
      <c r="I8">
        <v>2.129445216249112</v>
      </c>
      <c r="K8">
        <f t="shared" si="2"/>
        <v>1.2032763616887099E-6</v>
      </c>
      <c r="L8">
        <f t="shared" si="3"/>
        <v>4.2651262210924301E-7</v>
      </c>
      <c r="N8">
        <v>-7.543952982728E-2</v>
      </c>
      <c r="O8">
        <v>2.1294447897364899</v>
      </c>
      <c r="P8" t="s">
        <v>40</v>
      </c>
      <c r="Q8">
        <f t="shared" si="4"/>
        <v>4.0939474033052647E-15</v>
      </c>
      <c r="R8">
        <f t="shared" si="5"/>
        <v>0</v>
      </c>
    </row>
    <row r="9" spans="1:18">
      <c r="A9" t="s">
        <v>32</v>
      </c>
      <c r="B9">
        <v>-3.5404643530781099E-2</v>
      </c>
      <c r="C9">
        <v>0.99937305908077101</v>
      </c>
      <c r="E9">
        <f t="shared" si="0"/>
        <v>-5.7108595844651555E-7</v>
      </c>
      <c r="F9">
        <f t="shared" si="1"/>
        <v>-2.0231615605048603E-8</v>
      </c>
      <c r="H9">
        <v>-3.5404072444822653E-2</v>
      </c>
      <c r="I9">
        <v>0.99937307931238661</v>
      </c>
      <c r="K9">
        <f t="shared" si="2"/>
        <v>5.7108595735017031E-7</v>
      </c>
      <c r="L9">
        <f t="shared" si="3"/>
        <v>2.0231616604249325E-8</v>
      </c>
      <c r="N9">
        <v>-3.5404643530780003E-2</v>
      </c>
      <c r="O9">
        <v>0.99937305908077001</v>
      </c>
      <c r="P9" t="s">
        <v>41</v>
      </c>
      <c r="Q9">
        <f t="shared" si="4"/>
        <v>-1.0963452368173421E-15</v>
      </c>
      <c r="R9">
        <f t="shared" si="5"/>
        <v>9.9920072216264089E-16</v>
      </c>
    </row>
    <row r="10" spans="1:18">
      <c r="A10" t="s">
        <v>30</v>
      </c>
      <c r="B10">
        <v>0.206291818118232</v>
      </c>
      <c r="C10">
        <v>2.2852185684935802</v>
      </c>
      <c r="E10">
        <f t="shared" si="0"/>
        <v>-2.4650760938049743E-7</v>
      </c>
      <c r="F10">
        <f t="shared" si="1"/>
        <v>-7.1195568507320672E-7</v>
      </c>
      <c r="H10">
        <v>0.20629206462584138</v>
      </c>
      <c r="I10">
        <v>2.2852192804492653</v>
      </c>
      <c r="K10">
        <f t="shared" si="2"/>
        <v>2.4650761137889887E-7</v>
      </c>
      <c r="L10">
        <f t="shared" si="3"/>
        <v>7.1195568507320672E-7</v>
      </c>
      <c r="N10">
        <v>0.20629181811823</v>
      </c>
      <c r="O10">
        <v>2.2852185684935802</v>
      </c>
      <c r="P10" t="s">
        <v>42</v>
      </c>
      <c r="Q10">
        <f t="shared" si="4"/>
        <v>1.9984014443252818E-15</v>
      </c>
      <c r="R10">
        <f t="shared" si="5"/>
        <v>0</v>
      </c>
    </row>
    <row r="11" spans="1:18">
      <c r="A11" t="s">
        <v>33</v>
      </c>
      <c r="B11">
        <v>8.9906663377323698E-2</v>
      </c>
      <c r="C11">
        <v>0.99595019548186103</v>
      </c>
      <c r="E11">
        <f t="shared" si="0"/>
        <v>-7.8781340950850876E-8</v>
      </c>
      <c r="F11">
        <f t="shared" si="1"/>
        <v>7.1117722821867346E-9</v>
      </c>
      <c r="H11">
        <v>8.9906742158664649E-2</v>
      </c>
      <c r="I11">
        <v>0.99595018837008875</v>
      </c>
      <c r="K11">
        <f t="shared" si="2"/>
        <v>7.8781344642342432E-8</v>
      </c>
      <c r="L11">
        <f t="shared" si="3"/>
        <v>-7.1117712829860125E-9</v>
      </c>
      <c r="N11">
        <v>8.9906663377320006E-2</v>
      </c>
      <c r="O11">
        <v>0.99595019548186003</v>
      </c>
      <c r="P11" t="s">
        <v>43</v>
      </c>
      <c r="Q11">
        <f t="shared" si="4"/>
        <v>3.6914915568786455E-15</v>
      </c>
      <c r="R11">
        <f t="shared" si="5"/>
        <v>9.9920072216264089E-16</v>
      </c>
    </row>
    <row r="12" spans="1:18">
      <c r="A12" t="s">
        <v>34</v>
      </c>
      <c r="B12">
        <v>-0.67949188570020103</v>
      </c>
      <c r="C12">
        <v>0.506251913901971</v>
      </c>
      <c r="E12">
        <f t="shared" si="0"/>
        <v>8.0333947716226817E-8</v>
      </c>
      <c r="F12">
        <f t="shared" si="1"/>
        <v>4.1786827642553703E-7</v>
      </c>
      <c r="H12">
        <v>-0.67949196603414874</v>
      </c>
      <c r="I12">
        <v>0.50625149603369457</v>
      </c>
      <c r="K12">
        <f t="shared" si="2"/>
        <v>-8.0333948715427539E-8</v>
      </c>
      <c r="L12">
        <f t="shared" si="3"/>
        <v>-4.1786827542633631E-7</v>
      </c>
      <c r="N12">
        <v>-0.67949188570020003</v>
      </c>
      <c r="O12">
        <v>0.50625191390197</v>
      </c>
      <c r="P12" t="s">
        <v>44</v>
      </c>
      <c r="Q12">
        <f t="shared" si="4"/>
        <v>-9.9920072216264089E-16</v>
      </c>
      <c r="R12">
        <f t="shared" si="5"/>
        <v>9.9920072216264089E-16</v>
      </c>
    </row>
    <row r="13" spans="1:18">
      <c r="A13" t="s">
        <v>25</v>
      </c>
    </row>
    <row r="15" spans="1:18">
      <c r="A15">
        <v>2</v>
      </c>
      <c r="B15">
        <v>0.30901699437494701</v>
      </c>
      <c r="C15">
        <v>0.95105651629515398</v>
      </c>
      <c r="E15">
        <f>B15-H15</f>
        <v>-4.4408920985006262E-16</v>
      </c>
      <c r="F15">
        <f>C15-I15</f>
        <v>0</v>
      </c>
      <c r="H15">
        <v>0.30901699437494745</v>
      </c>
      <c r="I15">
        <v>0.95105651629515353</v>
      </c>
      <c r="K15">
        <f>H15-N15</f>
        <v>-2.55351295663786E-15</v>
      </c>
      <c r="L15">
        <f>I15-O15</f>
        <v>3.5527136788005009E-15</v>
      </c>
      <c r="N15">
        <v>0.30901699437495</v>
      </c>
      <c r="O15">
        <v>0.95105651629514998</v>
      </c>
      <c r="Q15">
        <f>B15-N15</f>
        <v>-2.9976021664879227E-15</v>
      </c>
      <c r="R15">
        <f>C15-O15</f>
        <v>3.9968028886505635E-15</v>
      </c>
    </row>
    <row r="16" spans="1:18">
      <c r="A16">
        <v>3</v>
      </c>
      <c r="B16">
        <v>-0.30901699437494701</v>
      </c>
      <c r="C16">
        <v>0.95105651629515398</v>
      </c>
      <c r="E16">
        <f t="shared" ref="E16:E24" si="6">B16-H16</f>
        <v>0</v>
      </c>
      <c r="F16">
        <f t="shared" ref="F16:F24" si="7">C16-I16</f>
        <v>0</v>
      </c>
      <c r="H16">
        <v>-0.30901699437494734</v>
      </c>
      <c r="I16">
        <v>0.95105651629515364</v>
      </c>
      <c r="K16">
        <f t="shared" ref="K16:K24" si="8">H16-N16</f>
        <v>2.6645352591003757E-15</v>
      </c>
      <c r="L16">
        <f t="shared" ref="L16:L24" si="9">I16-O16</f>
        <v>3.6637359812630166E-15</v>
      </c>
      <c r="N16">
        <v>-0.30901699437495</v>
      </c>
      <c r="O16">
        <v>0.95105651629514998</v>
      </c>
      <c r="Q16">
        <f t="shared" ref="Q16:Q24" si="10">B16-N16</f>
        <v>2.9976021664879227E-15</v>
      </c>
      <c r="R16">
        <f t="shared" ref="R16:R24" si="11">C16-O16</f>
        <v>3.9968028886505635E-15</v>
      </c>
    </row>
    <row r="17" spans="1:18">
      <c r="A17">
        <v>4</v>
      </c>
      <c r="B17">
        <v>-0.80901699437494701</v>
      </c>
      <c r="C17">
        <v>0.58778525229247303</v>
      </c>
      <c r="E17">
        <f t="shared" si="6"/>
        <v>0</v>
      </c>
      <c r="F17">
        <f t="shared" si="7"/>
        <v>0</v>
      </c>
      <c r="H17">
        <v>-0.80901699437494734</v>
      </c>
      <c r="I17">
        <v>0.58778525229247325</v>
      </c>
      <c r="K17">
        <f t="shared" si="8"/>
        <v>2.6645352591003757E-15</v>
      </c>
      <c r="L17">
        <f t="shared" si="9"/>
        <v>3.219646771412954E-15</v>
      </c>
      <c r="N17">
        <v>-0.80901699437495</v>
      </c>
      <c r="O17">
        <v>0.58778525229247003</v>
      </c>
      <c r="Q17">
        <f t="shared" si="10"/>
        <v>2.9976021664879227E-15</v>
      </c>
      <c r="R17">
        <f t="shared" si="11"/>
        <v>2.9976021664879227E-15</v>
      </c>
    </row>
    <row r="18" spans="1:18">
      <c r="A18" t="s">
        <v>28</v>
      </c>
      <c r="B18">
        <v>-18.693195576600001</v>
      </c>
      <c r="C18">
        <v>-111.75874820190199</v>
      </c>
      <c r="E18">
        <f t="shared" si="6"/>
        <v>5.6221243838194823E-7</v>
      </c>
      <c r="F18">
        <f t="shared" si="7"/>
        <v>-3.5828280431360326E-7</v>
      </c>
      <c r="H18">
        <v>-18.693196138812439</v>
      </c>
      <c r="I18">
        <v>-111.75874784361919</v>
      </c>
      <c r="K18">
        <f t="shared" si="8"/>
        <v>-5.6221253785793124E-7</v>
      </c>
      <c r="L18">
        <f t="shared" si="9"/>
        <v>3.5828280431360326E-7</v>
      </c>
      <c r="N18">
        <v>-18.693195576599901</v>
      </c>
      <c r="O18">
        <v>-111.75874820190199</v>
      </c>
      <c r="P18" t="s">
        <v>38</v>
      </c>
      <c r="Q18">
        <f t="shared" si="10"/>
        <v>-9.9475983006414026E-14</v>
      </c>
      <c r="R18">
        <f t="shared" si="11"/>
        <v>0</v>
      </c>
    </row>
    <row r="19" spans="1:18">
      <c r="A19" t="s">
        <v>31</v>
      </c>
      <c r="B19">
        <v>-0.164972016431257</v>
      </c>
      <c r="C19">
        <v>-0.98629824789188603</v>
      </c>
      <c r="E19">
        <f t="shared" si="6"/>
        <v>5.3411103595468745E-9</v>
      </c>
      <c r="F19">
        <f t="shared" si="7"/>
        <v>-8.933741524330685E-10</v>
      </c>
      <c r="H19">
        <v>-0.16497202177236736</v>
      </c>
      <c r="I19">
        <v>-0.98629824699851187</v>
      </c>
      <c r="K19">
        <f t="shared" si="8"/>
        <v>-5.341107361944708E-9</v>
      </c>
      <c r="L19">
        <f t="shared" si="9"/>
        <v>8.9337814923595715E-10</v>
      </c>
      <c r="N19">
        <v>-0.16497201643126</v>
      </c>
      <c r="O19">
        <v>-0.98629824789189002</v>
      </c>
      <c r="P19" t="s">
        <v>39</v>
      </c>
      <c r="Q19">
        <f t="shared" si="10"/>
        <v>2.9976021664879227E-15</v>
      </c>
      <c r="R19">
        <f t="shared" si="11"/>
        <v>3.9968028886505635E-15</v>
      </c>
    </row>
    <row r="20" spans="1:18">
      <c r="A20" t="s">
        <v>29</v>
      </c>
      <c r="B20">
        <v>-0.93136615401432599</v>
      </c>
      <c r="C20">
        <v>1.76339842897223</v>
      </c>
      <c r="E20">
        <f t="shared" si="6"/>
        <v>-8.1969741960730147E-7</v>
      </c>
      <c r="F20">
        <f t="shared" si="7"/>
        <v>-8.1560371500977169E-7</v>
      </c>
      <c r="H20">
        <v>-0.93136533431690638</v>
      </c>
      <c r="I20">
        <v>1.763399244575945</v>
      </c>
      <c r="K20">
        <f t="shared" si="8"/>
        <v>8.1969742360410436E-7</v>
      </c>
      <c r="L20">
        <f t="shared" si="9"/>
        <v>8.1560371500977169E-7</v>
      </c>
      <c r="N20">
        <v>-0.93136615401432998</v>
      </c>
      <c r="O20">
        <v>1.76339842897223</v>
      </c>
      <c r="P20" t="s">
        <v>40</v>
      </c>
      <c r="Q20">
        <f t="shared" si="10"/>
        <v>3.9968028886505635E-15</v>
      </c>
      <c r="R20">
        <f t="shared" si="11"/>
        <v>0</v>
      </c>
    </row>
    <row r="21" spans="1:18">
      <c r="A21" t="s">
        <v>32</v>
      </c>
      <c r="B21">
        <v>-0.46702672321580002</v>
      </c>
      <c r="C21">
        <v>0.88424320172807203</v>
      </c>
      <c r="E21">
        <f t="shared" si="6"/>
        <v>-4.9027347931440701E-7</v>
      </c>
      <c r="F21">
        <f t="shared" si="7"/>
        <v>-2.589453474977077E-7</v>
      </c>
      <c r="H21">
        <v>-0.46702623294232071</v>
      </c>
      <c r="I21">
        <v>0.88424346067341952</v>
      </c>
      <c r="K21">
        <f t="shared" si="8"/>
        <v>4.9027347931440701E-7</v>
      </c>
      <c r="L21">
        <f t="shared" si="9"/>
        <v>2.5894534949610915E-7</v>
      </c>
      <c r="N21">
        <v>-0.46702672321580002</v>
      </c>
      <c r="O21">
        <v>0.88424320172807003</v>
      </c>
      <c r="P21" t="s">
        <v>41</v>
      </c>
      <c r="Q21">
        <f t="shared" si="10"/>
        <v>0</v>
      </c>
      <c r="R21">
        <f t="shared" si="11"/>
        <v>1.9984014443252818E-15</v>
      </c>
    </row>
    <row r="22" spans="1:18">
      <c r="A22" t="s">
        <v>30</v>
      </c>
      <c r="B22">
        <v>-0.71944806507619796</v>
      </c>
      <c r="C22">
        <v>1.9988011201167799</v>
      </c>
      <c r="E22">
        <f t="shared" si="6"/>
        <v>1.2283845052252218E-8</v>
      </c>
      <c r="F22">
        <f t="shared" si="7"/>
        <v>-7.9412619280461172E-7</v>
      </c>
      <c r="H22">
        <v>-0.71944807736004301</v>
      </c>
      <c r="I22">
        <v>1.9988019142429727</v>
      </c>
      <c r="K22">
        <f t="shared" si="8"/>
        <v>-1.2283843053850774E-8</v>
      </c>
      <c r="L22">
        <f t="shared" si="9"/>
        <v>7.9412619280461172E-7</v>
      </c>
      <c r="N22">
        <v>-0.71944806507619996</v>
      </c>
      <c r="O22">
        <v>1.9988011201167799</v>
      </c>
      <c r="P22" t="s">
        <v>42</v>
      </c>
      <c r="Q22">
        <f t="shared" si="10"/>
        <v>1.9984014443252818E-15</v>
      </c>
      <c r="R22">
        <f t="shared" si="11"/>
        <v>0</v>
      </c>
    </row>
    <row r="23" spans="1:18">
      <c r="A23" t="s">
        <v>33</v>
      </c>
      <c r="B23">
        <v>-0.33866931961920099</v>
      </c>
      <c r="C23">
        <v>0.94090546387438301</v>
      </c>
      <c r="E23">
        <f t="shared" si="6"/>
        <v>-1.1400160160324191E-7</v>
      </c>
      <c r="F23">
        <f t="shared" si="7"/>
        <v>-4.1033705100446127E-8</v>
      </c>
      <c r="H23">
        <v>-0.33866920561759939</v>
      </c>
      <c r="I23">
        <v>0.94090550490808811</v>
      </c>
      <c r="K23">
        <f t="shared" si="8"/>
        <v>1.1400160060404119E-7</v>
      </c>
      <c r="L23">
        <f t="shared" si="9"/>
        <v>4.1033708098048294E-8</v>
      </c>
      <c r="N23">
        <v>-0.33866931961919999</v>
      </c>
      <c r="O23">
        <v>0.94090546387438001</v>
      </c>
      <c r="P23" t="s">
        <v>43</v>
      </c>
      <c r="Q23">
        <f t="shared" si="10"/>
        <v>-9.9920072216264089E-16</v>
      </c>
      <c r="R23">
        <f t="shared" si="11"/>
        <v>2.9976021664879227E-15</v>
      </c>
    </row>
    <row r="24" spans="1:18">
      <c r="A24" t="s">
        <v>34</v>
      </c>
      <c r="B24">
        <v>-0.70128637433248198</v>
      </c>
      <c r="C24">
        <v>0.146804643358145</v>
      </c>
      <c r="E24">
        <f t="shared" si="6"/>
        <v>-6.0165477933082911E-8</v>
      </c>
      <c r="F24">
        <f t="shared" si="7"/>
        <v>4.1149532131745659E-7</v>
      </c>
      <c r="H24">
        <v>-0.70128631416700404</v>
      </c>
      <c r="I24">
        <v>0.14680423186282368</v>
      </c>
      <c r="K24">
        <f t="shared" si="8"/>
        <v>6.0165475934681467E-8</v>
      </c>
      <c r="L24">
        <f t="shared" si="9"/>
        <v>-4.114953263134602E-7</v>
      </c>
      <c r="N24">
        <v>-0.70128637433247998</v>
      </c>
      <c r="O24">
        <v>0.14680464335814999</v>
      </c>
      <c r="P24" t="s">
        <v>44</v>
      </c>
      <c r="Q24">
        <f t="shared" si="10"/>
        <v>-1.9984014443252818E-15</v>
      </c>
      <c r="R24">
        <f t="shared" si="11"/>
        <v>-4.9960036108132044E-15</v>
      </c>
    </row>
    <row r="25" spans="1:18">
      <c r="A25" t="s">
        <v>26</v>
      </c>
    </row>
    <row r="27" spans="1:18">
      <c r="A27">
        <v>3</v>
      </c>
      <c r="B27">
        <v>-0.30901699437494701</v>
      </c>
      <c r="C27">
        <v>0.95105651629515398</v>
      </c>
      <c r="E27">
        <f>B27-H27</f>
        <v>0</v>
      </c>
      <c r="F27">
        <f>C27-I27</f>
        <v>0</v>
      </c>
      <c r="H27">
        <v>-0.30901699437494734</v>
      </c>
      <c r="I27">
        <v>0.95105651629515364</v>
      </c>
      <c r="J27" s="3"/>
      <c r="K27">
        <f>H27-N27</f>
        <v>2.6645352591003757E-15</v>
      </c>
      <c r="L27">
        <f>I27-O27</f>
        <v>3.6637359812630166E-15</v>
      </c>
      <c r="N27">
        <v>-0.30901699437495</v>
      </c>
      <c r="O27">
        <v>0.95105651629514998</v>
      </c>
      <c r="Q27">
        <f>B27-N27</f>
        <v>2.9976021664879227E-15</v>
      </c>
      <c r="R27">
        <f>C27-O27</f>
        <v>3.9968028886505635E-15</v>
      </c>
    </row>
    <row r="28" spans="1:18">
      <c r="A28">
        <v>4</v>
      </c>
      <c r="B28">
        <v>-0.80901699437494701</v>
      </c>
      <c r="C28">
        <v>0.58778525229247303</v>
      </c>
      <c r="E28">
        <f t="shared" ref="E28:E36" si="12">B28-H28</f>
        <v>0</v>
      </c>
      <c r="F28">
        <f t="shared" ref="F28:F36" si="13">C28-I28</f>
        <v>0</v>
      </c>
      <c r="H28">
        <v>-0.80901699437494734</v>
      </c>
      <c r="I28">
        <v>0.58778525229247325</v>
      </c>
      <c r="K28">
        <f t="shared" ref="K28:K36" si="14">H28-N28</f>
        <v>2.6645352591003757E-15</v>
      </c>
      <c r="L28">
        <f t="shared" ref="L28:L36" si="15">I28-O28</f>
        <v>3.219646771412954E-15</v>
      </c>
      <c r="N28">
        <v>-0.80901699437495</v>
      </c>
      <c r="O28">
        <v>0.58778525229247003</v>
      </c>
      <c r="Q28">
        <f t="shared" ref="Q28:Q36" si="16">B28-N28</f>
        <v>2.9976021664879227E-15</v>
      </c>
      <c r="R28">
        <f t="shared" ref="R28:R36" si="17">C28-O28</f>
        <v>2.9976021664879227E-15</v>
      </c>
    </row>
    <row r="29" spans="1:18">
      <c r="A29">
        <v>5</v>
      </c>
      <c r="B29">
        <v>-1</v>
      </c>
      <c r="C29" s="16">
        <v>1.22460635382238E-16</v>
      </c>
      <c r="E29">
        <f t="shared" si="12"/>
        <v>0</v>
      </c>
      <c r="F29">
        <f t="shared" si="13"/>
        <v>-5.4210108624004051E-20</v>
      </c>
      <c r="H29">
        <v>-1</v>
      </c>
      <c r="I29">
        <v>1.22514845490862E-16</v>
      </c>
      <c r="K29">
        <f t="shared" si="14"/>
        <v>0</v>
      </c>
      <c r="L29">
        <f t="shared" si="15"/>
        <v>1.22514845490862E-16</v>
      </c>
      <c r="N29">
        <v>-1</v>
      </c>
      <c r="O29">
        <v>0</v>
      </c>
      <c r="Q29">
        <f t="shared" si="16"/>
        <v>0</v>
      </c>
      <c r="R29">
        <f t="shared" si="17"/>
        <v>1.22460635382238E-16</v>
      </c>
    </row>
    <row r="30" spans="1:18">
      <c r="A30" t="s">
        <v>28</v>
      </c>
      <c r="B30">
        <v>16.083516095241599</v>
      </c>
      <c r="C30">
        <v>-121.901585187244</v>
      </c>
      <c r="E30">
        <f t="shared" si="12"/>
        <v>6.3666601946010815E-7</v>
      </c>
      <c r="F30">
        <f t="shared" si="13"/>
        <v>-2.70490303933002E-7</v>
      </c>
      <c r="H30">
        <v>16.08351545857558</v>
      </c>
      <c r="I30">
        <v>-121.90158491675369</v>
      </c>
      <c r="K30">
        <f t="shared" si="14"/>
        <v>-6.3666601946010815E-7</v>
      </c>
      <c r="L30">
        <f t="shared" si="15"/>
        <v>2.7048930917317193E-7</v>
      </c>
      <c r="N30">
        <v>16.083516095241599</v>
      </c>
      <c r="O30">
        <v>-121.901585187243</v>
      </c>
      <c r="P30" t="s">
        <v>38</v>
      </c>
      <c r="Q30">
        <f t="shared" si="16"/>
        <v>0</v>
      </c>
      <c r="R30">
        <f t="shared" si="17"/>
        <v>-9.9475983006414026E-13</v>
      </c>
    </row>
    <row r="31" spans="1:18">
      <c r="A31" t="s">
        <v>31</v>
      </c>
      <c r="B31">
        <v>0.130804931756558</v>
      </c>
      <c r="C31">
        <v>-0.99140812475395901</v>
      </c>
      <c r="E31">
        <f t="shared" si="12"/>
        <v>4.8040404987403917E-9</v>
      </c>
      <c r="F31">
        <f t="shared" si="13"/>
        <v>6.3383831516716782E-10</v>
      </c>
      <c r="H31">
        <v>0.1308049269525175</v>
      </c>
      <c r="I31">
        <v>-0.99140812538779732</v>
      </c>
      <c r="K31">
        <f t="shared" si="14"/>
        <v>-4.8040424971418361E-9</v>
      </c>
      <c r="L31">
        <f t="shared" si="15"/>
        <v>-6.3383731596644566E-10</v>
      </c>
      <c r="N31">
        <v>0.13080493175655999</v>
      </c>
      <c r="O31">
        <v>-0.99140812475396001</v>
      </c>
      <c r="P31" t="s">
        <v>39</v>
      </c>
      <c r="Q31">
        <f t="shared" si="16"/>
        <v>-1.9984014443252818E-15</v>
      </c>
      <c r="R31">
        <f t="shared" si="17"/>
        <v>9.9920072216264089E-16</v>
      </c>
    </row>
    <row r="32" spans="1:18">
      <c r="A32" t="s">
        <v>29</v>
      </c>
      <c r="B32">
        <v>-1.4086686864070599</v>
      </c>
      <c r="C32">
        <v>0.96415965564320005</v>
      </c>
      <c r="E32">
        <f t="shared" si="12"/>
        <v>-2.8067352753069486E-7</v>
      </c>
      <c r="F32">
        <f t="shared" si="13"/>
        <v>-9.0492298943090077E-7</v>
      </c>
      <c r="H32">
        <v>-1.4086684057335324</v>
      </c>
      <c r="I32">
        <v>0.96416056056618948</v>
      </c>
      <c r="K32">
        <f t="shared" si="14"/>
        <v>2.8067352753069486E-7</v>
      </c>
      <c r="L32">
        <f t="shared" si="15"/>
        <v>9.0492298943090077E-7</v>
      </c>
      <c r="N32">
        <v>-1.4086686864070599</v>
      </c>
      <c r="O32">
        <v>0.96415965564320005</v>
      </c>
      <c r="P32" t="s">
        <v>40</v>
      </c>
      <c r="Q32">
        <f t="shared" si="16"/>
        <v>0</v>
      </c>
      <c r="R32">
        <f t="shared" si="17"/>
        <v>0</v>
      </c>
    </row>
    <row r="33" spans="1:18">
      <c r="A33" t="s">
        <v>32</v>
      </c>
      <c r="B33">
        <v>-0.82521614341946703</v>
      </c>
      <c r="C33">
        <v>0.56481706475628202</v>
      </c>
      <c r="E33">
        <f t="shared" si="12"/>
        <v>-2.99538526538079E-7</v>
      </c>
      <c r="F33">
        <f t="shared" si="13"/>
        <v>-4.3763530233054126E-7</v>
      </c>
      <c r="H33">
        <v>-0.82521584388094049</v>
      </c>
      <c r="I33">
        <v>0.56481750239158435</v>
      </c>
      <c r="K33">
        <f t="shared" si="14"/>
        <v>2.9953852953568116E-7</v>
      </c>
      <c r="L33">
        <f t="shared" si="15"/>
        <v>4.3763530432894271E-7</v>
      </c>
      <c r="N33">
        <v>-0.82521614341947003</v>
      </c>
      <c r="O33">
        <v>0.56481706475628002</v>
      </c>
      <c r="P33" t="s">
        <v>41</v>
      </c>
      <c r="Q33">
        <f t="shared" si="16"/>
        <v>2.9976021664879227E-15</v>
      </c>
      <c r="R33">
        <f t="shared" si="17"/>
        <v>1.9984014443252818E-15</v>
      </c>
    </row>
    <row r="34" spans="1:18">
      <c r="A34" t="s">
        <v>30</v>
      </c>
      <c r="B34">
        <v>-1.3000354107960499</v>
      </c>
      <c r="C34">
        <v>1.2229482860937999</v>
      </c>
      <c r="E34">
        <f t="shared" si="12"/>
        <v>2.6994913904232476E-7</v>
      </c>
      <c r="F34">
        <f t="shared" si="13"/>
        <v>-7.0848972688608569E-7</v>
      </c>
      <c r="H34">
        <v>-1.3000356807451889</v>
      </c>
      <c r="I34">
        <v>1.2229489945835268</v>
      </c>
      <c r="K34">
        <f t="shared" si="14"/>
        <v>-2.6994913904232476E-7</v>
      </c>
      <c r="L34">
        <f t="shared" si="15"/>
        <v>7.0848972688608569E-7</v>
      </c>
      <c r="N34">
        <v>-1.3000354107960499</v>
      </c>
      <c r="O34">
        <v>1.2229482860937999</v>
      </c>
      <c r="P34" t="s">
        <v>42</v>
      </c>
      <c r="Q34">
        <f t="shared" si="16"/>
        <v>0</v>
      </c>
      <c r="R34">
        <f t="shared" si="17"/>
        <v>0</v>
      </c>
    </row>
    <row r="35" spans="1:18">
      <c r="A35" t="s">
        <v>33</v>
      </c>
      <c r="B35">
        <v>-0.72837178412410197</v>
      </c>
      <c r="C35">
        <v>0.68518212476090801</v>
      </c>
      <c r="E35">
        <f t="shared" si="12"/>
        <v>-1.2709727881254906E-7</v>
      </c>
      <c r="F35">
        <f t="shared" si="13"/>
        <v>-1.3510868301924717E-7</v>
      </c>
      <c r="H35">
        <v>-0.72837165702682316</v>
      </c>
      <c r="I35">
        <v>0.68518225986959103</v>
      </c>
      <c r="K35">
        <f t="shared" si="14"/>
        <v>1.2709727681414762E-7</v>
      </c>
      <c r="L35">
        <f t="shared" si="15"/>
        <v>1.3510868102084572E-7</v>
      </c>
      <c r="N35">
        <v>-0.72837178412409997</v>
      </c>
      <c r="O35">
        <v>0.68518212476091001</v>
      </c>
      <c r="P35" t="s">
        <v>43</v>
      </c>
      <c r="Q35">
        <f t="shared" si="16"/>
        <v>-1.9984014443252818E-15</v>
      </c>
      <c r="R35">
        <f t="shared" si="17"/>
        <v>-1.9984014443252818E-15</v>
      </c>
    </row>
    <row r="36" spans="1:18">
      <c r="A36" t="s">
        <v>34</v>
      </c>
      <c r="B36">
        <v>-0.55566464044072905</v>
      </c>
      <c r="C36">
        <v>-0.26521848879968402</v>
      </c>
      <c r="E36">
        <f t="shared" si="12"/>
        <v>-1.8203966312135833E-7</v>
      </c>
      <c r="F36">
        <f t="shared" si="13"/>
        <v>3.3009149530416337E-7</v>
      </c>
      <c r="H36">
        <v>-0.55566445840106593</v>
      </c>
      <c r="I36">
        <v>-0.26521881889117932</v>
      </c>
      <c r="K36">
        <f t="shared" si="14"/>
        <v>1.8203966412055905E-7</v>
      </c>
      <c r="L36">
        <f t="shared" si="15"/>
        <v>-3.3009149930096626E-7</v>
      </c>
      <c r="N36">
        <v>-0.55566464044073005</v>
      </c>
      <c r="O36">
        <v>-0.26521848879968002</v>
      </c>
      <c r="P36" t="s">
        <v>44</v>
      </c>
      <c r="Q36">
        <f t="shared" si="16"/>
        <v>9.9920072216264089E-16</v>
      </c>
      <c r="R36">
        <f t="shared" si="17"/>
        <v>-3.9968028886505635E-15</v>
      </c>
    </row>
    <row r="37" spans="1:18">
      <c r="A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MicrosoftOffice/12.0 MicrosoftExcel/CalculationVersion-4518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weightdump2</vt:lpstr>
      <vt:lpstr>Deltas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Researcher</dc:creator>
  <cp:lastModifiedBy>Researcher</cp:lastModifiedBy>
  <dcterms:created xsi:type="dcterms:W3CDTF">2010-06-13T06:48:04Z</dcterms:created>
  <dcterms:modified xsi:type="dcterms:W3CDTF">2010-07-06T01:27:30Z</dcterms:modified>
</cp:coreProperties>
</file>