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rani\OneDrive\Desktop\"/>
    </mc:Choice>
  </mc:AlternateContent>
  <xr:revisionPtr revIDLastSave="0" documentId="13_ncr:1_{232C2BFC-5B6E-43D4-BBCE-311E0628C9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OM" sheetId="1" r:id="rId1"/>
    <sheet name="Weight " sheetId="2" r:id="rId2"/>
    <sheet name="Power Consump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2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F4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1" i="1"/>
  <c r="F5" i="1"/>
  <c r="F44" i="1" l="1"/>
</calcChain>
</file>

<file path=xl/sharedStrings.xml><?xml version="1.0" encoding="utf-8"?>
<sst xmlns="http://schemas.openxmlformats.org/spreadsheetml/2006/main" count="220" uniqueCount="147">
  <si>
    <t>Designator 
on Schematics</t>
  </si>
  <si>
    <t xml:space="preserve">Description </t>
  </si>
  <si>
    <t>Qty</t>
  </si>
  <si>
    <t>Supplier</t>
  </si>
  <si>
    <t>Supplier Unit Price (AUD)</t>
  </si>
  <si>
    <t>C1_SW2, C2_SW2, C_M2, C_S2, C_SW1</t>
  </si>
  <si>
    <t>CAP CER 0.1UF 50V X7R 0603</t>
  </si>
  <si>
    <t>C _G1</t>
  </si>
  <si>
    <t>CAP CER 0.027UF 50V X7R 0805</t>
  </si>
  <si>
    <t>C_A1</t>
  </si>
  <si>
    <t>CAP CER 0.1UF 16V X7R 0402</t>
  </si>
  <si>
    <t>C_M1</t>
  </si>
  <si>
    <t>Multilayer Ceramic Capacitors 22μF ±20% 10V X5R SMD 0805</t>
  </si>
  <si>
    <t>C_S1</t>
  </si>
  <si>
    <t>CAP CER 4.7UF 6.3V X5R 0603</t>
  </si>
  <si>
    <t>C_U1</t>
  </si>
  <si>
    <t>CAP CER 0.1UF 200V 10% X7R 1206</t>
  </si>
  <si>
    <t>C_V1</t>
  </si>
  <si>
    <t>CAP CER 4.7UF 10V X5R 0402</t>
  </si>
  <si>
    <t>C_V2, C_V3, C_V4</t>
  </si>
  <si>
    <t>CAP CER 10UF 6.3V X5R 0402</t>
  </si>
  <si>
    <t>D1, D2, D3</t>
  </si>
  <si>
    <t>TVS DIODE 6V 10.3V DO214AA</t>
  </si>
  <si>
    <t>J1</t>
  </si>
  <si>
    <t>Male Header, Pitch 2 mm, 1 x 2 Position, Height 5.5 mm, -25 to 85 degC, RoHS, Tape and Reel</t>
  </si>
  <si>
    <t>J2</t>
  </si>
  <si>
    <t>Micro-USB B Receptacle, Right Angle, Bottom Mount, Surface Mount, with Solder Tabs, -30 to 85 degC, 5-Pin USB, RoHS, Tape and Reel</t>
  </si>
  <si>
    <t>J3</t>
  </si>
  <si>
    <t>CONN MICRO-D PLUG 9POS R/A SLDR</t>
  </si>
  <si>
    <t>J4</t>
  </si>
  <si>
    <t>CONN MICRO SD CARD PUSH-PULL R/A</t>
  </si>
  <si>
    <t>L_G1</t>
  </si>
  <si>
    <t>Wire Wound RF Inductor 27nH ±2% 440mA 0.21Ω 0603 (1608)</t>
  </si>
  <si>
    <t>L_V1</t>
  </si>
  <si>
    <t>Fixed Inductors 2.2uH Shld 20% 5.5A 38.7mOhms AECQ2</t>
  </si>
  <si>
    <t>Q1, Q2</t>
  </si>
  <si>
    <t>NPN TRANSISTOR 1.5A 40V SOT-23 R</t>
  </si>
  <si>
    <t>R 2</t>
  </si>
  <si>
    <t>RES 100K OHM 1% 1/16W 0402</t>
  </si>
  <si>
    <t>R_G1</t>
  </si>
  <si>
    <t>R_S1</t>
  </si>
  <si>
    <t>R_S2, R_S4</t>
  </si>
  <si>
    <t>RES Thick Film, 100Ω, 5%, 0.1W, 200ppm/°C, 0603</t>
  </si>
  <si>
    <t>R_S3</t>
  </si>
  <si>
    <t>RES SMD 47K OHM 5% 1/10W 0603</t>
  </si>
  <si>
    <t>R_S5</t>
  </si>
  <si>
    <t>R_S6, R_SW2</t>
  </si>
  <si>
    <t>RES Thick Film, 10kΩ, 5%, 0.125W, 200ppm/°C, 0805</t>
  </si>
  <si>
    <t>R_S7, R_S8</t>
  </si>
  <si>
    <t>Chip Resistor, 0 Ohm, Jumper, +/- 5%, 0.125 W, -55 to 155 degC, 0805 (2012 Metric), RoHS, Tape and Reel</t>
  </si>
  <si>
    <t>R_SH1, R_SH2</t>
  </si>
  <si>
    <t/>
  </si>
  <si>
    <t>R_V1</t>
  </si>
  <si>
    <t>RES Thick Film, 453kΩ, 1%, 0.063W, 100ppm/°C, 0402</t>
  </si>
  <si>
    <t>SW1, SW2</t>
  </si>
  <si>
    <t>SWITCH TACTILE SPST-NO 0.05A 24V</t>
  </si>
  <si>
    <t>U1</t>
  </si>
  <si>
    <t>WIFI MODULE 32MBITS SPI FLASH</t>
  </si>
  <si>
    <t>U2</t>
  </si>
  <si>
    <t>RX TXRX MODULE ISM &lt; 1GHZ SMD</t>
  </si>
  <si>
    <t>U3</t>
  </si>
  <si>
    <t>U-Blox M8 Concurrent Gnss Module, 3.6 V, -40 to 85 degC, 24-Pin SMD, RoHS, Tape and Reel</t>
  </si>
  <si>
    <t>U4</t>
  </si>
  <si>
    <t>3-Axis Gyroscope, Accelerometer and a Digital Motion Processor(TM) (DMP), 2.375 to 3.46 V, -40 to 85 degC, 24-Pin QFN, RoHS, Tape and Reel</t>
  </si>
  <si>
    <t>U5</t>
  </si>
  <si>
    <t>IC REG BUCK ADJ 2A SOT23-5</t>
  </si>
  <si>
    <t>U6</t>
  </si>
  <si>
    <t>IC BRIDGE USB TO UART 28QFN</t>
  </si>
  <si>
    <t>UFL1, UFL2</t>
  </si>
  <si>
    <t>Ultra Small Coaxial Connector, 6 GHz, -40 to 90 degC, 3-Pin SMD, RoHS, Bulk</t>
  </si>
  <si>
    <t>Newark</t>
  </si>
  <si>
    <t>Arrow Electronics</t>
  </si>
  <si>
    <t>Mouser</t>
  </si>
  <si>
    <t>Digikey</t>
  </si>
  <si>
    <t>Components on the PCB</t>
  </si>
  <si>
    <t>UFL TO SMA CONNECTOR</t>
  </si>
  <si>
    <t>HELICAL ANTENNA</t>
  </si>
  <si>
    <t>RES</t>
  </si>
  <si>
    <t>BATTERY 3.7V 2000mAH</t>
  </si>
  <si>
    <t>W1</t>
  </si>
  <si>
    <t>A1</t>
  </si>
  <si>
    <t>B1</t>
  </si>
  <si>
    <t>Core Electronics</t>
  </si>
  <si>
    <t>DigiKey</t>
  </si>
  <si>
    <t>Other Misc &amp; connectors</t>
  </si>
  <si>
    <t>Total Price</t>
  </si>
  <si>
    <t>Total</t>
  </si>
  <si>
    <t>ESP 32 WROOM 32 D</t>
  </si>
  <si>
    <t>LoRa RFM95W</t>
  </si>
  <si>
    <t xml:space="preserve">GPS NEO M8N </t>
  </si>
  <si>
    <t>Modes</t>
  </si>
  <si>
    <t>Power Consumption (mA)</t>
  </si>
  <si>
    <t>Active Mode</t>
  </si>
  <si>
    <t xml:space="preserve">Antenna </t>
  </si>
  <si>
    <t>Passive Components</t>
  </si>
  <si>
    <t>Component</t>
  </si>
  <si>
    <t>Light Sleep Mode</t>
  </si>
  <si>
    <t>Deep Sleep Mode</t>
  </si>
  <si>
    <t>Transmit Mode</t>
  </si>
  <si>
    <t>Receive Mode</t>
  </si>
  <si>
    <t>Sleep Mode</t>
  </si>
  <si>
    <t>Voltage Regulator</t>
  </si>
  <si>
    <t>Modem Sleep Mode</t>
  </si>
  <si>
    <t>95 ~ 240 mA</t>
  </si>
  <si>
    <t>2~4 mA @ 2MHz
20~25mA @ 80MHz
30~ 50mA @240MHz</t>
  </si>
  <si>
    <t>~0.8 mA</t>
  </si>
  <si>
    <t>10 -150 uA</t>
  </si>
  <si>
    <t>10.3mA</t>
  </si>
  <si>
    <t>0.2 ~ 1uA</t>
  </si>
  <si>
    <t>Idle Mode</t>
  </si>
  <si>
    <t>1.5mA - RC oscillator enabled</t>
  </si>
  <si>
    <t>RFOP = +20 dBm ~ 120mA   
RFOP = +17 dBm  ~ 87mA
RFOP = +13 dBm ~ 29mA
RFOP = + 7 dBm ~ 20mA</t>
  </si>
  <si>
    <t>Icc Acquisition</t>
  </si>
  <si>
    <t>25mA</t>
  </si>
  <si>
    <t>23mA</t>
  </si>
  <si>
    <t>Icc Tracking - Power saving mode</t>
  </si>
  <si>
    <t>Icc Tracking - Continous mode</t>
  </si>
  <si>
    <t>12mA</t>
  </si>
  <si>
    <t>MPU 6050</t>
  </si>
  <si>
    <t>Gyroscope + Accelerometer+DMP</t>
  </si>
  <si>
    <t>3.9mA</t>
  </si>
  <si>
    <t>Gyroscope + Accelerometer</t>
  </si>
  <si>
    <t>3.8mA</t>
  </si>
  <si>
    <t>Gyroscope Only</t>
  </si>
  <si>
    <t>500uA</t>
  </si>
  <si>
    <t xml:space="preserve">Quantity </t>
  </si>
  <si>
    <t>Capacitors</t>
  </si>
  <si>
    <t>Weight</t>
  </si>
  <si>
    <t xml:space="preserve">Diodes </t>
  </si>
  <si>
    <t xml:space="preserve">Micro D </t>
  </si>
  <si>
    <t>Micro Usb</t>
  </si>
  <si>
    <t>Micro sd card</t>
  </si>
  <si>
    <t>Micro sd module</t>
  </si>
  <si>
    <t>Inductors</t>
  </si>
  <si>
    <t>Resistors</t>
  </si>
  <si>
    <t>Transistors</t>
  </si>
  <si>
    <t>Switches</t>
  </si>
  <si>
    <t>ESP32</t>
  </si>
  <si>
    <t>RFM95W</t>
  </si>
  <si>
    <t>NEO M8N</t>
  </si>
  <si>
    <t>MPU6050</t>
  </si>
  <si>
    <t>TLB</t>
  </si>
  <si>
    <t>CP2102</t>
  </si>
  <si>
    <t>UFL Connector</t>
  </si>
  <si>
    <t>Total Weight</t>
  </si>
  <si>
    <t xml:space="preserve">Battery 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</si>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</sst>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5"/>
  <sheetViews>
    <sheetView topLeftCell="A5" zoomScale="40" zoomScaleNormal="40" workbookViewId="0">
      <selection activeCell="H6" sqref="H6:R22"/>
    </sheetView>
  </sheetViews>
  <sheetFormatPr defaultRowHeight="14.4" x14ac:dyDescent="0.3"/>
  <cols>
    <col min="1" max="1" width="13.33203125" customWidth="1"/>
    <col min="2" max="2" width="32.77734375" customWidth="1"/>
    <col min="3" max="3" width="13.5546875" customWidth="1"/>
    <col min="5" max="5" width="21" customWidth="1"/>
    <col min="6" max="6" width="10.44140625" bestFit="1" customWidth="1"/>
    <col min="9" max="9" width="15.21875" customWidth="1"/>
    <col min="10" max="10" width="16" customWidth="1"/>
    <col min="11" max="11" width="18.5546875" customWidth="1"/>
    <col min="12" max="12" width="25.88671875" customWidth="1"/>
    <col min="13" max="13" width="15.21875" customWidth="1"/>
    <col min="14" max="14" width="15.5546875" customWidth="1"/>
    <col min="15" max="15" width="12.5546875" customWidth="1"/>
    <col min="16" max="16" width="14.5546875" customWidth="1"/>
    <col min="18" max="18" width="16.33203125" customWidth="1"/>
  </cols>
  <sheetData>
    <row r="3" spans="1:18" ht="28.8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85</v>
      </c>
      <c r="G3" s="1"/>
      <c r="H3" s="1"/>
      <c r="I3" s="1"/>
      <c r="J3" s="1"/>
      <c r="K3" s="1"/>
    </row>
    <row r="4" spans="1:18" ht="28.8" customHeight="1" x14ac:dyDescent="0.3">
      <c r="A4" s="2" t="s">
        <v>74</v>
      </c>
      <c r="B4" s="2"/>
      <c r="C4" s="2"/>
      <c r="D4" s="2"/>
      <c r="E4" s="2"/>
      <c r="F4" s="2"/>
      <c r="G4" s="1"/>
    </row>
    <row r="5" spans="1:18" ht="57.6" x14ac:dyDescent="0.3">
      <c r="A5" s="2" t="s">
        <v>5</v>
      </c>
      <c r="B5" s="2" t="s">
        <v>6</v>
      </c>
      <c r="C5" s="2">
        <v>5</v>
      </c>
      <c r="D5" s="2" t="s">
        <v>70</v>
      </c>
      <c r="E5" s="2">
        <v>3.0300000000000001E-2</v>
      </c>
      <c r="F5" s="2">
        <f>(C5*E5)</f>
        <v>0.1515</v>
      </c>
      <c r="G5" s="1"/>
    </row>
    <row r="6" spans="1:18" ht="43.2" x14ac:dyDescent="0.3">
      <c r="A6" s="2" t="s">
        <v>7</v>
      </c>
      <c r="B6" s="2" t="s">
        <v>8</v>
      </c>
      <c r="C6" s="2">
        <v>1</v>
      </c>
      <c r="D6" s="2" t="s">
        <v>71</v>
      </c>
      <c r="E6" s="2">
        <v>1.636E-2</v>
      </c>
      <c r="F6" s="2">
        <f t="shared" ref="F6:F42" si="0">(C6*E6)</f>
        <v>1.636E-2</v>
      </c>
      <c r="G6" s="1"/>
    </row>
    <row r="7" spans="1:18" ht="43.2" customHeight="1" x14ac:dyDescent="0.3">
      <c r="A7" s="2" t="s">
        <v>9</v>
      </c>
      <c r="B7" s="2" t="s">
        <v>10</v>
      </c>
      <c r="C7" s="2">
        <v>1</v>
      </c>
      <c r="D7" s="2" t="s">
        <v>70</v>
      </c>
      <c r="E7" s="2">
        <v>9.0900000000000009E-3</v>
      </c>
      <c r="F7" s="2">
        <f t="shared" si="0"/>
        <v>9.0900000000000009E-3</v>
      </c>
      <c r="G7" s="1"/>
      <c r="H7" s="1"/>
      <c r="I7" s="7"/>
      <c r="J7" s="9" t="s">
        <v>91</v>
      </c>
      <c r="K7" s="10"/>
      <c r="L7" s="10"/>
      <c r="M7" s="10"/>
      <c r="N7" s="10"/>
      <c r="O7" s="10"/>
      <c r="P7" s="10"/>
      <c r="Q7" s="11"/>
    </row>
    <row r="8" spans="1:18" ht="28.8" x14ac:dyDescent="0.3">
      <c r="A8" s="2" t="s">
        <v>11</v>
      </c>
      <c r="B8" s="2" t="s">
        <v>12</v>
      </c>
      <c r="C8" s="2">
        <v>1</v>
      </c>
      <c r="D8" s="2" t="s">
        <v>70</v>
      </c>
      <c r="E8" s="2">
        <v>0.18029000000000001</v>
      </c>
      <c r="F8" s="2">
        <f t="shared" si="0"/>
        <v>0.18029000000000001</v>
      </c>
      <c r="G8" s="1"/>
      <c r="H8" s="1"/>
      <c r="I8" s="8"/>
      <c r="J8" s="2" t="s">
        <v>95</v>
      </c>
      <c r="K8" s="2" t="s">
        <v>87</v>
      </c>
      <c r="L8" s="2" t="s">
        <v>88</v>
      </c>
      <c r="M8" s="2" t="s">
        <v>89</v>
      </c>
      <c r="N8" s="2" t="s">
        <v>118</v>
      </c>
      <c r="O8" s="2" t="s">
        <v>101</v>
      </c>
      <c r="P8" s="2" t="s">
        <v>94</v>
      </c>
      <c r="Q8" s="2" t="s">
        <v>93</v>
      </c>
      <c r="R8" s="1"/>
    </row>
    <row r="9" spans="1:18" x14ac:dyDescent="0.3">
      <c r="A9" s="2" t="s">
        <v>13</v>
      </c>
      <c r="B9" s="2" t="s">
        <v>14</v>
      </c>
      <c r="C9" s="2">
        <v>1</v>
      </c>
      <c r="D9" s="2" t="s">
        <v>72</v>
      </c>
      <c r="E9" s="2">
        <v>0.18179999999999999</v>
      </c>
      <c r="F9" s="2">
        <f t="shared" si="0"/>
        <v>0.18179999999999999</v>
      </c>
      <c r="G9" s="1"/>
      <c r="I9" s="4" t="s">
        <v>90</v>
      </c>
      <c r="J9" s="2" t="s">
        <v>92</v>
      </c>
      <c r="K9" s="2" t="s">
        <v>103</v>
      </c>
      <c r="L9" s="2"/>
      <c r="M9" s="2"/>
      <c r="N9" s="2"/>
      <c r="O9" s="2"/>
      <c r="P9" s="2"/>
      <c r="Q9" s="2"/>
    </row>
    <row r="10" spans="1:18" ht="85.8" customHeight="1" x14ac:dyDescent="0.3">
      <c r="A10" s="2" t="s">
        <v>15</v>
      </c>
      <c r="B10" s="2" t="s">
        <v>16</v>
      </c>
      <c r="C10" s="2">
        <v>1</v>
      </c>
      <c r="D10" s="2" t="s">
        <v>70</v>
      </c>
      <c r="E10" s="2">
        <v>0.10302</v>
      </c>
      <c r="F10" s="2">
        <f t="shared" si="0"/>
        <v>0.10302</v>
      </c>
      <c r="G10" s="1"/>
      <c r="H10" s="1"/>
      <c r="I10" s="5"/>
      <c r="J10" s="2" t="s">
        <v>102</v>
      </c>
      <c r="K10" s="2" t="s">
        <v>104</v>
      </c>
      <c r="L10" s="2"/>
      <c r="M10" s="2"/>
      <c r="N10" s="2"/>
      <c r="O10" s="2"/>
      <c r="P10" s="2"/>
      <c r="Q10" s="2"/>
    </row>
    <row r="11" spans="1:18" x14ac:dyDescent="0.3">
      <c r="A11" s="2" t="s">
        <v>17</v>
      </c>
      <c r="B11" s="2" t="s">
        <v>18</v>
      </c>
      <c r="C11" s="2">
        <v>1</v>
      </c>
      <c r="D11" s="2" t="s">
        <v>70</v>
      </c>
      <c r="E11" s="2">
        <v>0.13938</v>
      </c>
      <c r="F11" s="2">
        <f t="shared" si="0"/>
        <v>0.13938</v>
      </c>
      <c r="G11" s="1"/>
      <c r="H11" s="1"/>
      <c r="I11" s="5"/>
      <c r="J11" s="2" t="s">
        <v>96</v>
      </c>
      <c r="K11" s="2" t="s">
        <v>105</v>
      </c>
      <c r="L11" s="2"/>
      <c r="M11" s="2"/>
      <c r="N11" s="2"/>
      <c r="O11" s="2"/>
      <c r="P11" s="2"/>
      <c r="Q11" s="2"/>
    </row>
    <row r="12" spans="1:18" ht="28.8" x14ac:dyDescent="0.3">
      <c r="A12" s="2" t="s">
        <v>19</v>
      </c>
      <c r="B12" s="2" t="s">
        <v>20</v>
      </c>
      <c r="C12" s="2">
        <v>3</v>
      </c>
      <c r="D12" s="2" t="s">
        <v>72</v>
      </c>
      <c r="E12" s="2">
        <v>0.22725000000000001</v>
      </c>
      <c r="F12" s="2">
        <f t="shared" si="0"/>
        <v>0.68175000000000008</v>
      </c>
      <c r="G12" s="1"/>
      <c r="H12" s="1"/>
      <c r="I12" s="5"/>
      <c r="J12" s="2" t="s">
        <v>97</v>
      </c>
      <c r="K12" s="2" t="s">
        <v>106</v>
      </c>
      <c r="L12" s="2"/>
      <c r="M12" s="2"/>
      <c r="N12" s="2"/>
      <c r="O12" s="2"/>
      <c r="P12" s="2"/>
      <c r="Q12" s="2"/>
    </row>
    <row r="13" spans="1:18" ht="57.6" x14ac:dyDescent="0.3">
      <c r="A13" s="2" t="s">
        <v>21</v>
      </c>
      <c r="B13" s="2" t="s">
        <v>22</v>
      </c>
      <c r="C13" s="2">
        <v>3</v>
      </c>
      <c r="D13" s="2" t="s">
        <v>70</v>
      </c>
      <c r="E13" s="2">
        <v>0.14846999999999999</v>
      </c>
      <c r="F13" s="2">
        <f t="shared" si="0"/>
        <v>0.44540999999999997</v>
      </c>
      <c r="G13" s="1"/>
      <c r="H13" s="1"/>
      <c r="I13" s="5"/>
      <c r="J13" s="2" t="s">
        <v>98</v>
      </c>
      <c r="K13" s="2"/>
      <c r="L13" s="2" t="s">
        <v>111</v>
      </c>
      <c r="M13" s="2"/>
      <c r="N13" s="2"/>
      <c r="O13" s="2"/>
      <c r="P13" s="2"/>
      <c r="Q13" s="2"/>
    </row>
    <row r="14" spans="1:18" ht="43.2" x14ac:dyDescent="0.3">
      <c r="A14" s="2" t="s">
        <v>23</v>
      </c>
      <c r="B14" s="2" t="s">
        <v>24</v>
      </c>
      <c r="C14" s="2">
        <v>1</v>
      </c>
      <c r="D14" s="2" t="s">
        <v>73</v>
      </c>
      <c r="E14" s="2">
        <v>0.61</v>
      </c>
      <c r="F14" s="2">
        <f t="shared" si="0"/>
        <v>0.61</v>
      </c>
      <c r="G14" s="1"/>
      <c r="H14" s="1"/>
      <c r="I14" s="5"/>
      <c r="J14" s="2" t="s">
        <v>99</v>
      </c>
      <c r="K14" s="2"/>
      <c r="L14" s="2" t="s">
        <v>107</v>
      </c>
      <c r="M14" s="2"/>
      <c r="N14" s="2"/>
      <c r="O14" s="2"/>
      <c r="P14" s="2"/>
      <c r="Q14" s="2"/>
    </row>
    <row r="15" spans="1:18" ht="57.6" x14ac:dyDescent="0.3">
      <c r="A15" s="2" t="s">
        <v>25</v>
      </c>
      <c r="B15" s="2" t="s">
        <v>26</v>
      </c>
      <c r="C15" s="2">
        <v>1</v>
      </c>
      <c r="D15" s="2" t="s">
        <v>71</v>
      </c>
      <c r="E15" s="2">
        <v>0.56054999999999999</v>
      </c>
      <c r="F15" s="2">
        <f t="shared" si="0"/>
        <v>0.56054999999999999</v>
      </c>
      <c r="G15" s="1"/>
      <c r="H15" s="1"/>
      <c r="I15" s="5"/>
      <c r="J15" s="2" t="s">
        <v>100</v>
      </c>
      <c r="K15" s="2"/>
      <c r="L15" s="2" t="s">
        <v>108</v>
      </c>
      <c r="M15" s="2"/>
      <c r="N15" s="2"/>
      <c r="O15" s="2"/>
      <c r="P15" s="2"/>
      <c r="Q15" s="2"/>
    </row>
    <row r="16" spans="1:18" ht="43.2" x14ac:dyDescent="0.3">
      <c r="A16" s="2" t="s">
        <v>27</v>
      </c>
      <c r="B16" s="2" t="s">
        <v>28</v>
      </c>
      <c r="C16" s="2">
        <v>1</v>
      </c>
      <c r="D16" s="2" t="s">
        <v>71</v>
      </c>
      <c r="E16" s="2">
        <v>17.61</v>
      </c>
      <c r="F16" s="2">
        <f t="shared" si="0"/>
        <v>17.61</v>
      </c>
      <c r="G16" s="1"/>
      <c r="H16" s="1"/>
      <c r="I16" s="5"/>
      <c r="J16" s="2" t="s">
        <v>109</v>
      </c>
      <c r="K16" s="2"/>
      <c r="L16" s="2" t="s">
        <v>110</v>
      </c>
      <c r="M16" s="2"/>
      <c r="N16" s="2"/>
      <c r="O16" s="2"/>
      <c r="P16" s="2"/>
      <c r="Q16" s="2"/>
    </row>
    <row r="17" spans="1:17" ht="28.8" x14ac:dyDescent="0.3">
      <c r="A17" s="2" t="s">
        <v>29</v>
      </c>
      <c r="B17" s="2" t="s">
        <v>30</v>
      </c>
      <c r="C17" s="2">
        <v>1</v>
      </c>
      <c r="D17" s="2" t="s">
        <v>70</v>
      </c>
      <c r="E17" s="2">
        <v>1.77</v>
      </c>
      <c r="F17" s="2">
        <f t="shared" si="0"/>
        <v>1.77</v>
      </c>
      <c r="G17" s="1"/>
      <c r="H17" s="1"/>
      <c r="I17" s="5"/>
      <c r="J17" s="2" t="s">
        <v>112</v>
      </c>
      <c r="K17" s="2"/>
      <c r="L17" s="2"/>
      <c r="M17" s="2" t="s">
        <v>113</v>
      </c>
      <c r="N17" s="2"/>
      <c r="O17" s="2"/>
      <c r="P17" s="2"/>
      <c r="Q17" s="2"/>
    </row>
    <row r="18" spans="1:17" ht="28.8" x14ac:dyDescent="0.3">
      <c r="A18" s="2" t="s">
        <v>31</v>
      </c>
      <c r="B18" s="2" t="s">
        <v>32</v>
      </c>
      <c r="C18" s="2">
        <v>1</v>
      </c>
      <c r="D18" s="2" t="s">
        <v>72</v>
      </c>
      <c r="E18" s="2">
        <v>0.22725000000000001</v>
      </c>
      <c r="F18" s="2">
        <f t="shared" si="0"/>
        <v>0.22725000000000001</v>
      </c>
      <c r="G18" s="1"/>
      <c r="H18" s="1"/>
      <c r="I18" s="5"/>
      <c r="J18" s="2" t="s">
        <v>116</v>
      </c>
      <c r="K18" s="2"/>
      <c r="L18" s="2"/>
      <c r="M18" s="2" t="s">
        <v>114</v>
      </c>
      <c r="N18" s="2"/>
      <c r="O18" s="2"/>
      <c r="P18" s="2"/>
      <c r="Q18" s="2"/>
    </row>
    <row r="19" spans="1:17" ht="43.2" x14ac:dyDescent="0.3">
      <c r="A19" s="2" t="s">
        <v>33</v>
      </c>
      <c r="B19" s="2" t="s">
        <v>34</v>
      </c>
      <c r="C19" s="2">
        <v>1</v>
      </c>
      <c r="D19" s="2" t="s">
        <v>72</v>
      </c>
      <c r="E19" s="2">
        <v>3.58</v>
      </c>
      <c r="F19" s="2">
        <f t="shared" si="0"/>
        <v>3.58</v>
      </c>
      <c r="G19" s="1"/>
      <c r="H19" s="1"/>
      <c r="I19" s="5"/>
      <c r="J19" s="2" t="s">
        <v>115</v>
      </c>
      <c r="K19" s="2"/>
      <c r="L19" s="2"/>
      <c r="M19" s="2" t="s">
        <v>117</v>
      </c>
      <c r="N19" s="2"/>
      <c r="O19" s="2"/>
      <c r="P19" s="2"/>
      <c r="Q19" s="2"/>
    </row>
    <row r="20" spans="1:17" ht="43.2" x14ac:dyDescent="0.3">
      <c r="A20" s="2" t="s">
        <v>35</v>
      </c>
      <c r="B20" s="2" t="s">
        <v>36</v>
      </c>
      <c r="C20" s="2">
        <v>2</v>
      </c>
      <c r="D20" s="2" t="s">
        <v>73</v>
      </c>
      <c r="E20" s="2">
        <v>0.43935000000000002</v>
      </c>
      <c r="F20" s="2">
        <f t="shared" si="0"/>
        <v>0.87870000000000004</v>
      </c>
      <c r="G20" s="1"/>
      <c r="H20" s="1"/>
      <c r="I20" s="5"/>
      <c r="J20" s="2" t="s">
        <v>119</v>
      </c>
      <c r="K20" s="2"/>
      <c r="L20" s="2"/>
      <c r="M20" s="2"/>
      <c r="N20" s="2" t="s">
        <v>120</v>
      </c>
      <c r="O20" s="2"/>
      <c r="P20" s="2"/>
      <c r="Q20" s="2"/>
    </row>
    <row r="21" spans="1:17" ht="28.8" x14ac:dyDescent="0.3">
      <c r="A21" s="2" t="s">
        <v>37</v>
      </c>
      <c r="B21" s="2" t="s">
        <v>38</v>
      </c>
      <c r="C21" s="2">
        <v>1</v>
      </c>
      <c r="D21" s="2" t="s">
        <v>70</v>
      </c>
      <c r="E21" s="2">
        <v>6.0600000000000003E-3</v>
      </c>
      <c r="F21" s="2">
        <f t="shared" si="0"/>
        <v>6.0600000000000003E-3</v>
      </c>
      <c r="G21" s="1"/>
      <c r="H21" s="1"/>
      <c r="I21" s="5"/>
      <c r="J21" s="2" t="s">
        <v>121</v>
      </c>
      <c r="K21" s="2"/>
      <c r="L21" s="2"/>
      <c r="M21" s="2"/>
      <c r="N21" s="2" t="s">
        <v>122</v>
      </c>
      <c r="O21" s="2"/>
      <c r="P21" s="2"/>
      <c r="Q21" s="2"/>
    </row>
    <row r="22" spans="1:17" ht="43.2" x14ac:dyDescent="0.3">
      <c r="A22" s="2" t="s">
        <v>39</v>
      </c>
      <c r="B22" s="2" t="s">
        <v>77</v>
      </c>
      <c r="C22" s="2">
        <v>1</v>
      </c>
      <c r="D22" s="2" t="s">
        <v>71</v>
      </c>
      <c r="E22" s="2">
        <v>7.7299999999999999E-3</v>
      </c>
      <c r="F22" s="2">
        <f t="shared" si="0"/>
        <v>7.7299999999999999E-3</v>
      </c>
      <c r="G22" s="1"/>
      <c r="H22" s="1"/>
      <c r="I22" s="6"/>
      <c r="J22" s="2" t="s">
        <v>123</v>
      </c>
      <c r="K22" s="2"/>
      <c r="L22" s="2"/>
      <c r="M22" s="2"/>
      <c r="N22" s="2" t="s">
        <v>124</v>
      </c>
      <c r="O22" s="2"/>
      <c r="P22" s="2"/>
      <c r="Q22" s="2"/>
    </row>
    <row r="23" spans="1:17" x14ac:dyDescent="0.3">
      <c r="A23" s="2" t="s">
        <v>40</v>
      </c>
      <c r="B23" s="2" t="s">
        <v>77</v>
      </c>
      <c r="C23" s="2">
        <v>1</v>
      </c>
      <c r="D23" s="2" t="s">
        <v>70</v>
      </c>
      <c r="E23" s="2">
        <v>4.5500000000000002E-3</v>
      </c>
      <c r="F23" s="2">
        <f t="shared" si="0"/>
        <v>4.5500000000000002E-3</v>
      </c>
      <c r="G23" s="1"/>
      <c r="H23" s="1"/>
      <c r="I23" s="1"/>
      <c r="J23" s="1"/>
      <c r="K23" s="1"/>
    </row>
    <row r="24" spans="1:17" ht="28.8" x14ac:dyDescent="0.3">
      <c r="A24" s="2" t="s">
        <v>41</v>
      </c>
      <c r="B24" s="2" t="s">
        <v>42</v>
      </c>
      <c r="C24" s="2">
        <v>2</v>
      </c>
      <c r="D24" s="2" t="s">
        <v>73</v>
      </c>
      <c r="E24" s="2">
        <v>0.1515</v>
      </c>
      <c r="F24" s="2">
        <f t="shared" si="0"/>
        <v>0.30299999999999999</v>
      </c>
      <c r="G24" s="1"/>
      <c r="H24" s="1"/>
      <c r="I24" s="1"/>
      <c r="J24" s="1"/>
      <c r="K24" s="1"/>
    </row>
    <row r="25" spans="1:17" x14ac:dyDescent="0.3">
      <c r="A25" s="2" t="s">
        <v>43</v>
      </c>
      <c r="B25" s="2" t="s">
        <v>44</v>
      </c>
      <c r="C25" s="2">
        <v>1</v>
      </c>
      <c r="D25" s="2" t="s">
        <v>70</v>
      </c>
      <c r="E25" s="2">
        <v>4.5500000000000002E-3</v>
      </c>
      <c r="F25" s="2">
        <f t="shared" si="0"/>
        <v>4.5500000000000002E-3</v>
      </c>
      <c r="G25" s="1"/>
      <c r="H25" s="1"/>
      <c r="I25" s="1"/>
      <c r="J25" s="1"/>
      <c r="K25" s="1"/>
    </row>
    <row r="26" spans="1:17" x14ac:dyDescent="0.3">
      <c r="A26" s="2" t="s">
        <v>45</v>
      </c>
      <c r="B26" s="2"/>
      <c r="C26" s="2">
        <v>1</v>
      </c>
      <c r="D26" s="2" t="s">
        <v>70</v>
      </c>
      <c r="E26" s="2">
        <v>4.5500000000000002E-3</v>
      </c>
      <c r="F26" s="2">
        <f t="shared" si="0"/>
        <v>4.5500000000000002E-3</v>
      </c>
      <c r="G26" s="1"/>
      <c r="H26" s="1"/>
      <c r="I26" s="1"/>
      <c r="J26" s="1"/>
      <c r="K26" s="1"/>
    </row>
    <row r="27" spans="1:17" ht="28.8" x14ac:dyDescent="0.3">
      <c r="A27" s="2" t="s">
        <v>46</v>
      </c>
      <c r="B27" s="2" t="s">
        <v>47</v>
      </c>
      <c r="C27" s="2">
        <v>2</v>
      </c>
      <c r="D27" s="2" t="s">
        <v>73</v>
      </c>
      <c r="E27" s="2">
        <v>0.1515</v>
      </c>
      <c r="F27" s="2">
        <f t="shared" si="0"/>
        <v>0.30299999999999999</v>
      </c>
      <c r="G27" s="1"/>
      <c r="H27" s="1"/>
      <c r="I27" s="1"/>
      <c r="J27" s="1"/>
      <c r="K27" s="1"/>
    </row>
    <row r="28" spans="1:17" ht="43.2" x14ac:dyDescent="0.3">
      <c r="A28" s="2" t="s">
        <v>48</v>
      </c>
      <c r="B28" s="2" t="s">
        <v>49</v>
      </c>
      <c r="C28" s="2">
        <v>2</v>
      </c>
      <c r="D28" s="2" t="s">
        <v>72</v>
      </c>
      <c r="E28" s="2">
        <v>2.4240000000000001E-2</v>
      </c>
      <c r="F28" s="2">
        <f t="shared" si="0"/>
        <v>4.8480000000000002E-2</v>
      </c>
      <c r="G28" s="1"/>
      <c r="H28" s="1"/>
      <c r="I28" s="1"/>
      <c r="J28" s="1"/>
      <c r="K28" s="1"/>
    </row>
    <row r="29" spans="1:17" x14ac:dyDescent="0.3">
      <c r="A29" s="2" t="s">
        <v>50</v>
      </c>
      <c r="B29" s="2" t="s">
        <v>51</v>
      </c>
      <c r="C29" s="2">
        <v>2</v>
      </c>
      <c r="D29" s="2" t="s">
        <v>70</v>
      </c>
      <c r="E29" s="2">
        <v>3.0300000000000001E-3</v>
      </c>
      <c r="F29" s="2">
        <f t="shared" si="0"/>
        <v>6.0600000000000003E-3</v>
      </c>
      <c r="G29" s="1"/>
      <c r="H29" s="1"/>
      <c r="I29" s="1"/>
      <c r="J29" s="1"/>
      <c r="K29" s="1"/>
    </row>
    <row r="30" spans="1:17" ht="28.8" x14ac:dyDescent="0.3">
      <c r="A30" s="2" t="s">
        <v>52</v>
      </c>
      <c r="B30" s="2" t="s">
        <v>53</v>
      </c>
      <c r="C30" s="2">
        <v>1</v>
      </c>
      <c r="D30" s="2" t="s">
        <v>72</v>
      </c>
      <c r="E30" s="2">
        <v>0.1515</v>
      </c>
      <c r="F30" s="2">
        <f t="shared" si="0"/>
        <v>0.1515</v>
      </c>
      <c r="G30" s="1"/>
      <c r="H30" s="1"/>
      <c r="I30" s="1"/>
      <c r="J30" s="1"/>
      <c r="K30" s="1"/>
    </row>
    <row r="31" spans="1:17" x14ac:dyDescent="0.3">
      <c r="A31" s="2" t="s">
        <v>54</v>
      </c>
      <c r="B31" s="2" t="s">
        <v>55</v>
      </c>
      <c r="C31" s="2">
        <v>2</v>
      </c>
      <c r="D31" s="2" t="s">
        <v>73</v>
      </c>
      <c r="E31" s="2">
        <v>0.68174999999999997</v>
      </c>
      <c r="F31" s="2">
        <f t="shared" si="0"/>
        <v>1.3634999999999999</v>
      </c>
      <c r="G31" s="1"/>
      <c r="H31" s="1"/>
      <c r="I31" s="1"/>
      <c r="J31" s="1"/>
      <c r="K31" s="1"/>
    </row>
    <row r="32" spans="1:17" x14ac:dyDescent="0.3">
      <c r="A32" s="2" t="s">
        <v>56</v>
      </c>
      <c r="B32" s="2" t="s">
        <v>57</v>
      </c>
      <c r="C32" s="2">
        <v>1</v>
      </c>
      <c r="D32" s="2" t="s">
        <v>73</v>
      </c>
      <c r="E32" s="2">
        <v>7.21</v>
      </c>
      <c r="F32" s="2">
        <f t="shared" si="0"/>
        <v>7.21</v>
      </c>
      <c r="G32" s="1"/>
      <c r="H32" s="1"/>
      <c r="I32" s="1"/>
      <c r="J32" s="1"/>
      <c r="K32" s="1"/>
    </row>
    <row r="33" spans="1:11" x14ac:dyDescent="0.3">
      <c r="A33" s="2" t="s">
        <v>58</v>
      </c>
      <c r="B33" s="2" t="s">
        <v>59</v>
      </c>
      <c r="C33" s="2">
        <v>1</v>
      </c>
      <c r="D33" s="2" t="s">
        <v>73</v>
      </c>
      <c r="E33" s="2">
        <v>21.88</v>
      </c>
      <c r="F33" s="2">
        <f t="shared" si="0"/>
        <v>21.88</v>
      </c>
      <c r="G33" s="1"/>
      <c r="H33" s="1"/>
      <c r="I33" s="1"/>
      <c r="J33" s="1"/>
      <c r="K33" s="1"/>
    </row>
    <row r="34" spans="1:11" ht="43.2" x14ac:dyDescent="0.3">
      <c r="A34" s="2" t="s">
        <v>60</v>
      </c>
      <c r="B34" s="2" t="s">
        <v>61</v>
      </c>
      <c r="C34" s="2">
        <v>1</v>
      </c>
      <c r="D34" s="2" t="s">
        <v>72</v>
      </c>
      <c r="E34" s="2">
        <v>47.72</v>
      </c>
      <c r="F34" s="2">
        <f t="shared" si="0"/>
        <v>47.72</v>
      </c>
      <c r="G34" s="1"/>
      <c r="H34" s="1"/>
      <c r="I34" s="1"/>
      <c r="J34" s="1"/>
      <c r="K34" s="1"/>
    </row>
    <row r="35" spans="1:11" ht="57.6" x14ac:dyDescent="0.3">
      <c r="A35" s="2" t="s">
        <v>62</v>
      </c>
      <c r="B35" s="2" t="s">
        <v>63</v>
      </c>
      <c r="C35" s="2">
        <v>1</v>
      </c>
      <c r="D35" s="2" t="s">
        <v>73</v>
      </c>
      <c r="E35" s="2">
        <v>13.2</v>
      </c>
      <c r="F35" s="2">
        <f t="shared" si="0"/>
        <v>13.2</v>
      </c>
      <c r="G35" s="1"/>
      <c r="H35" s="1"/>
      <c r="I35" s="1"/>
      <c r="J35" s="1"/>
      <c r="K35" s="1"/>
    </row>
    <row r="36" spans="1:11" ht="43.2" x14ac:dyDescent="0.3">
      <c r="A36" s="2" t="s">
        <v>64</v>
      </c>
      <c r="B36" s="2" t="s">
        <v>65</v>
      </c>
      <c r="C36" s="2">
        <v>1</v>
      </c>
      <c r="D36" s="2" t="s">
        <v>71</v>
      </c>
      <c r="E36" s="2">
        <v>0.64539000000000002</v>
      </c>
      <c r="F36" s="2">
        <f t="shared" si="0"/>
        <v>0.64539000000000002</v>
      </c>
      <c r="G36" s="1"/>
      <c r="H36" s="1"/>
      <c r="I36" s="1"/>
      <c r="J36" s="1"/>
      <c r="K36" s="1"/>
    </row>
    <row r="37" spans="1:11" x14ac:dyDescent="0.3">
      <c r="A37" s="2" t="s">
        <v>66</v>
      </c>
      <c r="B37" s="2" t="s">
        <v>67</v>
      </c>
      <c r="C37" s="2">
        <v>1</v>
      </c>
      <c r="D37" s="2" t="s">
        <v>73</v>
      </c>
      <c r="E37" s="2">
        <v>7.46</v>
      </c>
      <c r="F37" s="2">
        <f t="shared" si="0"/>
        <v>7.46</v>
      </c>
      <c r="G37" s="1"/>
      <c r="H37" s="1"/>
      <c r="I37" s="1"/>
      <c r="J37" s="1"/>
      <c r="K37" s="1"/>
    </row>
    <row r="38" spans="1:11" ht="28.8" x14ac:dyDescent="0.3">
      <c r="A38" s="2" t="s">
        <v>68</v>
      </c>
      <c r="B38" s="2" t="s">
        <v>69</v>
      </c>
      <c r="C38" s="2">
        <v>2</v>
      </c>
      <c r="D38" s="2" t="s">
        <v>70</v>
      </c>
      <c r="E38" s="2">
        <v>1.31</v>
      </c>
      <c r="F38" s="2">
        <f t="shared" si="0"/>
        <v>2.62</v>
      </c>
      <c r="G38" s="1"/>
      <c r="H38" s="1"/>
      <c r="I38" s="1"/>
      <c r="J38" s="1"/>
      <c r="K38" s="1"/>
    </row>
    <row r="39" spans="1:11" x14ac:dyDescent="0.3">
      <c r="A39" s="2"/>
      <c r="B39" s="2"/>
      <c r="C39" s="2"/>
      <c r="D39" s="2"/>
      <c r="E39" s="2"/>
      <c r="F39" s="2"/>
      <c r="G39" s="1"/>
      <c r="H39" s="1"/>
      <c r="I39" s="1"/>
      <c r="J39" s="1"/>
      <c r="K39" s="1"/>
    </row>
    <row r="40" spans="1:11" ht="28.8" x14ac:dyDescent="0.3">
      <c r="A40" s="2" t="s">
        <v>84</v>
      </c>
      <c r="B40" s="2"/>
      <c r="C40" s="2"/>
      <c r="D40" s="2"/>
      <c r="E40" s="2"/>
      <c r="F40" s="2"/>
      <c r="G40" s="1"/>
      <c r="H40" s="1"/>
      <c r="I40" s="1"/>
      <c r="J40" s="1"/>
      <c r="K40" s="1"/>
    </row>
    <row r="41" spans="1:11" ht="43.2" x14ac:dyDescent="0.3">
      <c r="A41" s="2" t="s">
        <v>81</v>
      </c>
      <c r="B41" s="2" t="s">
        <v>78</v>
      </c>
      <c r="C41" s="2">
        <v>1</v>
      </c>
      <c r="D41" s="2" t="s">
        <v>82</v>
      </c>
      <c r="E41" s="2">
        <v>17.55</v>
      </c>
      <c r="F41" s="2">
        <f t="shared" si="0"/>
        <v>17.55</v>
      </c>
      <c r="G41" s="1"/>
      <c r="H41" s="1"/>
      <c r="I41" s="1"/>
      <c r="J41" s="1"/>
      <c r="K41" s="1"/>
    </row>
    <row r="42" spans="1:11" x14ac:dyDescent="0.3">
      <c r="A42" s="2" t="s">
        <v>79</v>
      </c>
      <c r="B42" s="2" t="s">
        <v>75</v>
      </c>
      <c r="C42" s="2">
        <v>2</v>
      </c>
      <c r="D42" s="2" t="s">
        <v>83</v>
      </c>
      <c r="E42" s="2">
        <v>5.99</v>
      </c>
      <c r="F42" s="2">
        <f t="shared" si="0"/>
        <v>11.98</v>
      </c>
      <c r="G42" s="1"/>
      <c r="H42" s="1"/>
      <c r="I42" s="1"/>
      <c r="J42" s="1"/>
      <c r="K42" s="1"/>
    </row>
    <row r="43" spans="1:11" x14ac:dyDescent="0.3">
      <c r="A43" s="2" t="s">
        <v>80</v>
      </c>
      <c r="B43" s="2" t="s">
        <v>76</v>
      </c>
      <c r="C43" s="2">
        <v>2</v>
      </c>
      <c r="D43" s="2"/>
      <c r="E43" s="3"/>
      <c r="F43" s="2"/>
      <c r="G43" s="1"/>
      <c r="H43" s="1"/>
      <c r="I43" s="1"/>
      <c r="J43" s="1"/>
      <c r="K43" s="1"/>
    </row>
    <row r="44" spans="1:11" x14ac:dyDescent="0.3">
      <c r="A44" s="2"/>
      <c r="B44" s="2"/>
      <c r="C44" s="2"/>
      <c r="D44" s="2"/>
      <c r="E44" s="2" t="s">
        <v>86</v>
      </c>
      <c r="F44" s="2">
        <f>SUM(F5:F43)</f>
        <v>159.61346999999998</v>
      </c>
      <c r="G44" s="1"/>
      <c r="H44" s="1"/>
      <c r="I44" s="1"/>
      <c r="J44" s="1"/>
      <c r="K44" s="1"/>
    </row>
    <row r="45" spans="1:1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3">
    <mergeCell ref="I9:I22"/>
    <mergeCell ref="I7:I8"/>
    <mergeCell ref="J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C349-9C19-475F-9189-BB423768C972}">
  <dimension ref="C3:F25"/>
  <sheetViews>
    <sheetView workbookViewId="0">
      <selection activeCell="K15" sqref="K15"/>
    </sheetView>
  </sheetViews>
  <sheetFormatPr defaultRowHeight="14.4" x14ac:dyDescent="0.3"/>
  <cols>
    <col min="3" max="3" width="18" customWidth="1"/>
    <col min="5" max="5" width="12.88671875" customWidth="1"/>
    <col min="6" max="6" width="12.33203125" customWidth="1"/>
  </cols>
  <sheetData>
    <row r="3" spans="3:6" x14ac:dyDescent="0.3">
      <c r="C3" s="3" t="s">
        <v>146</v>
      </c>
      <c r="D3" s="3" t="s">
        <v>125</v>
      </c>
      <c r="E3" s="3" t="s">
        <v>127</v>
      </c>
      <c r="F3" s="3" t="s">
        <v>144</v>
      </c>
    </row>
    <row r="4" spans="3:6" x14ac:dyDescent="0.3">
      <c r="C4" s="3" t="s">
        <v>126</v>
      </c>
      <c r="D4" s="3">
        <v>14</v>
      </c>
      <c r="E4" s="3">
        <v>4.7999999999999996E-3</v>
      </c>
      <c r="F4" s="3">
        <f>D4*E4</f>
        <v>6.7199999999999996E-2</v>
      </c>
    </row>
    <row r="5" spans="3:6" x14ac:dyDescent="0.3">
      <c r="C5" s="3" t="s">
        <v>128</v>
      </c>
      <c r="D5" s="3">
        <v>3</v>
      </c>
      <c r="E5" s="3">
        <v>9.2999999999999999E-2</v>
      </c>
      <c r="F5" s="3">
        <f t="shared" ref="F5:F20" si="0">D5*E5</f>
        <v>0.27900000000000003</v>
      </c>
    </row>
    <row r="6" spans="3:6" x14ac:dyDescent="0.3">
      <c r="C6" s="3" t="s">
        <v>130</v>
      </c>
      <c r="D6" s="3">
        <v>1</v>
      </c>
      <c r="E6" s="3">
        <v>0.23300000000000001</v>
      </c>
      <c r="F6" s="3">
        <f t="shared" si="0"/>
        <v>0.23300000000000001</v>
      </c>
    </row>
    <row r="7" spans="3:6" x14ac:dyDescent="0.3">
      <c r="C7" s="3" t="s">
        <v>129</v>
      </c>
      <c r="D7" s="3">
        <v>1</v>
      </c>
      <c r="E7" s="3">
        <v>4.47</v>
      </c>
      <c r="F7" s="3">
        <f t="shared" si="0"/>
        <v>4.47</v>
      </c>
    </row>
    <row r="8" spans="3:6" x14ac:dyDescent="0.3">
      <c r="C8" s="3" t="s">
        <v>131</v>
      </c>
      <c r="D8" s="3">
        <v>1</v>
      </c>
      <c r="E8" s="3">
        <v>2.5999999999999999E-2</v>
      </c>
      <c r="F8" s="3">
        <f t="shared" si="0"/>
        <v>2.5999999999999999E-2</v>
      </c>
    </row>
    <row r="9" spans="3:6" x14ac:dyDescent="0.3">
      <c r="C9" s="3" t="s">
        <v>132</v>
      </c>
      <c r="D9" s="3">
        <v>1</v>
      </c>
      <c r="E9" s="3">
        <v>0.05</v>
      </c>
      <c r="F9" s="3">
        <f t="shared" si="0"/>
        <v>0.05</v>
      </c>
    </row>
    <row r="10" spans="3:6" x14ac:dyDescent="0.3">
      <c r="C10" s="3" t="s">
        <v>133</v>
      </c>
      <c r="D10" s="3">
        <v>2</v>
      </c>
      <c r="E10" s="3">
        <v>3.0000000000000001E-3</v>
      </c>
      <c r="F10" s="3">
        <f t="shared" si="0"/>
        <v>6.0000000000000001E-3</v>
      </c>
    </row>
    <row r="11" spans="3:6" x14ac:dyDescent="0.3">
      <c r="C11" s="3" t="s">
        <v>134</v>
      </c>
      <c r="D11" s="3">
        <v>14</v>
      </c>
      <c r="E11" s="3">
        <v>0.05</v>
      </c>
      <c r="F11" s="3">
        <f t="shared" si="0"/>
        <v>0.70000000000000007</v>
      </c>
    </row>
    <row r="12" spans="3:6" x14ac:dyDescent="0.3">
      <c r="C12" s="3" t="s">
        <v>135</v>
      </c>
      <c r="D12" s="3">
        <v>2</v>
      </c>
      <c r="E12" s="3">
        <v>0.05</v>
      </c>
      <c r="F12" s="3">
        <f t="shared" si="0"/>
        <v>0.1</v>
      </c>
    </row>
    <row r="13" spans="3:6" x14ac:dyDescent="0.3">
      <c r="C13" s="3" t="s">
        <v>136</v>
      </c>
      <c r="D13" s="3">
        <v>2</v>
      </c>
      <c r="E13" s="3">
        <v>0.25</v>
      </c>
      <c r="F13" s="3">
        <f t="shared" si="0"/>
        <v>0.5</v>
      </c>
    </row>
    <row r="14" spans="3:6" x14ac:dyDescent="0.3">
      <c r="C14" s="3" t="s">
        <v>137</v>
      </c>
      <c r="D14" s="3">
        <v>1</v>
      </c>
      <c r="E14" s="3">
        <v>2.2999999999999998</v>
      </c>
      <c r="F14" s="3">
        <f t="shared" si="0"/>
        <v>2.2999999999999998</v>
      </c>
    </row>
    <row r="15" spans="3:6" x14ac:dyDescent="0.3">
      <c r="C15" s="3" t="s">
        <v>138</v>
      </c>
      <c r="D15" s="3">
        <v>1</v>
      </c>
      <c r="E15" s="3">
        <v>5</v>
      </c>
      <c r="F15" s="3">
        <f t="shared" si="0"/>
        <v>5</v>
      </c>
    </row>
    <row r="16" spans="3:6" x14ac:dyDescent="0.3">
      <c r="C16" s="3" t="s">
        <v>139</v>
      </c>
      <c r="D16" s="3">
        <v>1</v>
      </c>
      <c r="E16" s="3">
        <v>1.6</v>
      </c>
      <c r="F16" s="3">
        <f t="shared" si="0"/>
        <v>1.6</v>
      </c>
    </row>
    <row r="17" spans="3:6" x14ac:dyDescent="0.3">
      <c r="C17" s="3" t="s">
        <v>140</v>
      </c>
      <c r="D17" s="3">
        <v>1</v>
      </c>
      <c r="E17" s="3">
        <v>0.13</v>
      </c>
      <c r="F17" s="3">
        <f t="shared" si="0"/>
        <v>0.13</v>
      </c>
    </row>
    <row r="18" spans="3:6" x14ac:dyDescent="0.3">
      <c r="C18" s="3" t="s">
        <v>141</v>
      </c>
      <c r="D18" s="3">
        <v>1</v>
      </c>
      <c r="E18" s="3">
        <v>0.01</v>
      </c>
      <c r="F18" s="3">
        <f t="shared" si="0"/>
        <v>0.01</v>
      </c>
    </row>
    <row r="19" spans="3:6" x14ac:dyDescent="0.3">
      <c r="C19" s="3" t="s">
        <v>142</v>
      </c>
      <c r="D19" s="3">
        <v>1</v>
      </c>
      <c r="E19" s="3">
        <v>0.05</v>
      </c>
      <c r="F19" s="3">
        <f t="shared" si="0"/>
        <v>0.05</v>
      </c>
    </row>
    <row r="20" spans="3:6" x14ac:dyDescent="0.3">
      <c r="C20" s="3" t="s">
        <v>143</v>
      </c>
      <c r="D20" s="3">
        <v>2</v>
      </c>
      <c r="E20" s="3">
        <v>1.5699999999999999E-2</v>
      </c>
      <c r="F20" s="3">
        <f t="shared" si="0"/>
        <v>3.1399999999999997E-2</v>
      </c>
    </row>
    <row r="21" spans="3:6" x14ac:dyDescent="0.3">
      <c r="C21" s="3"/>
      <c r="D21" s="3"/>
      <c r="E21" s="3" t="s">
        <v>144</v>
      </c>
      <c r="F21" s="3">
        <f>SUM(F4:F20)</f>
        <v>15.5526</v>
      </c>
    </row>
    <row r="22" spans="3:6" x14ac:dyDescent="0.3">
      <c r="C22" s="3" t="s">
        <v>145</v>
      </c>
      <c r="D22" s="3">
        <v>1</v>
      </c>
      <c r="E22" s="3">
        <v>40</v>
      </c>
      <c r="F22" s="3">
        <f>E22*D22</f>
        <v>40</v>
      </c>
    </row>
    <row r="23" spans="3:6" x14ac:dyDescent="0.3">
      <c r="C23" s="3"/>
      <c r="D23" s="3"/>
      <c r="E23" s="3" t="s">
        <v>144</v>
      </c>
      <c r="F23" s="3">
        <f>SUM(F21+F22)</f>
        <v>55.552599999999998</v>
      </c>
    </row>
    <row r="24" spans="3:6" x14ac:dyDescent="0.3">
      <c r="C24" s="3" t="s">
        <v>93</v>
      </c>
      <c r="D24" s="3">
        <v>2</v>
      </c>
      <c r="E24" s="3">
        <v>15</v>
      </c>
      <c r="F24" s="3">
        <f>E24*D24</f>
        <v>30</v>
      </c>
    </row>
    <row r="25" spans="3:6" x14ac:dyDescent="0.3">
      <c r="C25" s="3"/>
      <c r="D25" s="3"/>
      <c r="E25" s="3" t="s">
        <v>144</v>
      </c>
      <c r="F25" s="3">
        <f>SUM(F23+F24)</f>
        <v>85.552599999999998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29E9-1292-4CA0-AEC8-C6EDF345D605}">
  <dimension ref="B4:L19"/>
  <sheetViews>
    <sheetView tabSelected="1" topLeftCell="A18" workbookViewId="0">
      <selection activeCell="N5" sqref="N5"/>
    </sheetView>
  </sheetViews>
  <sheetFormatPr defaultRowHeight="14.4" x14ac:dyDescent="0.3"/>
  <sheetData>
    <row r="4" spans="2:12" x14ac:dyDescent="0.3">
      <c r="B4" s="1"/>
      <c r="C4" s="7"/>
      <c r="D4" s="9" t="s">
        <v>91</v>
      </c>
      <c r="E4" s="10"/>
      <c r="F4" s="10"/>
      <c r="G4" s="10"/>
      <c r="H4" s="10"/>
      <c r="I4" s="10"/>
      <c r="J4" s="10"/>
      <c r="K4" s="11"/>
    </row>
    <row r="5" spans="2:12" ht="43.2" x14ac:dyDescent="0.3">
      <c r="B5" s="1"/>
      <c r="C5" s="8"/>
      <c r="D5" s="2" t="s">
        <v>95</v>
      </c>
      <c r="E5" s="2" t="s">
        <v>87</v>
      </c>
      <c r="F5" s="2" t="s">
        <v>88</v>
      </c>
      <c r="G5" s="2" t="s">
        <v>89</v>
      </c>
      <c r="H5" s="2" t="s">
        <v>118</v>
      </c>
      <c r="I5" s="2" t="s">
        <v>101</v>
      </c>
      <c r="J5" s="2" t="s">
        <v>94</v>
      </c>
      <c r="K5" s="2" t="s">
        <v>93</v>
      </c>
      <c r="L5" s="1"/>
    </row>
    <row r="6" spans="2:12" ht="28.8" x14ac:dyDescent="0.3">
      <c r="C6" s="4" t="s">
        <v>90</v>
      </c>
      <c r="D6" s="2" t="s">
        <v>92</v>
      </c>
      <c r="E6" s="2" t="s">
        <v>103</v>
      </c>
      <c r="F6" s="2"/>
      <c r="G6" s="2"/>
      <c r="H6" s="2"/>
      <c r="I6" s="2"/>
      <c r="J6" s="2"/>
      <c r="K6" s="2"/>
    </row>
    <row r="7" spans="2:12" ht="115.2" x14ac:dyDescent="0.3">
      <c r="B7" s="1"/>
      <c r="C7" s="5"/>
      <c r="D7" s="2" t="s">
        <v>102</v>
      </c>
      <c r="E7" s="2" t="s">
        <v>104</v>
      </c>
      <c r="F7" s="2"/>
      <c r="G7" s="2"/>
      <c r="H7" s="2"/>
      <c r="I7" s="2"/>
      <c r="J7" s="2"/>
      <c r="K7" s="2"/>
    </row>
    <row r="8" spans="2:12" ht="43.2" x14ac:dyDescent="0.3">
      <c r="B8" s="1"/>
      <c r="C8" s="5"/>
      <c r="D8" s="2" t="s">
        <v>96</v>
      </c>
      <c r="E8" s="2" t="s">
        <v>105</v>
      </c>
      <c r="F8" s="2"/>
      <c r="G8" s="2"/>
      <c r="H8" s="2"/>
      <c r="I8" s="2"/>
      <c r="J8" s="2"/>
      <c r="K8" s="2"/>
    </row>
    <row r="9" spans="2:12" ht="43.2" x14ac:dyDescent="0.3">
      <c r="B9" s="1"/>
      <c r="C9" s="5"/>
      <c r="D9" s="2" t="s">
        <v>97</v>
      </c>
      <c r="E9" s="2" t="s">
        <v>106</v>
      </c>
      <c r="F9" s="2"/>
      <c r="G9" s="2"/>
      <c r="H9" s="2"/>
      <c r="I9" s="2"/>
      <c r="J9" s="2"/>
      <c r="K9" s="2"/>
    </row>
    <row r="10" spans="2:12" ht="172.8" x14ac:dyDescent="0.3">
      <c r="B10" s="1"/>
      <c r="C10" s="5"/>
      <c r="D10" s="2" t="s">
        <v>98</v>
      </c>
      <c r="E10" s="2"/>
      <c r="F10" s="2" t="s">
        <v>111</v>
      </c>
      <c r="G10" s="2"/>
      <c r="H10" s="2"/>
      <c r="I10" s="2"/>
      <c r="J10" s="2"/>
      <c r="K10" s="2"/>
    </row>
    <row r="11" spans="2:12" ht="28.8" x14ac:dyDescent="0.3">
      <c r="B11" s="1"/>
      <c r="C11" s="5"/>
      <c r="D11" s="2" t="s">
        <v>99</v>
      </c>
      <c r="E11" s="2"/>
      <c r="F11" s="2" t="s">
        <v>107</v>
      </c>
      <c r="G11" s="2"/>
      <c r="H11" s="2"/>
      <c r="I11" s="2"/>
      <c r="J11" s="2"/>
      <c r="K11" s="2"/>
    </row>
    <row r="12" spans="2:12" ht="28.8" x14ac:dyDescent="0.3">
      <c r="B12" s="1"/>
      <c r="C12" s="5"/>
      <c r="D12" s="2" t="s">
        <v>100</v>
      </c>
      <c r="E12" s="2"/>
      <c r="F12" s="2" t="s">
        <v>108</v>
      </c>
      <c r="G12" s="2"/>
      <c r="H12" s="2"/>
      <c r="I12" s="2"/>
      <c r="J12" s="2"/>
      <c r="K12" s="2"/>
    </row>
    <row r="13" spans="2:12" ht="57.6" x14ac:dyDescent="0.3">
      <c r="B13" s="1"/>
      <c r="C13" s="5"/>
      <c r="D13" s="2" t="s">
        <v>109</v>
      </c>
      <c r="E13" s="2"/>
      <c r="F13" s="2" t="s">
        <v>110</v>
      </c>
      <c r="G13" s="2"/>
      <c r="H13" s="2"/>
      <c r="I13" s="2"/>
      <c r="J13" s="2"/>
      <c r="K13" s="2"/>
    </row>
    <row r="14" spans="2:12" ht="43.2" x14ac:dyDescent="0.3">
      <c r="B14" s="1"/>
      <c r="C14" s="5"/>
      <c r="D14" s="2" t="s">
        <v>112</v>
      </c>
      <c r="E14" s="2"/>
      <c r="F14" s="2"/>
      <c r="G14" s="2" t="s">
        <v>113</v>
      </c>
      <c r="H14" s="2"/>
      <c r="I14" s="2"/>
      <c r="J14" s="2"/>
      <c r="K14" s="2"/>
    </row>
    <row r="15" spans="2:12" ht="57.6" x14ac:dyDescent="0.3">
      <c r="B15" s="1"/>
      <c r="C15" s="5"/>
      <c r="D15" s="2" t="s">
        <v>116</v>
      </c>
      <c r="E15" s="2"/>
      <c r="F15" s="2"/>
      <c r="G15" s="2" t="s">
        <v>114</v>
      </c>
      <c r="H15" s="2"/>
      <c r="I15" s="2"/>
      <c r="J15" s="2"/>
      <c r="K15" s="2"/>
    </row>
    <row r="16" spans="2:12" ht="72" x14ac:dyDescent="0.3">
      <c r="B16" s="1"/>
      <c r="C16" s="5"/>
      <c r="D16" s="2" t="s">
        <v>115</v>
      </c>
      <c r="E16" s="2"/>
      <c r="F16" s="2"/>
      <c r="G16" s="2" t="s">
        <v>117</v>
      </c>
      <c r="H16" s="2"/>
      <c r="I16" s="2"/>
      <c r="J16" s="2"/>
      <c r="K16" s="2"/>
    </row>
    <row r="17" spans="2:11" ht="72" x14ac:dyDescent="0.3">
      <c r="B17" s="1"/>
      <c r="C17" s="5"/>
      <c r="D17" s="2" t="s">
        <v>119</v>
      </c>
      <c r="E17" s="2"/>
      <c r="F17" s="2"/>
      <c r="G17" s="2"/>
      <c r="H17" s="2" t="s">
        <v>120</v>
      </c>
      <c r="I17" s="2"/>
      <c r="J17" s="2"/>
      <c r="K17" s="2"/>
    </row>
    <row r="18" spans="2:11" ht="57.6" x14ac:dyDescent="0.3">
      <c r="B18" s="1"/>
      <c r="C18" s="5"/>
      <c r="D18" s="2" t="s">
        <v>121</v>
      </c>
      <c r="E18" s="2"/>
      <c r="F18" s="2"/>
      <c r="G18" s="2"/>
      <c r="H18" s="2" t="s">
        <v>122</v>
      </c>
      <c r="I18" s="2"/>
      <c r="J18" s="2"/>
      <c r="K18" s="2"/>
    </row>
    <row r="19" spans="2:11" ht="28.8" x14ac:dyDescent="0.3">
      <c r="B19" s="1"/>
      <c r="C19" s="6"/>
      <c r="D19" s="2" t="s">
        <v>123</v>
      </c>
      <c r="E19" s="2"/>
      <c r="F19" s="2"/>
      <c r="G19" s="2"/>
      <c r="H19" s="2" t="s">
        <v>124</v>
      </c>
      <c r="I19" s="2"/>
      <c r="J19" s="2"/>
      <c r="K19" s="2"/>
    </row>
  </sheetData>
  <mergeCells count="3">
    <mergeCell ref="C4:C5"/>
    <mergeCell ref="D4:K4"/>
    <mergeCell ref="C6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Weight </vt:lpstr>
      <vt:lpstr>Power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FRANIYO ANTON</dc:creator>
  <cp:lastModifiedBy>Franiyo Anton Joseph Robert (23741129)</cp:lastModifiedBy>
  <dcterms:created xsi:type="dcterms:W3CDTF">2015-06-05T18:17:20Z</dcterms:created>
  <dcterms:modified xsi:type="dcterms:W3CDTF">2024-05-26T13:08:00Z</dcterms:modified>
</cp:coreProperties>
</file>