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pphar\Desktop\UWA ppts\S3\Design 2\"/>
    </mc:Choice>
  </mc:AlternateContent>
  <xr:revisionPtr revIDLastSave="0" documentId="13_ncr:1_{E3DFC0EF-D7B8-46A7-9A63-D607CDC122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BillOfMaterials!$A$9:$F$9</definedName>
    <definedName name="_xlnm._FilterDatabase" localSheetId="2" hidden="1">Example!$A$10:$H$10</definedName>
    <definedName name="_xlnm.Print_Area" localSheetId="0">BillOfMaterials!$A$1:$G$22</definedName>
    <definedName name="_xlnm.Print_Area" localSheetId="2">Example!$A$1:$J$31</definedName>
    <definedName name="_xlnm.Print_Titles" localSheetId="0">BillOfMaterials!$9:$9</definedName>
    <definedName name="_xlnm.Print_Titles" localSheetId="2">Example!$10:$10</definedName>
    <definedName name="valuevx">42.314159</definedName>
    <definedName name="vertex42_copyright" hidden="1">"© 2012-2019 Vertex42 LLC"</definedName>
    <definedName name="vertex42_id" hidden="1">"bill-of-materials.xlsx"</definedName>
    <definedName name="vertex42_title" hidden="1">"Bill of Materials Template"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2" l="1"/>
  <c r="J17" i="2"/>
  <c r="J16" i="2"/>
  <c r="J15" i="2"/>
  <c r="J14" i="2"/>
  <c r="J12" i="2"/>
  <c r="J11" i="2"/>
  <c r="J13" i="2"/>
  <c r="J19" i="2"/>
  <c r="J20" i="2"/>
  <c r="J21" i="2"/>
  <c r="J10" i="2"/>
  <c r="J22" i="2" l="1"/>
  <c r="J23" i="4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 l="1"/>
  <c r="E8" i="4" s="1"/>
  <c r="E22" i="2"/>
  <c r="C7" i="2" l="1"/>
</calcChain>
</file>

<file path=xl/sharedStrings.xml><?xml version="1.0" encoding="utf-8"?>
<sst xmlns="http://schemas.openxmlformats.org/spreadsheetml/2006/main" count="171" uniqueCount="100">
  <si>
    <t xml:space="preserve">Bill Of Materials(BOM) </t>
  </si>
  <si>
    <t>© 2012-2019 Vertex42 LLC</t>
  </si>
  <si>
    <t>Project Name :</t>
  </si>
  <si>
    <t>Indoor Line Following Drone</t>
  </si>
  <si>
    <t>Bill of Materials Template</t>
  </si>
  <si>
    <t>Assembly Revision :</t>
  </si>
  <si>
    <t>► More Inventory Templates</t>
  </si>
  <si>
    <t>Approval Date :</t>
  </si>
  <si>
    <t>► More Business Templates</t>
  </si>
  <si>
    <t>► More Spreadsheet Templates</t>
  </si>
  <si>
    <t>Total Cost :</t>
  </si>
  <si>
    <t>Part #</t>
  </si>
  <si>
    <t>Part Name</t>
  </si>
  <si>
    <t>Description</t>
  </si>
  <si>
    <t>Revision</t>
  </si>
  <si>
    <t>Qty</t>
  </si>
  <si>
    <t>Supplier</t>
  </si>
  <si>
    <t>Unit Cost</t>
  </si>
  <si>
    <t>Total Cost</t>
  </si>
  <si>
    <t>FPV Faster</t>
  </si>
  <si>
    <t>Battery Charger</t>
  </si>
  <si>
    <t>Other Accessories</t>
  </si>
  <si>
    <t>Connecting Wires, double side tape, insulation etc.</t>
  </si>
  <si>
    <t>Total</t>
  </si>
  <si>
    <t>Revision History</t>
  </si>
  <si>
    <t>Assembly Name :</t>
  </si>
  <si>
    <t>Assembly Number :</t>
  </si>
  <si>
    <t>Revision Summary</t>
  </si>
  <si>
    <t>Approval Date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</si>
  <si>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</si>
  <si>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Mini X-Wing™</t>
  </si>
  <si>
    <t>[42]</t>
  </si>
  <si>
    <t>Custom</t>
  </si>
  <si>
    <t>Pieces :</t>
  </si>
  <si>
    <t>Category</t>
  </si>
  <si>
    <t>Elem ID</t>
  </si>
  <si>
    <t>Color</t>
  </si>
  <si>
    <t>Units</t>
  </si>
  <si>
    <t>Picture</t>
  </si>
  <si>
    <t>Cost</t>
  </si>
  <si>
    <t>Bricks, Sloping</t>
  </si>
  <si>
    <t>ROOF TILE 1X1X2/3, ABS</t>
  </si>
  <si>
    <t>1 - White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</si>
  <si>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</si>
  <si>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</si>
  <si>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</si>
  <si>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</si>
  <si>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</si>
  <si>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</si>
  <si>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</si>
  <si>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</si>
  <si>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</si>
  <si>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</si>
  <si>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</si>
  <si>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</si>
  <si>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</si>
  <si>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</si>
  <si>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</si>
  <si>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</si>
  <si>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</si>
  <si>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</si>
  <si>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</si>
  <si>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</si>
  <si>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</si>
  <si>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</si>
  <si>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</si>
  <si>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</si>
  <si>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</si>
  <si>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</si>
  <si>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</si>
  <si>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By Vertex42.com</t>
  </si>
  <si>
    <t>https://www.vertex42.com/ExcelTemplates/bill-of-materials.html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</si>
  <si>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</si>
  <si>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</si>
  <si>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</si>
  <si>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</si>
  <si>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</si>
  <si>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</si>
  <si>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Drone Kit</t>
  </si>
  <si>
    <t xml:space="preserve">Battery </t>
  </si>
  <si>
    <t>GAONENG GNB 720mAh 2S 100C 7.6V LiHV LiPo Battery Long Type XT30 [DG]</t>
  </si>
  <si>
    <t>MMOBIEL 2 Pcs USB Charger Cable LED Indicator Compatible with 800mA 2S 7.4V LiPo Batteries for RC Drones/Quadcopter/Vehicles with XH-3P Connector</t>
  </si>
  <si>
    <t>Amazon</t>
  </si>
  <si>
    <t>DarwinFPV BabyApe Pro V2 3 Inch Analog FPV Drone</t>
  </si>
  <si>
    <t>Shipping charge</t>
  </si>
  <si>
    <t>Tax</t>
  </si>
  <si>
    <t>GEMFAN 3016 Hurricane Propeller Toothpick 3 Blade</t>
  </si>
  <si>
    <t>Propeller</t>
  </si>
  <si>
    <t>ESP32 Board with Cameras</t>
  </si>
  <si>
    <t>ESP 32 CAM</t>
  </si>
  <si>
    <t>Altronics</t>
  </si>
  <si>
    <t>Funduino USB programmer</t>
  </si>
  <si>
    <t>Funduino Ultrasonic Sensor</t>
  </si>
  <si>
    <t>Wi-Fi Antenna Dual Band RP-SMA with IPEX Cable</t>
  </si>
  <si>
    <t>ESP32 Cam Extension Cable</t>
  </si>
  <si>
    <t>Ultrasonic sensor</t>
  </si>
  <si>
    <t>USB Programmer</t>
  </si>
  <si>
    <t>Antenna</t>
  </si>
  <si>
    <t>ESP 32 CAM Extension Cable</t>
  </si>
  <si>
    <t>Lonely 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</si>
</sst>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&quot;$&quot;#,##0.00"/>
    <numFmt numFmtId="167" formatCode="[$-409]d\-mmm\-yy;@"/>
    <numFmt numFmtId="168" formatCode="[$-409]dd\-mmm\-yy;@"/>
  </numFmts>
  <fonts count="28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11"/>
      <color theme="1"/>
      <name val="Arial"/>
      <family val="2"/>
    </font>
    <font>
      <b/>
      <sz val="12"/>
      <color rgb="FF0F1111"/>
      <name val="Arial"/>
      <family val="2"/>
      <scheme val="major"/>
    </font>
    <font>
      <b/>
      <sz val="12"/>
      <color rgb="FF000000"/>
      <name val="Arial"/>
      <family val="2"/>
      <scheme val="major"/>
    </font>
    <font>
      <b/>
      <sz val="12"/>
      <name val="Arial"/>
      <family val="2"/>
      <scheme val="major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9" fillId="0" borderId="0" xfId="0" applyFont="1"/>
    <xf numFmtId="0" fontId="7" fillId="0" borderId="0" xfId="0" applyFont="1"/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  <xf numFmtId="0" fontId="3" fillId="0" borderId="0" xfId="2" applyAlignment="1" applyProtection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164" fontId="7" fillId="0" borderId="0" xfId="1" applyFont="1" applyAlignment="1">
      <alignment vertical="top"/>
    </xf>
    <xf numFmtId="0" fontId="11" fillId="0" borderId="0" xfId="0" applyFont="1" applyAlignment="1">
      <alignment horizontal="right"/>
    </xf>
    <xf numFmtId="165" fontId="7" fillId="4" borderId="0" xfId="0" applyNumberFormat="1" applyFont="1" applyFill="1" applyAlignment="1">
      <alignment horizontal="center" vertical="top"/>
    </xf>
    <xf numFmtId="165" fontId="7" fillId="4" borderId="0" xfId="0" applyNumberFormat="1" applyFont="1" applyFill="1" applyAlignment="1">
      <alignment horizontal="center"/>
    </xf>
    <xf numFmtId="0" fontId="7" fillId="0" borderId="0" xfId="0" applyFont="1" applyAlignment="1">
      <alignment vertical="top" wrapText="1"/>
    </xf>
    <xf numFmtId="164" fontId="7" fillId="0" borderId="0" xfId="0" applyNumberFormat="1" applyFo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5" fillId="0" borderId="0" xfId="0" applyFont="1" applyAlignment="1">
      <alignment vertical="center"/>
    </xf>
    <xf numFmtId="167" fontId="10" fillId="2" borderId="1" xfId="0" applyNumberFormat="1" applyFont="1" applyFill="1" applyBorder="1" applyAlignment="1">
      <alignment horizontal="center" vertical="top" wrapText="1"/>
    </xf>
    <xf numFmtId="167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8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6" fontId="16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8" fillId="0" borderId="9" xfId="0" applyFont="1" applyBorder="1" applyAlignment="1">
      <alignment horizontal="left" wrapText="1" indent="1"/>
    </xf>
    <xf numFmtId="0" fontId="18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18" fillId="0" borderId="7" xfId="0" applyFont="1" applyBorder="1" applyAlignment="1">
      <alignment horizontal="left"/>
    </xf>
    <xf numFmtId="0" fontId="1" fillId="0" borderId="0" xfId="0" applyFont="1"/>
    <xf numFmtId="0" fontId="21" fillId="0" borderId="8" xfId="0" applyFont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2" fillId="0" borderId="0" xfId="0" applyFont="1" applyAlignment="1">
      <alignment horizontal="left" vertical="center"/>
    </xf>
    <xf numFmtId="0" fontId="20" fillId="0" borderId="7" xfId="2" applyFont="1" applyBorder="1" applyAlignment="1" applyProtection="1">
      <alignment horizontal="left" wrapText="1"/>
    </xf>
    <xf numFmtId="0" fontId="3" fillId="0" borderId="0" xfId="2" applyAlignment="1" applyProtection="1">
      <alignment vertical="center"/>
    </xf>
    <xf numFmtId="0" fontId="23" fillId="0" borderId="7" xfId="0" applyFont="1" applyBorder="1" applyAlignment="1">
      <alignment horizontal="left" wrapText="1"/>
    </xf>
    <xf numFmtId="0" fontId="0" fillId="0" borderId="0" xfId="0" applyAlignment="1">
      <alignment vertical="center" wrapText="1"/>
    </xf>
    <xf numFmtId="166" fontId="16" fillId="0" borderId="6" xfId="0" applyNumberFormat="1" applyFont="1" applyBorder="1" applyAlignment="1">
      <alignment horizontal="left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Alignment="1">
      <alignment vertical="top" wrapText="1"/>
    </xf>
    <xf numFmtId="0" fontId="7" fillId="0" borderId="0" xfId="0" applyNumberFormat="1" applyFont="1" applyFill="1" applyAlignment="1">
      <alignment horizontal="center"/>
    </xf>
    <xf numFmtId="164" fontId="7" fillId="0" borderId="0" xfId="1" applyFont="1" applyFill="1" applyAlignment="1">
      <alignment vertical="top"/>
    </xf>
    <xf numFmtId="0" fontId="27" fillId="0" borderId="0" xfId="0" applyFont="1"/>
    <xf numFmtId="0" fontId="26" fillId="0" borderId="0" xfId="0" applyFont="1"/>
    <xf numFmtId="0" fontId="27" fillId="0" borderId="0" xfId="0" applyFont="1" applyBorder="1" applyAlignment="1">
      <alignment vertical="center" wrapText="1"/>
    </xf>
    <xf numFmtId="0" fontId="7" fillId="0" borderId="0" xfId="0" applyFont="1" applyFill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1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10</xdr:col>
      <xdr:colOff>1428750</xdr:colOff>
      <xdr:row>0</xdr:row>
      <xdr:rowOff>321469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37100" y="161925"/>
          <a:ext cx="2663491" cy="15491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3600450</xdr:colOff>
      <xdr:row>0</xdr:row>
      <xdr:rowOff>95251</xdr:rowOff>
    </xdr:from>
    <xdr:to>
      <xdr:col>1</xdr:col>
      <xdr:colOff>5057775</xdr:colOff>
      <xdr:row>0</xdr:row>
      <xdr:rowOff>423149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F40BC7-43B3-4857-9E71-618B09A15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0475" y="95251"/>
          <a:ext cx="1457325" cy="3278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J22" totalsRowCount="1" headerRowDxfId="53" dataDxfId="52" tableBorderDxfId="51">
  <tableColumns count="10">
    <tableColumn id="2" xr3:uid="{00000000-0010-0000-0000-000002000000}" name="Part #" dataDxfId="19" totalsRowDxfId="9"/>
    <tableColumn id="1" xr3:uid="{00000000-0010-0000-0000-000001000000}" name="Part Name" totalsRowLabel="Total" dataDxfId="18" totalsRowDxfId="8"/>
    <tableColumn id="10" xr3:uid="{00000000-0010-0000-0000-00000A000000}" name="Description" dataDxfId="17" totalsRowDxfId="7"/>
    <tableColumn id="4" xr3:uid="{00000000-0010-0000-0000-000004000000}" name="Revision" dataDxfId="16" totalsRowDxfId="6"/>
    <tableColumn id="5" xr3:uid="{00000000-0010-0000-0000-000005000000}" name="Qty" totalsRowFunction="sum" dataDxfId="15" totalsRowDxfId="5"/>
    <tableColumn id="9" xr3:uid="{D74A4CD8-3DAB-47B1-AC6E-7B46B5FBD901}" name="Supplier" dataDxfId="14" totalsRowDxfId="4"/>
    <tableColumn id="6" xr3:uid="{00000000-0010-0000-0000-000006000000}" name="Unit Cost" dataDxfId="13" totalsRowDxfId="3" dataCellStyle="Currency"/>
    <tableColumn id="14" xr3:uid="{7B4C5E0B-FFF9-4763-BAA9-41A82F50849B}" name="Shipping charge" dataDxfId="12" totalsRowDxfId="2" dataCellStyle="Currency"/>
    <tableColumn id="15" xr3:uid="{822251DB-E14E-4BF9-AFE0-799AB16D93F3}" name="Tax" dataDxfId="11" totalsRowDxfId="1" dataCellStyle="Currency"/>
    <tableColumn id="3" xr3:uid="{00000000-0010-0000-0000-000003000000}" name="Total Cost" totalsRowFunction="sum" dataDxfId="10" totalsRowDxfId="0">
      <calculatedColumnFormula>Table1[[#This Row],[Unit Cost]]+Table1[[#This Row],[Shipping charge]]+Table1[[#This Row],[Tax]]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50" dataDxfId="48" headerRowBorderDxfId="49" tableBorderDxfId="47" totalsRowBorderDxfId="46">
  <tableColumns count="3">
    <tableColumn id="1" xr3:uid="{00000000-0010-0000-0100-000001000000}" name="Revision" dataDxfId="45"/>
    <tableColumn id="2" xr3:uid="{00000000-0010-0000-0100-000002000000}" name="Revision Summary" dataDxfId="44"/>
    <tableColumn id="3" xr3:uid="{00000000-0010-0000-0100-000003000000}" name="Approval Date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0:J31" totalsRowCount="1" headerRowDxfId="42" dataDxfId="41" tableBorderDxfId="40">
  <tableColumns count="10">
    <tableColumn id="4" xr3:uid="{00000000-0010-0000-0200-000004000000}" name="Category" dataDxfId="39" totalsRowDxfId="38"/>
    <tableColumn id="2" xr3:uid="{00000000-0010-0000-0200-000002000000}" name="Part #" dataDxfId="37" totalsRowDxfId="36"/>
    <tableColumn id="9" xr3:uid="{00000000-0010-0000-0200-000009000000}" name="Elem ID" dataDxfId="35" totalsRowDxfId="34"/>
    <tableColumn id="1" xr3:uid="{00000000-0010-0000-0200-000001000000}" name="Part Name" totalsRowLabel="Total" dataDxfId="33" totalsRowDxfId="32"/>
    <tableColumn id="10" xr3:uid="{00000000-0010-0000-0200-00000A000000}" name="Color" dataDxfId="31" totalsRowDxfId="30"/>
    <tableColumn id="5" xr3:uid="{00000000-0010-0000-0200-000005000000}" name="Qty" totalsRowFunction="sum" dataDxfId="29" totalsRowDxfId="28"/>
    <tableColumn id="7" xr3:uid="{00000000-0010-0000-0200-000007000000}" name="Units" dataDxfId="27" totalsRowDxfId="26"/>
    <tableColumn id="12" xr3:uid="{00000000-0010-0000-0200-00000C000000}" name="Picture" dataDxfId="25" totalsRowDxfId="24"/>
    <tableColumn id="6" xr3:uid="{00000000-0010-0000-0200-000006000000}" name="Unit Cost" dataDxfId="23" totalsRowDxfId="22" dataCellStyle="Currency"/>
    <tableColumn id="3" xr3:uid="{00000000-0010-0000-0200-000003000000}" name="Cost" totalsRowFunction="sum" dataDxfId="21" totalsRowDxfId="20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vertex42.com/ExcelTemplates/inventory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vertex42.com/ExcelTemplates/bill-of-materials.html" TargetMode="External"/><Relationship Id="rId1" Type="http://schemas.openxmlformats.org/officeDocument/2006/relationships/hyperlink" Target="https://www.vertex42.com/ExcelTemplates/free-timesheet-template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ertex42.com/ExcelTemplates/" TargetMode="External"/><Relationship Id="rId4" Type="http://schemas.openxmlformats.org/officeDocument/2006/relationships/hyperlink" Target="https://www.vertex42.com/ExcelTemplates/business-templat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free-timesheet-template.html" TargetMode="External"/><Relationship Id="rId1" Type="http://schemas.openxmlformats.org/officeDocument/2006/relationships/hyperlink" Target="https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bill-of-materials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8"/>
  <sheetViews>
    <sheetView showGridLines="0" tabSelected="1" zoomScale="43" zoomScaleNormal="80" workbookViewId="0">
      <selection activeCell="M16" sqref="M16"/>
    </sheetView>
  </sheetViews>
  <sheetFormatPr defaultColWidth="9" defaultRowHeight="14.5" x14ac:dyDescent="0.35"/>
  <cols>
    <col min="1" max="1" width="8" customWidth="1"/>
    <col min="2" max="2" width="27.75" style="2" customWidth="1"/>
    <col min="3" max="3" width="94.6640625" style="2" customWidth="1"/>
    <col min="4" max="4" width="8.58203125" style="2" hidden="1" customWidth="1"/>
    <col min="5" max="5" width="8.25" customWidth="1"/>
    <col min="6" max="6" width="14.25" customWidth="1"/>
    <col min="7" max="7" width="11.83203125" style="2" customWidth="1"/>
    <col min="8" max="8" width="18.25" style="2" customWidth="1"/>
    <col min="9" max="9" width="13.1640625" style="2" customWidth="1"/>
    <col min="10" max="10" width="11.33203125" style="2" customWidth="1"/>
    <col min="11" max="11" width="22.58203125" customWidth="1"/>
    <col min="12" max="12" width="10.25" style="2" customWidth="1"/>
    <col min="13" max="13" width="14.33203125" style="2" customWidth="1"/>
    <col min="14" max="16384" width="9" style="2"/>
  </cols>
  <sheetData>
    <row r="1" spans="1:11" ht="27" customHeight="1" x14ac:dyDescent="0.35">
      <c r="A1" s="49" t="s">
        <v>0</v>
      </c>
      <c r="C1" s="4"/>
      <c r="D1"/>
      <c r="E1" s="4"/>
      <c r="F1" s="4"/>
      <c r="G1" s="4"/>
      <c r="H1" s="4"/>
      <c r="I1" s="4"/>
      <c r="K1" s="2"/>
    </row>
    <row r="2" spans="1:11" ht="15" customHeight="1" x14ac:dyDescent="0.35">
      <c r="A2" s="2"/>
      <c r="E2" s="2"/>
      <c r="F2" s="2"/>
      <c r="K2" s="2" t="s">
        <v>1</v>
      </c>
    </row>
    <row r="3" spans="1:11" x14ac:dyDescent="0.35">
      <c r="A3" s="2"/>
      <c r="B3" s="32" t="s">
        <v>2</v>
      </c>
      <c r="C3" s="33" t="s">
        <v>3</v>
      </c>
      <c r="E3" s="2"/>
      <c r="F3" s="2"/>
      <c r="K3" s="6" t="s">
        <v>4</v>
      </c>
    </row>
    <row r="4" spans="1:11" ht="31.5" customHeight="1" x14ac:dyDescent="0.35">
      <c r="A4" s="2"/>
      <c r="B4" s="34" t="s">
        <v>5</v>
      </c>
      <c r="C4" s="35">
        <v>4</v>
      </c>
      <c r="D4" s="11"/>
      <c r="F4" s="2"/>
      <c r="K4" s="51" t="s">
        <v>6</v>
      </c>
    </row>
    <row r="5" spans="1:11" x14ac:dyDescent="0.35">
      <c r="A5" s="2"/>
      <c r="B5" s="34" t="s">
        <v>7</v>
      </c>
      <c r="C5" s="36"/>
      <c r="E5" s="1"/>
      <c r="F5" s="1"/>
      <c r="G5" s="1"/>
      <c r="H5" s="1"/>
      <c r="I5" s="1"/>
      <c r="K5" s="51" t="s">
        <v>8</v>
      </c>
    </row>
    <row r="6" spans="1:11" x14ac:dyDescent="0.35">
      <c r="A6" s="2"/>
      <c r="B6" s="34"/>
      <c r="C6" s="37"/>
      <c r="E6" s="1"/>
      <c r="F6" s="1"/>
      <c r="G6" s="1"/>
      <c r="H6" s="1"/>
      <c r="I6" s="1"/>
      <c r="K6" s="51" t="s">
        <v>9</v>
      </c>
    </row>
    <row r="7" spans="1:11" x14ac:dyDescent="0.35">
      <c r="A7" s="2"/>
      <c r="B7" s="38" t="s">
        <v>10</v>
      </c>
      <c r="C7" s="54">
        <f>Table1[[#Totals],[Total Cost]]</f>
        <v>299.27000000000004</v>
      </c>
      <c r="E7" s="1"/>
      <c r="F7" s="1"/>
      <c r="G7" s="1"/>
      <c r="H7" s="1"/>
      <c r="I7" s="1"/>
      <c r="K7" s="2"/>
    </row>
    <row r="8" spans="1:11" ht="13.5" x14ac:dyDescent="0.35">
      <c r="A8" s="2"/>
      <c r="E8" s="1"/>
      <c r="F8" s="1"/>
      <c r="G8" s="1"/>
      <c r="H8" s="1"/>
      <c r="I8" s="1"/>
      <c r="K8" s="2"/>
    </row>
    <row r="9" spans="1:11" ht="19.5" customHeight="1" x14ac:dyDescent="0.35">
      <c r="A9" s="16" t="s">
        <v>11</v>
      </c>
      <c r="B9" s="16" t="s">
        <v>12</v>
      </c>
      <c r="C9" s="16" t="s">
        <v>13</v>
      </c>
      <c r="D9" s="18" t="s">
        <v>14</v>
      </c>
      <c r="E9" s="7" t="s">
        <v>15</v>
      </c>
      <c r="F9" s="7" t="s">
        <v>16</v>
      </c>
      <c r="G9" s="7" t="s">
        <v>17</v>
      </c>
      <c r="H9" s="7" t="s">
        <v>84</v>
      </c>
      <c r="I9" s="7" t="s">
        <v>85</v>
      </c>
      <c r="J9" s="7" t="s">
        <v>18</v>
      </c>
      <c r="K9" s="2"/>
    </row>
    <row r="10" spans="1:11" ht="31.5" customHeight="1" x14ac:dyDescent="0.35">
      <c r="A10" s="17">
        <v>1</v>
      </c>
      <c r="B10" s="14" t="s">
        <v>78</v>
      </c>
      <c r="C10" s="56" t="s">
        <v>83</v>
      </c>
      <c r="D10" s="14"/>
      <c r="E10" s="8">
        <v>1</v>
      </c>
      <c r="F10" s="8" t="s">
        <v>19</v>
      </c>
      <c r="G10" s="10">
        <v>145.87</v>
      </c>
      <c r="H10" s="10"/>
      <c r="I10" s="10">
        <v>14.59</v>
      </c>
      <c r="J10" s="12">
        <f>Table1[[#This Row],[Unit Cost]]+Table1[[#This Row],[Shipping charge]]+Table1[[#This Row],[Tax]]</f>
        <v>160.46</v>
      </c>
      <c r="K10" s="2"/>
    </row>
    <row r="11" spans="1:11" ht="30" customHeight="1" x14ac:dyDescent="0.35">
      <c r="A11" s="17">
        <v>2</v>
      </c>
      <c r="B11" s="53" t="s">
        <v>79</v>
      </c>
      <c r="C11" s="57" t="s">
        <v>80</v>
      </c>
      <c r="D11" s="14"/>
      <c r="E11" s="8">
        <v>1</v>
      </c>
      <c r="F11" s="8" t="s">
        <v>19</v>
      </c>
      <c r="G11" s="10">
        <v>16.989999999999998</v>
      </c>
      <c r="H11" s="10">
        <v>14.51</v>
      </c>
      <c r="I11" s="10"/>
      <c r="J11" s="12">
        <f>Table1[[#This Row],[Unit Cost]]+Table1[[#This Row],[Shipping charge]]+Table1[[#This Row],[Tax]]</f>
        <v>31.5</v>
      </c>
      <c r="K11" s="2"/>
    </row>
    <row r="12" spans="1:11" ht="30" customHeight="1" x14ac:dyDescent="0.35">
      <c r="A12" s="59">
        <v>3</v>
      </c>
      <c r="B12" s="60" t="s">
        <v>87</v>
      </c>
      <c r="C12" s="64" t="s">
        <v>86</v>
      </c>
      <c r="D12" s="60"/>
      <c r="E12" s="61">
        <v>4</v>
      </c>
      <c r="F12" s="8" t="s">
        <v>19</v>
      </c>
      <c r="G12" s="62">
        <v>3.99</v>
      </c>
      <c r="H12" s="10"/>
      <c r="I12" s="10"/>
      <c r="J12" s="12">
        <f>Table1[[#This Row],[Unit Cost]]+Table1[[#This Row],[Shipping charge]]+Table1[[#This Row],[Tax]]</f>
        <v>3.99</v>
      </c>
      <c r="K12" s="2"/>
    </row>
    <row r="13" spans="1:11" ht="30" customHeight="1" x14ac:dyDescent="0.35">
      <c r="A13" s="17">
        <v>4</v>
      </c>
      <c r="B13" s="53" t="s">
        <v>20</v>
      </c>
      <c r="C13" s="55" t="s">
        <v>81</v>
      </c>
      <c r="D13" s="14"/>
      <c r="E13" s="8">
        <v>2</v>
      </c>
      <c r="F13" s="8" t="s">
        <v>82</v>
      </c>
      <c r="G13" s="10">
        <v>11.49</v>
      </c>
      <c r="H13" s="10"/>
      <c r="I13" s="10"/>
      <c r="J13" s="12">
        <f>Table1[[#This Row],[Unit Cost]]+Table1[[#This Row],[Shipping charge]]+Table1[[#This Row],[Tax]]</f>
        <v>11.49</v>
      </c>
      <c r="K13" s="2"/>
    </row>
    <row r="14" spans="1:11" ht="30" customHeight="1" x14ac:dyDescent="0.35">
      <c r="A14" s="59">
        <v>5</v>
      </c>
      <c r="B14" s="66" t="s">
        <v>89</v>
      </c>
      <c r="C14" s="64" t="s">
        <v>88</v>
      </c>
      <c r="D14" s="60"/>
      <c r="E14" s="61">
        <v>1</v>
      </c>
      <c r="F14" s="8" t="s">
        <v>90</v>
      </c>
      <c r="G14" s="62">
        <v>32.950000000000003</v>
      </c>
      <c r="H14" s="10"/>
      <c r="I14" s="10"/>
      <c r="J14" s="12">
        <f>Table1[[#This Row],[Unit Cost]]+Table1[[#This Row],[Shipping charge]]+Table1[[#This Row],[Tax]]</f>
        <v>32.950000000000003</v>
      </c>
      <c r="K14" s="2"/>
    </row>
    <row r="15" spans="1:11" ht="30" customHeight="1" x14ac:dyDescent="0.35">
      <c r="A15" s="59">
        <v>6</v>
      </c>
      <c r="B15" s="60" t="s">
        <v>96</v>
      </c>
      <c r="C15" s="63" t="s">
        <v>91</v>
      </c>
      <c r="D15" s="60"/>
      <c r="E15" s="61">
        <v>1</v>
      </c>
      <c r="F15" s="8" t="s">
        <v>90</v>
      </c>
      <c r="G15" s="62">
        <v>19.95</v>
      </c>
      <c r="H15" s="10"/>
      <c r="I15" s="10"/>
      <c r="J15" s="12">
        <f>Table1[[#This Row],[Unit Cost]]+Table1[[#This Row],[Shipping charge]]+Table1[[#This Row],[Tax]]</f>
        <v>19.95</v>
      </c>
      <c r="K15" s="2"/>
    </row>
    <row r="16" spans="1:11" ht="30" customHeight="1" x14ac:dyDescent="0.35">
      <c r="A16" s="59">
        <v>7</v>
      </c>
      <c r="B16" s="60" t="s">
        <v>95</v>
      </c>
      <c r="C16" s="63" t="s">
        <v>92</v>
      </c>
      <c r="D16" s="60"/>
      <c r="E16" s="61">
        <v>1</v>
      </c>
      <c r="F16" s="8" t="s">
        <v>90</v>
      </c>
      <c r="G16" s="62">
        <v>7.95</v>
      </c>
      <c r="H16" s="10"/>
      <c r="I16" s="10"/>
      <c r="J16" s="12">
        <f>Table1[[#This Row],[Unit Cost]]+Table1[[#This Row],[Shipping charge]]+Table1[[#This Row],[Tax]]</f>
        <v>7.95</v>
      </c>
      <c r="K16" s="2"/>
    </row>
    <row r="17" spans="1:11" ht="27" customHeight="1" x14ac:dyDescent="0.35">
      <c r="A17" s="59">
        <v>8</v>
      </c>
      <c r="B17" s="60" t="s">
        <v>97</v>
      </c>
      <c r="C17" s="65" t="s">
        <v>93</v>
      </c>
      <c r="D17" s="60"/>
      <c r="E17" s="61">
        <v>1</v>
      </c>
      <c r="F17" s="8" t="s">
        <v>99</v>
      </c>
      <c r="G17" s="62">
        <v>6.99</v>
      </c>
      <c r="H17" s="10">
        <v>9.9499999999999993</v>
      </c>
      <c r="I17" s="10"/>
      <c r="J17" s="12">
        <f>Table1[[#This Row],[Unit Cost]]+Table1[[#This Row],[Shipping charge]]+Table1[[#This Row],[Tax]]</f>
        <v>16.939999999999998</v>
      </c>
      <c r="K17" s="2"/>
    </row>
    <row r="18" spans="1:11" ht="26" customHeight="1" x14ac:dyDescent="0.35">
      <c r="A18" s="59">
        <v>9</v>
      </c>
      <c r="B18" s="60" t="s">
        <v>98</v>
      </c>
      <c r="C18" s="63" t="s">
        <v>94</v>
      </c>
      <c r="D18" s="60"/>
      <c r="E18" s="61">
        <v>1</v>
      </c>
      <c r="F18" s="8" t="s">
        <v>99</v>
      </c>
      <c r="G18" s="62">
        <v>4.99</v>
      </c>
      <c r="H18" s="10"/>
      <c r="I18" s="10"/>
      <c r="J18" s="12">
        <f>Table1[[#This Row],[Unit Cost]]+Table1[[#This Row],[Shipping charge]]+Table1[[#This Row],[Tax]]</f>
        <v>4.99</v>
      </c>
      <c r="K18" s="2"/>
    </row>
    <row r="19" spans="1:11" ht="30" customHeight="1" x14ac:dyDescent="0.35">
      <c r="A19" s="17">
        <v>10</v>
      </c>
      <c r="B19" s="53" t="s">
        <v>21</v>
      </c>
      <c r="C19" s="58" t="s">
        <v>22</v>
      </c>
      <c r="D19" s="14"/>
      <c r="E19" s="8"/>
      <c r="F19" s="8" t="s">
        <v>90</v>
      </c>
      <c r="G19" s="10">
        <v>9.0500000000000007</v>
      </c>
      <c r="H19" s="10"/>
      <c r="I19" s="10"/>
      <c r="J19" s="12">
        <f>Table1[[#This Row],[Unit Cost]]+Table1[[#This Row],[Shipping charge]]+Table1[[#This Row],[Tax]]</f>
        <v>9.0500000000000007</v>
      </c>
      <c r="K19" s="2"/>
    </row>
    <row r="20" spans="1:11" ht="27.5" customHeight="1" x14ac:dyDescent="0.35">
      <c r="A20" s="17"/>
      <c r="B20" s="14"/>
      <c r="C20" s="14"/>
      <c r="D20" s="14"/>
      <c r="E20" s="8"/>
      <c r="F20" s="8"/>
      <c r="G20" s="10"/>
      <c r="H20" s="10"/>
      <c r="I20" s="10"/>
      <c r="J20" s="12">
        <f>Table1[[#This Row],[Unit Cost]]+Table1[[#This Row],[Shipping charge]]+Table1[[#This Row],[Tax]]</f>
        <v>0</v>
      </c>
      <c r="K20" s="2"/>
    </row>
    <row r="21" spans="1:11" ht="37" customHeight="1" x14ac:dyDescent="0.35">
      <c r="A21" s="17"/>
      <c r="B21" s="14"/>
      <c r="C21" s="14"/>
      <c r="D21" s="14"/>
      <c r="E21" s="9"/>
      <c r="F21" s="8"/>
      <c r="G21" s="10"/>
      <c r="H21" s="10"/>
      <c r="I21" s="10"/>
      <c r="J21" s="12">
        <f>Table1[[#This Row],[Unit Cost]]+Table1[[#This Row],[Shipping charge]]+Table1[[#This Row],[Tax]]</f>
        <v>0</v>
      </c>
      <c r="K21" s="2"/>
    </row>
    <row r="22" spans="1:11" ht="13.5" x14ac:dyDescent="0.35">
      <c r="A22" s="2"/>
      <c r="B22" s="2" t="s">
        <v>23</v>
      </c>
      <c r="E22" s="9">
        <f>SUBTOTAL(109,Table1[Qty])</f>
        <v>13</v>
      </c>
      <c r="F22" s="9"/>
      <c r="G22" s="15"/>
      <c r="H22" s="15"/>
      <c r="I22" s="15"/>
      <c r="J22" s="13">
        <f>SUBTOTAL(109,Table1[Total Cost])</f>
        <v>299.27000000000004</v>
      </c>
      <c r="K22" s="2"/>
    </row>
    <row r="23" spans="1:11" x14ac:dyDescent="0.35">
      <c r="E23" s="2"/>
      <c r="K23" s="2"/>
    </row>
    <row r="24" spans="1:11" x14ac:dyDescent="0.35">
      <c r="E24" s="2"/>
    </row>
    <row r="25" spans="1:11" x14ac:dyDescent="0.35">
      <c r="E25" s="2"/>
    </row>
    <row r="26" spans="1:11" x14ac:dyDescent="0.35">
      <c r="E26" s="2"/>
    </row>
    <row r="27" spans="1:11" x14ac:dyDescent="0.35">
      <c r="E27" s="2"/>
    </row>
    <row r="28" spans="1:11" x14ac:dyDescent="0.35">
      <c r="E28" s="2"/>
    </row>
  </sheetData>
  <phoneticPr fontId="2" type="noConversion"/>
  <hyperlinks>
    <hyperlink ref="B2" r:id="rId1" display="http://www.vertex42.com/ExcelTemplates/free-timesheet-template.html" xr:uid="{00000000-0004-0000-0000-000000000000}"/>
    <hyperlink ref="K3" r:id="rId2" display="https://www.vertex42.com/ExcelTemplates/bill-of-materials.html" xr:uid="{00000000-0004-0000-0000-000001000000}"/>
    <hyperlink ref="K4" r:id="rId3" xr:uid="{7F3A9C03-4B8E-4655-9DB3-83812FC7CB56}"/>
    <hyperlink ref="K5" r:id="rId4" xr:uid="{CE7BDD08-A75E-44A2-A01F-534EF57DFFF3}"/>
    <hyperlink ref="K6" r:id="rId5" xr:uid="{E1A677FC-812C-47FF-B8D4-609EE8FB6EF4}"/>
  </hyperlinks>
  <printOptions horizontalCentered="1"/>
  <pageMargins left="0.25" right="0.25" top="0.25" bottom="0.25" header="0.5" footer="0.5"/>
  <pageSetup scale="46" fitToHeight="0" orientation="portrait" r:id="rId6"/>
  <headerFooter alignWithMargins="0"/>
  <drawing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workbookViewId="0"/>
  </sheetViews>
  <sheetFormatPr defaultRowHeight="14" x14ac:dyDescent="0.3"/>
  <cols>
    <col min="1" max="1" width="11.83203125" customWidth="1"/>
    <col min="2" max="2" width="44.25" customWidth="1"/>
    <col min="3" max="3" width="20.58203125" customWidth="1"/>
  </cols>
  <sheetData>
    <row r="1" spans="1:3" ht="22.5" x14ac:dyDescent="0.45">
      <c r="A1" s="29" t="s">
        <v>24</v>
      </c>
    </row>
    <row r="3" spans="1:3" x14ac:dyDescent="0.3">
      <c r="B3" s="31" t="s">
        <v>25</v>
      </c>
      <c r="C3" s="21"/>
    </row>
    <row r="4" spans="1:3" x14ac:dyDescent="0.3">
      <c r="B4" s="31" t="s">
        <v>26</v>
      </c>
      <c r="C4" s="21"/>
    </row>
    <row r="6" spans="1:3" x14ac:dyDescent="0.3">
      <c r="A6" s="30" t="s">
        <v>14</v>
      </c>
      <c r="B6" s="30" t="s">
        <v>27</v>
      </c>
      <c r="C6" s="30" t="s">
        <v>28</v>
      </c>
    </row>
    <row r="7" spans="1:3" ht="25.5" customHeight="1" x14ac:dyDescent="0.3">
      <c r="A7" s="22"/>
      <c r="B7" s="26"/>
      <c r="C7" s="19"/>
    </row>
    <row r="8" spans="1:3" ht="25.5" customHeight="1" x14ac:dyDescent="0.3">
      <c r="A8" s="23"/>
      <c r="B8" s="27"/>
      <c r="C8" s="20"/>
    </row>
    <row r="9" spans="1:3" ht="25.5" customHeight="1" x14ac:dyDescent="0.3">
      <c r="A9" s="24"/>
      <c r="B9" s="28"/>
      <c r="C9" s="25"/>
    </row>
    <row r="10" spans="1:3" ht="25.5" customHeight="1" x14ac:dyDescent="0.3">
      <c r="A10" s="24"/>
      <c r="B10" s="28"/>
      <c r="C10" s="25"/>
    </row>
    <row r="11" spans="1:3" ht="25.5" customHeight="1" x14ac:dyDescent="0.3">
      <c r="A11" s="24"/>
      <c r="B11" s="28"/>
      <c r="C11" s="25"/>
    </row>
    <row r="12" spans="1:3" ht="25.5" customHeight="1" x14ac:dyDescent="0.3">
      <c r="A12" s="24"/>
      <c r="B12" s="28"/>
      <c r="C12" s="25"/>
    </row>
    <row r="13" spans="1:3" ht="25.5" customHeight="1" x14ac:dyDescent="0.3">
      <c r="A13" s="24"/>
      <c r="B13" s="28"/>
      <c r="C13" s="25"/>
    </row>
    <row r="14" spans="1:3" ht="25.5" customHeight="1" x14ac:dyDescent="0.3">
      <c r="A14" s="24"/>
      <c r="B14" s="28"/>
      <c r="C14" s="25"/>
    </row>
    <row r="15" spans="1:3" ht="25.5" customHeight="1" x14ac:dyDescent="0.3">
      <c r="A15" s="24"/>
      <c r="B15" s="28"/>
      <c r="C15" s="25"/>
    </row>
    <row r="16" spans="1:3" ht="25.5" customHeight="1" x14ac:dyDescent="0.3">
      <c r="A16" s="24"/>
      <c r="B16" s="28"/>
      <c r="C16" s="25"/>
    </row>
    <row r="17" spans="1:3" ht="25.5" customHeight="1" x14ac:dyDescent="0.3">
      <c r="A17" s="24"/>
      <c r="B17" s="28"/>
      <c r="C17" s="25"/>
    </row>
    <row r="18" spans="1:3" ht="25.5" customHeight="1" x14ac:dyDescent="0.3">
      <c r="A18" s="24"/>
      <c r="B18" s="28"/>
      <c r="C18" s="25"/>
    </row>
    <row r="19" spans="1:3" ht="25.5" customHeight="1" x14ac:dyDescent="0.3">
      <c r="A19" s="24"/>
      <c r="B19" s="28"/>
      <c r="C19" s="25"/>
    </row>
    <row r="20" spans="1:3" ht="25.5" customHeight="1" x14ac:dyDescent="0.3">
      <c r="A20" s="24"/>
      <c r="B20" s="28"/>
      <c r="C20" s="25"/>
    </row>
    <row r="21" spans="1:3" ht="25.5" customHeight="1" x14ac:dyDescent="0.3">
      <c r="A21" s="24"/>
      <c r="B21" s="28"/>
      <c r="C21" s="25"/>
    </row>
    <row r="22" spans="1:3" ht="25.5" customHeight="1" x14ac:dyDescent="0.3">
      <c r="A22" s="24"/>
      <c r="B22" s="28"/>
      <c r="C22" s="25"/>
    </row>
    <row r="23" spans="1:3" ht="25.5" customHeight="1" x14ac:dyDescent="0.3">
      <c r="A23" s="24"/>
      <c r="B23" s="28"/>
      <c r="C23" s="25"/>
    </row>
    <row r="24" spans="1:3" ht="25.5" customHeight="1" x14ac:dyDescent="0.3">
      <c r="A24" s="24"/>
      <c r="B24" s="28"/>
      <c r="C24" s="25"/>
    </row>
    <row r="25" spans="1:3" ht="25.5" customHeight="1" x14ac:dyDescent="0.3">
      <c r="A25" s="24"/>
      <c r="B25" s="28"/>
      <c r="C25" s="25"/>
    </row>
    <row r="26" spans="1:3" ht="25.5" customHeight="1" x14ac:dyDescent="0.3">
      <c r="A26" s="24"/>
      <c r="B26" s="28"/>
      <c r="C26" s="2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5"/>
  <sheetViews>
    <sheetView showGridLines="0" zoomScaleNormal="100" workbookViewId="0"/>
  </sheetViews>
  <sheetFormatPr defaultColWidth="9" defaultRowHeight="14.5" x14ac:dyDescent="0.35"/>
  <cols>
    <col min="1" max="1" width="9.58203125" customWidth="1"/>
    <col min="2" max="3" width="7.5" style="2" customWidth="1"/>
    <col min="4" max="4" width="18.75" style="2" customWidth="1"/>
    <col min="5" max="5" width="14.58203125" style="2" customWidth="1"/>
    <col min="6" max="6" width="6.33203125" customWidth="1"/>
    <col min="7" max="7" width="6.08203125" customWidth="1"/>
    <col min="8" max="8" width="11.83203125" customWidth="1"/>
    <col min="9" max="9" width="8.58203125" style="2" customWidth="1"/>
    <col min="10" max="10" width="8.33203125" style="2" customWidth="1"/>
    <col min="11" max="11" width="6.33203125" customWidth="1"/>
    <col min="12" max="12" width="23.75" style="2" customWidth="1"/>
    <col min="13" max="13" width="13" style="2" customWidth="1"/>
    <col min="14" max="14" width="10.5" style="2" customWidth="1"/>
    <col min="15" max="15" width="9" style="2" customWidth="1"/>
    <col min="16" max="16" width="14.33203125" style="2" customWidth="1"/>
    <col min="17" max="16384" width="9" style="2"/>
  </cols>
  <sheetData>
    <row r="1" spans="1:12" ht="27" customHeight="1" x14ac:dyDescent="0.35">
      <c r="A1" s="3" t="s">
        <v>29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5">
      <c r="A2" s="2"/>
      <c r="F2" s="2"/>
      <c r="G2" s="2"/>
      <c r="H2" s="2"/>
      <c r="K2" s="2"/>
      <c r="L2" s="2" t="s">
        <v>1</v>
      </c>
    </row>
    <row r="3" spans="1:12" x14ac:dyDescent="0.35">
      <c r="A3" s="2"/>
      <c r="D3" s="32" t="s">
        <v>25</v>
      </c>
      <c r="E3" s="33" t="s">
        <v>30</v>
      </c>
      <c r="F3" s="2"/>
      <c r="G3" s="2"/>
      <c r="H3" s="5" t="s">
        <v>31</v>
      </c>
      <c r="K3" s="2"/>
      <c r="L3" s="6" t="s">
        <v>4</v>
      </c>
    </row>
    <row r="4" spans="1:12" ht="15.5" x14ac:dyDescent="0.35">
      <c r="A4" s="11"/>
      <c r="D4" s="34" t="s">
        <v>26</v>
      </c>
      <c r="E4" s="35" t="s">
        <v>32</v>
      </c>
      <c r="G4" s="2"/>
      <c r="H4" s="2"/>
      <c r="K4" s="2"/>
    </row>
    <row r="5" spans="1:12" ht="15.5" x14ac:dyDescent="0.35">
      <c r="A5" s="11"/>
      <c r="D5" s="34" t="s">
        <v>5</v>
      </c>
      <c r="E5" s="35"/>
      <c r="G5" s="2"/>
      <c r="H5" s="2"/>
      <c r="K5" s="2"/>
    </row>
    <row r="6" spans="1:12" x14ac:dyDescent="0.35">
      <c r="A6" s="2"/>
      <c r="D6" s="34" t="s">
        <v>7</v>
      </c>
      <c r="E6" s="36"/>
      <c r="F6" s="1"/>
      <c r="G6" s="1"/>
      <c r="H6" s="2"/>
      <c r="I6" s="1"/>
      <c r="J6" s="1"/>
      <c r="K6" s="2"/>
    </row>
    <row r="7" spans="1:12" x14ac:dyDescent="0.35">
      <c r="A7" s="2"/>
      <c r="D7" s="34" t="s">
        <v>33</v>
      </c>
      <c r="E7" s="37">
        <f>Table14[[#Totals],[Qty]]</f>
        <v>46</v>
      </c>
      <c r="F7" s="1"/>
      <c r="G7" s="1"/>
      <c r="H7" s="2"/>
      <c r="I7" s="1"/>
      <c r="J7" s="1"/>
      <c r="K7" s="2"/>
    </row>
    <row r="8" spans="1:12" x14ac:dyDescent="0.35">
      <c r="A8" s="2"/>
      <c r="D8" s="38" t="s">
        <v>10</v>
      </c>
      <c r="E8" s="39">
        <f>Table14[[#Totals],[Cost]]</f>
        <v>5.8500000000000014</v>
      </c>
      <c r="F8" s="1"/>
      <c r="G8" s="1"/>
      <c r="H8" s="2"/>
      <c r="I8" s="1"/>
      <c r="J8" s="1"/>
      <c r="K8" s="2"/>
    </row>
    <row r="9" spans="1:12" ht="13.5" x14ac:dyDescent="0.35">
      <c r="A9" s="2"/>
      <c r="F9" s="1"/>
      <c r="G9" s="1"/>
      <c r="H9" s="2"/>
      <c r="I9" s="1"/>
      <c r="J9" s="1"/>
      <c r="K9" s="2"/>
    </row>
    <row r="10" spans="1:12" ht="19.5" customHeight="1" x14ac:dyDescent="0.35">
      <c r="A10" s="18" t="s">
        <v>34</v>
      </c>
      <c r="B10" s="16" t="s">
        <v>11</v>
      </c>
      <c r="C10" s="16" t="s">
        <v>35</v>
      </c>
      <c r="D10" s="16" t="s">
        <v>12</v>
      </c>
      <c r="E10" s="16" t="s">
        <v>36</v>
      </c>
      <c r="F10" s="7" t="s">
        <v>15</v>
      </c>
      <c r="G10" s="7" t="s">
        <v>37</v>
      </c>
      <c r="H10" s="7" t="s">
        <v>38</v>
      </c>
      <c r="I10" s="7" t="s">
        <v>17</v>
      </c>
      <c r="J10" s="7" t="s">
        <v>39</v>
      </c>
      <c r="K10" s="2"/>
    </row>
    <row r="11" spans="1:12" ht="50.15" customHeight="1" x14ac:dyDescent="0.35">
      <c r="A11" s="14" t="s">
        <v>40</v>
      </c>
      <c r="B11" s="17">
        <v>50746</v>
      </c>
      <c r="C11" s="17">
        <v>4504369</v>
      </c>
      <c r="D11" s="14" t="s">
        <v>41</v>
      </c>
      <c r="E11" s="14" t="s">
        <v>42</v>
      </c>
      <c r="F11" s="8">
        <v>1</v>
      </c>
      <c r="G11" s="8" t="s">
        <v>43</v>
      </c>
      <c r="H11" s="2"/>
      <c r="I11" s="10">
        <v>0.1</v>
      </c>
      <c r="J11" s="12">
        <f>Table14[[#This Row],[Qty]]*Table14[[#This Row],[Unit Cost]]</f>
        <v>0.1</v>
      </c>
      <c r="K11" s="2"/>
    </row>
    <row r="12" spans="1:12" ht="50.15" customHeight="1" x14ac:dyDescent="0.35">
      <c r="A12" s="14" t="s">
        <v>44</v>
      </c>
      <c r="B12" s="17">
        <v>3024</v>
      </c>
      <c r="C12" s="17">
        <v>302401</v>
      </c>
      <c r="D12" s="14" t="s">
        <v>45</v>
      </c>
      <c r="E12" s="14" t="s">
        <v>42</v>
      </c>
      <c r="F12" s="8">
        <v>1</v>
      </c>
      <c r="G12" s="8" t="s">
        <v>43</v>
      </c>
      <c r="H12" s="2"/>
      <c r="I12" s="10">
        <v>0.1</v>
      </c>
      <c r="J12" s="12">
        <f>Table14[[#This Row],[Qty]]*Table14[[#This Row],[Unit Cost]]</f>
        <v>0.1</v>
      </c>
      <c r="K12" s="2"/>
    </row>
    <row r="13" spans="1:12" ht="50.15" customHeight="1" x14ac:dyDescent="0.35">
      <c r="A13" s="14" t="s">
        <v>44</v>
      </c>
      <c r="B13" s="17">
        <v>3023</v>
      </c>
      <c r="C13" s="17">
        <v>302301</v>
      </c>
      <c r="D13" s="14" t="s">
        <v>46</v>
      </c>
      <c r="E13" s="14" t="s">
        <v>42</v>
      </c>
      <c r="F13" s="8">
        <v>2</v>
      </c>
      <c r="G13" s="8" t="s">
        <v>43</v>
      </c>
      <c r="H13" s="2"/>
      <c r="I13" s="10">
        <v>0.1</v>
      </c>
      <c r="J13" s="12">
        <f>Table14[[#This Row],[Qty]]*Table14[[#This Row],[Unit Cost]]</f>
        <v>0.2</v>
      </c>
      <c r="K13" s="2"/>
    </row>
    <row r="14" spans="1:12" ht="50.15" customHeight="1" x14ac:dyDescent="0.35">
      <c r="A14" s="14" t="s">
        <v>44</v>
      </c>
      <c r="B14" s="17">
        <v>3023</v>
      </c>
      <c r="C14" s="17">
        <v>4211398</v>
      </c>
      <c r="D14" s="14" t="s">
        <v>46</v>
      </c>
      <c r="E14" s="14" t="s">
        <v>47</v>
      </c>
      <c r="F14" s="8">
        <v>1</v>
      </c>
      <c r="G14" s="8" t="s">
        <v>43</v>
      </c>
      <c r="H14" s="2"/>
      <c r="I14" s="10">
        <v>0.1</v>
      </c>
      <c r="J14" s="12">
        <f>Table14[[#This Row],[Qty]]*Table14[[#This Row],[Unit Cost]]</f>
        <v>0.1</v>
      </c>
      <c r="K14" s="2"/>
    </row>
    <row r="15" spans="1:12" ht="50.15" customHeight="1" x14ac:dyDescent="0.35">
      <c r="A15" s="14" t="s">
        <v>44</v>
      </c>
      <c r="B15" s="17">
        <v>3794</v>
      </c>
      <c r="C15" s="17">
        <v>379401</v>
      </c>
      <c r="D15" s="14" t="s">
        <v>48</v>
      </c>
      <c r="E15" s="14" t="s">
        <v>42</v>
      </c>
      <c r="F15" s="8">
        <v>1</v>
      </c>
      <c r="G15" s="8" t="s">
        <v>43</v>
      </c>
      <c r="H15" s="2"/>
      <c r="I15" s="10">
        <v>0.1</v>
      </c>
      <c r="J15" s="12">
        <f>Table14[[#This Row],[Qty]]*Table14[[#This Row],[Unit Cost]]</f>
        <v>0.1</v>
      </c>
      <c r="K15" s="2"/>
    </row>
    <row r="16" spans="1:12" ht="50.15" customHeight="1" x14ac:dyDescent="0.35">
      <c r="A16" s="14" t="s">
        <v>44</v>
      </c>
      <c r="B16" s="17">
        <v>3623</v>
      </c>
      <c r="C16" s="17">
        <v>362301</v>
      </c>
      <c r="D16" s="14" t="s">
        <v>49</v>
      </c>
      <c r="E16" s="14" t="s">
        <v>42</v>
      </c>
      <c r="F16" s="8">
        <v>1</v>
      </c>
      <c r="G16" s="8" t="s">
        <v>43</v>
      </c>
      <c r="H16" s="2"/>
      <c r="I16" s="10">
        <v>0.1</v>
      </c>
      <c r="J16" s="12">
        <f>Table14[[#This Row],[Qty]]*Table14[[#This Row],[Unit Cost]]</f>
        <v>0.1</v>
      </c>
      <c r="K16" s="2"/>
    </row>
    <row r="17" spans="1:11" ht="50.15" customHeight="1" x14ac:dyDescent="0.35">
      <c r="A17" s="14" t="s">
        <v>44</v>
      </c>
      <c r="B17" s="17">
        <v>3623</v>
      </c>
      <c r="C17" s="17">
        <v>362321</v>
      </c>
      <c r="D17" s="14" t="s">
        <v>49</v>
      </c>
      <c r="E17" s="14" t="s">
        <v>50</v>
      </c>
      <c r="F17" s="8">
        <v>1</v>
      </c>
      <c r="G17" s="8" t="s">
        <v>43</v>
      </c>
      <c r="H17" s="2"/>
      <c r="I17" s="10">
        <v>0.1</v>
      </c>
      <c r="J17" s="12">
        <f>Table14[[#This Row],[Qty]]*Table14[[#This Row],[Unit Cost]]</f>
        <v>0.1</v>
      </c>
      <c r="K17" s="2"/>
    </row>
    <row r="18" spans="1:11" ht="50.15" customHeight="1" x14ac:dyDescent="0.35">
      <c r="A18" s="14" t="s">
        <v>44</v>
      </c>
      <c r="B18" s="17">
        <v>94148</v>
      </c>
      <c r="C18" s="17">
        <v>302201</v>
      </c>
      <c r="D18" s="14" t="s">
        <v>51</v>
      </c>
      <c r="E18" s="14" t="s">
        <v>42</v>
      </c>
      <c r="F18" s="8">
        <v>1</v>
      </c>
      <c r="G18" s="8" t="s">
        <v>43</v>
      </c>
      <c r="H18" s="2"/>
      <c r="I18" s="10">
        <v>0.15</v>
      </c>
      <c r="J18" s="12">
        <f>Table14[[#This Row],[Qty]]*Table14[[#This Row],[Unit Cost]]</f>
        <v>0.15</v>
      </c>
      <c r="K18" s="2"/>
    </row>
    <row r="19" spans="1:11" ht="50.15" customHeight="1" x14ac:dyDescent="0.35">
      <c r="A19" s="14" t="s">
        <v>52</v>
      </c>
      <c r="B19" s="17">
        <v>6141</v>
      </c>
      <c r="C19" s="17">
        <v>4210633</v>
      </c>
      <c r="D19" s="14" t="s">
        <v>53</v>
      </c>
      <c r="E19" s="14" t="s">
        <v>54</v>
      </c>
      <c r="F19" s="8">
        <v>1</v>
      </c>
      <c r="G19" s="8" t="s">
        <v>43</v>
      </c>
      <c r="H19" s="2"/>
      <c r="I19" s="10">
        <v>0.1</v>
      </c>
      <c r="J19" s="12">
        <f>Table14[[#This Row],[Qty]]*Table14[[#This Row],[Unit Cost]]</f>
        <v>0.1</v>
      </c>
      <c r="K19" s="2"/>
    </row>
    <row r="20" spans="1:11" ht="50.15" customHeight="1" x14ac:dyDescent="0.35">
      <c r="A20" s="14" t="s">
        <v>52</v>
      </c>
      <c r="B20" s="17">
        <v>3070</v>
      </c>
      <c r="C20" s="17">
        <v>307021</v>
      </c>
      <c r="D20" s="14" t="s">
        <v>55</v>
      </c>
      <c r="E20" s="14" t="s">
        <v>50</v>
      </c>
      <c r="F20" s="8">
        <v>4</v>
      </c>
      <c r="G20" s="8" t="s">
        <v>43</v>
      </c>
      <c r="H20" s="2"/>
      <c r="I20" s="10">
        <v>0.1</v>
      </c>
      <c r="J20" s="12">
        <f>Table14[[#This Row],[Qty]]*Table14[[#This Row],[Unit Cost]]</f>
        <v>0.4</v>
      </c>
      <c r="K20" s="2"/>
    </row>
    <row r="21" spans="1:11" ht="50.15" customHeight="1" x14ac:dyDescent="0.35">
      <c r="A21" s="14" t="s">
        <v>52</v>
      </c>
      <c r="B21" s="17">
        <v>2412</v>
      </c>
      <c r="C21" s="17">
        <v>241201</v>
      </c>
      <c r="D21" s="14" t="s">
        <v>56</v>
      </c>
      <c r="E21" s="14" t="s">
        <v>42</v>
      </c>
      <c r="F21" s="8">
        <v>1</v>
      </c>
      <c r="G21" s="8" t="s">
        <v>43</v>
      </c>
      <c r="H21" s="2"/>
      <c r="I21" s="10">
        <v>0.1</v>
      </c>
      <c r="J21" s="12">
        <f>Table14[[#This Row],[Qty]]*Table14[[#This Row],[Unit Cost]]</f>
        <v>0.1</v>
      </c>
      <c r="K21" s="2"/>
    </row>
    <row r="22" spans="1:11" ht="50.15" customHeight="1" x14ac:dyDescent="0.35">
      <c r="A22" s="14" t="s">
        <v>52</v>
      </c>
      <c r="B22" s="17">
        <v>6019</v>
      </c>
      <c r="C22" s="17">
        <v>4538353</v>
      </c>
      <c r="D22" s="14" t="s">
        <v>57</v>
      </c>
      <c r="E22" s="14" t="s">
        <v>42</v>
      </c>
      <c r="F22" s="8">
        <v>4</v>
      </c>
      <c r="G22" s="8" t="s">
        <v>43</v>
      </c>
      <c r="H22" s="2"/>
      <c r="I22" s="10">
        <v>0.15</v>
      </c>
      <c r="J22" s="12">
        <f>Table14[[#This Row],[Qty]]*Table14[[#This Row],[Unit Cost]]</f>
        <v>0.6</v>
      </c>
      <c r="K22" s="2"/>
    </row>
    <row r="23" spans="1:11" ht="50.15" customHeight="1" x14ac:dyDescent="0.35">
      <c r="A23" s="14" t="s">
        <v>52</v>
      </c>
      <c r="B23" s="17">
        <v>2431</v>
      </c>
      <c r="C23" s="17">
        <v>4558168</v>
      </c>
      <c r="D23" s="14" t="s">
        <v>58</v>
      </c>
      <c r="E23" s="14" t="s">
        <v>42</v>
      </c>
      <c r="F23" s="8">
        <v>1</v>
      </c>
      <c r="G23" s="8" t="s">
        <v>43</v>
      </c>
      <c r="H23" s="2"/>
      <c r="I23" s="10">
        <v>0.2</v>
      </c>
      <c r="J23" s="12">
        <f>Table14[[#This Row],[Qty]]*Table14[[#This Row],[Unit Cost]]</f>
        <v>0.2</v>
      </c>
      <c r="K23" s="2"/>
    </row>
    <row r="24" spans="1:11" ht="50.15" customHeight="1" x14ac:dyDescent="0.35">
      <c r="A24" s="14" t="s">
        <v>52</v>
      </c>
      <c r="B24" s="17">
        <v>63868</v>
      </c>
      <c r="C24" s="17">
        <v>4535737</v>
      </c>
      <c r="D24" s="14" t="s">
        <v>59</v>
      </c>
      <c r="E24" s="14" t="s">
        <v>42</v>
      </c>
      <c r="F24" s="8">
        <v>4</v>
      </c>
      <c r="G24" s="8" t="s">
        <v>43</v>
      </c>
      <c r="H24" s="2"/>
      <c r="I24" s="10">
        <v>0.15</v>
      </c>
      <c r="J24" s="12">
        <f>Table14[[#This Row],[Qty]]*Table14[[#This Row],[Unit Cost]]</f>
        <v>0.6</v>
      </c>
      <c r="K24" s="2"/>
    </row>
    <row r="25" spans="1:11" ht="50.15" customHeight="1" x14ac:dyDescent="0.35">
      <c r="A25" s="14" t="s">
        <v>52</v>
      </c>
      <c r="B25" s="17">
        <v>2540</v>
      </c>
      <c r="C25" s="17">
        <v>4211632</v>
      </c>
      <c r="D25" s="14" t="s">
        <v>60</v>
      </c>
      <c r="E25" s="14" t="s">
        <v>47</v>
      </c>
      <c r="F25" s="8">
        <v>4</v>
      </c>
      <c r="G25" s="8" t="s">
        <v>43</v>
      </c>
      <c r="H25" s="2"/>
      <c r="I25" s="10">
        <v>0.15</v>
      </c>
      <c r="J25" s="12">
        <f>Table14[[#This Row],[Qty]]*Table14[[#This Row],[Unit Cost]]</f>
        <v>0.6</v>
      </c>
      <c r="K25" s="2"/>
    </row>
    <row r="26" spans="1:11" ht="50.15" customHeight="1" x14ac:dyDescent="0.35">
      <c r="A26" s="14" t="s">
        <v>52</v>
      </c>
      <c r="B26" s="17">
        <v>3176</v>
      </c>
      <c r="C26" s="17">
        <v>4225733</v>
      </c>
      <c r="D26" s="14" t="s">
        <v>61</v>
      </c>
      <c r="E26" s="14" t="s">
        <v>54</v>
      </c>
      <c r="F26" s="8">
        <v>1</v>
      </c>
      <c r="G26" s="8" t="s">
        <v>43</v>
      </c>
      <c r="H26" s="2"/>
      <c r="I26" s="10">
        <v>0.2</v>
      </c>
      <c r="J26" s="12">
        <f>Table14[[#This Row],[Qty]]*Table14[[#This Row],[Unit Cost]]</f>
        <v>0.2</v>
      </c>
      <c r="K26" s="2"/>
    </row>
    <row r="27" spans="1:11" ht="50.15" customHeight="1" x14ac:dyDescent="0.35">
      <c r="A27" s="14" t="s">
        <v>62</v>
      </c>
      <c r="B27" s="17">
        <v>49668</v>
      </c>
      <c r="C27" s="17">
        <v>4224793</v>
      </c>
      <c r="D27" s="14" t="s">
        <v>63</v>
      </c>
      <c r="E27" s="14" t="s">
        <v>64</v>
      </c>
      <c r="F27" s="8">
        <v>1</v>
      </c>
      <c r="G27" s="8" t="s">
        <v>43</v>
      </c>
      <c r="H27" s="2"/>
      <c r="I27" s="10">
        <v>0.1</v>
      </c>
      <c r="J27" s="12">
        <f>Table14[[#This Row],[Qty]]*Table14[[#This Row],[Unit Cost]]</f>
        <v>0.1</v>
      </c>
      <c r="K27" s="2"/>
    </row>
    <row r="28" spans="1:11" ht="50.15" customHeight="1" x14ac:dyDescent="0.35">
      <c r="A28" s="14" t="s">
        <v>65</v>
      </c>
      <c r="B28" s="17">
        <v>32123</v>
      </c>
      <c r="C28" s="17">
        <v>4211573</v>
      </c>
      <c r="D28" s="14" t="s">
        <v>66</v>
      </c>
      <c r="E28" s="14" t="s">
        <v>47</v>
      </c>
      <c r="F28" s="8">
        <v>4</v>
      </c>
      <c r="G28" s="8" t="s">
        <v>43</v>
      </c>
      <c r="H28" s="2"/>
      <c r="I28" s="10">
        <v>0.1</v>
      </c>
      <c r="J28" s="12">
        <f>Table14[[#This Row],[Qty]]*Table14[[#This Row],[Unit Cost]]</f>
        <v>0.4</v>
      </c>
      <c r="K28" s="2"/>
    </row>
    <row r="29" spans="1:11" ht="50.15" customHeight="1" x14ac:dyDescent="0.35">
      <c r="A29" s="14" t="s">
        <v>65</v>
      </c>
      <c r="B29" s="17">
        <v>6590</v>
      </c>
      <c r="C29" s="17">
        <v>4211622</v>
      </c>
      <c r="D29" s="14" t="s">
        <v>67</v>
      </c>
      <c r="E29" s="14" t="s">
        <v>47</v>
      </c>
      <c r="F29" s="8">
        <v>8</v>
      </c>
      <c r="G29" s="8" t="s">
        <v>43</v>
      </c>
      <c r="H29" s="2"/>
      <c r="I29" s="10">
        <v>0.15</v>
      </c>
      <c r="J29" s="12">
        <f>Table14[[#This Row],[Qty]]*Table14[[#This Row],[Unit Cost]]</f>
        <v>1.2</v>
      </c>
      <c r="K29" s="2"/>
    </row>
    <row r="30" spans="1:11" ht="50.15" customHeight="1" x14ac:dyDescent="0.35">
      <c r="A30" s="14" t="s">
        <v>68</v>
      </c>
      <c r="B30" s="17">
        <v>3957</v>
      </c>
      <c r="C30" s="17">
        <v>4211473</v>
      </c>
      <c r="D30" s="14" t="s">
        <v>69</v>
      </c>
      <c r="E30" s="14" t="s">
        <v>47</v>
      </c>
      <c r="F30" s="8">
        <v>4</v>
      </c>
      <c r="G30" s="8" t="s">
        <v>43</v>
      </c>
      <c r="H30" s="2"/>
      <c r="I30" s="10">
        <v>0.1</v>
      </c>
      <c r="J30" s="12">
        <f>Table14[[#This Row],[Qty]]*Table14[[#This Row],[Unit Cost]]</f>
        <v>0.4</v>
      </c>
      <c r="K30" s="2"/>
    </row>
    <row r="31" spans="1:11" ht="13.5" x14ac:dyDescent="0.35">
      <c r="A31" s="2"/>
      <c r="D31" s="2" t="s">
        <v>23</v>
      </c>
      <c r="F31" s="9">
        <f>SUBTOTAL(109,Table14[Qty])</f>
        <v>46</v>
      </c>
      <c r="G31" s="9"/>
      <c r="H31" s="2"/>
      <c r="I31" s="15"/>
      <c r="J31" s="13">
        <f>SUBTOTAL(109,Table14[Cost])</f>
        <v>5.8500000000000014</v>
      </c>
      <c r="K31" s="2"/>
    </row>
    <row r="32" spans="1:11" x14ac:dyDescent="0.35">
      <c r="A32" s="2"/>
      <c r="K32" s="2"/>
    </row>
    <row r="33" spans="1:11" x14ac:dyDescent="0.35">
      <c r="A33" s="2"/>
      <c r="K33" s="2"/>
    </row>
    <row r="34" spans="1:11" x14ac:dyDescent="0.35">
      <c r="A34" s="2"/>
      <c r="K34" s="2"/>
    </row>
    <row r="35" spans="1:11" x14ac:dyDescent="0.35">
      <c r="A35" s="2"/>
      <c r="K35" s="2"/>
    </row>
  </sheetData>
  <hyperlinks>
    <hyperlink ref="L3" r:id="rId1" display="https://www.vertex42.com/ExcelTemplates/bill-of-materials.html" xr:uid="{00000000-0004-0000-0200-000000000000}"/>
    <hyperlink ref="D2" r:id="rId2" display="http://www.vertex42.com/ExcelTemplates/free-timesheet-template.html" xr:uid="{00000000-0004-0000-0200-000001000000}"/>
  </hyperlinks>
  <printOptions horizontalCentered="1"/>
  <pageMargins left="0.25" right="0.25" top="0.25" bottom="0.25" header="0.5" footer="0.5"/>
  <pageSetup scale="94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showGridLines="0" workbookViewId="0"/>
  </sheetViews>
  <sheetFormatPr defaultRowHeight="14" x14ac:dyDescent="0.3"/>
  <cols>
    <col min="1" max="1" width="2.58203125" style="46" customWidth="1"/>
    <col min="2" max="2" width="66.5" style="46" customWidth="1"/>
  </cols>
  <sheetData>
    <row r="1" spans="1:3" ht="42" customHeight="1" x14ac:dyDescent="0.3">
      <c r="A1" s="40"/>
      <c r="B1" s="47" t="s">
        <v>4</v>
      </c>
      <c r="C1" s="41"/>
    </row>
    <row r="2" spans="1:3" ht="15.5" x14ac:dyDescent="0.35">
      <c r="A2" s="40"/>
      <c r="B2" s="42"/>
      <c r="C2" s="41"/>
    </row>
    <row r="3" spans="1:3" x14ac:dyDescent="0.3">
      <c r="A3" s="40"/>
      <c r="B3" s="41" t="s">
        <v>70</v>
      </c>
      <c r="C3" s="41"/>
    </row>
    <row r="4" spans="1:3" x14ac:dyDescent="0.3">
      <c r="A4" s="40"/>
      <c r="B4" s="48" t="s">
        <v>71</v>
      </c>
      <c r="C4" s="41"/>
    </row>
    <row r="5" spans="1:3" ht="15.5" x14ac:dyDescent="0.35">
      <c r="A5" s="40"/>
      <c r="B5" s="43"/>
      <c r="C5" s="41"/>
    </row>
    <row r="6" spans="1:3" ht="15.5" x14ac:dyDescent="0.35">
      <c r="A6" s="40"/>
      <c r="B6" s="44" t="s">
        <v>1</v>
      </c>
      <c r="C6" s="41"/>
    </row>
    <row r="7" spans="1:3" ht="15.5" x14ac:dyDescent="0.35">
      <c r="A7" s="40"/>
      <c r="B7" s="43"/>
      <c r="C7" s="41"/>
    </row>
    <row r="8" spans="1:3" ht="31" x14ac:dyDescent="0.35">
      <c r="A8" s="40"/>
      <c r="B8" s="43" t="s">
        <v>72</v>
      </c>
      <c r="C8" s="41"/>
    </row>
    <row r="9" spans="1:3" ht="15.5" x14ac:dyDescent="0.35">
      <c r="A9" s="40"/>
      <c r="B9" s="43"/>
      <c r="C9" s="41"/>
    </row>
    <row r="10" spans="1:3" ht="31" x14ac:dyDescent="0.35">
      <c r="A10" s="40"/>
      <c r="B10" s="43" t="s">
        <v>73</v>
      </c>
      <c r="C10" s="41"/>
    </row>
    <row r="11" spans="1:3" ht="15.5" x14ac:dyDescent="0.35">
      <c r="A11" s="40"/>
      <c r="B11" s="43"/>
      <c r="C11" s="41"/>
    </row>
    <row r="12" spans="1:3" ht="31" x14ac:dyDescent="0.35">
      <c r="A12" s="40"/>
      <c r="B12" s="43" t="s">
        <v>74</v>
      </c>
      <c r="C12" s="41"/>
    </row>
    <row r="13" spans="1:3" ht="15.5" x14ac:dyDescent="0.35">
      <c r="A13" s="40"/>
      <c r="B13" s="43"/>
      <c r="C13" s="41"/>
    </row>
    <row r="14" spans="1:3" ht="15.5" x14ac:dyDescent="0.35">
      <c r="A14" s="40"/>
      <c r="B14" s="44" t="s">
        <v>75</v>
      </c>
      <c r="C14" s="41"/>
    </row>
    <row r="15" spans="1:3" ht="15.5" x14ac:dyDescent="0.35">
      <c r="A15" s="40"/>
      <c r="B15" s="50" t="s">
        <v>76</v>
      </c>
      <c r="C15" s="41"/>
    </row>
    <row r="16" spans="1:3" ht="15.5" x14ac:dyDescent="0.35">
      <c r="A16" s="40"/>
      <c r="B16" s="45"/>
      <c r="C16" s="41"/>
    </row>
    <row r="17" spans="1:3" x14ac:dyDescent="0.3">
      <c r="A17" s="40"/>
      <c r="B17" s="52" t="s">
        <v>77</v>
      </c>
      <c r="C17" s="41"/>
    </row>
    <row r="18" spans="1:3" x14ac:dyDescent="0.3">
      <c r="A18" s="40"/>
      <c r="B18" s="40"/>
      <c r="C18" s="41"/>
    </row>
    <row r="19" spans="1:3" x14ac:dyDescent="0.3">
      <c r="A19" s="40"/>
      <c r="B19" s="40"/>
      <c r="C19" s="41"/>
    </row>
    <row r="20" spans="1:3" x14ac:dyDescent="0.3">
      <c r="A20" s="40"/>
      <c r="B20" s="40"/>
      <c r="C20" s="41"/>
    </row>
    <row r="21" spans="1:3" x14ac:dyDescent="0.3">
      <c r="A21" s="40"/>
      <c r="B21" s="40"/>
      <c r="C21" s="41"/>
    </row>
    <row r="22" spans="1:3" x14ac:dyDescent="0.3">
      <c r="A22" s="40"/>
      <c r="B22" s="40"/>
      <c r="C22" s="41"/>
    </row>
    <row r="23" spans="1:3" x14ac:dyDescent="0.3">
      <c r="A23" s="40"/>
      <c r="B23" s="40"/>
      <c r="C23" s="41"/>
    </row>
    <row r="24" spans="1:3" x14ac:dyDescent="0.3">
      <c r="A24" s="40"/>
      <c r="B24" s="40"/>
      <c r="C24" s="41"/>
    </row>
    <row r="25" spans="1:3" x14ac:dyDescent="0.3">
      <c r="A25" s="40"/>
      <c r="B25" s="40"/>
      <c r="C25" s="41"/>
    </row>
    <row r="26" spans="1:3" x14ac:dyDescent="0.3">
      <c r="A26" s="40"/>
      <c r="B26" s="40"/>
      <c r="C26" s="41"/>
    </row>
    <row r="27" spans="1:3" x14ac:dyDescent="0.3">
      <c r="A27" s="40"/>
      <c r="B27" s="40"/>
      <c r="C27" s="41"/>
    </row>
    <row r="28" spans="1:3" x14ac:dyDescent="0.3">
      <c r="A28" s="40"/>
      <c r="B28" s="40"/>
      <c r="C28" s="41"/>
    </row>
    <row r="29" spans="1:3" x14ac:dyDescent="0.3">
      <c r="A29" s="40"/>
      <c r="B29" s="40"/>
      <c r="C29" s="41"/>
    </row>
  </sheetData>
  <hyperlinks>
    <hyperlink ref="B4" r:id="rId1" xr:uid="{00000000-0004-0000-0300-000000000000}"/>
    <hyperlink ref="B15" r:id="rId2" xr:uid="{00000000-0004-0000-0300-000001000000}"/>
  </hyperlinks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A00B225F1B27438D98F5993F7CE4DD" ma:contentTypeVersion="15" ma:contentTypeDescription="Create a new document." ma:contentTypeScope="" ma:versionID="e4ec728e0095abbb682ad0bd54e4a642">
  <xsd:schema xmlns:xsd="http://www.w3.org/2001/XMLSchema" xmlns:xs="http://www.w3.org/2001/XMLSchema" xmlns:p="http://schemas.microsoft.com/office/2006/metadata/properties" xmlns:ns3="02d409e5-7ef7-4e90-9db9-4f9f851322ca" xmlns:ns4="b3f0d517-527b-4038-a3e4-86a72279b559" targetNamespace="http://schemas.microsoft.com/office/2006/metadata/properties" ma:root="true" ma:fieldsID="8bbc3e5dcb27c66de6e490e36345ce65" ns3:_="" ns4:_="">
    <xsd:import namespace="02d409e5-7ef7-4e90-9db9-4f9f851322ca"/>
    <xsd:import namespace="b3f0d517-527b-4038-a3e4-86a72279b559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d409e5-7ef7-4e90-9db9-4f9f851322ca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0d517-527b-4038-a3e4-86a72279b559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2d409e5-7ef7-4e90-9db9-4f9f851322c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4C1476-6579-4F15-9A5B-6E29880474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d409e5-7ef7-4e90-9db9-4f9f851322ca"/>
    <ds:schemaRef ds:uri="b3f0d517-527b-4038-a3e4-86a72279b5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EA724C-8539-4D7A-8655-3156B76B2E51}">
  <ds:schemaRefs>
    <ds:schemaRef ds:uri="http://schemas.microsoft.com/office/2006/metadata/properties"/>
    <ds:schemaRef ds:uri="http://schemas.microsoft.com/office/infopath/2007/PartnerControls"/>
    <ds:schemaRef ds:uri="02d409e5-7ef7-4e90-9db9-4f9f851322ca"/>
  </ds:schemaRefs>
</ds:datastoreItem>
</file>

<file path=customXml/itemProps3.xml><?xml version="1.0" encoding="utf-8"?>
<ds:datastoreItem xmlns:ds="http://schemas.openxmlformats.org/officeDocument/2006/customXml" ds:itemID="{C8679B2C-0772-4977-B95E-51DB10E82B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subject/>
  <dc:creator>Vertex42.com</dc:creator>
  <cp:keywords/>
  <dc:description>(c) 2012-2019 Vertex42 LLC. All Rights Reserved.</dc:description>
  <cp:lastModifiedBy>Swathy Hari (24078465)</cp:lastModifiedBy>
  <cp:revision/>
  <dcterms:created xsi:type="dcterms:W3CDTF">2007-12-24T15:22:31Z</dcterms:created>
  <dcterms:modified xsi:type="dcterms:W3CDTF">2024-10-20T13:16:09Z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2012-2019 Vertex42 LLC</vt:lpwstr>
  </property>
  <property fmtid="{D5CDD505-2E9C-101B-9397-08002B2CF9AE}" pid="3" name="Source">
    <vt:lpwstr>https://www.vertex42.com/ExcelTemplates/bill-of-materials.html</vt:lpwstr>
  </property>
  <property fmtid="{D5CDD505-2E9C-101B-9397-08002B2CF9AE}" pid="4" name="Version">
    <vt:lpwstr>1.1.2</vt:lpwstr>
  </property>
  <property fmtid="{D5CDD505-2E9C-101B-9397-08002B2CF9AE}" pid="5" name="ContentTypeId">
    <vt:lpwstr>0x01010013A00B225F1B27438D98F5993F7CE4DD</vt:lpwstr>
  </property>
</Properties>
</file>