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d68f46f5829c2c/GitHub/geocoug-r/geocoug-r.github.io/static/"/>
    </mc:Choice>
  </mc:AlternateContent>
  <xr:revisionPtr revIDLastSave="77" documentId="13_ncr:1_{BC727478-E8F4-4EBB-B06E-9F04683BDBB3}" xr6:coauthVersionLast="46" xr6:coauthVersionMax="46" xr10:uidLastSave="{E25007DB-9F85-480A-B108-53F8F4E4DE3D}"/>
  <bookViews>
    <workbookView minimized="1" xWindow="4320" yWindow="3150" windowWidth="14670" windowHeight="13635" xr2:uid="{EB1CFF11-2087-4773-A84A-87BAB092CAE4}"/>
  </bookViews>
  <sheets>
    <sheet name="Sheet1" sheetId="1" r:id="rId1"/>
    <sheet name="Sheet2" sheetId="2" r:id="rId2"/>
  </sheets>
  <definedNames>
    <definedName name="_xlnm._FilterDatabase" localSheetId="1" hidden="1">Sheet2!$B$48:$J$65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4" i="2" l="1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46" i="2"/>
  <c r="A53" i="2"/>
  <c r="A48" i="2"/>
  <c r="A55" i="2"/>
  <c r="A46" i="2"/>
  <c r="A51" i="2"/>
  <c r="A58" i="2"/>
  <c r="A60" i="2"/>
  <c r="A47" i="2"/>
  <c r="A61" i="2"/>
  <c r="A54" i="2"/>
  <c r="A62" i="2"/>
  <c r="A57" i="2"/>
  <c r="A59" i="2"/>
  <c r="A50" i="2"/>
  <c r="A52" i="2"/>
  <c r="A49" i="2"/>
  <c r="A56" i="2"/>
  <c r="L4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P64" i="2" l="1"/>
  <c r="L40" i="2"/>
</calcChain>
</file>

<file path=xl/sharedStrings.xml><?xml version="1.0" encoding="utf-8"?>
<sst xmlns="http://schemas.openxmlformats.org/spreadsheetml/2006/main" count="435" uniqueCount="148">
  <si>
    <t>Congener</t>
  </si>
  <si>
    <t>1,2,3,4,6,7,8-Heptachlorodibenzo-p-dioxin</t>
  </si>
  <si>
    <t>1,2,3,4,6,7,8-Heptachlorodibenzofuran</t>
  </si>
  <si>
    <t>1,2,3,4,7,8,9-Heptachlorodibenzofuran</t>
  </si>
  <si>
    <t>1,2,3,4,7,8-Hexachlorodibenzo-p-dioxin</t>
  </si>
  <si>
    <t>1,2,3,4,7,8-Hexachlorodibenzofuran</t>
  </si>
  <si>
    <t>1,2,3,6,7,8-Hexachlorodibenzo-p-dioxin</t>
  </si>
  <si>
    <t>1,2,3,6,7,8-Hexachlorodibenzofuran</t>
  </si>
  <si>
    <t>1,2,3,7,8,9-Hexachlorodibenzo-p-dioxin</t>
  </si>
  <si>
    <t>1,2,3,7,8,9-Hexachlorodibenzofuran</t>
  </si>
  <si>
    <t>1,2,3,7,8-Pentachlorodibenzo-p-dioxin</t>
  </si>
  <si>
    <t>1,2,3,7,8-Pentachlorodibenzofuran</t>
  </si>
  <si>
    <t>2,3,4,6,7,8-Hexachlorodibenzofuran</t>
  </si>
  <si>
    <t>2,3,4,7,8-Pentachlorodibenzofuran</t>
  </si>
  <si>
    <t>2,3,7,8-Tetrachlorodibenzo-p-dioxin</t>
  </si>
  <si>
    <t>2,3,7,8-Tetrachlorodibenzofuran</t>
  </si>
  <si>
    <t>Octachlorodibenzo-p-dioxin</t>
  </si>
  <si>
    <t>Octachlorodibenzofuran</t>
  </si>
  <si>
    <t>Group</t>
  </si>
  <si>
    <t>Dioxins</t>
  </si>
  <si>
    <t>Furans</t>
  </si>
  <si>
    <t>2,3,7,8-TCDD</t>
  </si>
  <si>
    <t>1,2,3,7,8-PentaCDD</t>
  </si>
  <si>
    <t>1,2,3,7,8,9-HexaCDD</t>
  </si>
  <si>
    <t>1,2,3,4,6,7,8-HeptaCDD</t>
  </si>
  <si>
    <t>OctaCDD</t>
  </si>
  <si>
    <t>1,2,3,4,7,8-HexaCDD</t>
  </si>
  <si>
    <t>1,2,3,6,7,8-HexaCDD</t>
  </si>
  <si>
    <t>OctaCDF</t>
  </si>
  <si>
    <t>1,2,3,4,6,7,8-HeptaCDF</t>
  </si>
  <si>
    <t>1,2,3,4,7,8,9-HeptaCDF</t>
  </si>
  <si>
    <t>1,2,3,4,7,8-HexaCDF</t>
  </si>
  <si>
    <t>1,2,3,6,7,8-HexaCDF</t>
  </si>
  <si>
    <t>1,2,3,7,8,9-HexaCDF</t>
  </si>
  <si>
    <t>1,2,3,7,8-PentaCDF</t>
  </si>
  <si>
    <t>2,3,4,6,7,8-HexaCDF</t>
  </si>
  <si>
    <t>2,3,4,7,8-PentaCDF</t>
  </si>
  <si>
    <t>2,3,7,8-TetraCDF</t>
  </si>
  <si>
    <t>PCBs</t>
  </si>
  <si>
    <t>PCB081</t>
  </si>
  <si>
    <t>PCB077</t>
  </si>
  <si>
    <t>PCB126</t>
  </si>
  <si>
    <t>PCB169</t>
  </si>
  <si>
    <t>PCB105</t>
  </si>
  <si>
    <t>PCB114</t>
  </si>
  <si>
    <t>PCB118</t>
  </si>
  <si>
    <t>PCB123</t>
  </si>
  <si>
    <t>PCB156</t>
  </si>
  <si>
    <t>PCB157</t>
  </si>
  <si>
    <t>PCB167</t>
  </si>
  <si>
    <t>PCB189</t>
  </si>
  <si>
    <t>3,4,4',5-TetraCB (81)</t>
  </si>
  <si>
    <t>3,3',4,4'-TetraCB (77)</t>
  </si>
  <si>
    <t>3,3',4,4',5-PentaCB (126)</t>
  </si>
  <si>
    <t>3,3',4,4',5,5'-HexaCB (169)</t>
  </si>
  <si>
    <t>2,3,3',4,4'-PentaCB (105)</t>
  </si>
  <si>
    <t>2,3,4,4',5-PentaCB (114)</t>
  </si>
  <si>
    <t>2,3',4,4',5-PentaCB (1 18)</t>
  </si>
  <si>
    <t>2',3,4,4'5-PentaCB (123)</t>
  </si>
  <si>
    <t>2,3,3',4,4',5-HexaCB (156)</t>
  </si>
  <si>
    <t>2,3,3',4,4',5'-HexaCB (157)</t>
  </si>
  <si>
    <t>2,3',4,4',5,5'-HexaxCB (167)</t>
  </si>
  <si>
    <t>2,3,3',4,4',5,5'-HeptaCB (189)</t>
  </si>
  <si>
    <t>2378TetDioxin</t>
  </si>
  <si>
    <t>12378PenDioxin</t>
  </si>
  <si>
    <t>123478HexDioxin</t>
  </si>
  <si>
    <t>123678HexDioxin</t>
  </si>
  <si>
    <t>123789HexDioxin</t>
  </si>
  <si>
    <t>1234678HepDioxin</t>
  </si>
  <si>
    <t>OctClDiBzDioxin</t>
  </si>
  <si>
    <t>2378TetFuran</t>
  </si>
  <si>
    <t>12378PenFuran</t>
  </si>
  <si>
    <t>23478PenFuran</t>
  </si>
  <si>
    <t>123478HexFuran</t>
  </si>
  <si>
    <t>123678HexFuran</t>
  </si>
  <si>
    <t>123789HexFuran</t>
  </si>
  <si>
    <t>234678HexFuran</t>
  </si>
  <si>
    <t>1234678HepFuran</t>
  </si>
  <si>
    <t>1234789HepFuran</t>
  </si>
  <si>
    <t>OctClDiBzFuran</t>
  </si>
  <si>
    <t>IDB_Full_Name</t>
  </si>
  <si>
    <t>IDB_Analyte</t>
  </si>
  <si>
    <t>3,4,4',5-Tetrachlorobiphenyl</t>
  </si>
  <si>
    <t>3,3',4,4'-Tetrachlorobiphenyl</t>
  </si>
  <si>
    <t>3,3',4,4',5-Pentachlorobiphenyl</t>
  </si>
  <si>
    <t>3,3',4,4',5,5'-Hexachlorobiphenyl</t>
  </si>
  <si>
    <t>2,3,3',4,4'-Pentachlorobiphenyl</t>
  </si>
  <si>
    <t>2,3,4,4',5-Pentachlorobiphenyl</t>
  </si>
  <si>
    <t>2,3',4,4',5-Pentachlorobiphenyl</t>
  </si>
  <si>
    <t>2,3',4,4',5'-Pentachlorobiphenyl</t>
  </si>
  <si>
    <t>2,3,3',4,4',5-Hexachlorobiphenyl</t>
  </si>
  <si>
    <t>2,3,3',4,4',5'-Hexachlorobiphenyl</t>
  </si>
  <si>
    <t>2,3',4,4',5,5'-Hexachlorobiphenyl</t>
  </si>
  <si>
    <t>2,3,3',4,4',5,5'-Heptachlorobiphenyl</t>
  </si>
  <si>
    <t>Mammals (1998)</t>
  </si>
  <si>
    <t>Fish (1998)</t>
  </si>
  <si>
    <t>Birds (1998)</t>
  </si>
  <si>
    <t>CAS_RN</t>
  </si>
  <si>
    <t>N</t>
  </si>
  <si>
    <t>Y</t>
  </si>
  <si>
    <t>3268-87-9</t>
  </si>
  <si>
    <t>1,2,3,4,6,7,8,9-Octachlorodibenzo-p-dioxin (OCDD)</t>
  </si>
  <si>
    <t>39001-02-0</t>
  </si>
  <si>
    <t>1,2,3,4,6,7,8,9-Octachlorodibenzofuran (OCDF)</t>
  </si>
  <si>
    <t>35822-46-9</t>
  </si>
  <si>
    <t>1,2,3,4,6,7,8-Heptachlorodibenzo-p-dioxin (HpCDD)</t>
  </si>
  <si>
    <t>67562-39-4</t>
  </si>
  <si>
    <t>1,2,3,4,6,7,8-Heptachlorodibenzofuran (HpCDF)</t>
  </si>
  <si>
    <t>55673-89-7</t>
  </si>
  <si>
    <t>1,2,3,4,7,8,9-Heptachlorodibenzofuran (HpCDF)</t>
  </si>
  <si>
    <t>39227-28-6</t>
  </si>
  <si>
    <t>1,2,3,4,7,8-Hexachlorodibenzo-p-dioxin (HxCDD)</t>
  </si>
  <si>
    <t>70648-26-9</t>
  </si>
  <si>
    <t>1,2,3,4,7,8-Hexachlorodibenzofuran (HxCDF)</t>
  </si>
  <si>
    <t>57653-85-7</t>
  </si>
  <si>
    <t>1,2,3,6,7,8-Hexachlorodibenzo-p-dioxin (HxCDD)</t>
  </si>
  <si>
    <t>57117-44-9</t>
  </si>
  <si>
    <t>1,2,3,6,7,8-Hexachlorodibenzofuran (HxCDF)</t>
  </si>
  <si>
    <t>19408-74-3</t>
  </si>
  <si>
    <t>1,2,3,7,8,9-Hexachlorodibenzo-p-dioxin (HxCDD)</t>
  </si>
  <si>
    <t>72918-21-9</t>
  </si>
  <si>
    <t>1,2,3,7,8,9-Hexachlorodibenzofuran (HxCDF)</t>
  </si>
  <si>
    <t>40321-76-4</t>
  </si>
  <si>
    <t>1,2,3,7,8-Pentachlorodibenzo-p-dioxin (PeCDD)</t>
  </si>
  <si>
    <t>57117-41-6</t>
  </si>
  <si>
    <t>1,2,3,7,8-Pentachlorodibenzofuran (PeCDF)</t>
  </si>
  <si>
    <t>60851-34-5</t>
  </si>
  <si>
    <t>2,3,4,6,7,8-Hexachlorodibenzofuran (HxCDF)</t>
  </si>
  <si>
    <t>57117-31-4</t>
  </si>
  <si>
    <t>2,3,4,7,8-Pentachlorodibenzofuran (PeCDF)</t>
  </si>
  <si>
    <t>1746-01-6</t>
  </si>
  <si>
    <t>2,3,7,8-Tetrachlorodibenzo-p-dioxin (TCDD)</t>
  </si>
  <si>
    <t>51207-31-9</t>
  </si>
  <si>
    <t>2,3,7,8-Tetrachlorodibenzofuran (TCDF)</t>
  </si>
  <si>
    <t>E1900932-005</t>
  </si>
  <si>
    <t>E2000197-001</t>
  </si>
  <si>
    <t>70362-50-4</t>
  </si>
  <si>
    <t>32598-13-3</t>
  </si>
  <si>
    <t>57465-28-8</t>
  </si>
  <si>
    <t>32774-16-6</t>
  </si>
  <si>
    <t>32598-14-4</t>
  </si>
  <si>
    <t>74472-37-0</t>
  </si>
  <si>
    <t>31508-00-6</t>
  </si>
  <si>
    <t>65510-44-3</t>
  </si>
  <si>
    <t>52663-72-6</t>
  </si>
  <si>
    <t>39635-31-9</t>
  </si>
  <si>
    <t>TEQdfFshDL/2</t>
  </si>
  <si>
    <t>TEQBrdFshDL/2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</si>
</sst>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ont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C31CE-5D5F-4C2E-80B1-32F267734063}">
  <dimension ref="A1:H30"/>
  <sheetViews>
    <sheetView tabSelected="1" zoomScale="85" zoomScaleNormal="85" workbookViewId="0">
      <selection activeCell="D35" sqref="D35"/>
    </sheetView>
  </sheetViews>
  <sheetFormatPr defaultRowHeight="15" x14ac:dyDescent="0.25"/>
  <cols>
    <col min="1" max="1" width="8" bestFit="1" customWidth="1"/>
    <col min="2" max="2" width="10.5703125" bestFit="1" customWidth="1"/>
    <col min="3" max="3" width="18.140625" bestFit="1" customWidth="1"/>
    <col min="4" max="4" width="40" bestFit="1" customWidth="1"/>
    <col min="5" max="5" width="26.7109375" bestFit="1" customWidth="1"/>
    <col min="6" max="6" width="15.7109375" bestFit="1" customWidth="1"/>
    <col min="7" max="7" width="10.42578125" style="1" bestFit="1" customWidth="1"/>
    <col min="8" max="8" width="11.28515625" bestFit="1" customWidth="1"/>
  </cols>
  <sheetData>
    <row r="1" spans="1:8" x14ac:dyDescent="0.25">
      <c r="A1" s="1" t="s">
        <v>18</v>
      </c>
      <c r="B1" s="1" t="s">
        <v>97</v>
      </c>
      <c r="C1" s="1" t="s">
        <v>81</v>
      </c>
      <c r="D1" s="1" t="s">
        <v>80</v>
      </c>
      <c r="E1" s="1" t="s">
        <v>0</v>
      </c>
      <c r="F1" s="1" t="s">
        <v>94</v>
      </c>
      <c r="G1" s="1" t="s">
        <v>95</v>
      </c>
      <c r="H1" s="1" t="s">
        <v>96</v>
      </c>
    </row>
    <row r="2" spans="1:8" x14ac:dyDescent="0.25">
      <c r="A2" t="s">
        <v>19</v>
      </c>
      <c r="B2" t="s">
        <v>130</v>
      </c>
      <c r="C2" t="s">
        <v>63</v>
      </c>
      <c r="D2" t="s">
        <v>14</v>
      </c>
      <c r="E2" s="2" t="s">
        <v>21</v>
      </c>
      <c r="F2">
        <v>1</v>
      </c>
      <c r="G2" s="4">
        <v>1</v>
      </c>
      <c r="H2" s="3">
        <v>1</v>
      </c>
    </row>
    <row r="3" spans="1:8" x14ac:dyDescent="0.25">
      <c r="A3" t="s">
        <v>19</v>
      </c>
      <c r="B3" t="s">
        <v>122</v>
      </c>
      <c r="C3" t="s">
        <v>64</v>
      </c>
      <c r="D3" t="s">
        <v>10</v>
      </c>
      <c r="E3" t="s">
        <v>22</v>
      </c>
      <c r="F3">
        <v>1</v>
      </c>
      <c r="G3" s="4">
        <v>1</v>
      </c>
      <c r="H3" s="3">
        <v>1</v>
      </c>
    </row>
    <row r="4" spans="1:8" x14ac:dyDescent="0.25">
      <c r="A4" t="s">
        <v>19</v>
      </c>
      <c r="B4" t="s">
        <v>110</v>
      </c>
      <c r="C4" t="s">
        <v>65</v>
      </c>
      <c r="D4" t="s">
        <v>4</v>
      </c>
      <c r="E4" t="s">
        <v>26</v>
      </c>
      <c r="F4">
        <v>0.1</v>
      </c>
      <c r="G4" s="4">
        <v>0.5</v>
      </c>
      <c r="H4" s="3">
        <v>0.05</v>
      </c>
    </row>
    <row r="5" spans="1:8" x14ac:dyDescent="0.25">
      <c r="A5" t="s">
        <v>19</v>
      </c>
      <c r="B5" t="s">
        <v>114</v>
      </c>
      <c r="C5" t="s">
        <v>66</v>
      </c>
      <c r="D5" t="s">
        <v>6</v>
      </c>
      <c r="E5" t="s">
        <v>27</v>
      </c>
      <c r="F5">
        <v>0.1</v>
      </c>
      <c r="G5" s="4">
        <v>0.01</v>
      </c>
      <c r="H5" s="3">
        <v>0.01</v>
      </c>
    </row>
    <row r="6" spans="1:8" x14ac:dyDescent="0.25">
      <c r="A6" t="s">
        <v>19</v>
      </c>
      <c r="B6" t="s">
        <v>118</v>
      </c>
      <c r="C6" t="s">
        <v>67</v>
      </c>
      <c r="D6" t="s">
        <v>8</v>
      </c>
      <c r="E6" t="s">
        <v>23</v>
      </c>
      <c r="F6">
        <v>0.1</v>
      </c>
      <c r="G6" s="4">
        <v>0.01</v>
      </c>
      <c r="H6" s="3">
        <v>0.1</v>
      </c>
    </row>
    <row r="7" spans="1:8" x14ac:dyDescent="0.25">
      <c r="A7" t="s">
        <v>19</v>
      </c>
      <c r="B7" t="s">
        <v>104</v>
      </c>
      <c r="C7" t="s">
        <v>68</v>
      </c>
      <c r="D7" t="s">
        <v>1</v>
      </c>
      <c r="E7" t="s">
        <v>24</v>
      </c>
      <c r="F7">
        <v>0.01</v>
      </c>
      <c r="G7" s="4">
        <v>1E-3</v>
      </c>
      <c r="H7" s="3">
        <v>1E-3</v>
      </c>
    </row>
    <row r="8" spans="1:8" x14ac:dyDescent="0.25">
      <c r="A8" t="s">
        <v>19</v>
      </c>
      <c r="B8" t="s">
        <v>100</v>
      </c>
      <c r="C8" t="s">
        <v>69</v>
      </c>
      <c r="D8" t="s">
        <v>16</v>
      </c>
      <c r="E8" t="s">
        <v>25</v>
      </c>
      <c r="F8">
        <v>1E-4</v>
      </c>
      <c r="G8" s="4">
        <v>1E-4</v>
      </c>
      <c r="H8" s="3">
        <v>1E-4</v>
      </c>
    </row>
    <row r="9" spans="1:8" x14ac:dyDescent="0.25">
      <c r="A9" t="s">
        <v>20</v>
      </c>
      <c r="B9" t="s">
        <v>132</v>
      </c>
      <c r="C9" t="s">
        <v>70</v>
      </c>
      <c r="D9" t="s">
        <v>15</v>
      </c>
      <c r="E9" t="s">
        <v>37</v>
      </c>
      <c r="F9">
        <v>0.1</v>
      </c>
      <c r="G9" s="4">
        <v>0.05</v>
      </c>
      <c r="H9" s="3">
        <v>1</v>
      </c>
    </row>
    <row r="10" spans="1:8" x14ac:dyDescent="0.25">
      <c r="A10" t="s">
        <v>20</v>
      </c>
      <c r="B10" t="s">
        <v>124</v>
      </c>
      <c r="C10" t="s">
        <v>71</v>
      </c>
      <c r="D10" t="s">
        <v>11</v>
      </c>
      <c r="E10" t="s">
        <v>34</v>
      </c>
      <c r="F10">
        <v>0.05</v>
      </c>
      <c r="G10" s="4">
        <v>0.05</v>
      </c>
      <c r="H10" s="3">
        <v>0.1</v>
      </c>
    </row>
    <row r="11" spans="1:8" x14ac:dyDescent="0.25">
      <c r="A11" t="s">
        <v>20</v>
      </c>
      <c r="B11" t="s">
        <v>128</v>
      </c>
      <c r="C11" t="s">
        <v>72</v>
      </c>
      <c r="D11" t="s">
        <v>13</v>
      </c>
      <c r="E11" t="s">
        <v>36</v>
      </c>
      <c r="F11">
        <v>0.5</v>
      </c>
      <c r="G11" s="4">
        <v>0.5</v>
      </c>
      <c r="H11" s="3">
        <v>1</v>
      </c>
    </row>
    <row r="12" spans="1:8" x14ac:dyDescent="0.25">
      <c r="A12" t="s">
        <v>20</v>
      </c>
      <c r="B12" t="s">
        <v>112</v>
      </c>
      <c r="C12" t="s">
        <v>73</v>
      </c>
      <c r="D12" t="s">
        <v>5</v>
      </c>
      <c r="E12" t="s">
        <v>31</v>
      </c>
      <c r="F12">
        <v>0.1</v>
      </c>
      <c r="G12" s="4">
        <v>0.1</v>
      </c>
      <c r="H12" s="3">
        <v>0.1</v>
      </c>
    </row>
    <row r="13" spans="1:8" x14ac:dyDescent="0.25">
      <c r="A13" t="s">
        <v>20</v>
      </c>
      <c r="B13" t="s">
        <v>116</v>
      </c>
      <c r="C13" t="s">
        <v>74</v>
      </c>
      <c r="D13" t="s">
        <v>7</v>
      </c>
      <c r="E13" t="s">
        <v>32</v>
      </c>
      <c r="F13">
        <v>0.1</v>
      </c>
      <c r="G13" s="4">
        <v>0.1</v>
      </c>
      <c r="H13" s="3">
        <v>0.1</v>
      </c>
    </row>
    <row r="14" spans="1:8" x14ac:dyDescent="0.25">
      <c r="A14" t="s">
        <v>20</v>
      </c>
      <c r="B14" t="s">
        <v>120</v>
      </c>
      <c r="C14" t="s">
        <v>75</v>
      </c>
      <c r="D14" t="s">
        <v>9</v>
      </c>
      <c r="E14" t="s">
        <v>33</v>
      </c>
      <c r="F14">
        <v>0.1</v>
      </c>
      <c r="G14" s="4">
        <v>0.1</v>
      </c>
      <c r="H14" s="3">
        <v>0.1</v>
      </c>
    </row>
    <row r="15" spans="1:8" x14ac:dyDescent="0.25">
      <c r="A15" t="s">
        <v>20</v>
      </c>
      <c r="B15" t="s">
        <v>126</v>
      </c>
      <c r="C15" t="s">
        <v>76</v>
      </c>
      <c r="D15" t="s">
        <v>12</v>
      </c>
      <c r="E15" t="s">
        <v>35</v>
      </c>
      <c r="F15">
        <v>0.1</v>
      </c>
      <c r="G15" s="4">
        <v>0.1</v>
      </c>
      <c r="H15" s="3">
        <v>0.1</v>
      </c>
    </row>
    <row r="16" spans="1:8" x14ac:dyDescent="0.25">
      <c r="A16" t="s">
        <v>20</v>
      </c>
      <c r="B16" t="s">
        <v>106</v>
      </c>
      <c r="C16" t="s">
        <v>77</v>
      </c>
      <c r="D16" t="s">
        <v>2</v>
      </c>
      <c r="E16" t="s">
        <v>29</v>
      </c>
      <c r="F16">
        <v>0.01</v>
      </c>
      <c r="G16" s="4">
        <v>0.01</v>
      </c>
      <c r="H16" s="3">
        <v>0.01</v>
      </c>
    </row>
    <row r="17" spans="1:8" x14ac:dyDescent="0.25">
      <c r="A17" t="s">
        <v>20</v>
      </c>
      <c r="B17" t="s">
        <v>108</v>
      </c>
      <c r="C17" t="s">
        <v>78</v>
      </c>
      <c r="D17" t="s">
        <v>3</v>
      </c>
      <c r="E17" t="s">
        <v>30</v>
      </c>
      <c r="F17">
        <v>0.01</v>
      </c>
      <c r="G17" s="4">
        <v>0.01</v>
      </c>
      <c r="H17" s="3">
        <v>0.01</v>
      </c>
    </row>
    <row r="18" spans="1:8" x14ac:dyDescent="0.25">
      <c r="A18" t="s">
        <v>20</v>
      </c>
      <c r="B18" t="s">
        <v>102</v>
      </c>
      <c r="C18" t="s">
        <v>79</v>
      </c>
      <c r="D18" t="s">
        <v>17</v>
      </c>
      <c r="E18" t="s">
        <v>28</v>
      </c>
      <c r="F18">
        <v>1E-4</v>
      </c>
      <c r="G18" s="4">
        <v>1E-4</v>
      </c>
      <c r="H18" s="3">
        <v>1E-4</v>
      </c>
    </row>
    <row r="19" spans="1:8" x14ac:dyDescent="0.25">
      <c r="A19" t="s">
        <v>38</v>
      </c>
      <c r="B19" t="s">
        <v>136</v>
      </c>
      <c r="C19" t="s">
        <v>39</v>
      </c>
      <c r="D19" t="s">
        <v>82</v>
      </c>
      <c r="E19" t="s">
        <v>51</v>
      </c>
      <c r="F19">
        <v>1E-4</v>
      </c>
      <c r="G19" s="4">
        <v>5.0000000000000001E-4</v>
      </c>
      <c r="H19" s="3">
        <v>0.1</v>
      </c>
    </row>
    <row r="20" spans="1:8" x14ac:dyDescent="0.25">
      <c r="A20" t="s">
        <v>38</v>
      </c>
      <c r="B20" t="s">
        <v>137</v>
      </c>
      <c r="C20" t="s">
        <v>40</v>
      </c>
      <c r="D20" t="s">
        <v>83</v>
      </c>
      <c r="E20" t="s">
        <v>52</v>
      </c>
      <c r="F20">
        <v>1E-4</v>
      </c>
      <c r="G20" s="4">
        <v>1E-4</v>
      </c>
      <c r="H20" s="3">
        <v>0.05</v>
      </c>
    </row>
    <row r="21" spans="1:8" x14ac:dyDescent="0.25">
      <c r="A21" t="s">
        <v>38</v>
      </c>
      <c r="B21" t="s">
        <v>138</v>
      </c>
      <c r="C21" t="s">
        <v>41</v>
      </c>
      <c r="D21" t="s">
        <v>84</v>
      </c>
      <c r="E21" t="s">
        <v>53</v>
      </c>
      <c r="F21">
        <v>0.1</v>
      </c>
      <c r="G21" s="4">
        <v>5.0000000000000001E-3</v>
      </c>
      <c r="H21" s="3">
        <v>0.1</v>
      </c>
    </row>
    <row r="22" spans="1:8" x14ac:dyDescent="0.25">
      <c r="A22" t="s">
        <v>38</v>
      </c>
      <c r="B22" t="s">
        <v>139</v>
      </c>
      <c r="C22" t="s">
        <v>42</v>
      </c>
      <c r="D22" t="s">
        <v>85</v>
      </c>
      <c r="E22" t="s">
        <v>54</v>
      </c>
      <c r="F22">
        <v>0.01</v>
      </c>
      <c r="G22" s="4">
        <v>5.0000000000000002E-5</v>
      </c>
      <c r="H22" s="3">
        <v>1E-3</v>
      </c>
    </row>
    <row r="23" spans="1:8" x14ac:dyDescent="0.25">
      <c r="A23" t="s">
        <v>38</v>
      </c>
      <c r="B23" t="s">
        <v>140</v>
      </c>
      <c r="C23" t="s">
        <v>43</v>
      </c>
      <c r="D23" t="s">
        <v>86</v>
      </c>
      <c r="E23" t="s">
        <v>55</v>
      </c>
      <c r="F23">
        <v>1E-4</v>
      </c>
      <c r="G23" s="4">
        <v>5.0000000000000004E-6</v>
      </c>
      <c r="H23" s="3">
        <v>1E-4</v>
      </c>
    </row>
    <row r="24" spans="1:8" x14ac:dyDescent="0.25">
      <c r="A24" t="s">
        <v>38</v>
      </c>
      <c r="B24" t="s">
        <v>141</v>
      </c>
      <c r="C24" t="s">
        <v>44</v>
      </c>
      <c r="D24" t="s">
        <v>87</v>
      </c>
      <c r="E24" t="s">
        <v>56</v>
      </c>
      <c r="F24">
        <v>5.0000000000000001E-4</v>
      </c>
      <c r="G24" s="4">
        <v>5.0000000000000004E-6</v>
      </c>
      <c r="H24" s="3">
        <v>1E-4</v>
      </c>
    </row>
    <row r="25" spans="1:8" x14ac:dyDescent="0.25">
      <c r="A25" t="s">
        <v>38</v>
      </c>
      <c r="B25" t="s">
        <v>142</v>
      </c>
      <c r="C25" t="s">
        <v>45</v>
      </c>
      <c r="D25" t="s">
        <v>88</v>
      </c>
      <c r="E25" t="s">
        <v>57</v>
      </c>
      <c r="F25">
        <v>1E-4</v>
      </c>
      <c r="G25" s="4">
        <v>5.0000000000000004E-6</v>
      </c>
      <c r="H25" s="3">
        <v>1.0000000000000001E-5</v>
      </c>
    </row>
    <row r="26" spans="1:8" x14ac:dyDescent="0.25">
      <c r="A26" t="s">
        <v>38</v>
      </c>
      <c r="B26" t="s">
        <v>143</v>
      </c>
      <c r="C26" t="s">
        <v>46</v>
      </c>
      <c r="D26" t="s">
        <v>89</v>
      </c>
      <c r="E26" t="s">
        <v>58</v>
      </c>
      <c r="F26">
        <v>1E-4</v>
      </c>
      <c r="G26" s="4">
        <v>5.0000000000000004E-6</v>
      </c>
      <c r="H26" s="3">
        <v>1.0000000000000001E-5</v>
      </c>
    </row>
    <row r="27" spans="1:8" x14ac:dyDescent="0.25">
      <c r="A27" t="s">
        <v>38</v>
      </c>
      <c r="C27" t="s">
        <v>47</v>
      </c>
      <c r="D27" t="s">
        <v>90</v>
      </c>
      <c r="E27" t="s">
        <v>59</v>
      </c>
      <c r="F27">
        <v>5.0000000000000001E-4</v>
      </c>
      <c r="G27" s="4">
        <v>5.0000000000000004E-6</v>
      </c>
      <c r="H27" s="3">
        <v>1E-4</v>
      </c>
    </row>
    <row r="28" spans="1:8" x14ac:dyDescent="0.25">
      <c r="A28" t="s">
        <v>38</v>
      </c>
      <c r="C28" t="s">
        <v>48</v>
      </c>
      <c r="D28" t="s">
        <v>91</v>
      </c>
      <c r="E28" t="s">
        <v>60</v>
      </c>
      <c r="F28">
        <v>5.0000000000000001E-4</v>
      </c>
      <c r="G28" s="4">
        <v>5.0000000000000004E-6</v>
      </c>
      <c r="H28" s="3">
        <v>1E-4</v>
      </c>
    </row>
    <row r="29" spans="1:8" x14ac:dyDescent="0.25">
      <c r="A29" t="s">
        <v>38</v>
      </c>
      <c r="B29" t="s">
        <v>144</v>
      </c>
      <c r="C29" t="s">
        <v>49</v>
      </c>
      <c r="D29" t="s">
        <v>92</v>
      </c>
      <c r="E29" t="s">
        <v>61</v>
      </c>
      <c r="F29">
        <v>1.0000000000000001E-5</v>
      </c>
      <c r="G29" s="4">
        <v>5.0000000000000004E-6</v>
      </c>
      <c r="H29" s="3">
        <v>1.0000000000000001E-5</v>
      </c>
    </row>
    <row r="30" spans="1:8" x14ac:dyDescent="0.25">
      <c r="A30" t="s">
        <v>38</v>
      </c>
      <c r="B30" t="s">
        <v>145</v>
      </c>
      <c r="C30" t="s">
        <v>50</v>
      </c>
      <c r="D30" t="s">
        <v>93</v>
      </c>
      <c r="E30" t="s">
        <v>62</v>
      </c>
      <c r="F30">
        <v>1E-4</v>
      </c>
      <c r="G30" s="4">
        <v>5.0000000000000004E-6</v>
      </c>
      <c r="H30" s="3">
        <v>1.0000000000000001E-5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D8BAF-BF49-45B5-9039-45998D0250D1}">
  <dimension ref="A3:Q77"/>
  <sheetViews>
    <sheetView topLeftCell="A43" workbookViewId="0">
      <selection activeCell="Q64" sqref="Q64"/>
    </sheetView>
  </sheetViews>
  <sheetFormatPr defaultRowHeight="15" x14ac:dyDescent="0.25"/>
  <cols>
    <col min="2" max="2" width="12.7109375" bestFit="1" customWidth="1"/>
    <col min="3" max="3" width="27" customWidth="1"/>
    <col min="8" max="8" width="15.7109375" bestFit="1" customWidth="1"/>
    <col min="9" max="9" width="17.5703125" bestFit="1" customWidth="1"/>
    <col min="16" max="16" width="15" bestFit="1" customWidth="1"/>
  </cols>
  <sheetData>
    <row r="3" spans="2:12" x14ac:dyDescent="0.25">
      <c r="H3" s="1" t="s">
        <v>94</v>
      </c>
      <c r="I3" s="1" t="s">
        <v>95</v>
      </c>
      <c r="J3" s="1" t="s">
        <v>96</v>
      </c>
    </row>
    <row r="4" spans="2:12" x14ac:dyDescent="0.25">
      <c r="B4" t="s">
        <v>134</v>
      </c>
      <c r="C4" t="s">
        <v>100</v>
      </c>
      <c r="D4" t="s">
        <v>101</v>
      </c>
      <c r="E4" t="s">
        <v>98</v>
      </c>
      <c r="F4">
        <v>415.36</v>
      </c>
      <c r="G4">
        <v>434.24</v>
      </c>
      <c r="H4">
        <v>1E-4</v>
      </c>
      <c r="I4" s="4">
        <v>1E-4</v>
      </c>
      <c r="J4" s="3">
        <v>1E-4</v>
      </c>
      <c r="L4">
        <f>IF(E4="N",(G4/2)*H4,G4*H4)</f>
        <v>2.1712000000000002E-2</v>
      </c>
    </row>
    <row r="5" spans="2:12" x14ac:dyDescent="0.25">
      <c r="B5" t="s">
        <v>134</v>
      </c>
      <c r="C5" t="s">
        <v>102</v>
      </c>
      <c r="D5" t="s">
        <v>103</v>
      </c>
      <c r="E5" t="s">
        <v>99</v>
      </c>
      <c r="F5">
        <v>97.152000000000001</v>
      </c>
      <c r="G5">
        <v>101.568</v>
      </c>
      <c r="H5">
        <v>1E-4</v>
      </c>
      <c r="I5" s="4">
        <v>1E-4</v>
      </c>
      <c r="J5" s="3">
        <v>1E-4</v>
      </c>
      <c r="L5">
        <f t="shared" ref="L5:L38" si="0">IF(E5="N",(G5/2)*H5,G5*H5)</f>
        <v>1.0156800000000001E-2</v>
      </c>
    </row>
    <row r="6" spans="2:12" x14ac:dyDescent="0.25">
      <c r="B6" t="s">
        <v>134</v>
      </c>
      <c r="C6" t="s">
        <v>104</v>
      </c>
      <c r="D6" t="s">
        <v>105</v>
      </c>
      <c r="E6" t="s">
        <v>99</v>
      </c>
      <c r="F6">
        <v>340.03199999999998</v>
      </c>
      <c r="G6">
        <v>355.488</v>
      </c>
      <c r="H6">
        <v>0.01</v>
      </c>
      <c r="I6" s="4">
        <v>1E-3</v>
      </c>
      <c r="J6" s="3">
        <v>1E-3</v>
      </c>
      <c r="L6">
        <f t="shared" si="0"/>
        <v>3.5548800000000003</v>
      </c>
    </row>
    <row r="7" spans="2:12" x14ac:dyDescent="0.25">
      <c r="B7" t="s">
        <v>134</v>
      </c>
      <c r="C7" t="s">
        <v>106</v>
      </c>
      <c r="D7" t="s">
        <v>107</v>
      </c>
      <c r="E7" t="s">
        <v>99</v>
      </c>
      <c r="F7">
        <v>26.6112</v>
      </c>
      <c r="G7">
        <v>27.820800000000002</v>
      </c>
      <c r="H7">
        <v>0.01</v>
      </c>
      <c r="I7" s="4">
        <v>0.01</v>
      </c>
      <c r="J7" s="3">
        <v>0.01</v>
      </c>
      <c r="L7">
        <f t="shared" si="0"/>
        <v>0.27820800000000001</v>
      </c>
    </row>
    <row r="8" spans="2:12" x14ac:dyDescent="0.25">
      <c r="B8" t="s">
        <v>134</v>
      </c>
      <c r="C8" t="s">
        <v>108</v>
      </c>
      <c r="D8" t="s">
        <v>109</v>
      </c>
      <c r="E8" t="s">
        <v>99</v>
      </c>
      <c r="F8">
        <v>6.7584</v>
      </c>
      <c r="G8">
        <v>7.0655999999999999</v>
      </c>
      <c r="H8">
        <v>0.01</v>
      </c>
      <c r="I8" s="4">
        <v>0.01</v>
      </c>
      <c r="J8" s="3">
        <v>0.01</v>
      </c>
      <c r="L8">
        <f t="shared" si="0"/>
        <v>7.0655999999999997E-2</v>
      </c>
    </row>
    <row r="9" spans="2:12" x14ac:dyDescent="0.25">
      <c r="B9" t="s">
        <v>134</v>
      </c>
      <c r="C9" t="s">
        <v>110</v>
      </c>
      <c r="D9" t="s">
        <v>111</v>
      </c>
      <c r="E9" t="s">
        <v>99</v>
      </c>
      <c r="F9">
        <v>4.7872000000000003</v>
      </c>
      <c r="G9">
        <v>5.0048000000000004</v>
      </c>
      <c r="H9">
        <v>0.1</v>
      </c>
      <c r="I9" s="4">
        <v>0.5</v>
      </c>
      <c r="J9" s="3">
        <v>0.05</v>
      </c>
      <c r="L9">
        <f t="shared" si="0"/>
        <v>0.50048000000000004</v>
      </c>
    </row>
    <row r="10" spans="2:12" x14ac:dyDescent="0.25">
      <c r="B10" t="s">
        <v>134</v>
      </c>
      <c r="C10" t="s">
        <v>112</v>
      </c>
      <c r="D10" t="s">
        <v>113</v>
      </c>
      <c r="E10" t="s">
        <v>99</v>
      </c>
      <c r="F10">
        <v>31.398399999999999</v>
      </c>
      <c r="G10">
        <v>32.825600000000001</v>
      </c>
      <c r="H10">
        <v>0.1</v>
      </c>
      <c r="I10" s="4">
        <v>0.1</v>
      </c>
      <c r="J10" s="3">
        <v>0.1</v>
      </c>
      <c r="L10">
        <f t="shared" si="0"/>
        <v>3.2825600000000001</v>
      </c>
    </row>
    <row r="11" spans="2:12" x14ac:dyDescent="0.25">
      <c r="B11" t="s">
        <v>134</v>
      </c>
      <c r="C11" t="s">
        <v>114</v>
      </c>
      <c r="D11" t="s">
        <v>115</v>
      </c>
      <c r="E11" t="s">
        <v>99</v>
      </c>
      <c r="F11">
        <v>57.728000000000002</v>
      </c>
      <c r="G11">
        <v>60.351999999999997</v>
      </c>
      <c r="H11">
        <v>0.1</v>
      </c>
      <c r="I11" s="4">
        <v>0.01</v>
      </c>
      <c r="J11" s="3">
        <v>0.01</v>
      </c>
      <c r="L11">
        <f t="shared" si="0"/>
        <v>6.0351999999999997</v>
      </c>
    </row>
    <row r="12" spans="2:12" x14ac:dyDescent="0.25">
      <c r="B12" t="s">
        <v>134</v>
      </c>
      <c r="C12" t="s">
        <v>116</v>
      </c>
      <c r="D12" t="s">
        <v>117</v>
      </c>
      <c r="E12" t="s">
        <v>99</v>
      </c>
      <c r="F12">
        <v>6.9695999999999998</v>
      </c>
      <c r="G12">
        <v>7.2864000000000004</v>
      </c>
      <c r="H12">
        <v>0.1</v>
      </c>
      <c r="I12" s="4">
        <v>0.1</v>
      </c>
      <c r="J12" s="3">
        <v>0.1</v>
      </c>
      <c r="L12">
        <f t="shared" si="0"/>
        <v>0.72864000000000007</v>
      </c>
    </row>
    <row r="13" spans="2:12" x14ac:dyDescent="0.25">
      <c r="B13" t="s">
        <v>134</v>
      </c>
      <c r="C13" t="s">
        <v>118</v>
      </c>
      <c r="D13" t="s">
        <v>119</v>
      </c>
      <c r="E13" t="s">
        <v>99</v>
      </c>
      <c r="F13">
        <v>30.377600000000001</v>
      </c>
      <c r="G13">
        <v>31.758400000000005</v>
      </c>
      <c r="H13">
        <v>0.1</v>
      </c>
      <c r="I13" s="4">
        <v>0.01</v>
      </c>
      <c r="J13" s="3">
        <v>0.1</v>
      </c>
      <c r="L13">
        <f t="shared" si="0"/>
        <v>3.1758400000000009</v>
      </c>
    </row>
    <row r="14" spans="2:12" x14ac:dyDescent="0.25">
      <c r="B14" t="s">
        <v>134</v>
      </c>
      <c r="C14" t="s">
        <v>120</v>
      </c>
      <c r="D14" t="s">
        <v>121</v>
      </c>
      <c r="E14" t="s">
        <v>99</v>
      </c>
      <c r="F14">
        <v>8.0960000000000001</v>
      </c>
      <c r="G14">
        <v>8.4640000000000004</v>
      </c>
      <c r="H14">
        <v>0.1</v>
      </c>
      <c r="I14" s="4">
        <v>0.1</v>
      </c>
      <c r="J14" s="3">
        <v>0.1</v>
      </c>
      <c r="L14">
        <f t="shared" si="0"/>
        <v>0.84640000000000004</v>
      </c>
    </row>
    <row r="15" spans="2:12" x14ac:dyDescent="0.25">
      <c r="B15" t="s">
        <v>134</v>
      </c>
      <c r="C15" t="s">
        <v>122</v>
      </c>
      <c r="D15" t="s">
        <v>123</v>
      </c>
      <c r="E15" t="s">
        <v>98</v>
      </c>
      <c r="F15">
        <v>1.47136</v>
      </c>
      <c r="G15">
        <v>1.5382400000000003</v>
      </c>
      <c r="H15">
        <v>1</v>
      </c>
      <c r="I15" s="4">
        <v>1</v>
      </c>
      <c r="J15" s="3">
        <v>1</v>
      </c>
      <c r="L15">
        <f t="shared" si="0"/>
        <v>0.76912000000000014</v>
      </c>
    </row>
    <row r="16" spans="2:12" x14ac:dyDescent="0.25">
      <c r="B16" t="s">
        <v>134</v>
      </c>
      <c r="C16" t="s">
        <v>124</v>
      </c>
      <c r="D16" t="s">
        <v>125</v>
      </c>
      <c r="E16" t="s">
        <v>99</v>
      </c>
      <c r="F16">
        <v>1.0736000000000001</v>
      </c>
      <c r="G16">
        <v>1.1224000000000003</v>
      </c>
      <c r="H16">
        <v>0.05</v>
      </c>
      <c r="I16" s="4">
        <v>0.05</v>
      </c>
      <c r="J16" s="3">
        <v>0.1</v>
      </c>
      <c r="L16">
        <f t="shared" si="0"/>
        <v>5.6120000000000017E-2</v>
      </c>
    </row>
    <row r="17" spans="2:12" x14ac:dyDescent="0.25">
      <c r="B17" t="s">
        <v>134</v>
      </c>
      <c r="C17" t="s">
        <v>126</v>
      </c>
      <c r="D17" t="s">
        <v>127</v>
      </c>
      <c r="E17" t="s">
        <v>99</v>
      </c>
      <c r="F17">
        <v>2.99552</v>
      </c>
      <c r="G17">
        <v>3.1316799999999998</v>
      </c>
      <c r="H17">
        <v>0.1</v>
      </c>
      <c r="I17" s="4">
        <v>0.1</v>
      </c>
      <c r="J17" s="3">
        <v>0.1</v>
      </c>
      <c r="L17">
        <f t="shared" si="0"/>
        <v>0.313168</v>
      </c>
    </row>
    <row r="18" spans="2:12" x14ac:dyDescent="0.25">
      <c r="B18" t="s">
        <v>134</v>
      </c>
      <c r="C18" t="s">
        <v>128</v>
      </c>
      <c r="D18" t="s">
        <v>129</v>
      </c>
      <c r="E18" t="s">
        <v>99</v>
      </c>
      <c r="F18">
        <v>6.7584</v>
      </c>
      <c r="G18">
        <v>7.0655999999999999</v>
      </c>
      <c r="H18">
        <v>0.5</v>
      </c>
      <c r="I18" s="4">
        <v>0.5</v>
      </c>
      <c r="J18" s="3">
        <v>1</v>
      </c>
      <c r="L18">
        <f t="shared" si="0"/>
        <v>3.5327999999999999</v>
      </c>
    </row>
    <row r="19" spans="2:12" x14ac:dyDescent="0.25">
      <c r="B19" t="s">
        <v>134</v>
      </c>
      <c r="C19" t="s">
        <v>130</v>
      </c>
      <c r="D19" t="s">
        <v>131</v>
      </c>
      <c r="E19" t="s">
        <v>99</v>
      </c>
      <c r="F19">
        <v>9.7504000000000008</v>
      </c>
      <c r="G19">
        <v>10.1936</v>
      </c>
      <c r="H19">
        <v>1</v>
      </c>
      <c r="I19" s="4">
        <v>1</v>
      </c>
      <c r="J19" s="3">
        <v>1</v>
      </c>
      <c r="L19">
        <f t="shared" si="0"/>
        <v>10.1936</v>
      </c>
    </row>
    <row r="20" spans="2:12" x14ac:dyDescent="0.25">
      <c r="B20" t="s">
        <v>134</v>
      </c>
      <c r="C20" t="s">
        <v>132</v>
      </c>
      <c r="D20" t="s">
        <v>133</v>
      </c>
      <c r="E20" t="s">
        <v>99</v>
      </c>
      <c r="F20">
        <v>0.44352000000000003</v>
      </c>
      <c r="G20">
        <v>0.46368000000000009</v>
      </c>
      <c r="H20">
        <v>0.1</v>
      </c>
      <c r="I20" s="4">
        <v>0.05</v>
      </c>
      <c r="J20" s="3">
        <v>1</v>
      </c>
      <c r="L20">
        <f t="shared" si="0"/>
        <v>4.6368000000000013E-2</v>
      </c>
    </row>
    <row r="22" spans="2:12" x14ac:dyDescent="0.25">
      <c r="B22" t="s">
        <v>135</v>
      </c>
      <c r="C22" t="s">
        <v>100</v>
      </c>
      <c r="D22" t="s">
        <v>101</v>
      </c>
      <c r="E22" t="s">
        <v>99</v>
      </c>
      <c r="F22">
        <v>14.396800000000001</v>
      </c>
      <c r="G22">
        <v>15.051200000000001</v>
      </c>
      <c r="H22">
        <v>1E-4</v>
      </c>
      <c r="I22" s="4">
        <v>1E-4</v>
      </c>
      <c r="J22" s="3">
        <v>1E-4</v>
      </c>
      <c r="L22">
        <f t="shared" si="0"/>
        <v>1.5051200000000002E-3</v>
      </c>
    </row>
    <row r="23" spans="2:12" x14ac:dyDescent="0.25">
      <c r="B23" t="s">
        <v>135</v>
      </c>
      <c r="C23" t="s">
        <v>102</v>
      </c>
      <c r="D23" t="s">
        <v>103</v>
      </c>
      <c r="E23" t="s">
        <v>99</v>
      </c>
      <c r="F23">
        <v>18.655999999999999</v>
      </c>
      <c r="G23">
        <v>19.504000000000001</v>
      </c>
      <c r="H23">
        <v>1E-4</v>
      </c>
      <c r="I23" s="4">
        <v>1E-4</v>
      </c>
      <c r="J23" s="3">
        <v>1E-4</v>
      </c>
      <c r="L23">
        <f t="shared" si="0"/>
        <v>1.9504000000000001E-3</v>
      </c>
    </row>
    <row r="24" spans="2:12" x14ac:dyDescent="0.25">
      <c r="B24" t="s">
        <v>135</v>
      </c>
      <c r="C24" t="s">
        <v>104</v>
      </c>
      <c r="D24" t="s">
        <v>105</v>
      </c>
      <c r="E24" t="s">
        <v>98</v>
      </c>
      <c r="F24">
        <v>1.3446400000000001</v>
      </c>
      <c r="G24">
        <v>1.4057600000000001</v>
      </c>
      <c r="H24">
        <v>0.01</v>
      </c>
      <c r="I24" s="4">
        <v>1E-3</v>
      </c>
      <c r="J24" s="3">
        <v>1E-3</v>
      </c>
      <c r="L24">
        <f t="shared" si="0"/>
        <v>7.0288000000000008E-3</v>
      </c>
    </row>
    <row r="25" spans="2:12" x14ac:dyDescent="0.25">
      <c r="B25" t="s">
        <v>135</v>
      </c>
      <c r="C25" t="s">
        <v>106</v>
      </c>
      <c r="D25" t="s">
        <v>107</v>
      </c>
      <c r="E25" t="s">
        <v>99</v>
      </c>
      <c r="F25">
        <v>1.0982400000000001</v>
      </c>
      <c r="G25">
        <v>1.1481600000000003</v>
      </c>
      <c r="H25">
        <v>0.01</v>
      </c>
      <c r="I25" s="4">
        <v>0.01</v>
      </c>
      <c r="J25" s="3">
        <v>0.01</v>
      </c>
      <c r="L25">
        <f t="shared" si="0"/>
        <v>1.1481600000000003E-2</v>
      </c>
    </row>
    <row r="26" spans="2:12" x14ac:dyDescent="0.25">
      <c r="B26" t="s">
        <v>135</v>
      </c>
      <c r="C26" t="s">
        <v>108</v>
      </c>
      <c r="D26" t="s">
        <v>109</v>
      </c>
      <c r="E26" t="s">
        <v>98</v>
      </c>
      <c r="F26">
        <v>0.70399999999999996</v>
      </c>
      <c r="G26">
        <v>0.73599999999999999</v>
      </c>
      <c r="H26">
        <v>0.01</v>
      </c>
      <c r="I26" s="4">
        <v>0.01</v>
      </c>
      <c r="J26" s="3">
        <v>0.01</v>
      </c>
      <c r="L26">
        <f t="shared" si="0"/>
        <v>3.6800000000000001E-3</v>
      </c>
    </row>
    <row r="27" spans="2:12" x14ac:dyDescent="0.25">
      <c r="B27" t="s">
        <v>135</v>
      </c>
      <c r="C27" t="s">
        <v>110</v>
      </c>
      <c r="D27" t="s">
        <v>111</v>
      </c>
      <c r="E27" t="s">
        <v>99</v>
      </c>
      <c r="F27">
        <v>0.59840000000000004</v>
      </c>
      <c r="G27">
        <v>0.62560000000000004</v>
      </c>
      <c r="H27">
        <v>0.1</v>
      </c>
      <c r="I27" s="4">
        <v>0.5</v>
      </c>
      <c r="J27" s="3">
        <v>0.05</v>
      </c>
      <c r="L27">
        <f t="shared" si="0"/>
        <v>6.2560000000000004E-2</v>
      </c>
    </row>
    <row r="28" spans="2:12" x14ac:dyDescent="0.25">
      <c r="B28" t="s">
        <v>135</v>
      </c>
      <c r="C28" t="s">
        <v>112</v>
      </c>
      <c r="D28" t="s">
        <v>113</v>
      </c>
      <c r="E28" t="s">
        <v>98</v>
      </c>
      <c r="F28">
        <v>0.82367999999999997</v>
      </c>
      <c r="G28">
        <v>0.86111999999999989</v>
      </c>
      <c r="H28">
        <v>0.1</v>
      </c>
      <c r="I28" s="4">
        <v>0.1</v>
      </c>
      <c r="J28" s="3">
        <v>0.1</v>
      </c>
      <c r="L28">
        <f t="shared" si="0"/>
        <v>4.3055999999999997E-2</v>
      </c>
    </row>
    <row r="29" spans="2:12" x14ac:dyDescent="0.25">
      <c r="B29" t="s">
        <v>135</v>
      </c>
      <c r="C29" t="s">
        <v>114</v>
      </c>
      <c r="D29" t="s">
        <v>115</v>
      </c>
      <c r="E29" t="s">
        <v>98</v>
      </c>
      <c r="F29">
        <v>0.46111999999999997</v>
      </c>
      <c r="G29">
        <v>0.48208000000000001</v>
      </c>
      <c r="H29">
        <v>0.1</v>
      </c>
      <c r="I29" s="4">
        <v>0.01</v>
      </c>
      <c r="J29" s="3">
        <v>0.01</v>
      </c>
      <c r="L29">
        <f t="shared" si="0"/>
        <v>2.4104E-2</v>
      </c>
    </row>
    <row r="30" spans="2:12" x14ac:dyDescent="0.25">
      <c r="B30" t="s">
        <v>135</v>
      </c>
      <c r="C30" t="s">
        <v>116</v>
      </c>
      <c r="D30" t="s">
        <v>117</v>
      </c>
      <c r="E30" t="s">
        <v>98</v>
      </c>
      <c r="F30">
        <v>0.55967999999999996</v>
      </c>
      <c r="G30">
        <v>0.58511999999999997</v>
      </c>
      <c r="H30">
        <v>0.1</v>
      </c>
      <c r="I30" s="4">
        <v>0.1</v>
      </c>
      <c r="J30" s="3">
        <v>0.1</v>
      </c>
      <c r="L30">
        <f t="shared" si="0"/>
        <v>2.9256000000000001E-2</v>
      </c>
    </row>
    <row r="31" spans="2:12" x14ac:dyDescent="0.25">
      <c r="B31" t="s">
        <v>135</v>
      </c>
      <c r="C31" t="s">
        <v>118</v>
      </c>
      <c r="D31" t="s">
        <v>119</v>
      </c>
      <c r="E31" t="s">
        <v>98</v>
      </c>
      <c r="F31">
        <v>0.90464</v>
      </c>
      <c r="G31">
        <v>0.94576000000000005</v>
      </c>
      <c r="H31">
        <v>0.1</v>
      </c>
      <c r="I31" s="4">
        <v>0.01</v>
      </c>
      <c r="J31" s="3">
        <v>0.1</v>
      </c>
      <c r="L31">
        <f t="shared" si="0"/>
        <v>4.7288000000000004E-2</v>
      </c>
    </row>
    <row r="32" spans="2:12" x14ac:dyDescent="0.25">
      <c r="B32" t="s">
        <v>135</v>
      </c>
      <c r="C32" t="s">
        <v>120</v>
      </c>
      <c r="D32" t="s">
        <v>121</v>
      </c>
      <c r="E32" t="s">
        <v>98</v>
      </c>
      <c r="F32">
        <v>0.76736000000000004</v>
      </c>
      <c r="G32">
        <v>0.80224000000000006</v>
      </c>
      <c r="H32">
        <v>0.1</v>
      </c>
      <c r="I32" s="4">
        <v>0.1</v>
      </c>
      <c r="J32" s="3">
        <v>0.1</v>
      </c>
      <c r="L32">
        <f t="shared" si="0"/>
        <v>4.0112000000000009E-2</v>
      </c>
    </row>
    <row r="33" spans="1:17" x14ac:dyDescent="0.25">
      <c r="B33" t="s">
        <v>135</v>
      </c>
      <c r="C33" t="s">
        <v>122</v>
      </c>
      <c r="D33" t="s">
        <v>123</v>
      </c>
      <c r="E33" t="s">
        <v>98</v>
      </c>
      <c r="F33">
        <v>0.87295999999999996</v>
      </c>
      <c r="G33">
        <v>0.91264000000000001</v>
      </c>
      <c r="H33">
        <v>1</v>
      </c>
      <c r="I33" s="4">
        <v>1</v>
      </c>
      <c r="J33" s="3">
        <v>1</v>
      </c>
      <c r="L33">
        <f t="shared" si="0"/>
        <v>0.45632</v>
      </c>
    </row>
    <row r="34" spans="1:17" x14ac:dyDescent="0.25">
      <c r="B34" t="s">
        <v>135</v>
      </c>
      <c r="C34" t="s">
        <v>124</v>
      </c>
      <c r="D34" t="s">
        <v>125</v>
      </c>
      <c r="E34" t="s">
        <v>98</v>
      </c>
      <c r="F34">
        <v>0.51744000000000001</v>
      </c>
      <c r="G34">
        <v>0.54096000000000011</v>
      </c>
      <c r="H34">
        <v>0.05</v>
      </c>
      <c r="I34" s="4">
        <v>0.05</v>
      </c>
      <c r="J34" s="3">
        <v>0.1</v>
      </c>
      <c r="L34">
        <f t="shared" si="0"/>
        <v>1.3524000000000003E-2</v>
      </c>
    </row>
    <row r="35" spans="1:17" x14ac:dyDescent="0.25">
      <c r="B35" t="s">
        <v>135</v>
      </c>
      <c r="C35" t="s">
        <v>126</v>
      </c>
      <c r="D35" t="s">
        <v>127</v>
      </c>
      <c r="E35" t="s">
        <v>98</v>
      </c>
      <c r="F35">
        <v>0.77088000000000001</v>
      </c>
      <c r="G35">
        <v>0.80591999999999997</v>
      </c>
      <c r="H35">
        <v>0.1</v>
      </c>
      <c r="I35" s="4">
        <v>0.1</v>
      </c>
      <c r="J35" s="3">
        <v>0.1</v>
      </c>
      <c r="L35">
        <f t="shared" si="0"/>
        <v>4.0295999999999998E-2</v>
      </c>
    </row>
    <row r="36" spans="1:17" x14ac:dyDescent="0.25">
      <c r="B36" t="s">
        <v>135</v>
      </c>
      <c r="C36" t="s">
        <v>128</v>
      </c>
      <c r="D36" t="s">
        <v>129</v>
      </c>
      <c r="E36" t="s">
        <v>99</v>
      </c>
      <c r="F36">
        <v>0.88351999999999997</v>
      </c>
      <c r="G36">
        <v>0.92368000000000006</v>
      </c>
      <c r="H36">
        <v>0.5</v>
      </c>
      <c r="I36" s="4">
        <v>0.5</v>
      </c>
      <c r="J36" s="3">
        <v>1</v>
      </c>
      <c r="L36">
        <f t="shared" si="0"/>
        <v>0.46184000000000003</v>
      </c>
    </row>
    <row r="37" spans="1:17" x14ac:dyDescent="0.25">
      <c r="B37" t="s">
        <v>135</v>
      </c>
      <c r="C37" t="s">
        <v>130</v>
      </c>
      <c r="D37" t="s">
        <v>131</v>
      </c>
      <c r="E37" t="s">
        <v>98</v>
      </c>
      <c r="F37">
        <v>1.0067200000000001</v>
      </c>
      <c r="G37">
        <v>1.0524800000000001</v>
      </c>
      <c r="H37">
        <v>1</v>
      </c>
      <c r="I37" s="4">
        <v>1</v>
      </c>
      <c r="J37" s="3">
        <v>1</v>
      </c>
      <c r="L37">
        <f t="shared" si="0"/>
        <v>0.52624000000000004</v>
      </c>
    </row>
    <row r="38" spans="1:17" x14ac:dyDescent="0.25">
      <c r="B38" t="s">
        <v>135</v>
      </c>
      <c r="C38" t="s">
        <v>132</v>
      </c>
      <c r="D38" t="s">
        <v>133</v>
      </c>
      <c r="E38" t="s">
        <v>98</v>
      </c>
      <c r="F38">
        <v>0.50336000000000003</v>
      </c>
      <c r="G38">
        <v>0.52624000000000004</v>
      </c>
      <c r="H38">
        <v>0.1</v>
      </c>
      <c r="I38" s="4">
        <v>0.05</v>
      </c>
      <c r="J38" s="3">
        <v>1</v>
      </c>
      <c r="L38">
        <f t="shared" si="0"/>
        <v>2.6312000000000002E-2</v>
      </c>
    </row>
    <row r="40" spans="1:17" x14ac:dyDescent="0.25">
      <c r="L40">
        <f>SUM(L4:L38)</f>
        <v>35.212462720000005</v>
      </c>
    </row>
    <row r="45" spans="1:17" x14ac:dyDescent="0.25">
      <c r="H45" s="1" t="s">
        <v>97</v>
      </c>
      <c r="I45" s="1" t="s">
        <v>81</v>
      </c>
      <c r="J45" s="1" t="s">
        <v>80</v>
      </c>
      <c r="K45" s="1" t="s">
        <v>0</v>
      </c>
      <c r="L45" s="1" t="s">
        <v>94</v>
      </c>
      <c r="M45" s="1" t="s">
        <v>95</v>
      </c>
      <c r="N45" s="1" t="s">
        <v>96</v>
      </c>
      <c r="P45" s="1" t="s">
        <v>146</v>
      </c>
      <c r="Q45" s="1" t="s">
        <v>147</v>
      </c>
    </row>
    <row r="46" spans="1:17" x14ac:dyDescent="0.25">
      <c r="A46">
        <f>MATCH(B46,$H$46:$H$62,0)</f>
        <v>1</v>
      </c>
      <c r="B46" t="s">
        <v>130</v>
      </c>
      <c r="C46" t="s">
        <v>131</v>
      </c>
      <c r="D46" t="s">
        <v>131</v>
      </c>
      <c r="E46" t="s">
        <v>98</v>
      </c>
      <c r="F46">
        <v>0.86943999999999999</v>
      </c>
      <c r="G46">
        <v>1</v>
      </c>
      <c r="H46" t="s">
        <v>130</v>
      </c>
      <c r="I46" t="s">
        <v>63</v>
      </c>
      <c r="J46" t="s">
        <v>14</v>
      </c>
      <c r="K46" s="2" t="s">
        <v>21</v>
      </c>
      <c r="L46">
        <v>1</v>
      </c>
      <c r="M46" s="4">
        <v>1</v>
      </c>
      <c r="N46" s="3">
        <v>1</v>
      </c>
      <c r="P46">
        <f>IF(E46="N", (F46/2) * M46,F46*M46)</f>
        <v>0.43472</v>
      </c>
      <c r="Q46">
        <f>IF(E46="N", (F46/2) * N46,F46*N46)</f>
        <v>0.43472</v>
      </c>
    </row>
    <row r="47" spans="1:17" x14ac:dyDescent="0.25">
      <c r="A47">
        <f>MATCH(B47,$H$46:$H$62,0)</f>
        <v>2</v>
      </c>
      <c r="B47" t="s">
        <v>122</v>
      </c>
      <c r="C47" t="s">
        <v>123</v>
      </c>
      <c r="D47" t="s">
        <v>123</v>
      </c>
      <c r="E47" t="s">
        <v>98</v>
      </c>
      <c r="F47">
        <v>0.75392000000000003</v>
      </c>
      <c r="G47">
        <v>2</v>
      </c>
      <c r="H47" t="s">
        <v>122</v>
      </c>
      <c r="I47" t="s">
        <v>64</v>
      </c>
      <c r="J47" t="s">
        <v>10</v>
      </c>
      <c r="K47" t="s">
        <v>22</v>
      </c>
      <c r="L47">
        <v>1</v>
      </c>
      <c r="M47" s="4">
        <v>1</v>
      </c>
      <c r="N47" s="3">
        <v>1</v>
      </c>
      <c r="P47">
        <f t="shared" ref="P47:P62" si="1">IF(E47="N", (F47/2) * M47,F47*M47)</f>
        <v>0.37696000000000002</v>
      </c>
      <c r="Q47">
        <f t="shared" ref="Q47:Q62" si="2">IF(E47="N", (F47/2) * N47,F47*N47)</f>
        <v>0.37696000000000002</v>
      </c>
    </row>
    <row r="48" spans="1:17" x14ac:dyDescent="0.25">
      <c r="A48">
        <f>MATCH(B48,$H$46:$H$62,0)</f>
        <v>3</v>
      </c>
      <c r="B48" t="s">
        <v>110</v>
      </c>
      <c r="C48" t="s">
        <v>111</v>
      </c>
      <c r="D48" t="s">
        <v>111</v>
      </c>
      <c r="E48" t="s">
        <v>99</v>
      </c>
      <c r="F48">
        <v>0.51680000000000004</v>
      </c>
      <c r="G48" s="1">
        <v>3</v>
      </c>
      <c r="H48" t="s">
        <v>110</v>
      </c>
      <c r="I48" t="s">
        <v>65</v>
      </c>
      <c r="J48" t="s">
        <v>4</v>
      </c>
      <c r="K48" t="s">
        <v>26</v>
      </c>
      <c r="L48">
        <v>0.1</v>
      </c>
      <c r="M48" s="4">
        <v>0.5</v>
      </c>
      <c r="N48" s="3">
        <v>0.05</v>
      </c>
      <c r="P48">
        <f t="shared" si="1"/>
        <v>0.25840000000000002</v>
      </c>
      <c r="Q48">
        <f t="shared" si="2"/>
        <v>2.5840000000000002E-2</v>
      </c>
    </row>
    <row r="49" spans="1:17" x14ac:dyDescent="0.25">
      <c r="A49">
        <f>MATCH(B49,$H$46:$H$62,0)</f>
        <v>4</v>
      </c>
      <c r="B49" t="s">
        <v>114</v>
      </c>
      <c r="C49" t="s">
        <v>115</v>
      </c>
      <c r="D49" t="s">
        <v>115</v>
      </c>
      <c r="E49" t="s">
        <v>98</v>
      </c>
      <c r="F49">
        <v>0.39823999999999998</v>
      </c>
      <c r="G49" s="4">
        <v>4</v>
      </c>
      <c r="H49" t="s">
        <v>114</v>
      </c>
      <c r="I49" t="s">
        <v>66</v>
      </c>
      <c r="J49" t="s">
        <v>6</v>
      </c>
      <c r="K49" t="s">
        <v>27</v>
      </c>
      <c r="L49">
        <v>0.1</v>
      </c>
      <c r="M49" s="4">
        <v>0.01</v>
      </c>
      <c r="N49" s="3">
        <v>0.01</v>
      </c>
      <c r="P49">
        <f t="shared" si="1"/>
        <v>1.9911999999999998E-3</v>
      </c>
      <c r="Q49">
        <f t="shared" si="2"/>
        <v>1.9911999999999998E-3</v>
      </c>
    </row>
    <row r="50" spans="1:17" x14ac:dyDescent="0.25">
      <c r="A50">
        <f>MATCH(B50,$H$46:$H$62,0)</f>
        <v>5</v>
      </c>
      <c r="B50" t="s">
        <v>118</v>
      </c>
      <c r="C50" t="s">
        <v>119</v>
      </c>
      <c r="D50" t="s">
        <v>119</v>
      </c>
      <c r="E50" t="s">
        <v>98</v>
      </c>
      <c r="F50">
        <v>0.78127999999999997</v>
      </c>
      <c r="G50" s="4">
        <v>5</v>
      </c>
      <c r="H50" t="s">
        <v>118</v>
      </c>
      <c r="I50" t="s">
        <v>67</v>
      </c>
      <c r="J50" t="s">
        <v>8</v>
      </c>
      <c r="K50" t="s">
        <v>23</v>
      </c>
      <c r="L50">
        <v>0.1</v>
      </c>
      <c r="M50" s="4">
        <v>0.01</v>
      </c>
      <c r="N50" s="3">
        <v>0.1</v>
      </c>
      <c r="P50">
        <f t="shared" si="1"/>
        <v>3.9064E-3</v>
      </c>
      <c r="Q50">
        <f t="shared" si="2"/>
        <v>3.9064000000000002E-2</v>
      </c>
    </row>
    <row r="51" spans="1:17" x14ac:dyDescent="0.25">
      <c r="A51">
        <f>MATCH(B51,$H$46:$H$62,0)</f>
        <v>6</v>
      </c>
      <c r="B51" t="s">
        <v>104</v>
      </c>
      <c r="C51" t="s">
        <v>105</v>
      </c>
      <c r="D51" t="s">
        <v>105</v>
      </c>
      <c r="E51" t="s">
        <v>98</v>
      </c>
      <c r="F51" s="1">
        <v>1.1612800000000001</v>
      </c>
      <c r="G51" s="4">
        <v>6</v>
      </c>
      <c r="H51" t="s">
        <v>104</v>
      </c>
      <c r="I51" t="s">
        <v>68</v>
      </c>
      <c r="J51" t="s">
        <v>1</v>
      </c>
      <c r="K51" t="s">
        <v>24</v>
      </c>
      <c r="L51">
        <v>0.01</v>
      </c>
      <c r="M51" s="4">
        <v>1E-3</v>
      </c>
      <c r="N51" s="3">
        <v>1E-3</v>
      </c>
      <c r="P51">
        <f t="shared" si="1"/>
        <v>5.8064000000000011E-4</v>
      </c>
      <c r="Q51">
        <f t="shared" si="2"/>
        <v>5.8064000000000011E-4</v>
      </c>
    </row>
    <row r="52" spans="1:17" x14ac:dyDescent="0.25">
      <c r="A52">
        <f>MATCH(B52,$H$46:$H$62,0)</f>
        <v>7</v>
      </c>
      <c r="B52" t="s">
        <v>100</v>
      </c>
      <c r="C52" t="s">
        <v>101</v>
      </c>
      <c r="D52" t="s">
        <v>101</v>
      </c>
      <c r="E52" t="s">
        <v>99</v>
      </c>
      <c r="F52">
        <v>12.4336</v>
      </c>
      <c r="G52" s="4">
        <v>7</v>
      </c>
      <c r="H52" t="s">
        <v>100</v>
      </c>
      <c r="I52" t="s">
        <v>69</v>
      </c>
      <c r="J52" t="s">
        <v>16</v>
      </c>
      <c r="K52" t="s">
        <v>25</v>
      </c>
      <c r="L52">
        <v>1E-4</v>
      </c>
      <c r="M52" s="4">
        <v>1E-4</v>
      </c>
      <c r="N52" s="3">
        <v>1E-4</v>
      </c>
      <c r="P52">
        <f t="shared" si="1"/>
        <v>1.24336E-3</v>
      </c>
      <c r="Q52">
        <f t="shared" si="2"/>
        <v>1.24336E-3</v>
      </c>
    </row>
    <row r="53" spans="1:17" x14ac:dyDescent="0.25">
      <c r="A53">
        <f>MATCH(B53,$H$46:$H$62,0)</f>
        <v>8</v>
      </c>
      <c r="B53" t="s">
        <v>132</v>
      </c>
      <c r="C53" t="s">
        <v>133</v>
      </c>
      <c r="D53" t="s">
        <v>133</v>
      </c>
      <c r="E53" t="s">
        <v>98</v>
      </c>
      <c r="F53">
        <v>0.43472</v>
      </c>
      <c r="G53" s="4">
        <v>8</v>
      </c>
      <c r="H53" t="s">
        <v>132</v>
      </c>
      <c r="I53" t="s">
        <v>70</v>
      </c>
      <c r="J53" t="s">
        <v>15</v>
      </c>
      <c r="K53" t="s">
        <v>37</v>
      </c>
      <c r="L53">
        <v>0.1</v>
      </c>
      <c r="M53" s="4">
        <v>0.05</v>
      </c>
      <c r="N53" s="3">
        <v>1</v>
      </c>
      <c r="P53">
        <f t="shared" si="1"/>
        <v>1.0868000000000001E-2</v>
      </c>
      <c r="Q53">
        <f t="shared" si="2"/>
        <v>0.21736</v>
      </c>
    </row>
    <row r="54" spans="1:17" x14ac:dyDescent="0.25">
      <c r="A54">
        <f>MATCH(B54,$H$46:$H$62,0)</f>
        <v>9</v>
      </c>
      <c r="B54" t="s">
        <v>124</v>
      </c>
      <c r="C54" t="s">
        <v>125</v>
      </c>
      <c r="D54" t="s">
        <v>125</v>
      </c>
      <c r="E54" t="s">
        <v>98</v>
      </c>
      <c r="F54">
        <v>0.44688</v>
      </c>
      <c r="G54" s="4">
        <v>9</v>
      </c>
      <c r="H54" t="s">
        <v>124</v>
      </c>
      <c r="I54" t="s">
        <v>71</v>
      </c>
      <c r="J54" t="s">
        <v>11</v>
      </c>
      <c r="K54" t="s">
        <v>34</v>
      </c>
      <c r="L54">
        <v>0.05</v>
      </c>
      <c r="M54" s="4">
        <v>0.05</v>
      </c>
      <c r="N54" s="3">
        <v>0.1</v>
      </c>
      <c r="P54">
        <f t="shared" si="1"/>
        <v>1.1172000000000001E-2</v>
      </c>
      <c r="Q54">
        <f t="shared" si="2"/>
        <v>2.2344000000000003E-2</v>
      </c>
    </row>
    <row r="55" spans="1:17" x14ac:dyDescent="0.25">
      <c r="A55">
        <f>MATCH(B55,$H$46:$H$62,0)</f>
        <v>10</v>
      </c>
      <c r="B55" t="s">
        <v>128</v>
      </c>
      <c r="C55" t="s">
        <v>129</v>
      </c>
      <c r="D55" t="s">
        <v>129</v>
      </c>
      <c r="E55" t="s">
        <v>99</v>
      </c>
      <c r="F55">
        <v>0.76304000000000005</v>
      </c>
      <c r="G55" s="4">
        <v>10</v>
      </c>
      <c r="H55" t="s">
        <v>128</v>
      </c>
      <c r="I55" t="s">
        <v>72</v>
      </c>
      <c r="J55" t="s">
        <v>13</v>
      </c>
      <c r="K55" t="s">
        <v>36</v>
      </c>
      <c r="L55">
        <v>0.5</v>
      </c>
      <c r="M55" s="4">
        <v>0.5</v>
      </c>
      <c r="N55" s="3">
        <v>1</v>
      </c>
      <c r="P55">
        <f t="shared" si="1"/>
        <v>0.38152000000000003</v>
      </c>
      <c r="Q55">
        <f t="shared" si="2"/>
        <v>0.76304000000000005</v>
      </c>
    </row>
    <row r="56" spans="1:17" x14ac:dyDescent="0.25">
      <c r="A56">
        <f>MATCH(B56,$H$46:$H$62,0)</f>
        <v>11</v>
      </c>
      <c r="B56" t="s">
        <v>112</v>
      </c>
      <c r="C56" t="s">
        <v>113</v>
      </c>
      <c r="D56" t="s">
        <v>113</v>
      </c>
      <c r="E56" t="s">
        <v>98</v>
      </c>
      <c r="F56">
        <v>0.71135999999999999</v>
      </c>
      <c r="G56" s="4">
        <v>11</v>
      </c>
      <c r="H56" t="s">
        <v>112</v>
      </c>
      <c r="I56" t="s">
        <v>73</v>
      </c>
      <c r="J56" t="s">
        <v>5</v>
      </c>
      <c r="K56" t="s">
        <v>31</v>
      </c>
      <c r="L56">
        <v>0.1</v>
      </c>
      <c r="M56" s="4">
        <v>0.1</v>
      </c>
      <c r="N56" s="3">
        <v>0.1</v>
      </c>
      <c r="P56">
        <f t="shared" si="1"/>
        <v>3.5568000000000002E-2</v>
      </c>
      <c r="Q56">
        <f t="shared" si="2"/>
        <v>3.5568000000000002E-2</v>
      </c>
    </row>
    <row r="57" spans="1:17" x14ac:dyDescent="0.25">
      <c r="A57">
        <f>MATCH(B57,$H$46:$H$62,0)</f>
        <v>12</v>
      </c>
      <c r="B57" t="s">
        <v>116</v>
      </c>
      <c r="C57" t="s">
        <v>117</v>
      </c>
      <c r="D57" t="s">
        <v>117</v>
      </c>
      <c r="E57" t="s">
        <v>98</v>
      </c>
      <c r="F57">
        <v>0.48336000000000001</v>
      </c>
      <c r="G57" s="4">
        <v>12</v>
      </c>
      <c r="H57" t="s">
        <v>116</v>
      </c>
      <c r="I57" t="s">
        <v>74</v>
      </c>
      <c r="J57" t="s">
        <v>7</v>
      </c>
      <c r="K57" t="s">
        <v>32</v>
      </c>
      <c r="L57">
        <v>0.1</v>
      </c>
      <c r="M57" s="4">
        <v>0.1</v>
      </c>
      <c r="N57" s="3">
        <v>0.1</v>
      </c>
      <c r="P57">
        <f t="shared" si="1"/>
        <v>2.4168000000000002E-2</v>
      </c>
      <c r="Q57">
        <f t="shared" si="2"/>
        <v>2.4168000000000002E-2</v>
      </c>
    </row>
    <row r="58" spans="1:17" x14ac:dyDescent="0.25">
      <c r="A58">
        <f>MATCH(B58,$H$46:$H$62,0)</f>
        <v>13</v>
      </c>
      <c r="B58" t="s">
        <v>120</v>
      </c>
      <c r="C58" t="s">
        <v>121</v>
      </c>
      <c r="D58" t="s">
        <v>121</v>
      </c>
      <c r="E58" t="s">
        <v>98</v>
      </c>
      <c r="F58">
        <v>0.66271999999999998</v>
      </c>
      <c r="G58" s="4">
        <v>13</v>
      </c>
      <c r="H58" t="s">
        <v>120</v>
      </c>
      <c r="I58" t="s">
        <v>75</v>
      </c>
      <c r="J58" t="s">
        <v>9</v>
      </c>
      <c r="K58" t="s">
        <v>33</v>
      </c>
      <c r="L58">
        <v>0.1</v>
      </c>
      <c r="M58" s="4">
        <v>0.1</v>
      </c>
      <c r="N58" s="3">
        <v>0.1</v>
      </c>
      <c r="P58">
        <f t="shared" si="1"/>
        <v>3.3135999999999999E-2</v>
      </c>
      <c r="Q58">
        <f t="shared" si="2"/>
        <v>3.3135999999999999E-2</v>
      </c>
    </row>
    <row r="59" spans="1:17" x14ac:dyDescent="0.25">
      <c r="A59">
        <f>MATCH(B59,$H$46:$H$62,0)</f>
        <v>14</v>
      </c>
      <c r="B59" t="s">
        <v>126</v>
      </c>
      <c r="C59" t="s">
        <v>127</v>
      </c>
      <c r="D59" t="s">
        <v>127</v>
      </c>
      <c r="E59" t="s">
        <v>98</v>
      </c>
      <c r="F59">
        <v>0.66576000000000002</v>
      </c>
      <c r="G59" s="4">
        <v>14</v>
      </c>
      <c r="H59" t="s">
        <v>126</v>
      </c>
      <c r="I59" t="s">
        <v>76</v>
      </c>
      <c r="J59" t="s">
        <v>12</v>
      </c>
      <c r="K59" t="s">
        <v>35</v>
      </c>
      <c r="L59">
        <v>0.1</v>
      </c>
      <c r="M59" s="4">
        <v>0.1</v>
      </c>
      <c r="N59" s="3">
        <v>0.1</v>
      </c>
      <c r="P59">
        <f t="shared" si="1"/>
        <v>3.3288000000000005E-2</v>
      </c>
      <c r="Q59">
        <f t="shared" si="2"/>
        <v>3.3288000000000005E-2</v>
      </c>
    </row>
    <row r="60" spans="1:17" x14ac:dyDescent="0.25">
      <c r="A60">
        <f>MATCH(B60,$H$46:$H$62,0)</f>
        <v>15</v>
      </c>
      <c r="B60" t="s">
        <v>106</v>
      </c>
      <c r="C60" t="s">
        <v>107</v>
      </c>
      <c r="D60" t="s">
        <v>107</v>
      </c>
      <c r="E60" t="s">
        <v>99</v>
      </c>
      <c r="F60">
        <v>0.94847999999999999</v>
      </c>
      <c r="G60" s="4">
        <v>15</v>
      </c>
      <c r="H60" t="s">
        <v>106</v>
      </c>
      <c r="I60" t="s">
        <v>77</v>
      </c>
      <c r="J60" t="s">
        <v>2</v>
      </c>
      <c r="K60" t="s">
        <v>29</v>
      </c>
      <c r="L60">
        <v>0.01</v>
      </c>
      <c r="M60" s="4">
        <v>0.01</v>
      </c>
      <c r="N60" s="3">
        <v>0.01</v>
      </c>
      <c r="P60">
        <f t="shared" si="1"/>
        <v>9.4847999999999998E-3</v>
      </c>
      <c r="Q60">
        <f t="shared" si="2"/>
        <v>9.4847999999999998E-3</v>
      </c>
    </row>
    <row r="61" spans="1:17" x14ac:dyDescent="0.25">
      <c r="A61">
        <f>MATCH(B61,$H$46:$H$62,0)</f>
        <v>16</v>
      </c>
      <c r="B61" t="s">
        <v>108</v>
      </c>
      <c r="C61" t="s">
        <v>109</v>
      </c>
      <c r="D61" t="s">
        <v>109</v>
      </c>
      <c r="E61" t="s">
        <v>98</v>
      </c>
      <c r="F61">
        <v>0.60799999999999998</v>
      </c>
      <c r="G61" s="4">
        <v>16</v>
      </c>
      <c r="H61" t="s">
        <v>108</v>
      </c>
      <c r="I61" t="s">
        <v>78</v>
      </c>
      <c r="J61" t="s">
        <v>3</v>
      </c>
      <c r="K61" t="s">
        <v>30</v>
      </c>
      <c r="L61">
        <v>0.01</v>
      </c>
      <c r="M61" s="4">
        <v>0.01</v>
      </c>
      <c r="N61" s="3">
        <v>0.01</v>
      </c>
      <c r="P61">
        <f t="shared" si="1"/>
        <v>3.0400000000000002E-3</v>
      </c>
      <c r="Q61">
        <f t="shared" si="2"/>
        <v>3.0400000000000002E-3</v>
      </c>
    </row>
    <row r="62" spans="1:17" x14ac:dyDescent="0.25">
      <c r="A62">
        <f>MATCH(B62,$H$46:$H$62,0)</f>
        <v>17</v>
      </c>
      <c r="B62" t="s">
        <v>102</v>
      </c>
      <c r="C62" t="s">
        <v>103</v>
      </c>
      <c r="D62" t="s">
        <v>103</v>
      </c>
      <c r="E62" t="s">
        <v>99</v>
      </c>
      <c r="F62">
        <v>16.111999999999998</v>
      </c>
      <c r="G62" s="4">
        <v>17</v>
      </c>
      <c r="H62" t="s">
        <v>102</v>
      </c>
      <c r="I62" t="s">
        <v>79</v>
      </c>
      <c r="J62" t="s">
        <v>17</v>
      </c>
      <c r="K62" t="s">
        <v>28</v>
      </c>
      <c r="L62">
        <v>1E-4</v>
      </c>
      <c r="M62" s="4">
        <v>1E-4</v>
      </c>
      <c r="N62" s="3">
        <v>1E-4</v>
      </c>
      <c r="P62">
        <f t="shared" si="1"/>
        <v>1.6111999999999999E-3</v>
      </c>
      <c r="Q62">
        <f t="shared" si="2"/>
        <v>1.6111999999999999E-3</v>
      </c>
    </row>
    <row r="63" spans="1:17" x14ac:dyDescent="0.25">
      <c r="H63" s="4"/>
      <c r="I63" s="3"/>
    </row>
    <row r="64" spans="1:17" x14ac:dyDescent="0.25">
      <c r="F64" s="2"/>
      <c r="H64" s="4"/>
      <c r="I64" s="3"/>
      <c r="P64">
        <f>SUM(P46:P62)</f>
        <v>1.6216575999999998</v>
      </c>
      <c r="Q64">
        <f>SUM(Q46:Q62)</f>
        <v>2.0234392000000003</v>
      </c>
    </row>
    <row r="65" spans="8:9" x14ac:dyDescent="0.25">
      <c r="H65" s="4"/>
      <c r="I65" s="3"/>
    </row>
    <row r="66" spans="8:9" x14ac:dyDescent="0.25">
      <c r="H66" s="4"/>
      <c r="I66" s="3"/>
    </row>
    <row r="67" spans="8:9" x14ac:dyDescent="0.25">
      <c r="H67" s="4"/>
      <c r="I67" s="3"/>
    </row>
    <row r="68" spans="8:9" x14ac:dyDescent="0.25">
      <c r="H68" s="4"/>
      <c r="I68" s="3"/>
    </row>
    <row r="69" spans="8:9" x14ac:dyDescent="0.25">
      <c r="H69" s="4"/>
      <c r="I69" s="3"/>
    </row>
    <row r="70" spans="8:9" x14ac:dyDescent="0.25">
      <c r="H70" s="4"/>
      <c r="I70" s="3"/>
    </row>
    <row r="71" spans="8:9" x14ac:dyDescent="0.25">
      <c r="H71" s="4"/>
      <c r="I71" s="3"/>
    </row>
    <row r="72" spans="8:9" x14ac:dyDescent="0.25">
      <c r="H72" s="4"/>
      <c r="I72" s="3"/>
    </row>
    <row r="73" spans="8:9" x14ac:dyDescent="0.25">
      <c r="H73" s="4"/>
      <c r="I73" s="3"/>
    </row>
    <row r="74" spans="8:9" x14ac:dyDescent="0.25">
      <c r="H74" s="4"/>
      <c r="I74" s="3"/>
    </row>
    <row r="75" spans="8:9" x14ac:dyDescent="0.25">
      <c r="H75" s="4"/>
      <c r="I75" s="3"/>
    </row>
    <row r="76" spans="8:9" x14ac:dyDescent="0.25">
      <c r="H76" s="4"/>
      <c r="I76" s="3"/>
    </row>
    <row r="77" spans="8:9" x14ac:dyDescent="0.25">
      <c r="H77" s="4"/>
      <c r="I77" s="3"/>
    </row>
  </sheetData>
  <sortState xmlns:xlrd2="http://schemas.microsoft.com/office/spreadsheetml/2017/richdata2" ref="A46:F62">
    <sortCondition ref="A46:A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Grant</dc:creator>
  <cp:lastModifiedBy>Caleb Grant</cp:lastModifiedBy>
  <dcterms:created xsi:type="dcterms:W3CDTF">2021-03-23T16:46:16Z</dcterms:created>
  <dcterms:modified xsi:type="dcterms:W3CDTF">2021-03-31T14:09:01Z</dcterms:modified>
</cp:coreProperties>
</file>