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gruber/src/R-packages/PermafrostDB/example/"/>
    </mc:Choice>
  </mc:AlternateContent>
  <xr:revisionPtr revIDLastSave="0" documentId="13_ncr:1_{B8FF67CE-C2F9-5D4E-B1F6-8755DE7E855A}" xr6:coauthVersionLast="34" xr6:coauthVersionMax="34" xr10:uidLastSave="{00000000-0000-0000-0000-000000000000}"/>
  <bookViews>
    <workbookView xWindow="21340" yWindow="460" windowWidth="26440" windowHeight="19040" tabRatio="856" activeTab="1" xr2:uid="{00000000-000D-0000-FFFF-FFFF00000000}"/>
  </bookViews>
  <sheets>
    <sheet name="Location" sheetId="1" r:id="rId1"/>
    <sheet name="Description" sheetId="2" r:id="rId2"/>
    <sheet name="DB_format_location" sheetId="5" r:id="rId3"/>
    <sheet name="DB_format_manual_observation" sheetId="4" r:id="rId4"/>
    <sheet name="Drop-down lists" sheetId="3" r:id="rId5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4" l="1"/>
  <c r="A7" i="4"/>
  <c r="A6" i="4"/>
  <c r="C13" i="4"/>
  <c r="A14" i="4"/>
  <c r="A12" i="4"/>
  <c r="A11" i="4"/>
  <c r="A10" i="4"/>
  <c r="A9" i="4"/>
  <c r="A5" i="4"/>
  <c r="A4" i="4"/>
  <c r="A3" i="4"/>
  <c r="A2" i="4"/>
  <c r="B3" i="2"/>
  <c r="B13" i="4" s="1"/>
  <c r="F2" i="5"/>
  <c r="D2" i="5"/>
  <c r="E2" i="5"/>
  <c r="C2" i="5"/>
  <c r="B2" i="5"/>
  <c r="A2" i="5"/>
  <c r="E14" i="4"/>
  <c r="C14" i="4"/>
  <c r="B14" i="4"/>
  <c r="D13" i="4"/>
  <c r="A13" i="4"/>
  <c r="D9" i="4"/>
  <c r="D10" i="4"/>
  <c r="D11" i="4"/>
  <c r="D12" i="4"/>
  <c r="C12" i="4"/>
  <c r="C11" i="4"/>
  <c r="C10" i="4"/>
  <c r="C9" i="4"/>
  <c r="D7" i="4"/>
  <c r="D8" i="4"/>
  <c r="D6" i="4"/>
  <c r="C8" i="4"/>
  <c r="C7" i="4"/>
  <c r="C6" i="4"/>
  <c r="B6" i="4"/>
  <c r="E3" i="4"/>
  <c r="E4" i="4"/>
  <c r="E5" i="4"/>
  <c r="C5" i="4"/>
  <c r="C4" i="4"/>
  <c r="C3" i="4"/>
  <c r="B4" i="4"/>
  <c r="B3" i="4"/>
  <c r="D2" i="4"/>
  <c r="C2" i="4"/>
  <c r="B7" i="4" l="1"/>
  <c r="B10" i="4"/>
  <c r="B2" i="4"/>
  <c r="B12" i="4"/>
  <c r="B8" i="4"/>
  <c r="B11" i="4"/>
  <c r="B5" i="4"/>
  <c r="B9" i="4"/>
</calcChain>
</file>

<file path=xl/sharedStrings.xml><?xml version="1.0" encoding="utf-8"?>
<sst xmlns="http://schemas.openxmlformats.org/spreadsheetml/2006/main" count="129" uniqueCount="97">
  <si>
    <t>Field</t>
  </si>
  <si>
    <t>Value</t>
  </si>
  <si>
    <t>Example</t>
  </si>
  <si>
    <t>Character / Num [unit]</t>
  </si>
  <si>
    <t>Explanation</t>
  </si>
  <si>
    <t>DateTimeUTC</t>
  </si>
  <si>
    <t>Num [UTC]</t>
  </si>
  <si>
    <t>Date and time, in UTC</t>
  </si>
  <si>
    <t>LocationName</t>
  </si>
  <si>
    <t>Character</t>
  </si>
  <si>
    <t>Automatically made from PitName and PlotName</t>
  </si>
  <si>
    <t>Num [m]</t>
  </si>
  <si>
    <t>Probed or estimated (absolute value used in DB)</t>
  </si>
  <si>
    <t>LocationComment</t>
  </si>
  <si>
    <t>Coordinate_Source</t>
  </si>
  <si>
    <t>Survey GPS</t>
  </si>
  <si>
    <t>How were coordinates obtained?</t>
  </si>
  <si>
    <t>Coordinate_Accuracy_m</t>
  </si>
  <si>
    <t>Estimated horizontal accuracy</t>
  </si>
  <si>
    <t>Coordintaes_Lat</t>
  </si>
  <si>
    <t>Coordinates_Lon</t>
  </si>
  <si>
    <t>Num [WGS84 decimal deg]</t>
  </si>
  <si>
    <t>Num  [m]</t>
  </si>
  <si>
    <t>Name of the location</t>
  </si>
  <si>
    <t>Drop-down species values</t>
  </si>
  <si>
    <t>Sedges</t>
  </si>
  <si>
    <t>Grass</t>
  </si>
  <si>
    <t>Moss</t>
  </si>
  <si>
    <t>Lichen</t>
  </si>
  <si>
    <t>Spruce</t>
  </si>
  <si>
    <t>Birch</t>
  </si>
  <si>
    <t>Cranberry</t>
  </si>
  <si>
    <t>Dwarfbirch</t>
  </si>
  <si>
    <t>Blueberry</t>
  </si>
  <si>
    <t>Percent cover of species 1</t>
  </si>
  <si>
    <t>Percent cover of species 2</t>
  </si>
  <si>
    <t>Percent cover of species 3</t>
  </si>
  <si>
    <t>Num [percentage]</t>
  </si>
  <si>
    <t>Minimum subplot vegetation height</t>
  </si>
  <si>
    <t>Maximum subplot vegetation height</t>
  </si>
  <si>
    <t>Average subplot vegetation height</t>
  </si>
  <si>
    <t>LAI</t>
  </si>
  <si>
    <t>Measured leaf area index</t>
  </si>
  <si>
    <t>Local time of day at which leaf area was measured</t>
  </si>
  <si>
    <t>Num []</t>
  </si>
  <si>
    <t>NGO-DD-2004_ST01</t>
  </si>
  <si>
    <t>Comment about the location that will not change with time.</t>
  </si>
  <si>
    <t>Comment specific to the vegetation of the subplot</t>
  </si>
  <si>
    <t>Sparse vegetation</t>
  </si>
  <si>
    <t>Situated in depression at northern side of plot next to frost boil</t>
  </si>
  <si>
    <t>Modal subplot vegetation height</t>
  </si>
  <si>
    <t>Labrador tea</t>
  </si>
  <si>
    <t>Dwarf birch</t>
  </si>
  <si>
    <t>Bilberry</t>
  </si>
  <si>
    <t>Crowberry</t>
  </si>
  <si>
    <t>Bearberry</t>
  </si>
  <si>
    <t>Cloudberry</t>
  </si>
  <si>
    <t>Oxytropis scammania</t>
  </si>
  <si>
    <t>Willow</t>
  </si>
  <si>
    <t>sensor_label</t>
  </si>
  <si>
    <t>location_name</t>
  </si>
  <si>
    <t>time_UTC</t>
  </si>
  <si>
    <t>numeric_value</t>
  </si>
  <si>
    <t>text_value</t>
  </si>
  <si>
    <t>height_min_metres</t>
  </si>
  <si>
    <t>height_max_metres</t>
  </si>
  <si>
    <t>Mushroom</t>
  </si>
  <si>
    <t>Pedicularis oederi</t>
  </si>
  <si>
    <t>Alpine azalea</t>
  </si>
  <si>
    <t>Drop-down list for main vegetation species</t>
  </si>
  <si>
    <t>Coordinates, MUST be in WGS84, give 5 decimals</t>
  </si>
  <si>
    <t>comment</t>
  </si>
  <si>
    <t>name</t>
  </si>
  <si>
    <t>lon</t>
  </si>
  <si>
    <t>lat</t>
  </si>
  <si>
    <t xml:space="preserve">elevation_in_metres </t>
  </si>
  <si>
    <t>accuracy_in_metres</t>
  </si>
  <si>
    <t>record_observations</t>
  </si>
  <si>
    <t>Altitude of subplot in metres</t>
  </si>
  <si>
    <t>t</t>
  </si>
  <si>
    <t>Elevation_m</t>
  </si>
  <si>
    <t>veg_height_avg_m</t>
  </si>
  <si>
    <t>veg_height_mode_m</t>
  </si>
  <si>
    <t>veg_height_max_m</t>
  </si>
  <si>
    <t>veg_height_min_m</t>
  </si>
  <si>
    <t>veg_species_1</t>
  </si>
  <si>
    <t>veg_species_2</t>
  </si>
  <si>
    <t>veg_species_3</t>
  </si>
  <si>
    <t>veg_species_cover_perc_1</t>
  </si>
  <si>
    <t>veg_species_cover_perc_2</t>
  </si>
  <si>
    <t>veg_species_cover_perc_3</t>
  </si>
  <si>
    <t>thawdepth_m</t>
  </si>
  <si>
    <t>veg_comment</t>
  </si>
  <si>
    <t>LAI DateTimeUTC</t>
  </si>
  <si>
    <t>TestLocation2</t>
  </si>
  <si>
    <t>Tarot cards</t>
  </si>
  <si>
    <t>Maurice the Hormone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</si>
</sst>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7" applyNumberFormat="0" applyAlignment="0" applyProtection="0"/>
    <xf numFmtId="0" fontId="15" fillId="11" borderId="8" applyNumberFormat="0" applyAlignment="0" applyProtection="0"/>
    <xf numFmtId="0" fontId="16" fillId="11" borderId="7" applyNumberFormat="0" applyAlignment="0" applyProtection="0"/>
    <xf numFmtId="0" fontId="17" fillId="0" borderId="9" applyNumberFormat="0" applyFill="0" applyAlignment="0" applyProtection="0"/>
    <xf numFmtId="0" fontId="18" fillId="12" borderId="10" applyNumberFormat="0" applyAlignment="0" applyProtection="0"/>
    <xf numFmtId="0" fontId="19" fillId="0" borderId="0" applyNumberFormat="0" applyFill="0" applyBorder="0" applyAlignment="0" applyProtection="0"/>
    <xf numFmtId="0" fontId="6" fillId="13" borderId="11" applyNumberFormat="0" applyFont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2" xfId="0" applyFont="1" applyFill="1" applyBorder="1" applyAlignment="1">
      <alignment horizontal="right" vertical="center"/>
    </xf>
    <xf numFmtId="0" fontId="4" fillId="0" borderId="0" xfId="0" applyFont="1"/>
    <xf numFmtId="0" fontId="4" fillId="3" borderId="1" xfId="0" applyFont="1" applyFill="1" applyBorder="1" applyAlignment="1">
      <alignment horizontal="right" vertical="center"/>
    </xf>
    <xf numFmtId="22" fontId="0" fillId="0" borderId="1" xfId="0" applyNumberFormat="1" applyFont="1" applyBorder="1"/>
    <xf numFmtId="0" fontId="0" fillId="0" borderId="1" xfId="0" applyFont="1" applyBorder="1"/>
    <xf numFmtId="0" fontId="5" fillId="4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5" fillId="6" borderId="2" xfId="0" applyFont="1" applyFill="1" applyBorder="1"/>
    <xf numFmtId="0" fontId="0" fillId="0" borderId="0" xfId="0" applyBorder="1"/>
    <xf numFmtId="0" fontId="0" fillId="0" borderId="2" xfId="0" applyFont="1" applyBorder="1"/>
    <xf numFmtId="0" fontId="3" fillId="3" borderId="2" xfId="0" applyFont="1" applyFill="1" applyBorder="1" applyAlignment="1">
      <alignment horizontal="right"/>
    </xf>
    <xf numFmtId="0" fontId="5" fillId="6" borderId="3" xfId="0" applyFont="1" applyFill="1" applyBorder="1"/>
    <xf numFmtId="0" fontId="5" fillId="0" borderId="3" xfId="0" applyFont="1" applyBorder="1"/>
    <xf numFmtId="0" fontId="3" fillId="3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0" fillId="0" borderId="3" xfId="0" applyFont="1" applyBorder="1"/>
    <xf numFmtId="0" fontId="4" fillId="38" borderId="2" xfId="0" applyFont="1" applyFill="1" applyBorder="1" applyAlignment="1">
      <alignment horizontal="right" vertical="center"/>
    </xf>
    <xf numFmtId="0" fontId="22" fillId="0" borderId="0" xfId="0" applyFont="1" applyAlignment="1">
      <alignment horizontal="center"/>
    </xf>
    <xf numFmtId="22" fontId="0" fillId="0" borderId="0" xfId="0" applyNumberFormat="1"/>
    <xf numFmtId="0" fontId="0" fillId="0" borderId="0" xfId="0"/>
    <xf numFmtId="0" fontId="2" fillId="4" borderId="2" xfId="0" applyFont="1" applyFill="1" applyBorder="1"/>
    <xf numFmtId="49" fontId="0" fillId="0" borderId="0" xfId="0" applyNumberFormat="1"/>
    <xf numFmtId="0" fontId="1" fillId="6" borderId="2" xfId="0" applyFont="1" applyFill="1" applyBorder="1"/>
    <xf numFmtId="0" fontId="1" fillId="0" borderId="2" xfId="0" applyFon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96" zoomScaleNormal="96" workbookViewId="0">
      <selection activeCell="B9" sqref="B9"/>
    </sheetView>
  </sheetViews>
  <sheetFormatPr baseColWidth="10" defaultColWidth="8.83203125" defaultRowHeight="15" x14ac:dyDescent="0.2"/>
  <cols>
    <col min="1" max="1" width="25.5" customWidth="1"/>
    <col min="2" max="2" width="27.1640625" customWidth="1"/>
    <col min="3" max="3" width="23.5" customWidth="1"/>
    <col min="4" max="4" width="25.1640625" customWidth="1"/>
    <col min="5" max="5" width="55.5" customWidth="1"/>
  </cols>
  <sheetData>
    <row r="1" spans="1:5" ht="16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16" x14ac:dyDescent="0.2">
      <c r="A2" s="1" t="s">
        <v>8</v>
      </c>
      <c r="B2" s="29" t="s">
        <v>94</v>
      </c>
      <c r="C2" s="27" t="s">
        <v>45</v>
      </c>
      <c r="D2" s="6" t="s">
        <v>9</v>
      </c>
      <c r="E2" s="6" t="s">
        <v>10</v>
      </c>
    </row>
    <row r="3" spans="1:5" ht="16" x14ac:dyDescent="0.2">
      <c r="A3" s="14" t="s">
        <v>19</v>
      </c>
      <c r="B3" s="11">
        <v>-5</v>
      </c>
      <c r="C3" s="9"/>
      <c r="D3" s="9" t="s">
        <v>21</v>
      </c>
      <c r="E3" s="9" t="s">
        <v>70</v>
      </c>
    </row>
    <row r="4" spans="1:5" ht="16" x14ac:dyDescent="0.2">
      <c r="A4" s="14" t="s">
        <v>20</v>
      </c>
      <c r="B4" s="11">
        <v>-5</v>
      </c>
      <c r="C4" s="9"/>
      <c r="D4" s="9" t="s">
        <v>21</v>
      </c>
      <c r="E4" s="9" t="s">
        <v>70</v>
      </c>
    </row>
    <row r="5" spans="1:5" s="26" customFormat="1" ht="16" x14ac:dyDescent="0.2">
      <c r="A5" s="14" t="s">
        <v>80</v>
      </c>
      <c r="B5" s="11">
        <v>-50</v>
      </c>
      <c r="C5" s="9">
        <v>421</v>
      </c>
      <c r="D5" s="9" t="s">
        <v>11</v>
      </c>
      <c r="E5" s="9" t="s">
        <v>78</v>
      </c>
    </row>
    <row r="6" spans="1:5" ht="16" x14ac:dyDescent="0.2">
      <c r="A6" s="14" t="s">
        <v>14</v>
      </c>
      <c r="B6" s="30" t="s">
        <v>95</v>
      </c>
      <c r="C6" s="9" t="s">
        <v>15</v>
      </c>
      <c r="D6" s="9" t="s">
        <v>9</v>
      </c>
      <c r="E6" s="9" t="s">
        <v>16</v>
      </c>
    </row>
    <row r="7" spans="1:5" ht="16" x14ac:dyDescent="0.2">
      <c r="A7" s="17" t="s">
        <v>17</v>
      </c>
      <c r="B7" s="15">
        <v>1E-3</v>
      </c>
      <c r="C7" s="16">
        <v>5</v>
      </c>
      <c r="D7" s="16" t="s">
        <v>11</v>
      </c>
      <c r="E7" s="16" t="s">
        <v>18</v>
      </c>
    </row>
    <row r="8" spans="1:5" ht="16" x14ac:dyDescent="0.2">
      <c r="A8" s="10" t="s">
        <v>13</v>
      </c>
      <c r="B8" s="30" t="s">
        <v>96</v>
      </c>
      <c r="C8" s="9" t="s">
        <v>49</v>
      </c>
      <c r="D8" s="9" t="s">
        <v>9</v>
      </c>
      <c r="E8" s="9" t="s">
        <v>46</v>
      </c>
    </row>
    <row r="9" spans="1:5" x14ac:dyDescent="0.2">
      <c r="A9" s="12"/>
      <c r="B9" s="12"/>
      <c r="C9" s="12"/>
      <c r="D9" s="12"/>
      <c r="E9" s="12"/>
    </row>
    <row r="10" spans="1:5" x14ac:dyDescent="0.2">
      <c r="A10" s="12"/>
      <c r="B10" s="12"/>
      <c r="C10" s="12"/>
      <c r="D10" s="12"/>
      <c r="E10" s="12"/>
    </row>
    <row r="11" spans="1:5" x14ac:dyDescent="0.2">
      <c r="A11" s="12"/>
      <c r="B11" s="12"/>
      <c r="C11" s="12"/>
      <c r="D11" s="12"/>
      <c r="E11" s="12"/>
    </row>
    <row r="12" spans="1:5" x14ac:dyDescent="0.2">
      <c r="A12" s="12"/>
      <c r="B12" s="12"/>
      <c r="C12" s="12"/>
      <c r="D12" s="12"/>
      <c r="E12" s="12"/>
    </row>
    <row r="13" spans="1:5" x14ac:dyDescent="0.2">
      <c r="A13" s="12"/>
      <c r="B13" s="12"/>
      <c r="C13" s="12"/>
      <c r="D13" s="12"/>
      <c r="E13" s="12"/>
    </row>
    <row r="14" spans="1:5" x14ac:dyDescent="0.2">
      <c r="A14" s="12"/>
      <c r="B14" s="12"/>
      <c r="C14" s="12"/>
      <c r="D14" s="12"/>
      <c r="E14" s="12"/>
    </row>
    <row r="15" spans="1:5" x14ac:dyDescent="0.2">
      <c r="A15" s="12"/>
      <c r="B15" s="12"/>
      <c r="C15" s="12"/>
      <c r="D15" s="12"/>
      <c r="E15" s="12"/>
    </row>
    <row r="16" spans="1:5" x14ac:dyDescent="0.2">
      <c r="A16" s="12"/>
      <c r="B16" s="12"/>
      <c r="C16" s="12"/>
      <c r="D16" s="12"/>
      <c r="E16" s="12"/>
    </row>
    <row r="17" spans="1:5" x14ac:dyDescent="0.2">
      <c r="A17" s="12"/>
      <c r="B17" s="12"/>
      <c r="C17" s="12"/>
      <c r="D17" s="12"/>
      <c r="E17" s="12"/>
    </row>
    <row r="18" spans="1:5" x14ac:dyDescent="0.2">
      <c r="A18" s="12"/>
      <c r="B18" s="12"/>
      <c r="C18" s="12"/>
      <c r="D18" s="12"/>
      <c r="E18" s="12"/>
    </row>
    <row r="19" spans="1:5" x14ac:dyDescent="0.2">
      <c r="A19" s="12"/>
      <c r="B19" s="12"/>
      <c r="C19" s="12"/>
      <c r="D19" s="12"/>
      <c r="E1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80" zoomScaleNormal="80" workbookViewId="0">
      <selection activeCell="M28" sqref="M28"/>
    </sheetView>
  </sheetViews>
  <sheetFormatPr baseColWidth="10" defaultColWidth="8.83203125" defaultRowHeight="15" x14ac:dyDescent="0.2"/>
  <cols>
    <col min="1" max="1" width="21.6640625" customWidth="1"/>
    <col min="2" max="2" width="18.6640625" customWidth="1"/>
    <col min="3" max="3" width="19" customWidth="1"/>
    <col min="4" max="4" width="27.6640625" customWidth="1"/>
    <col min="5" max="5" width="53.5" customWidth="1"/>
  </cols>
  <sheetData>
    <row r="1" spans="1:5" x14ac:dyDescent="0.2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x14ac:dyDescent="0.2">
      <c r="A2" s="3" t="s">
        <v>5</v>
      </c>
      <c r="B2" s="4">
        <v>42682.606944444444</v>
      </c>
      <c r="C2" s="4">
        <v>42316.606944444444</v>
      </c>
      <c r="D2" s="4" t="s">
        <v>6</v>
      </c>
      <c r="E2" s="5" t="s">
        <v>7</v>
      </c>
    </row>
    <row r="3" spans="1:5" x14ac:dyDescent="0.2">
      <c r="A3" s="20" t="s">
        <v>8</v>
      </c>
      <c r="B3" s="13" t="str">
        <f>Location!B2</f>
        <v>TestLocation2</v>
      </c>
      <c r="C3" s="13" t="s">
        <v>45</v>
      </c>
      <c r="D3" s="13" t="s">
        <v>9</v>
      </c>
      <c r="E3" s="13" t="s">
        <v>23</v>
      </c>
    </row>
    <row r="4" spans="1:5" x14ac:dyDescent="0.2">
      <c r="A4" s="23" t="s">
        <v>91</v>
      </c>
      <c r="B4" s="5">
        <v>-1.2</v>
      </c>
      <c r="C4" s="5">
        <v>-1.2</v>
      </c>
      <c r="D4" s="5" t="s">
        <v>11</v>
      </c>
      <c r="E4" s="5" t="s">
        <v>12</v>
      </c>
    </row>
    <row r="5" spans="1:5" x14ac:dyDescent="0.2">
      <c r="A5" s="23" t="s">
        <v>85</v>
      </c>
      <c r="B5" s="13" t="s">
        <v>29</v>
      </c>
      <c r="C5" s="13" t="s">
        <v>29</v>
      </c>
      <c r="D5" s="13" t="s">
        <v>9</v>
      </c>
      <c r="E5" s="13" t="s">
        <v>69</v>
      </c>
    </row>
    <row r="6" spans="1:5" x14ac:dyDescent="0.2">
      <c r="A6" s="23" t="s">
        <v>86</v>
      </c>
      <c r="B6" s="13" t="s">
        <v>51</v>
      </c>
      <c r="C6" s="22" t="s">
        <v>32</v>
      </c>
      <c r="D6" s="22" t="s">
        <v>9</v>
      </c>
      <c r="E6" s="13" t="s">
        <v>69</v>
      </c>
    </row>
    <row r="7" spans="1:5" x14ac:dyDescent="0.2">
      <c r="A7" s="23" t="s">
        <v>87</v>
      </c>
      <c r="B7" s="13" t="s">
        <v>54</v>
      </c>
      <c r="C7" s="13" t="s">
        <v>27</v>
      </c>
      <c r="D7" s="13" t="s">
        <v>9</v>
      </c>
      <c r="E7" s="13" t="s">
        <v>69</v>
      </c>
    </row>
    <row r="8" spans="1:5" x14ac:dyDescent="0.2">
      <c r="A8" s="23" t="s">
        <v>88</v>
      </c>
      <c r="B8" s="13">
        <v>60</v>
      </c>
      <c r="C8" s="13">
        <v>60</v>
      </c>
      <c r="D8" s="13" t="s">
        <v>37</v>
      </c>
      <c r="E8" s="13" t="s">
        <v>34</v>
      </c>
    </row>
    <row r="9" spans="1:5" x14ac:dyDescent="0.2">
      <c r="A9" s="23" t="s">
        <v>89</v>
      </c>
      <c r="B9" s="13">
        <v>35</v>
      </c>
      <c r="C9" s="13">
        <v>35</v>
      </c>
      <c r="D9" s="13" t="s">
        <v>37</v>
      </c>
      <c r="E9" s="13" t="s">
        <v>35</v>
      </c>
    </row>
    <row r="10" spans="1:5" x14ac:dyDescent="0.2">
      <c r="A10" s="23" t="s">
        <v>90</v>
      </c>
      <c r="B10" s="13">
        <v>15</v>
      </c>
      <c r="C10" s="13">
        <v>15</v>
      </c>
      <c r="D10" s="13" t="s">
        <v>37</v>
      </c>
      <c r="E10" s="13" t="s">
        <v>36</v>
      </c>
    </row>
    <row r="11" spans="1:5" x14ac:dyDescent="0.2">
      <c r="A11" s="23" t="s">
        <v>84</v>
      </c>
      <c r="B11" s="13">
        <v>0.1</v>
      </c>
      <c r="C11" s="13">
        <v>0.1</v>
      </c>
      <c r="D11" s="13" t="s">
        <v>22</v>
      </c>
      <c r="E11" s="13" t="s">
        <v>38</v>
      </c>
    </row>
    <row r="12" spans="1:5" x14ac:dyDescent="0.2">
      <c r="A12" s="23" t="s">
        <v>83</v>
      </c>
      <c r="B12" s="13">
        <v>0.5</v>
      </c>
      <c r="C12" s="13">
        <v>0.5</v>
      </c>
      <c r="D12" s="13" t="s">
        <v>22</v>
      </c>
      <c r="E12" s="13" t="s">
        <v>39</v>
      </c>
    </row>
    <row r="13" spans="1:5" x14ac:dyDescent="0.2">
      <c r="A13" s="23" t="s">
        <v>82</v>
      </c>
      <c r="B13" s="13">
        <v>0.3</v>
      </c>
      <c r="C13" s="13">
        <v>0.3</v>
      </c>
      <c r="D13" s="13" t="s">
        <v>11</v>
      </c>
      <c r="E13" s="13" t="s">
        <v>50</v>
      </c>
    </row>
    <row r="14" spans="1:5" x14ac:dyDescent="0.2">
      <c r="A14" s="23" t="s">
        <v>81</v>
      </c>
      <c r="B14" s="13">
        <v>0.4</v>
      </c>
      <c r="C14" s="13">
        <v>0.4</v>
      </c>
      <c r="D14" s="13" t="s">
        <v>22</v>
      </c>
      <c r="E14" s="13" t="s">
        <v>40</v>
      </c>
    </row>
    <row r="15" spans="1:5" x14ac:dyDescent="0.2">
      <c r="A15" s="21" t="s">
        <v>41</v>
      </c>
      <c r="B15" s="5">
        <v>0.14000000000000001</v>
      </c>
      <c r="C15" s="5">
        <v>0.14000000000000001</v>
      </c>
      <c r="D15" s="5" t="s">
        <v>44</v>
      </c>
      <c r="E15" s="5" t="s">
        <v>42</v>
      </c>
    </row>
    <row r="16" spans="1:5" x14ac:dyDescent="0.2">
      <c r="A16" s="21" t="s">
        <v>93</v>
      </c>
      <c r="B16" s="4">
        <v>42682.544444444444</v>
      </c>
      <c r="C16" s="4">
        <v>42316.544444444444</v>
      </c>
      <c r="D16" s="5" t="s">
        <v>44</v>
      </c>
      <c r="E16" s="5" t="s">
        <v>43</v>
      </c>
    </row>
    <row r="17" spans="1:5" x14ac:dyDescent="0.2">
      <c r="A17" s="23" t="s">
        <v>92</v>
      </c>
      <c r="B17" s="5" t="s">
        <v>48</v>
      </c>
      <c r="C17" s="5" t="s">
        <v>48</v>
      </c>
      <c r="D17" s="5" t="s">
        <v>9</v>
      </c>
      <c r="E17" s="5" t="s"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'Drop-down lists'!$A$3:$A$21</xm:f>
          </x14:formula1>
          <xm:sqref>B5:B7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B26" sqref="B26"/>
    </sheetView>
  </sheetViews>
  <sheetFormatPr baseColWidth="10" defaultColWidth="8.83203125" defaultRowHeight="15" x14ac:dyDescent="0.2"/>
  <cols>
    <col min="1" max="1" width="17.5" customWidth="1"/>
    <col min="2" max="2" width="14.83203125" customWidth="1"/>
    <col min="3" max="4" width="15.83203125" customWidth="1"/>
    <col min="5" max="6" width="15.1640625" customWidth="1"/>
    <col min="7" max="7" width="18.1640625" customWidth="1"/>
  </cols>
  <sheetData>
    <row r="1" spans="1:7" x14ac:dyDescent="0.2">
      <c r="A1" s="26" t="s">
        <v>72</v>
      </c>
      <c r="B1" s="26" t="s">
        <v>73</v>
      </c>
      <c r="C1" s="26" t="s">
        <v>74</v>
      </c>
      <c r="D1" s="26" t="s">
        <v>75</v>
      </c>
      <c r="E1" s="26" t="s">
        <v>76</v>
      </c>
      <c r="F1" s="26" t="s">
        <v>71</v>
      </c>
      <c r="G1" s="26" t="s">
        <v>77</v>
      </c>
    </row>
    <row r="2" spans="1:7" x14ac:dyDescent="0.2">
      <c r="A2" s="28" t="str">
        <f>Location!B2</f>
        <v>TestLocation2</v>
      </c>
      <c r="B2">
        <f>Location!B4</f>
        <v>-5</v>
      </c>
      <c r="C2">
        <f>Location!B3</f>
        <v>-5</v>
      </c>
      <c r="D2">
        <f>Location!B5</f>
        <v>-50</v>
      </c>
      <c r="E2" s="26">
        <f>Location!B7</f>
        <v>1E-3</v>
      </c>
      <c r="F2" s="26" t="str">
        <f>Location!B8&amp;"; Coord source: "&amp;Location!B6</f>
        <v>Maurice the Hormone Monster; Coord source: Tarot cards</v>
      </c>
      <c r="G2" t="s">
        <v>79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zoomScale="90" zoomScaleNormal="90" workbookViewId="0">
      <selection activeCell="A9" sqref="A9"/>
    </sheetView>
  </sheetViews>
  <sheetFormatPr baseColWidth="10" defaultColWidth="8.83203125" defaultRowHeight="15" x14ac:dyDescent="0.2"/>
  <cols>
    <col min="1" max="1" width="28" customWidth="1"/>
    <col min="2" max="2" width="17.1640625" customWidth="1"/>
    <col min="3" max="3" width="16.6640625" customWidth="1"/>
    <col min="4" max="4" width="14.5" customWidth="1"/>
    <col min="5" max="5" width="15.83203125" customWidth="1"/>
    <col min="6" max="6" width="23.1640625" customWidth="1"/>
    <col min="7" max="7" width="21.5" customWidth="1"/>
  </cols>
  <sheetData>
    <row r="1" spans="1:7" ht="16" x14ac:dyDescent="0.2">
      <c r="A1" s="24" t="s">
        <v>59</v>
      </c>
      <c r="B1" s="24" t="s">
        <v>60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65</v>
      </c>
    </row>
    <row r="2" spans="1:7" x14ac:dyDescent="0.2">
      <c r="A2" t="str">
        <f>IF(ISNUMBER(Description!B4),"thawdepth_m","none")</f>
        <v>thawdepth_m</v>
      </c>
      <c r="B2" t="str">
        <f>Description!B3</f>
        <v>TestLocation2</v>
      </c>
      <c r="C2" s="25">
        <f>Description!B2</f>
        <v>42682.606944444444</v>
      </c>
      <c r="D2">
        <f>Description!B4</f>
        <v>-1.2</v>
      </c>
      <c r="F2">
        <v>0</v>
      </c>
      <c r="G2">
        <v>0</v>
      </c>
    </row>
    <row r="3" spans="1:7" x14ac:dyDescent="0.2">
      <c r="A3" t="str">
        <f>IF(ISTEXT(Description!B5),"veg_species_1","none")</f>
        <v>veg_species_1</v>
      </c>
      <c r="B3" t="str">
        <f>Description!B3</f>
        <v>TestLocation2</v>
      </c>
      <c r="C3" s="25">
        <f>Description!B2</f>
        <v>42682.606944444444</v>
      </c>
      <c r="E3" t="str">
        <f>Description!B5</f>
        <v>Spruce</v>
      </c>
      <c r="F3">
        <v>0</v>
      </c>
      <c r="G3">
        <v>0</v>
      </c>
    </row>
    <row r="4" spans="1:7" x14ac:dyDescent="0.2">
      <c r="A4" t="str">
        <f>IF(ISTEXT(Description!B6),"veg_species_2","none")</f>
        <v>veg_species_2</v>
      </c>
      <c r="B4" t="str">
        <f>Description!B3</f>
        <v>TestLocation2</v>
      </c>
      <c r="C4" s="25">
        <f>Description!B2</f>
        <v>42682.606944444444</v>
      </c>
      <c r="E4" t="str">
        <f>Description!B6</f>
        <v>Labrador tea</v>
      </c>
      <c r="F4">
        <v>0</v>
      </c>
      <c r="G4">
        <v>0</v>
      </c>
    </row>
    <row r="5" spans="1:7" x14ac:dyDescent="0.2">
      <c r="A5" t="str">
        <f>IF(ISTEXT(Description!B7),"veg_species_3","none")</f>
        <v>veg_species_3</v>
      </c>
      <c r="B5" t="str">
        <f>Description!B3</f>
        <v>TestLocation2</v>
      </c>
      <c r="C5" s="25">
        <f>Description!B2</f>
        <v>42682.606944444444</v>
      </c>
      <c r="E5" t="str">
        <f>Description!B7</f>
        <v>Crowberry</v>
      </c>
      <c r="F5">
        <v>0</v>
      </c>
      <c r="G5">
        <v>0</v>
      </c>
    </row>
    <row r="6" spans="1:7" x14ac:dyDescent="0.2">
      <c r="A6" t="str">
        <f>IF(ISNUMBER(Description!B8),"veg_species_cover_perc_1","none")</f>
        <v>veg_species_cover_perc_1</v>
      </c>
      <c r="B6" t="str">
        <f>Description!B3</f>
        <v>TestLocation2</v>
      </c>
      <c r="C6" s="25">
        <f>Description!B2</f>
        <v>42682.606944444444</v>
      </c>
      <c r="D6">
        <f>Description!B8</f>
        <v>60</v>
      </c>
      <c r="F6">
        <v>0</v>
      </c>
      <c r="G6">
        <v>0</v>
      </c>
    </row>
    <row r="7" spans="1:7" x14ac:dyDescent="0.2">
      <c r="A7" t="str">
        <f>IF(ISNUMBER(Description!B9),"veg_species_cover_perc_2","none")</f>
        <v>veg_species_cover_perc_2</v>
      </c>
      <c r="B7" t="str">
        <f>Description!B3</f>
        <v>TestLocation2</v>
      </c>
      <c r="C7" s="25">
        <f>Description!B2</f>
        <v>42682.606944444444</v>
      </c>
      <c r="D7">
        <f>Description!B9</f>
        <v>35</v>
      </c>
      <c r="F7">
        <v>0</v>
      </c>
      <c r="G7">
        <v>0</v>
      </c>
    </row>
    <row r="8" spans="1:7" x14ac:dyDescent="0.2">
      <c r="A8" t="str">
        <f>IF(ISNUMBER(Description!B10),"veg_species_cover_perc_3","none")</f>
        <v>veg_species_cover_perc_3</v>
      </c>
      <c r="B8" t="str">
        <f>Description!B3</f>
        <v>TestLocation2</v>
      </c>
      <c r="C8" s="25">
        <f>Description!B2</f>
        <v>42682.606944444444</v>
      </c>
      <c r="D8">
        <f>Description!B10</f>
        <v>15</v>
      </c>
      <c r="F8">
        <v>0</v>
      </c>
      <c r="G8">
        <v>0</v>
      </c>
    </row>
    <row r="9" spans="1:7" x14ac:dyDescent="0.2">
      <c r="A9" t="str">
        <f>IF(ISNUMBER(Description!B11),"veg_height_min_m","none")</f>
        <v>veg_height_min_m</v>
      </c>
      <c r="B9" t="str">
        <f>Description!B3</f>
        <v>TestLocation2</v>
      </c>
      <c r="C9" s="25">
        <f>Description!B2</f>
        <v>42682.606944444444</v>
      </c>
      <c r="D9">
        <f>Description!B11</f>
        <v>0.1</v>
      </c>
      <c r="F9">
        <v>0</v>
      </c>
      <c r="G9">
        <v>0</v>
      </c>
    </row>
    <row r="10" spans="1:7" x14ac:dyDescent="0.2">
      <c r="A10" t="str">
        <f>IF(ISNUMBER(Description!B12),"veg_height_max_m","none")</f>
        <v>veg_height_max_m</v>
      </c>
      <c r="B10" t="str">
        <f>Description!B3</f>
        <v>TestLocation2</v>
      </c>
      <c r="C10" s="25">
        <f>Description!B2</f>
        <v>42682.606944444444</v>
      </c>
      <c r="D10">
        <f>Description!B12</f>
        <v>0.5</v>
      </c>
      <c r="F10">
        <v>0</v>
      </c>
      <c r="G10">
        <v>0</v>
      </c>
    </row>
    <row r="11" spans="1:7" x14ac:dyDescent="0.2">
      <c r="A11" t="str">
        <f>IF(ISNUMBER(Description!B13),"veg_height_mode_m","none")</f>
        <v>veg_height_mode_m</v>
      </c>
      <c r="B11" t="str">
        <f>Description!B3</f>
        <v>TestLocation2</v>
      </c>
      <c r="C11" s="25">
        <f>Description!B2</f>
        <v>42682.606944444444</v>
      </c>
      <c r="D11">
        <f>Description!B13</f>
        <v>0.3</v>
      </c>
      <c r="F11">
        <v>0</v>
      </c>
      <c r="G11">
        <v>0</v>
      </c>
    </row>
    <row r="12" spans="1:7" x14ac:dyDescent="0.2">
      <c r="A12" t="str">
        <f>IF(ISNUMBER(Description!B14),"veg_height_avg_m","none")</f>
        <v>veg_height_avg_m</v>
      </c>
      <c r="B12" t="str">
        <f>Description!B3</f>
        <v>TestLocation2</v>
      </c>
      <c r="C12" s="25">
        <f>Description!B2</f>
        <v>42682.606944444444</v>
      </c>
      <c r="D12">
        <f>Description!B14</f>
        <v>0.4</v>
      </c>
      <c r="F12">
        <v>0</v>
      </c>
      <c r="G12">
        <v>0</v>
      </c>
    </row>
    <row r="13" spans="1:7" x14ac:dyDescent="0.2">
      <c r="A13" t="str">
        <f>IF(ISNUMBER(Description!B15),"LAI","none")</f>
        <v>LAI</v>
      </c>
      <c r="B13" t="str">
        <f>Description!B3</f>
        <v>TestLocation2</v>
      </c>
      <c r="C13" s="25">
        <f>Description!B16</f>
        <v>42682.544444444444</v>
      </c>
      <c r="D13">
        <f>Description!B15</f>
        <v>0.14000000000000001</v>
      </c>
      <c r="F13">
        <v>0</v>
      </c>
      <c r="G13">
        <v>0</v>
      </c>
    </row>
    <row r="14" spans="1:7" x14ac:dyDescent="0.2">
      <c r="A14" t="str">
        <f>IF(ISTEXT(Description!B17),"veg_comment","none")</f>
        <v>veg_comment</v>
      </c>
      <c r="B14" t="str">
        <f>Description!B3</f>
        <v>TestLocation2</v>
      </c>
      <c r="C14" s="25">
        <f>Description!B2</f>
        <v>42682.606944444444</v>
      </c>
      <c r="E14" t="str">
        <f>Description!B17</f>
        <v>Sparse vegetation</v>
      </c>
      <c r="F14">
        <v>0</v>
      </c>
      <c r="G14">
        <v>0</v>
      </c>
    </row>
    <row r="15" spans="1:7" x14ac:dyDescent="0.2">
      <c r="C15" s="25"/>
    </row>
    <row r="16" spans="1:7" x14ac:dyDescent="0.2">
      <c r="C16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1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" customWidth="1"/>
  </cols>
  <sheetData>
    <row r="1" spans="1:1" x14ac:dyDescent="0.2">
      <c r="A1" s="2" t="s">
        <v>24</v>
      </c>
    </row>
    <row r="3" spans="1:1" x14ac:dyDescent="0.2">
      <c r="A3" t="s">
        <v>52</v>
      </c>
    </row>
    <row r="4" spans="1:1" x14ac:dyDescent="0.2">
      <c r="A4" t="s">
        <v>25</v>
      </c>
    </row>
    <row r="5" spans="1:1" x14ac:dyDescent="0.2">
      <c r="A5" t="s">
        <v>26</v>
      </c>
    </row>
    <row r="6" spans="1:1" x14ac:dyDescent="0.2">
      <c r="A6" t="s">
        <v>27</v>
      </c>
    </row>
    <row r="7" spans="1:1" x14ac:dyDescent="0.2">
      <c r="A7" t="s">
        <v>28</v>
      </c>
    </row>
    <row r="8" spans="1:1" x14ac:dyDescent="0.2">
      <c r="A8" t="s">
        <v>29</v>
      </c>
    </row>
    <row r="9" spans="1:1" x14ac:dyDescent="0.2">
      <c r="A9" t="s">
        <v>30</v>
      </c>
    </row>
    <row r="10" spans="1:1" x14ac:dyDescent="0.2">
      <c r="A10" t="s">
        <v>51</v>
      </c>
    </row>
    <row r="11" spans="1:1" x14ac:dyDescent="0.2">
      <c r="A11" t="s">
        <v>31</v>
      </c>
    </row>
    <row r="12" spans="1:1" x14ac:dyDescent="0.2">
      <c r="A12" t="s">
        <v>33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58</v>
      </c>
    </row>
    <row r="18" spans="1:1" x14ac:dyDescent="0.2">
      <c r="A18" t="s">
        <v>66</v>
      </c>
    </row>
    <row r="19" spans="1:1" x14ac:dyDescent="0.2">
      <c r="A19" t="s">
        <v>67</v>
      </c>
    </row>
    <row r="20" spans="1:1" x14ac:dyDescent="0.2">
      <c r="A20" t="s">
        <v>57</v>
      </c>
    </row>
    <row r="21" spans="1:1" x14ac:dyDescent="0.2">
      <c r="A2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Description</vt:lpstr>
      <vt:lpstr>DB_format_location</vt:lpstr>
      <vt:lpstr>DB_format_manual_observation</vt:lpstr>
      <vt:lpstr>Drop-down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Stewart-jones</dc:creator>
  <cp:lastModifiedBy>Microsoft Office User</cp:lastModifiedBy>
  <dcterms:created xsi:type="dcterms:W3CDTF">2017-12-20T16:05:55Z</dcterms:created>
  <dcterms:modified xsi:type="dcterms:W3CDTF">2018-07-12T01:23:44Z</dcterms:modified>
</cp:coreProperties>
</file>