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" i="1"/>
  <c r="B30" i="2"/>
  <c r="B29"/>
  <c r="B28"/>
  <c r="N36" i="1"/>
  <c r="N37"/>
  <c r="M36"/>
  <c r="M37"/>
  <c r="N35"/>
  <c r="M35"/>
  <c r="L36"/>
  <c r="L37"/>
  <c r="L35"/>
  <c r="K36"/>
  <c r="K37"/>
  <c r="K35"/>
  <c r="G13" l="1"/>
  <c r="F13"/>
  <c r="F14"/>
  <c r="G23" l="1"/>
  <c r="G22"/>
  <c r="G21"/>
  <c r="G19"/>
  <c r="G18"/>
  <c r="G14"/>
  <c r="G11"/>
  <c r="G9"/>
  <c r="M26" l="1"/>
  <c r="M25"/>
  <c r="T30" s="1"/>
  <c r="M24"/>
  <c r="N26"/>
  <c r="Y30" s="1"/>
  <c r="N25"/>
  <c r="N24"/>
  <c r="W30" s="1"/>
  <c r="M30"/>
  <c r="P30"/>
  <c r="O30"/>
  <c r="K30"/>
  <c r="S30" l="1"/>
  <c r="L30"/>
  <c r="U30"/>
  <c r="Q30"/>
  <c r="X30"/>
</calcChain>
</file>

<file path=xl/sharedStrings.xml><?xml version="1.0" encoding="utf-8"?>
<sst xmlns="http://schemas.openxmlformats.org/spreadsheetml/2006/main" count="134" uniqueCount="98">
  <si>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</si>
  <si>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</si>
  <si>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</si>
  <si>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</si>
  <si>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</si>
  <si>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</si>
  <si>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</si>
  <si>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</si>
  <si>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</si>
  <si>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</si>
  <si>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</si>
  <si>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</si>
  <si>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</si>
  <si>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</si>
  <si>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</si>
  <si>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</si>
  <si>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</si>
  <si>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</si>
  <si>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</si>
  <si>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</si>
  <si>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</si>
  <si>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</si>
  <si>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</si>
  <si>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</si>
  <si>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</si>
  <si>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</si>
  <si>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</si>
  <si>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</si>
  <si>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</si>
  <si>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</si>
  <si>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</si>
  <si>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</si>
  <si>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</si>
  <si>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</si>
  <si>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</si>
  <si>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</si>
  <si>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</si>
  <si>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</si>
  <si>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</si>
  <si>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</si>
  <si>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</si>
  <si>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</si>
  <si>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</si>
  <si>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</si>
  <si>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</si>
  <si>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</si>
  <si>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</si>
  <si>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</si>
  <si>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</si>
  <si>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</si>
  <si>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</si>
  <si>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</si>
  <si>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</si>
  <si>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</si>
  <si>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</si>
  <si>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</si>
  <si>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</si>
  <si>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</si>
  <si>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</si>
  <si>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</si>
  <si>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</si>
  <si>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</si>
  <si>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</si>
  <si>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</si>
  <si>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</si>
  <si>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BUKIT DURI</t>
  </si>
  <si>
    <t>rata2</t>
  </si>
  <si>
    <t>max</t>
  </si>
  <si>
    <t>min</t>
  </si>
  <si>
    <t>ATK dan papan tulis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</si>
  <si>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</si>
  <si>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</si>
  <si>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</si>
  <si>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</si>
  <si>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</si>
  <si>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GEDUNG SERBAGUNA</t>
  </si>
  <si>
    <t>GANDARIA SELATAN</t>
  </si>
  <si>
    <t>PONDOK PINANG</t>
  </si>
  <si>
    <t>CIPULIR</t>
  </si>
  <si>
    <t>GROGOL SELATAN</t>
  </si>
  <si>
    <t>BALE KAMBANG</t>
  </si>
  <si>
    <t>PONDOK KELAPA</t>
  </si>
  <si>
    <t>PONDOK KOPI</t>
  </si>
  <si>
    <t>CAKUNG TIMUR</t>
  </si>
  <si>
    <t>RAWAMANGUN</t>
  </si>
  <si>
    <t>KAYU MANIS</t>
  </si>
  <si>
    <t>PEGANGSAAN</t>
  </si>
  <si>
    <t>KENARI</t>
  </si>
  <si>
    <t>TANAH TINGGI</t>
  </si>
  <si>
    <t>SERDANG</t>
  </si>
  <si>
    <t>MANGGA DUA SELATAN</t>
  </si>
  <si>
    <t>JOGLO</t>
  </si>
  <si>
    <t>KEMANGGISAN</t>
  </si>
  <si>
    <t>TOMANG</t>
  </si>
  <si>
    <t>JELAMBAR</t>
  </si>
  <si>
    <t>CENGKARENG TIMUR</t>
  </si>
  <si>
    <t xml:space="preserve">kursi </t>
  </si>
  <si>
    <t>meja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</si>
</sst>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vertical="center"/>
    </xf>
    <xf numFmtId="0" fontId="4" fillId="0" borderId="3" xfId="1" applyFont="1" applyBorder="1" applyAlignment="1">
      <alignment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topLeftCell="A13" workbookViewId="0">
      <selection activeCell="L26" sqref="L26"/>
    </sheetView>
  </sheetViews>
  <sheetFormatPr defaultRowHeight="15"/>
  <cols>
    <col min="3" max="3" width="26.140625" bestFit="1" customWidth="1"/>
    <col min="6" max="6" width="11" bestFit="1" customWidth="1"/>
    <col min="7" max="7" width="12.5703125" bestFit="1" customWidth="1"/>
    <col min="8" max="8" width="16.85546875" customWidth="1"/>
    <col min="10" max="10" width="20.28515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75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69</v>
      </c>
      <c r="D8" s="5"/>
      <c r="E8" s="5"/>
      <c r="F8" s="11"/>
      <c r="G8" s="11">
        <v>550000</v>
      </c>
      <c r="H8" s="10" t="s">
        <v>70</v>
      </c>
      <c r="I8" s="1"/>
      <c r="R8" s="1"/>
      <c r="S8" s="1"/>
      <c r="T8" s="1"/>
    </row>
    <row r="9" spans="1:20">
      <c r="A9" s="2"/>
      <c r="B9" s="5">
        <v>2</v>
      </c>
      <c r="C9" s="7" t="s">
        <v>97</v>
      </c>
      <c r="D9" s="5">
        <v>2</v>
      </c>
      <c r="E9" s="13" t="s">
        <v>30</v>
      </c>
      <c r="F9" s="11">
        <v>1800000</v>
      </c>
      <c r="G9" s="32">
        <f>D9*F9</f>
        <v>3600000</v>
      </c>
      <c r="H9" s="7" t="s">
        <v>71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96</v>
      </c>
      <c r="D10" s="5">
        <v>60</v>
      </c>
      <c r="E10" s="5" t="s">
        <v>30</v>
      </c>
      <c r="F10" s="11">
        <v>400000</v>
      </c>
      <c r="G10" s="29">
        <f>D10*F10</f>
        <v>24000000</v>
      </c>
      <c r="H10" s="10" t="s">
        <v>72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2</v>
      </c>
      <c r="E11" s="13" t="s">
        <v>30</v>
      </c>
      <c r="F11" s="11">
        <v>100000</v>
      </c>
      <c r="G11" s="32">
        <f>D11*F11</f>
        <v>200000</v>
      </c>
      <c r="H11" s="7" t="s">
        <v>71</v>
      </c>
      <c r="I11" s="1"/>
      <c r="R11" s="2"/>
      <c r="S11" s="2"/>
      <c r="T11" s="2"/>
    </row>
    <row r="12" spans="1:20">
      <c r="A12" s="2"/>
      <c r="B12" s="5"/>
      <c r="C12" s="18" t="s">
        <v>15</v>
      </c>
      <c r="D12" s="12"/>
      <c r="E12" s="5"/>
      <c r="F12" s="11"/>
      <c r="G12" s="11"/>
      <c r="H12" s="7"/>
      <c r="I12" s="1"/>
      <c r="R12" s="1"/>
      <c r="S12" s="1"/>
      <c r="T12" s="1"/>
    </row>
    <row r="13" spans="1:20">
      <c r="A13" s="1"/>
      <c r="B13" s="22">
        <v>1</v>
      </c>
      <c r="C13" s="7" t="s">
        <v>97</v>
      </c>
      <c r="D13" s="13">
        <v>2</v>
      </c>
      <c r="E13" s="13"/>
      <c r="F13" s="20">
        <f>10%*F9</f>
        <v>180000</v>
      </c>
      <c r="G13" s="11">
        <f>D13*F13</f>
        <v>360000</v>
      </c>
      <c r="H13" s="7" t="s">
        <v>73</v>
      </c>
      <c r="I13" s="1"/>
      <c r="R13" s="1"/>
      <c r="S13" s="1"/>
      <c r="T13" s="1"/>
    </row>
    <row r="14" spans="1:20">
      <c r="A14" s="1"/>
      <c r="B14" s="15">
        <v>2</v>
      </c>
      <c r="C14" s="7" t="s">
        <v>96</v>
      </c>
      <c r="D14" s="13">
        <v>60</v>
      </c>
      <c r="E14" s="13" t="s">
        <v>30</v>
      </c>
      <c r="F14" s="11">
        <f>10%*F10</f>
        <v>40000</v>
      </c>
      <c r="G14" s="11">
        <f>D14*F14</f>
        <v>2400000</v>
      </c>
      <c r="H14" s="7" t="s">
        <v>73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4"/>
      <c r="B15" s="13"/>
      <c r="C15" s="18" t="s">
        <v>16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A16" s="4"/>
      <c r="B16" s="13">
        <v>1</v>
      </c>
      <c r="C16" s="7" t="s">
        <v>74</v>
      </c>
      <c r="D16" s="5"/>
      <c r="E16" s="5"/>
      <c r="F16" s="11"/>
      <c r="G16" s="11">
        <v>500000</v>
      </c>
      <c r="H16" s="7" t="s">
        <v>73</v>
      </c>
    </row>
    <row r="17" spans="1:26">
      <c r="A17" s="2"/>
      <c r="B17" s="13">
        <v>2</v>
      </c>
      <c r="C17" s="7" t="s">
        <v>17</v>
      </c>
      <c r="D17" s="13"/>
      <c r="E17" s="13"/>
      <c r="F17" s="13"/>
      <c r="G17" s="11"/>
      <c r="H17" s="7" t="s">
        <v>71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18</v>
      </c>
      <c r="D18" s="13">
        <v>500</v>
      </c>
      <c r="E18" s="5" t="s">
        <v>19</v>
      </c>
      <c r="F18" s="11">
        <v>60000</v>
      </c>
      <c r="G18" s="11">
        <f>D18*F18</f>
        <v>30000000</v>
      </c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13</v>
      </c>
      <c r="D19" s="12">
        <v>2</v>
      </c>
      <c r="E19" s="5" t="s">
        <v>20</v>
      </c>
      <c r="F19" s="11">
        <v>75000</v>
      </c>
      <c r="G19" s="11">
        <f>D19*F19</f>
        <v>150000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>
      <c r="A20" s="2"/>
      <c r="B20" s="13">
        <v>3</v>
      </c>
      <c r="C20" s="7" t="s">
        <v>21</v>
      </c>
      <c r="D20" s="12"/>
      <c r="E20" s="5"/>
      <c r="F20" s="11"/>
      <c r="G20" s="11"/>
      <c r="H20" s="10" t="s">
        <v>70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7"/>
      <c r="C21" s="7" t="s">
        <v>23</v>
      </c>
      <c r="D21" s="5">
        <v>160</v>
      </c>
      <c r="E21" s="5" t="s">
        <v>24</v>
      </c>
      <c r="F21" s="11">
        <v>45000</v>
      </c>
      <c r="G21" s="11">
        <f>D21*F21</f>
        <v>7200000</v>
      </c>
      <c r="H21" s="17"/>
      <c r="I21" s="1"/>
      <c r="J21" s="3" t="s">
        <v>22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7"/>
      <c r="C22" s="7" t="s">
        <v>29</v>
      </c>
      <c r="D22" s="13">
        <v>1</v>
      </c>
      <c r="E22" s="5" t="s">
        <v>30</v>
      </c>
      <c r="F22" s="11">
        <v>35000</v>
      </c>
      <c r="G22" s="11">
        <f>D22*F22</f>
        <v>35000</v>
      </c>
      <c r="H22" s="17"/>
      <c r="I22" s="1"/>
      <c r="J22" s="59" t="s">
        <v>75</v>
      </c>
      <c r="K22" s="5" t="s">
        <v>25</v>
      </c>
      <c r="L22" s="5" t="s">
        <v>26</v>
      </c>
      <c r="M22" s="5" t="s">
        <v>27</v>
      </c>
      <c r="N22" s="5" t="s">
        <v>28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8"/>
      <c r="C23" s="14" t="s">
        <v>13</v>
      </c>
      <c r="D23" s="13">
        <v>2</v>
      </c>
      <c r="E23" s="15" t="s">
        <v>20</v>
      </c>
      <c r="F23" s="16">
        <v>50000</v>
      </c>
      <c r="G23" s="8">
        <f>D23*F23</f>
        <v>100000</v>
      </c>
      <c r="H23" s="17"/>
      <c r="I23" s="2"/>
      <c r="J23" s="60"/>
      <c r="K23" s="5">
        <v>1</v>
      </c>
      <c r="L23" s="5">
        <v>2</v>
      </c>
      <c r="M23" s="5">
        <v>6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2"/>
      <c r="J24" s="7" t="s">
        <v>31</v>
      </c>
      <c r="K24" s="9"/>
      <c r="L24" s="9"/>
      <c r="M24" s="9">
        <f>G13+G14+G16</f>
        <v>3260000</v>
      </c>
      <c r="N24" s="9">
        <f>G9+G11+G16+G18+G19</f>
        <v>34450000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32</v>
      </c>
      <c r="K25" s="8"/>
      <c r="L25" s="9"/>
      <c r="M25" s="9">
        <f>G8+G13+G14+G16+G21+G22+G23</f>
        <v>11145000</v>
      </c>
      <c r="N25" s="9">
        <f>G8+G9+G10+G11+G16+G18+G19+G21+G22+G23</f>
        <v>66335000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6"/>
      <c r="B26" s="25"/>
      <c r="C26" s="21"/>
      <c r="D26" s="25"/>
      <c r="E26" s="26"/>
      <c r="F26" s="27"/>
      <c r="G26" s="23"/>
      <c r="H26" s="21"/>
      <c r="I26" s="2"/>
      <c r="J26" s="7" t="s">
        <v>33</v>
      </c>
      <c r="K26" s="8"/>
      <c r="L26" s="8"/>
      <c r="M26" s="8">
        <f>G8+G13+G14+G16+G21+G22+G23</f>
        <v>11145000</v>
      </c>
      <c r="N26" s="9">
        <f>G8+G9+G10+G11+G16+G18+G19+G21+G22+G23</f>
        <v>66335000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37"/>
      <c r="C27" s="37"/>
      <c r="D27" s="37"/>
      <c r="E27" s="37"/>
      <c r="F27" s="37"/>
      <c r="G27" s="37"/>
      <c r="H27" s="37"/>
      <c r="I27" s="2"/>
      <c r="J27" s="7" t="s">
        <v>34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6"/>
      <c r="B29" s="3" t="s">
        <v>9</v>
      </c>
      <c r="C29" s="2"/>
      <c r="D29" s="2"/>
      <c r="E29" s="2"/>
      <c r="F29" s="2"/>
      <c r="G29" s="2"/>
      <c r="H29" s="2"/>
      <c r="I29" s="1"/>
      <c r="J29" s="19" t="s">
        <v>35</v>
      </c>
      <c r="K29" s="13" t="s">
        <v>36</v>
      </c>
      <c r="L29" s="13" t="s">
        <v>37</v>
      </c>
      <c r="M29" s="13" t="s">
        <v>38</v>
      </c>
      <c r="N29" s="13" t="s">
        <v>39</v>
      </c>
      <c r="O29" s="13" t="s">
        <v>40</v>
      </c>
      <c r="P29" s="13" t="s">
        <v>41</v>
      </c>
      <c r="Q29" s="13" t="s">
        <v>42</v>
      </c>
      <c r="R29" s="13" t="s">
        <v>43</v>
      </c>
      <c r="S29" s="13" t="s">
        <v>44</v>
      </c>
      <c r="T29" s="13" t="s">
        <v>45</v>
      </c>
      <c r="U29" s="13" t="s">
        <v>46</v>
      </c>
      <c r="V29" s="13" t="s">
        <v>47</v>
      </c>
      <c r="W29" s="13" t="s">
        <v>48</v>
      </c>
      <c r="X29" s="13" t="s">
        <v>49</v>
      </c>
      <c r="Y29" s="13" t="s">
        <v>50</v>
      </c>
      <c r="Z29" s="13" t="s">
        <v>51</v>
      </c>
    </row>
    <row r="30" spans="1:26">
      <c r="A30" s="21"/>
      <c r="B30" s="4" t="s">
        <v>11</v>
      </c>
      <c r="C30" s="2"/>
      <c r="D30" s="2"/>
      <c r="E30" s="2"/>
      <c r="F30" s="2"/>
      <c r="G30" s="2"/>
      <c r="H30" s="2"/>
      <c r="I30" s="1"/>
      <c r="J30" s="19" t="s">
        <v>75</v>
      </c>
      <c r="K30" s="20">
        <f>K24+K35</f>
        <v>2000000</v>
      </c>
      <c r="L30" s="20">
        <f>K25+K36</f>
        <v>2000000</v>
      </c>
      <c r="M30" s="20">
        <f>K26+K37</f>
        <v>2000000</v>
      </c>
      <c r="N30" s="20"/>
      <c r="O30" s="20">
        <f>L24+L35</f>
        <v>2100000</v>
      </c>
      <c r="P30" s="20">
        <f>L25+L36</f>
        <v>2100000</v>
      </c>
      <c r="Q30" s="20">
        <f>L26+L37</f>
        <v>2100000</v>
      </c>
      <c r="R30" s="20"/>
      <c r="S30" s="20">
        <f>M24+M35</f>
        <v>5760000</v>
      </c>
      <c r="T30" s="20">
        <f>M25+M36</f>
        <v>13645000</v>
      </c>
      <c r="U30" s="20">
        <f>M26+M37</f>
        <v>13645000</v>
      </c>
      <c r="V30" s="20"/>
      <c r="W30" s="20">
        <f>N24+N35</f>
        <v>37350000</v>
      </c>
      <c r="X30" s="20">
        <f>N25+N36</f>
        <v>69235000</v>
      </c>
      <c r="Y30" s="20">
        <f>N26+N37</f>
        <v>69235000</v>
      </c>
      <c r="Z30" s="20"/>
    </row>
    <row r="31" spans="1:26">
      <c r="A31" s="3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1"/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1"/>
      <c r="J32" s="3" t="s">
        <v>52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31"/>
      <c r="B33" s="52">
        <v>1</v>
      </c>
      <c r="C33" s="53" t="s">
        <v>12</v>
      </c>
      <c r="D33" s="53"/>
      <c r="E33" s="52"/>
      <c r="F33" s="54"/>
      <c r="G33" s="54">
        <v>2000000</v>
      </c>
      <c r="H33" s="53"/>
      <c r="I33" s="1"/>
      <c r="J33" s="59" t="s">
        <v>75</v>
      </c>
      <c r="K33" s="5" t="s">
        <v>25</v>
      </c>
      <c r="L33" s="5" t="s">
        <v>26</v>
      </c>
      <c r="M33" s="5" t="s">
        <v>27</v>
      </c>
      <c r="N33" s="5" t="s">
        <v>28</v>
      </c>
    </row>
    <row r="34" spans="1:14">
      <c r="A34" s="31"/>
      <c r="B34" s="55"/>
      <c r="C34" s="56"/>
      <c r="D34" s="55"/>
      <c r="E34" s="55"/>
      <c r="F34" s="57"/>
      <c r="G34" s="57"/>
      <c r="H34" s="58"/>
      <c r="I34" s="2"/>
      <c r="J34" s="60"/>
      <c r="K34" s="5">
        <v>1</v>
      </c>
      <c r="L34" s="5">
        <v>2</v>
      </c>
      <c r="M34" s="5">
        <v>6</v>
      </c>
      <c r="N34" s="5">
        <v>10</v>
      </c>
    </row>
    <row r="35" spans="1:14">
      <c r="A35" s="31"/>
      <c r="B35" s="24"/>
      <c r="C35" s="21"/>
      <c r="D35" s="24"/>
      <c r="E35" s="24"/>
      <c r="F35" s="31"/>
      <c r="G35" s="23"/>
      <c r="H35" s="21"/>
      <c r="I35" s="1"/>
      <c r="J35" s="7" t="s">
        <v>31</v>
      </c>
      <c r="K35" s="9">
        <f>$G$33</f>
        <v>2000000</v>
      </c>
      <c r="L35" s="9">
        <f>$G$33+(5%*$G$33)</f>
        <v>2100000</v>
      </c>
      <c r="M35" s="9">
        <f>$G$33+(25%*$G$33)</f>
        <v>2500000</v>
      </c>
      <c r="N35" s="9">
        <f>$G$33+(45%*$G$33)</f>
        <v>2900000</v>
      </c>
    </row>
    <row r="36" spans="1:14">
      <c r="A36" s="31"/>
      <c r="B36" s="24"/>
      <c r="C36" s="21"/>
      <c r="D36" s="24"/>
      <c r="E36" s="24"/>
      <c r="F36" s="23"/>
      <c r="G36" s="23"/>
      <c r="H36" s="21"/>
      <c r="I36" s="1"/>
      <c r="J36" s="7" t="s">
        <v>32</v>
      </c>
      <c r="K36" s="9">
        <f t="shared" ref="K36:K37" si="0">$G$33</f>
        <v>2000000</v>
      </c>
      <c r="L36" s="9">
        <f t="shared" ref="L36:L37" si="1">$G$33+(5%*$G$33)</f>
        <v>2100000</v>
      </c>
      <c r="M36" s="9">
        <f t="shared" ref="M36:M37" si="2">$G$33+(25%*$G$33)</f>
        <v>2500000</v>
      </c>
      <c r="N36" s="9">
        <f t="shared" ref="N36:N37" si="3">$G$33+(45%*$G$33)</f>
        <v>2900000</v>
      </c>
    </row>
    <row r="37" spans="1:14">
      <c r="A37" s="31"/>
      <c r="B37" s="1"/>
      <c r="C37" s="1"/>
      <c r="D37" s="1"/>
      <c r="E37" s="1"/>
      <c r="F37" s="1"/>
      <c r="G37" s="1"/>
      <c r="H37" s="1"/>
      <c r="I37" s="1"/>
      <c r="J37" s="7" t="s">
        <v>33</v>
      </c>
      <c r="K37" s="9">
        <f t="shared" si="0"/>
        <v>2000000</v>
      </c>
      <c r="L37" s="9">
        <f t="shared" si="1"/>
        <v>2100000</v>
      </c>
      <c r="M37" s="9">
        <f t="shared" si="2"/>
        <v>2500000</v>
      </c>
      <c r="N37" s="9">
        <f t="shared" si="3"/>
        <v>2900000</v>
      </c>
    </row>
    <row r="38" spans="1:14">
      <c r="A38" s="31"/>
      <c r="B38" s="25"/>
      <c r="C38" s="40"/>
      <c r="D38" s="24"/>
      <c r="E38" s="24"/>
      <c r="F38" s="23"/>
      <c r="G38" s="23"/>
      <c r="H38" s="21"/>
      <c r="I38" s="1"/>
      <c r="J38" s="7" t="s">
        <v>34</v>
      </c>
      <c r="K38" s="9"/>
      <c r="L38" s="9"/>
      <c r="M38" s="9"/>
      <c r="N38" s="9"/>
    </row>
    <row r="39" spans="1:14">
      <c r="A39" s="31"/>
      <c r="B39" s="25"/>
      <c r="C39" s="21"/>
      <c r="D39" s="25"/>
      <c r="E39" s="25"/>
      <c r="F39" s="25"/>
      <c r="G39" s="23"/>
      <c r="H39" s="21"/>
      <c r="I39" s="1"/>
      <c r="J39" s="1"/>
      <c r="K39" s="1"/>
      <c r="L39" s="1"/>
      <c r="M39" s="1"/>
      <c r="N39" s="1"/>
    </row>
    <row r="40" spans="1:14">
      <c r="A40" s="46"/>
      <c r="B40" s="25"/>
      <c r="C40" s="21"/>
      <c r="D40" s="25"/>
      <c r="E40" s="24"/>
      <c r="F40" s="23"/>
      <c r="G40" s="23"/>
      <c r="H40" s="21"/>
      <c r="I40" s="1"/>
      <c r="J40" s="1"/>
      <c r="K40" s="1"/>
      <c r="L40" s="1"/>
      <c r="M40" s="1"/>
      <c r="N40" s="1"/>
    </row>
    <row r="41" spans="1:14">
      <c r="A41" s="46"/>
      <c r="B41" s="25"/>
      <c r="C41" s="21"/>
      <c r="D41" s="44"/>
      <c r="E41" s="24"/>
      <c r="F41" s="23"/>
      <c r="G41" s="23"/>
      <c r="H41" s="31"/>
      <c r="I41" s="1"/>
      <c r="J41" s="1"/>
      <c r="K41" s="1"/>
      <c r="L41" s="1"/>
      <c r="M41" s="1"/>
      <c r="N41" s="1"/>
    </row>
    <row r="42" spans="1:14">
      <c r="A42" s="46"/>
      <c r="B42" s="25"/>
      <c r="C42" s="21"/>
      <c r="D42" s="44"/>
      <c r="E42" s="24"/>
      <c r="F42" s="23"/>
      <c r="G42" s="23"/>
      <c r="H42" s="21"/>
      <c r="I42" s="1"/>
      <c r="J42" s="1"/>
      <c r="K42" s="1"/>
      <c r="L42" s="1"/>
      <c r="M42" s="1"/>
      <c r="N42" s="1"/>
    </row>
    <row r="43" spans="1:14">
      <c r="A43" s="46"/>
      <c r="B43" s="21"/>
      <c r="C43" s="21"/>
      <c r="D43" s="24"/>
      <c r="E43" s="24"/>
      <c r="F43" s="23"/>
      <c r="G43" s="23"/>
      <c r="H43" s="31"/>
      <c r="I43" s="1"/>
      <c r="J43" s="3"/>
      <c r="K43" s="2"/>
      <c r="L43" s="2"/>
      <c r="M43" s="2"/>
      <c r="N43" s="1"/>
    </row>
    <row r="44" spans="1:14">
      <c r="A44" s="46"/>
      <c r="B44" s="31"/>
      <c r="C44" s="21"/>
      <c r="D44" s="25"/>
      <c r="E44" s="24"/>
      <c r="F44" s="23"/>
      <c r="G44" s="23"/>
      <c r="H44" s="31"/>
      <c r="I44" s="1"/>
      <c r="J44" s="1"/>
      <c r="K44" s="1"/>
      <c r="L44" s="1"/>
      <c r="M44" s="1"/>
      <c r="N44" s="1"/>
    </row>
    <row r="45" spans="1:14">
      <c r="A45" s="46"/>
      <c r="B45" s="46"/>
      <c r="C45" s="30"/>
      <c r="D45" s="25"/>
      <c r="E45" s="26"/>
      <c r="F45" s="27"/>
      <c r="G45" s="39"/>
      <c r="H45" s="31"/>
      <c r="I45" s="2"/>
      <c r="J45" s="1"/>
      <c r="K45" s="1"/>
      <c r="L45" s="1"/>
      <c r="M45" s="1"/>
      <c r="N45" s="1"/>
    </row>
    <row r="46" spans="1:14">
      <c r="A46" s="46"/>
      <c r="B46" s="31"/>
      <c r="C46" s="31"/>
      <c r="D46" s="31"/>
      <c r="E46" s="31"/>
      <c r="F46" s="31"/>
      <c r="G46" s="31"/>
      <c r="H46" s="31"/>
      <c r="I46" s="2"/>
      <c r="J46" s="1"/>
      <c r="K46" s="1"/>
      <c r="L46" s="1"/>
      <c r="M46" s="1"/>
      <c r="N46" s="1"/>
    </row>
    <row r="47" spans="1:14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14">
      <c r="A48" s="46"/>
      <c r="B48" s="37"/>
      <c r="C48" s="37"/>
      <c r="D48" s="37"/>
      <c r="E48" s="37"/>
      <c r="F48" s="37"/>
      <c r="G48" s="37"/>
      <c r="H48" s="37"/>
      <c r="I48" s="2"/>
      <c r="J48" s="1"/>
      <c r="K48" s="1"/>
      <c r="L48" s="1"/>
      <c r="M48" s="1"/>
      <c r="N48" s="1"/>
    </row>
    <row r="49" spans="1:13">
      <c r="A49" s="46"/>
      <c r="B49" s="25"/>
      <c r="C49" s="31"/>
      <c r="D49" s="31"/>
      <c r="E49" s="31"/>
      <c r="F49" s="31"/>
      <c r="G49" s="39"/>
      <c r="H49" s="31"/>
      <c r="I49" s="2"/>
      <c r="J49" s="1"/>
      <c r="K49" s="1"/>
      <c r="L49" s="1"/>
      <c r="M49" s="1"/>
    </row>
    <row r="50" spans="1:13">
      <c r="A50" s="46"/>
      <c r="B50" s="24"/>
      <c r="C50" s="50"/>
      <c r="D50" s="21"/>
      <c r="E50" s="21"/>
      <c r="F50" s="39"/>
      <c r="G50" s="39"/>
      <c r="H50" s="21"/>
      <c r="I50" s="2"/>
      <c r="J50" s="1"/>
      <c r="K50" s="1"/>
      <c r="L50" s="1"/>
      <c r="M50" s="1"/>
    </row>
    <row r="51" spans="1:13">
      <c r="A51" s="46"/>
      <c r="B51" s="25"/>
      <c r="C51" s="51"/>
      <c r="D51" s="31"/>
      <c r="E51" s="31"/>
      <c r="F51" s="31"/>
      <c r="G51" s="39"/>
      <c r="H51" s="31"/>
      <c r="I51" s="1"/>
      <c r="J51" s="1"/>
      <c r="K51" s="1"/>
      <c r="L51" s="1"/>
      <c r="M51" s="1"/>
    </row>
    <row r="52" spans="1:13">
      <c r="A52" s="46"/>
      <c r="B52" s="47"/>
      <c r="C52" s="31"/>
      <c r="D52" s="31"/>
      <c r="E52" s="31"/>
      <c r="F52" s="31"/>
      <c r="G52" s="31"/>
      <c r="H52" s="3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37"/>
      <c r="C54" s="37"/>
      <c r="D54" s="37"/>
      <c r="E54" s="37"/>
      <c r="F54" s="37"/>
      <c r="G54" s="37"/>
      <c r="H54" s="37"/>
      <c r="I54" s="1"/>
      <c r="J54" s="2"/>
      <c r="K54" s="2"/>
      <c r="L54" s="2"/>
      <c r="M54" s="2"/>
    </row>
    <row r="55" spans="1:13">
      <c r="A55" s="2"/>
      <c r="B55" s="21"/>
      <c r="C55" s="38"/>
      <c r="D55" s="31"/>
      <c r="E55" s="21"/>
      <c r="F55" s="39"/>
      <c r="G55" s="39"/>
      <c r="H55" s="21"/>
      <c r="I55" s="1"/>
      <c r="J55" s="2"/>
      <c r="K55" s="2"/>
      <c r="L55" s="2"/>
      <c r="M55" s="2"/>
    </row>
    <row r="56" spans="1:13">
      <c r="A56" s="2"/>
      <c r="B56" s="24"/>
      <c r="C56" s="40"/>
      <c r="D56" s="21"/>
      <c r="E56" s="21"/>
      <c r="F56" s="39"/>
      <c r="G56" s="39"/>
      <c r="H56" s="41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2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30"/>
      <c r="D60" s="25"/>
      <c r="E60" s="31"/>
      <c r="F60" s="23"/>
      <c r="G60" s="42"/>
      <c r="H60" s="31"/>
      <c r="I60" s="2"/>
      <c r="J60" s="1"/>
      <c r="K60" s="1"/>
      <c r="L60" s="1"/>
      <c r="M60" s="1"/>
    </row>
    <row r="61" spans="1:13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3" s="1" customFormat="1">
      <c r="B62" s="26"/>
      <c r="C62" s="30"/>
      <c r="D62" s="25"/>
      <c r="E62" s="31"/>
      <c r="F62" s="23"/>
      <c r="G62" s="42"/>
      <c r="H62" s="43"/>
      <c r="I62" s="2"/>
    </row>
    <row r="63" spans="1:13" s="1" customFormat="1">
      <c r="B63" s="26"/>
      <c r="C63" s="30"/>
      <c r="D63" s="25"/>
      <c r="E63" s="31"/>
      <c r="F63" s="23"/>
      <c r="G63" s="42"/>
      <c r="H63" s="31"/>
      <c r="I63" s="2"/>
    </row>
    <row r="64" spans="1:13" s="1" customFormat="1">
      <c r="B64" s="26"/>
      <c r="C64" s="30"/>
      <c r="D64" s="25"/>
      <c r="E64" s="31"/>
      <c r="F64" s="23"/>
      <c r="G64" s="42"/>
      <c r="H64" s="31"/>
      <c r="I64" s="2"/>
    </row>
    <row r="65" spans="1:13">
      <c r="A65" s="1"/>
      <c r="B65" s="31"/>
      <c r="C65" s="30"/>
      <c r="D65" s="31"/>
      <c r="E65" s="31"/>
      <c r="F65" s="31"/>
      <c r="G65" s="42"/>
      <c r="H65" s="31"/>
      <c r="I65" s="2"/>
      <c r="J65" s="1"/>
      <c r="K65" s="1"/>
      <c r="L65" s="1"/>
      <c r="M65" s="1"/>
    </row>
    <row r="66" spans="1:13">
      <c r="A66" s="1"/>
      <c r="B66" s="24"/>
      <c r="C66" s="40"/>
      <c r="D66" s="44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45"/>
      <c r="C67" s="30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30"/>
      <c r="D68" s="25"/>
      <c r="E68" s="31"/>
      <c r="F68" s="31"/>
      <c r="G68" s="23"/>
      <c r="H68" s="31"/>
    </row>
    <row r="69" spans="1:13">
      <c r="B69" s="25"/>
      <c r="C69" s="40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4"/>
      <c r="E72" s="24"/>
      <c r="F72" s="23"/>
      <c r="G72" s="23"/>
      <c r="H72" s="31"/>
    </row>
    <row r="73" spans="1:13">
      <c r="B73" s="25"/>
      <c r="C73" s="21"/>
      <c r="D73" s="44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1"/>
    </row>
    <row r="75" spans="1:13">
      <c r="B75" s="31"/>
      <c r="C75" s="21"/>
      <c r="D75" s="25"/>
      <c r="E75" s="24"/>
      <c r="F75" s="23"/>
      <c r="G75" s="23"/>
      <c r="H75" s="31"/>
    </row>
    <row r="76" spans="1:13">
      <c r="B76" s="46"/>
      <c r="C76" s="30"/>
      <c r="D76" s="25"/>
      <c r="E76" s="26"/>
      <c r="F76" s="27"/>
      <c r="G76" s="39"/>
      <c r="H76" s="31"/>
    </row>
    <row r="79" spans="1:13">
      <c r="A79" s="33" t="s">
        <v>53</v>
      </c>
    </row>
    <row r="83" spans="1:1" ht="29.25">
      <c r="A83" s="34" t="s">
        <v>54</v>
      </c>
    </row>
    <row r="84" spans="1:1" ht="23.25">
      <c r="A84" s="35" t="s">
        <v>55</v>
      </c>
    </row>
    <row r="85" spans="1:1" ht="23.25">
      <c r="A85" s="35" t="s">
        <v>56</v>
      </c>
    </row>
    <row r="86" spans="1:1" ht="23.25">
      <c r="A86" s="35" t="s">
        <v>57</v>
      </c>
    </row>
    <row r="87" spans="1:1" ht="23.25">
      <c r="A87" s="35" t="s">
        <v>58</v>
      </c>
    </row>
    <row r="88" spans="1:1" ht="23.25">
      <c r="A88" s="35" t="s">
        <v>59</v>
      </c>
    </row>
    <row r="89" spans="1:1" ht="23.25">
      <c r="A89" s="35" t="s">
        <v>60</v>
      </c>
    </row>
    <row r="90" spans="1:1" ht="23.25">
      <c r="A90" s="35" t="s">
        <v>61</v>
      </c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topLeftCell="A19" workbookViewId="0">
      <selection activeCell="B18" sqref="B18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76</v>
      </c>
      <c r="B2" s="49">
        <v>468.81150000000002</v>
      </c>
      <c r="C2" s="49">
        <v>3</v>
      </c>
    </row>
    <row r="3" spans="1:4">
      <c r="A3" t="s">
        <v>77</v>
      </c>
      <c r="B3" s="49"/>
      <c r="C3" s="49">
        <v>10</v>
      </c>
    </row>
    <row r="4" spans="1:4">
      <c r="A4" t="s">
        <v>78</v>
      </c>
      <c r="B4" s="49">
        <v>137.58349999999999</v>
      </c>
      <c r="C4" s="49">
        <v>9</v>
      </c>
    </row>
    <row r="5" spans="1:4">
      <c r="A5" t="s">
        <v>78</v>
      </c>
      <c r="B5" s="49">
        <v>45.956539999999997</v>
      </c>
      <c r="C5" s="49">
        <v>8</v>
      </c>
    </row>
    <row r="6" spans="1:4">
      <c r="A6" t="s">
        <v>78</v>
      </c>
      <c r="B6" s="49">
        <v>190.06100000000001</v>
      </c>
      <c r="C6" s="49">
        <v>8</v>
      </c>
    </row>
    <row r="7" spans="1:4">
      <c r="A7" t="s">
        <v>79</v>
      </c>
      <c r="B7" s="49">
        <v>838.08540000000005</v>
      </c>
      <c r="C7" s="49">
        <v>13</v>
      </c>
    </row>
    <row r="8" spans="1:4">
      <c r="A8" t="s">
        <v>79</v>
      </c>
      <c r="B8" s="49">
        <v>100.7871</v>
      </c>
      <c r="C8" s="49">
        <v>10</v>
      </c>
    </row>
    <row r="9" spans="1:4">
      <c r="A9" t="s">
        <v>65</v>
      </c>
      <c r="B9" s="49">
        <v>842.2944</v>
      </c>
      <c r="C9" s="49">
        <v>1</v>
      </c>
    </row>
    <row r="10" spans="1:4">
      <c r="A10" t="s">
        <v>80</v>
      </c>
      <c r="B10" s="49">
        <v>2075.973</v>
      </c>
      <c r="C10" s="49">
        <v>1</v>
      </c>
    </row>
    <row r="11" spans="1:4">
      <c r="A11" t="s">
        <v>81</v>
      </c>
      <c r="B11" s="49"/>
      <c r="C11" s="49">
        <v>7</v>
      </c>
    </row>
    <row r="12" spans="1:4">
      <c r="A12" t="s">
        <v>82</v>
      </c>
      <c r="B12" s="49">
        <v>216.15770000000001</v>
      </c>
      <c r="C12" s="49">
        <v>6</v>
      </c>
    </row>
    <row r="13" spans="1:4">
      <c r="A13" t="s">
        <v>82</v>
      </c>
      <c r="B13" s="49">
        <v>71.55762</v>
      </c>
      <c r="C13" s="49">
        <v>5</v>
      </c>
    </row>
    <row r="14" spans="1:4">
      <c r="A14" t="s">
        <v>83</v>
      </c>
      <c r="B14" s="49">
        <v>1425.2529999999999</v>
      </c>
      <c r="C14" s="49">
        <v>13</v>
      </c>
    </row>
    <row r="15" spans="1:4">
      <c r="A15" t="s">
        <v>84</v>
      </c>
      <c r="B15" s="49">
        <v>1381.7439999999999</v>
      </c>
      <c r="C15" s="49"/>
    </row>
    <row r="16" spans="1:4">
      <c r="A16" t="s">
        <v>85</v>
      </c>
      <c r="B16" s="49">
        <v>35.371580000000002</v>
      </c>
      <c r="C16" s="49">
        <v>8</v>
      </c>
    </row>
    <row r="17" spans="1:3">
      <c r="A17" t="s">
        <v>86</v>
      </c>
      <c r="B17" s="49">
        <v>135.94479999999999</v>
      </c>
      <c r="C17" s="49">
        <v>5</v>
      </c>
    </row>
    <row r="18" spans="1:3">
      <c r="A18" t="s">
        <v>87</v>
      </c>
      <c r="B18" s="49"/>
      <c r="C18" s="49"/>
    </row>
    <row r="19" spans="1:3">
      <c r="A19" t="s">
        <v>88</v>
      </c>
      <c r="B19" s="49">
        <v>127.45650000000001</v>
      </c>
      <c r="C19" s="49">
        <v>7</v>
      </c>
    </row>
    <row r="20" spans="1:3">
      <c r="A20" t="s">
        <v>89</v>
      </c>
      <c r="B20" s="49">
        <v>543.27729999999997</v>
      </c>
      <c r="C20" s="49">
        <v>3</v>
      </c>
    </row>
    <row r="21" spans="1:3">
      <c r="A21" t="s">
        <v>90</v>
      </c>
      <c r="B21">
        <v>72.746089999999995</v>
      </c>
      <c r="C21" s="49">
        <v>8</v>
      </c>
    </row>
    <row r="22" spans="1:3">
      <c r="A22" t="s">
        <v>91</v>
      </c>
      <c r="B22">
        <v>181.87299999999999</v>
      </c>
      <c r="C22" s="49">
        <v>2</v>
      </c>
    </row>
    <row r="23" spans="1:3">
      <c r="A23" t="s">
        <v>92</v>
      </c>
      <c r="B23">
        <v>1431.838</v>
      </c>
      <c r="C23" s="49">
        <v>7</v>
      </c>
    </row>
    <row r="24" spans="1:3">
      <c r="A24" t="s">
        <v>92</v>
      </c>
      <c r="B24">
        <v>959.14400000000001</v>
      </c>
      <c r="C24" s="49">
        <v>8</v>
      </c>
    </row>
    <row r="25" spans="1:3">
      <c r="A25" t="s">
        <v>93</v>
      </c>
      <c r="B25">
        <v>620.85249999999996</v>
      </c>
      <c r="C25" s="49">
        <v>3</v>
      </c>
    </row>
    <row r="26" spans="1:3">
      <c r="A26" t="s">
        <v>94</v>
      </c>
      <c r="B26">
        <v>188.23</v>
      </c>
      <c r="C26" s="49">
        <v>3</v>
      </c>
    </row>
    <row r="27" spans="1:3">
      <c r="A27" t="s">
        <v>95</v>
      </c>
      <c r="B27">
        <v>911.99170000000004</v>
      </c>
      <c r="C27" s="49">
        <v>11</v>
      </c>
    </row>
    <row r="28" spans="1:3">
      <c r="B28">
        <f>AVERAGE(B2:B27)</f>
        <v>565.34740130434784</v>
      </c>
      <c r="C28" s="1" t="s">
        <v>66</v>
      </c>
    </row>
    <row r="29" spans="1:3">
      <c r="B29">
        <f>MAX(B2:B27)</f>
        <v>2075.973</v>
      </c>
      <c r="C29" s="1" t="s">
        <v>67</v>
      </c>
    </row>
    <row r="30" spans="1:3">
      <c r="B30">
        <f>MIN(B2:B27)</f>
        <v>35.371580000000002</v>
      </c>
      <c r="C30" s="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2015-09-18T09:09:40Z</dcterms:modified>
</cp:coreProperties>
</file>