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35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32" i="1"/>
  <c r="M32"/>
  <c r="L32"/>
  <c r="N30"/>
  <c r="N31"/>
  <c r="M30"/>
  <c r="M31"/>
  <c r="N29"/>
  <c r="M29"/>
  <c r="L30"/>
  <c r="L31"/>
  <c r="L29"/>
  <c r="K32"/>
  <c r="K29" l="1"/>
  <c r="N17"/>
  <c r="N16"/>
  <c r="N15"/>
  <c r="M17"/>
  <c r="M16"/>
  <c r="M15"/>
  <c r="L17"/>
  <c r="L16"/>
  <c r="K17"/>
  <c r="K16"/>
  <c r="G12"/>
  <c r="Z23" l="1"/>
  <c r="V23"/>
  <c r="R23"/>
  <c r="N23"/>
  <c r="K31"/>
  <c r="K30"/>
  <c r="L23"/>
  <c r="L15"/>
  <c r="K15"/>
  <c r="G20"/>
  <c r="G21"/>
  <c r="G19"/>
  <c r="P23" s="1"/>
  <c r="G17"/>
  <c r="G16"/>
  <c r="M23" l="1"/>
  <c r="W23"/>
  <c r="S23"/>
  <c r="K23"/>
  <c r="T23"/>
  <c r="O23"/>
  <c r="Y23"/>
  <c r="U23"/>
  <c r="Q23"/>
  <c r="X23"/>
</calcChain>
</file>

<file path=xl/sharedStrings.xml><?xml version="1.0" encoding="utf-8"?>
<sst xmlns="http://schemas.openxmlformats.org/spreadsheetml/2006/main" count="89" uniqueCount="66">
  <si>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</si>
  <si>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</si>
  <si>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</si>
  <si>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</si>
  <si>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</si>
  <si>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</si>
  <si>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</si>
  <si>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</si>
  <si>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</si>
  <si>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</si>
  <si>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</si>
  <si>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</si>
  <si>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</si>
  <si>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</si>
  <si>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</si>
  <si>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</si>
  <si>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</si>
  <si>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</si>
  <si>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</si>
  <si>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hari</t>
  </si>
  <si>
    <t>barang dagangan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</si>
  <si>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</si>
  <si>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</si>
  <si>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</si>
  <si>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</si>
  <si>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</si>
  <si>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</si>
  <si>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</si>
  <si>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</si>
  <si>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</si>
  <si>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</si>
  <si>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</si>
  <si>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</si>
  <si>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</si>
  <si>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</si>
  <si>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</si>
  <si>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</si>
  <si>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</si>
  <si>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</si>
  <si>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</si>
  <si>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</si>
  <si>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properti hilang/tak terpakai</t>
  </si>
  <si>
    <t>properti rusak/biaya servis</t>
  </si>
  <si>
    <t>kerusakan bangunan</t>
  </si>
  <si>
    <t>lemari pendingin</t>
  </si>
  <si>
    <t>meja dan mesin kasir</t>
  </si>
  <si>
    <t>lantai keramik</t>
  </si>
  <si>
    <t>keramik</t>
  </si>
  <si>
    <t>pekerja</t>
  </si>
  <si>
    <t>cat tembok</t>
  </si>
  <si>
    <t>cat dasar/penutup</t>
  </si>
  <si>
    <t>rol cat</t>
  </si>
  <si>
    <t>m2</t>
  </si>
  <si>
    <t>Oh</t>
  </si>
  <si>
    <t xml:space="preserve">kg </t>
  </si>
  <si>
    <t>Bh</t>
  </si>
  <si>
    <t>rak-rak</t>
  </si>
  <si>
    <t>kebersihan</t>
  </si>
  <si>
    <t>plastik kemas dll</t>
  </si>
  <si>
    <t>HYPERMARKET</t>
  </si>
  <si>
    <t>Hypermarket</t>
  </si>
  <si>
    <t>setiap 71-150 s/d &gt;150 cm</t>
  </si>
  <si>
    <t>mulai durasi &gt;8 hari</t>
  </si>
  <si>
    <t>mulai 71-150 dgn durasi 5-8 hari</t>
  </si>
  <si>
    <t>semua kelas banjir</t>
  </si>
  <si>
    <t>terdampak sebesar 20% dari pendapatan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</si>
</sst>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0" fontId="2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0" fillId="0" borderId="0" xfId="0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0" fontId="1" fillId="0" borderId="2" xfId="1" applyBorder="1"/>
    <xf numFmtId="0" fontId="0" fillId="0" borderId="2" xfId="0" applyFill="1" applyBorder="1"/>
    <xf numFmtId="0" fontId="6" fillId="0" borderId="0" xfId="1" applyFont="1"/>
    <xf numFmtId="164" fontId="0" fillId="0" borderId="0" xfId="0" applyNumberFormat="1"/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2" xfId="0" applyFont="1" applyBorder="1" applyAlignment="1">
      <alignment wrapText="1"/>
    </xf>
    <xf numFmtId="0" fontId="3" fillId="0" borderId="2" xfId="0" applyFont="1" applyBorder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3"/>
  <sheetViews>
    <sheetView tabSelected="1" topLeftCell="A7" workbookViewId="0">
      <selection activeCell="L32" sqref="L32"/>
    </sheetView>
  </sheetViews>
  <sheetFormatPr defaultRowHeight="15"/>
  <cols>
    <col min="2" max="2" width="5.85546875" customWidth="1"/>
    <col min="3" max="3" width="24.140625" bestFit="1" customWidth="1"/>
    <col min="6" max="6" width="13.28515625" bestFit="1" customWidth="1"/>
    <col min="7" max="7" width="12" bestFit="1" customWidth="1"/>
    <col min="8" max="8" width="16.85546875" bestFit="1" customWidth="1"/>
    <col min="10" max="10" width="12.8554687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1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30" t="s">
        <v>59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4"/>
      <c r="C7" s="7" t="s">
        <v>41</v>
      </c>
      <c r="D7" s="6"/>
      <c r="E7" s="6"/>
      <c r="F7" s="8"/>
      <c r="H7" s="6"/>
    </row>
    <row r="8" spans="1:20" ht="24.75">
      <c r="A8" s="1"/>
      <c r="B8" s="4">
        <v>1</v>
      </c>
      <c r="C8" s="17" t="s">
        <v>20</v>
      </c>
      <c r="D8" s="6"/>
      <c r="E8" s="6"/>
      <c r="F8" s="8"/>
      <c r="G8" s="8">
        <v>30000000</v>
      </c>
      <c r="H8" s="10" t="s">
        <v>61</v>
      </c>
    </row>
    <row r="9" spans="1:20" ht="24.75">
      <c r="A9" s="1"/>
      <c r="B9" s="13">
        <v>2</v>
      </c>
      <c r="C9" s="29" t="s">
        <v>56</v>
      </c>
      <c r="D9" s="17"/>
      <c r="E9" s="17"/>
      <c r="F9" s="17"/>
      <c r="G9" s="8">
        <v>10000000</v>
      </c>
      <c r="H9" s="34" t="s">
        <v>62</v>
      </c>
    </row>
    <row r="10" spans="1:20" ht="24.75">
      <c r="A10" s="1"/>
      <c r="B10" s="13">
        <v>3</v>
      </c>
      <c r="C10" s="17" t="s">
        <v>58</v>
      </c>
      <c r="D10" s="17"/>
      <c r="E10" s="17"/>
      <c r="F10" s="17"/>
      <c r="G10" s="8">
        <v>5000000</v>
      </c>
      <c r="H10" s="10" t="s">
        <v>61</v>
      </c>
    </row>
    <row r="11" spans="1:20">
      <c r="A11" s="1"/>
      <c r="B11" s="4"/>
      <c r="C11" s="7" t="s">
        <v>42</v>
      </c>
      <c r="D11" s="4"/>
      <c r="E11" s="4"/>
      <c r="F11" s="11"/>
      <c r="G11" s="11"/>
      <c r="H11" s="6"/>
      <c r="P11" s="2"/>
      <c r="Q11" s="1"/>
      <c r="R11" s="1"/>
      <c r="S11" s="1"/>
      <c r="T11" s="1"/>
    </row>
    <row r="12" spans="1:20" ht="28.5" customHeight="1">
      <c r="A12" s="1"/>
      <c r="B12" s="4">
        <v>1</v>
      </c>
      <c r="C12" s="17" t="s">
        <v>45</v>
      </c>
      <c r="D12" s="4">
        <v>10</v>
      </c>
      <c r="E12" s="4" t="s">
        <v>55</v>
      </c>
      <c r="F12" s="11">
        <v>1000000</v>
      </c>
      <c r="G12" s="31">
        <f>D12*F12</f>
        <v>10000000</v>
      </c>
      <c r="H12" s="10" t="s">
        <v>63</v>
      </c>
      <c r="J12" s="2" t="s">
        <v>2</v>
      </c>
      <c r="K12" s="1"/>
      <c r="L12" s="1"/>
      <c r="M12" s="1"/>
      <c r="N12" s="1"/>
    </row>
    <row r="13" spans="1:20">
      <c r="B13" s="4">
        <v>2</v>
      </c>
      <c r="C13" s="17" t="s">
        <v>44</v>
      </c>
      <c r="D13" s="12"/>
      <c r="E13" s="4"/>
      <c r="F13" s="11"/>
      <c r="G13" s="11">
        <v>25000000</v>
      </c>
      <c r="H13" s="10" t="s">
        <v>64</v>
      </c>
      <c r="J13" s="32" t="s">
        <v>60</v>
      </c>
      <c r="K13" s="4" t="s">
        <v>4</v>
      </c>
      <c r="L13" s="4" t="s">
        <v>5</v>
      </c>
      <c r="M13" s="4" t="s">
        <v>6</v>
      </c>
      <c r="N13" s="4" t="s">
        <v>7</v>
      </c>
    </row>
    <row r="14" spans="1:20">
      <c r="B14" s="13"/>
      <c r="C14" s="18" t="s">
        <v>43</v>
      </c>
      <c r="D14" s="13"/>
      <c r="E14" s="15"/>
      <c r="F14" s="16"/>
      <c r="G14" s="11"/>
      <c r="H14" s="17"/>
      <c r="J14" s="33"/>
      <c r="K14" s="4">
        <v>1</v>
      </c>
      <c r="L14" s="4">
        <v>2</v>
      </c>
      <c r="M14" s="4">
        <v>4</v>
      </c>
      <c r="N14" s="4">
        <v>10</v>
      </c>
    </row>
    <row r="15" spans="1:20">
      <c r="A15" s="3"/>
      <c r="B15" s="13">
        <v>1</v>
      </c>
      <c r="C15" s="6" t="s">
        <v>46</v>
      </c>
      <c r="D15" s="13"/>
      <c r="E15" s="13"/>
      <c r="F15" s="13"/>
      <c r="G15" s="11"/>
      <c r="H15" s="35" t="s">
        <v>62</v>
      </c>
      <c r="J15" s="6" t="s">
        <v>15</v>
      </c>
      <c r="K15" s="9">
        <f>G13</f>
        <v>25000000</v>
      </c>
      <c r="L15" s="9">
        <f>G13</f>
        <v>25000000</v>
      </c>
      <c r="M15" s="9">
        <f>G13</f>
        <v>25000000</v>
      </c>
      <c r="N15" s="9">
        <f>G9+G13+G16+G17</f>
        <v>44150000</v>
      </c>
    </row>
    <row r="16" spans="1:20">
      <c r="A16" s="1"/>
      <c r="B16" s="13"/>
      <c r="C16" s="6" t="s">
        <v>47</v>
      </c>
      <c r="D16" s="13">
        <v>150</v>
      </c>
      <c r="E16" s="4" t="s">
        <v>52</v>
      </c>
      <c r="F16" s="11">
        <v>60000</v>
      </c>
      <c r="G16" s="11">
        <f>D16*F16</f>
        <v>9000000</v>
      </c>
      <c r="H16" s="17"/>
      <c r="J16" s="6" t="s">
        <v>16</v>
      </c>
      <c r="K16" s="8">
        <f>G8+G10+G13</f>
        <v>60000000</v>
      </c>
      <c r="L16" s="9">
        <f>G8+G10+G13</f>
        <v>60000000</v>
      </c>
      <c r="M16" s="9">
        <f>G8+G10+G12+G13+G19+G20+G21</f>
        <v>70315000</v>
      </c>
      <c r="N16" s="9">
        <f>G8+G9+G10+G12+G13+G16+G17+G19+G20+G21</f>
        <v>89465000</v>
      </c>
    </row>
    <row r="17" spans="1:26">
      <c r="A17" s="1"/>
      <c r="B17" s="13"/>
      <c r="C17" s="6" t="s">
        <v>48</v>
      </c>
      <c r="D17" s="12">
        <v>2</v>
      </c>
      <c r="E17" s="4" t="s">
        <v>53</v>
      </c>
      <c r="F17" s="11">
        <v>75000</v>
      </c>
      <c r="G17" s="11">
        <f>D17*F17</f>
        <v>150000</v>
      </c>
      <c r="H17" s="17"/>
      <c r="J17" s="6" t="s">
        <v>17</v>
      </c>
      <c r="K17" s="8">
        <f>G8+G10+G13</f>
        <v>60000000</v>
      </c>
      <c r="L17" s="8">
        <f>G8+G10+G13</f>
        <v>60000000</v>
      </c>
      <c r="M17" s="8">
        <f>G8+G10+G12+G13+G19+G20+G21</f>
        <v>70315000</v>
      </c>
      <c r="N17" s="8">
        <f>G8+G9+G10+G12+G13+G16+G17+G19+G20+G21</f>
        <v>89465000</v>
      </c>
    </row>
    <row r="18" spans="1:26" ht="26.25" customHeight="1">
      <c r="A18" s="1"/>
      <c r="B18" s="13">
        <v>2</v>
      </c>
      <c r="C18" s="6" t="s">
        <v>49</v>
      </c>
      <c r="D18" s="12"/>
      <c r="E18" s="4"/>
      <c r="F18" s="11"/>
      <c r="G18" s="11"/>
      <c r="H18" s="34" t="s">
        <v>63</v>
      </c>
      <c r="J18" s="6" t="s">
        <v>18</v>
      </c>
      <c r="K18" s="8"/>
      <c r="L18" s="8"/>
      <c r="M18" s="8"/>
      <c r="N18" s="8"/>
    </row>
    <row r="19" spans="1:26">
      <c r="A19" s="1"/>
      <c r="B19" s="6"/>
      <c r="C19" s="6" t="s">
        <v>50</v>
      </c>
      <c r="D19" s="4">
        <v>4</v>
      </c>
      <c r="E19" s="4" t="s">
        <v>54</v>
      </c>
      <c r="F19" s="11">
        <v>45000</v>
      </c>
      <c r="G19" s="8">
        <f>D19*F19</f>
        <v>180000</v>
      </c>
      <c r="H19" s="6"/>
    </row>
    <row r="20" spans="1:26">
      <c r="A20" s="1"/>
      <c r="B20" s="17"/>
      <c r="C20" s="6" t="s">
        <v>51</v>
      </c>
      <c r="D20" s="13">
        <v>1</v>
      </c>
      <c r="E20" s="4" t="s">
        <v>55</v>
      </c>
      <c r="F20" s="11">
        <v>35000</v>
      </c>
      <c r="G20" s="8">
        <f t="shared" ref="G20:G21" si="0">D20*F20</f>
        <v>35000</v>
      </c>
      <c r="H20" s="17"/>
    </row>
    <row r="21" spans="1:26">
      <c r="A21" s="1"/>
      <c r="B21" s="28"/>
      <c r="C21" s="14" t="s">
        <v>48</v>
      </c>
      <c r="D21" s="13">
        <v>2</v>
      </c>
      <c r="E21" s="15" t="s">
        <v>53</v>
      </c>
      <c r="F21" s="16">
        <v>50000</v>
      </c>
      <c r="G21" s="8">
        <f t="shared" si="0"/>
        <v>100000</v>
      </c>
      <c r="H21" s="17"/>
    </row>
    <row r="22" spans="1:26" ht="30">
      <c r="I22" s="1"/>
      <c r="J22" s="19" t="s">
        <v>21</v>
      </c>
      <c r="K22" s="13" t="s">
        <v>22</v>
      </c>
      <c r="L22" s="13" t="s">
        <v>23</v>
      </c>
      <c r="M22" s="13" t="s">
        <v>24</v>
      </c>
      <c r="N22" s="13" t="s">
        <v>25</v>
      </c>
      <c r="O22" s="13" t="s">
        <v>26</v>
      </c>
      <c r="P22" s="13" t="s">
        <v>27</v>
      </c>
      <c r="Q22" s="13" t="s">
        <v>28</v>
      </c>
      <c r="R22" s="13" t="s">
        <v>29</v>
      </c>
      <c r="S22" s="13" t="s">
        <v>30</v>
      </c>
      <c r="T22" s="13" t="s">
        <v>31</v>
      </c>
      <c r="U22" s="13" t="s">
        <v>32</v>
      </c>
      <c r="V22" s="13" t="s">
        <v>33</v>
      </c>
      <c r="W22" s="13" t="s">
        <v>34</v>
      </c>
      <c r="X22" s="13" t="s">
        <v>35</v>
      </c>
      <c r="Y22" s="13" t="s">
        <v>36</v>
      </c>
      <c r="Z22" s="13" t="s">
        <v>37</v>
      </c>
    </row>
    <row r="23" spans="1:26">
      <c r="I23" s="1"/>
      <c r="J23" s="19" t="s">
        <v>60</v>
      </c>
      <c r="K23" s="20">
        <f>K15+K29</f>
        <v>55000000</v>
      </c>
      <c r="L23" s="20">
        <f>K16+K30</f>
        <v>90000000</v>
      </c>
      <c r="M23" s="20">
        <f>K17+K31</f>
        <v>90000000</v>
      </c>
      <c r="N23" s="20">
        <f>K18+K32</f>
        <v>3000000</v>
      </c>
      <c r="O23" s="20">
        <f>L15+L29</f>
        <v>56500000</v>
      </c>
      <c r="P23" s="20">
        <f>L16+L30</f>
        <v>91500000</v>
      </c>
      <c r="Q23" s="20">
        <f>L17+L31</f>
        <v>91500000</v>
      </c>
      <c r="R23" s="20">
        <f>L18+L32</f>
        <v>3150000</v>
      </c>
      <c r="S23" s="20">
        <f>M15+M29</f>
        <v>62500000</v>
      </c>
      <c r="T23" s="20">
        <f>M16+M30</f>
        <v>107815000</v>
      </c>
      <c r="U23" s="20">
        <f>M17+M31</f>
        <v>107815000</v>
      </c>
      <c r="V23" s="20">
        <f>M18+M32</f>
        <v>3750000</v>
      </c>
      <c r="W23" s="20">
        <f>N15+N29</f>
        <v>87650000</v>
      </c>
      <c r="X23" s="20">
        <f>N16+N30</f>
        <v>132965000</v>
      </c>
      <c r="Y23" s="20">
        <f>N17+N31</f>
        <v>132965000</v>
      </c>
      <c r="Z23" s="20">
        <f>N18+N32</f>
        <v>4350000</v>
      </c>
    </row>
    <row r="25" spans="1:26">
      <c r="I25" s="1"/>
    </row>
    <row r="26" spans="1:26">
      <c r="A26" s="1"/>
      <c r="B26" s="2" t="s">
        <v>38</v>
      </c>
      <c r="C26" s="1"/>
      <c r="D26" s="1"/>
      <c r="E26" s="1"/>
      <c r="F26" s="1"/>
      <c r="G26" s="1"/>
      <c r="H26" s="1"/>
      <c r="I26" s="1"/>
      <c r="J26" s="2" t="s">
        <v>3</v>
      </c>
      <c r="K26" s="1"/>
      <c r="L26" s="1"/>
      <c r="M26" s="1"/>
      <c r="N26" s="1"/>
    </row>
    <row r="27" spans="1:26">
      <c r="A27" s="1"/>
      <c r="B27" s="3" t="s">
        <v>39</v>
      </c>
      <c r="C27" s="1"/>
      <c r="D27" s="1"/>
      <c r="E27" s="1"/>
      <c r="F27" s="1"/>
      <c r="G27" s="1"/>
      <c r="H27" s="1"/>
      <c r="I27" s="1"/>
      <c r="J27" s="32" t="s">
        <v>60</v>
      </c>
      <c r="K27" s="4" t="s">
        <v>4</v>
      </c>
      <c r="L27" s="4" t="s">
        <v>5</v>
      </c>
      <c r="M27" s="4" t="s">
        <v>6</v>
      </c>
      <c r="N27" s="4" t="s">
        <v>7</v>
      </c>
    </row>
    <row r="28" spans="1:26">
      <c r="A28" s="1"/>
      <c r="I28" s="1"/>
      <c r="J28" s="33"/>
      <c r="K28" s="4">
        <v>1</v>
      </c>
      <c r="L28" s="4">
        <v>2</v>
      </c>
      <c r="M28" s="4">
        <v>4</v>
      </c>
      <c r="N28" s="4">
        <v>10</v>
      </c>
    </row>
    <row r="29" spans="1:26">
      <c r="A29" s="1"/>
      <c r="B29" s="5" t="s">
        <v>8</v>
      </c>
      <c r="C29" s="5" t="s">
        <v>9</v>
      </c>
      <c r="D29" s="5" t="s">
        <v>10</v>
      </c>
      <c r="E29" s="5" t="s">
        <v>11</v>
      </c>
      <c r="F29" s="5" t="s">
        <v>12</v>
      </c>
      <c r="G29" s="5" t="s">
        <v>13</v>
      </c>
      <c r="H29" s="5" t="s">
        <v>14</v>
      </c>
      <c r="I29" s="1"/>
      <c r="J29" s="6" t="s">
        <v>15</v>
      </c>
      <c r="K29" s="9">
        <f>F30+F31</f>
        <v>30000000</v>
      </c>
      <c r="L29" s="9">
        <f>$F$30+$F$31+(5%*($F$30+$F$31))</f>
        <v>31500000</v>
      </c>
      <c r="M29" s="9">
        <f>$F$30+$F$31+(25%*($F$30+$F$31))</f>
        <v>37500000</v>
      </c>
      <c r="N29" s="9">
        <f>$F$30+$F$31+(45%*($F$30+$F$31))</f>
        <v>43500000</v>
      </c>
    </row>
    <row r="30" spans="1:26" ht="36.75">
      <c r="A30" s="1"/>
      <c r="B30" s="4">
        <v>1</v>
      </c>
      <c r="C30" s="6" t="s">
        <v>40</v>
      </c>
      <c r="D30" s="6"/>
      <c r="E30" s="4" t="s">
        <v>19</v>
      </c>
      <c r="F30" s="8">
        <v>15000000</v>
      </c>
      <c r="G30" s="8"/>
      <c r="H30" s="10" t="s">
        <v>65</v>
      </c>
      <c r="I30" s="1"/>
      <c r="J30" s="6" t="s">
        <v>16</v>
      </c>
      <c r="K30" s="9">
        <f>F30+F31</f>
        <v>30000000</v>
      </c>
      <c r="L30" s="9">
        <f t="shared" ref="L30:L31" si="1">$F$30+$F$31+(5%*($F$30+$F$31))</f>
        <v>31500000</v>
      </c>
      <c r="M30" s="9">
        <f t="shared" ref="M30:M31" si="2">$F$30+$F$31+(25%*($F$30+$F$31))</f>
        <v>37500000</v>
      </c>
      <c r="N30" s="9">
        <f t="shared" ref="N30:N31" si="3">$F$30+$F$31+(45%*($F$30+$F$31))</f>
        <v>43500000</v>
      </c>
    </row>
    <row r="31" spans="1:26">
      <c r="A31" s="1"/>
      <c r="B31" s="4">
        <v>2</v>
      </c>
      <c r="C31" s="6" t="s">
        <v>57</v>
      </c>
      <c r="D31" s="6"/>
      <c r="E31" s="6"/>
      <c r="F31" s="8">
        <v>15000000</v>
      </c>
      <c r="G31" s="8"/>
      <c r="H31" s="10"/>
      <c r="I31" s="1"/>
      <c r="J31" s="6" t="s">
        <v>17</v>
      </c>
      <c r="K31" s="9">
        <f>F30+F31</f>
        <v>30000000</v>
      </c>
      <c r="L31" s="9">
        <f t="shared" si="1"/>
        <v>31500000</v>
      </c>
      <c r="M31" s="9">
        <f t="shared" si="2"/>
        <v>37500000</v>
      </c>
      <c r="N31" s="9">
        <f t="shared" si="3"/>
        <v>43500000</v>
      </c>
    </row>
    <row r="32" spans="1:26">
      <c r="A32" s="1"/>
      <c r="B32" s="1"/>
      <c r="J32" s="6" t="s">
        <v>18</v>
      </c>
      <c r="K32" s="9">
        <f>20%*F30</f>
        <v>3000000</v>
      </c>
      <c r="L32" s="8">
        <f>(20%*$F$30)+(5%*20%*$F$30)</f>
        <v>3150000</v>
      </c>
      <c r="M32" s="8">
        <f>(20%*$F$30)+(25%*20%*$F$30)</f>
        <v>3750000</v>
      </c>
      <c r="N32" s="8">
        <f>(20%*$F$30)+(45%*20%*$F$30)</f>
        <v>4350000</v>
      </c>
    </row>
    <row r="33" spans="1:13">
      <c r="A33" s="3"/>
      <c r="B33" s="1"/>
    </row>
    <row r="34" spans="1:13">
      <c r="B34" s="1"/>
    </row>
    <row r="42" spans="1:13">
      <c r="B42" s="21"/>
      <c r="C42" s="22"/>
      <c r="D42" s="21"/>
      <c r="E42" s="21"/>
      <c r="F42" s="23"/>
      <c r="G42" s="23"/>
      <c r="H42" s="21"/>
    </row>
    <row r="43" spans="1:13">
      <c r="A43" s="1"/>
      <c r="J43" s="2"/>
      <c r="K43" s="1"/>
      <c r="L43" s="1"/>
      <c r="M43" s="1"/>
    </row>
    <row r="44" spans="1:13">
      <c r="A44" s="1"/>
      <c r="I44" s="1"/>
    </row>
    <row r="45" spans="1:13">
      <c r="A45" s="1"/>
      <c r="I45" s="1"/>
    </row>
    <row r="46" spans="1:13">
      <c r="A46" s="1"/>
      <c r="I46" s="1"/>
    </row>
    <row r="47" spans="1:13">
      <c r="A47" s="1"/>
      <c r="I47" s="1"/>
    </row>
    <row r="48" spans="1:13">
      <c r="A48" s="1"/>
      <c r="I48" s="1"/>
    </row>
    <row r="49" spans="1:13">
      <c r="A49" s="1"/>
      <c r="B49" s="26"/>
      <c r="C49" s="21"/>
      <c r="D49" s="21"/>
      <c r="E49" s="21"/>
      <c r="F49" s="23"/>
      <c r="G49" s="25"/>
      <c r="H49" s="21"/>
      <c r="I49" s="1"/>
    </row>
    <row r="50" spans="1:13">
      <c r="A50" s="1"/>
    </row>
    <row r="51" spans="1:13">
      <c r="A51" s="1"/>
    </row>
    <row r="52" spans="1:13">
      <c r="A52" s="1"/>
    </row>
    <row r="53" spans="1:13">
      <c r="A53" s="3"/>
    </row>
    <row r="54" spans="1:13">
      <c r="A54" s="1"/>
      <c r="J54" s="1"/>
      <c r="K54" s="1"/>
      <c r="L54" s="1"/>
      <c r="M54" s="1"/>
    </row>
    <row r="55" spans="1:13">
      <c r="A55" s="1"/>
      <c r="J55" s="1"/>
      <c r="K55" s="1"/>
      <c r="L55" s="1"/>
      <c r="M55" s="1"/>
    </row>
    <row r="56" spans="1:13">
      <c r="A56" s="1"/>
      <c r="J56" s="1"/>
      <c r="K56" s="1"/>
      <c r="L56" s="1"/>
      <c r="M56" s="1"/>
    </row>
    <row r="57" spans="1:13">
      <c r="A57" s="1"/>
      <c r="I57" s="1"/>
    </row>
    <row r="58" spans="1:13">
      <c r="I58" s="1"/>
    </row>
    <row r="59" spans="1:13">
      <c r="B59" s="24"/>
      <c r="C59" s="21"/>
      <c r="D59" s="21"/>
      <c r="E59" s="21"/>
      <c r="F59" s="21"/>
      <c r="G59" s="25"/>
      <c r="H59" s="21"/>
      <c r="I59" s="1"/>
    </row>
    <row r="60" spans="1:13">
      <c r="B60" s="21"/>
      <c r="C60" s="21"/>
      <c r="D60" s="21"/>
      <c r="E60" s="21"/>
      <c r="F60" s="23"/>
      <c r="G60" s="23"/>
      <c r="H60" s="27"/>
      <c r="I60" s="1"/>
    </row>
    <row r="61" spans="1:13">
      <c r="B61" s="21"/>
      <c r="C61" s="21"/>
      <c r="D61" s="21"/>
      <c r="E61" s="21"/>
      <c r="F61" s="23"/>
      <c r="G61" s="23"/>
      <c r="H61" s="21"/>
      <c r="I61" s="1"/>
    </row>
    <row r="62" spans="1:13">
      <c r="B62" s="21"/>
      <c r="C62" s="21"/>
      <c r="D62" s="21"/>
      <c r="E62" s="21"/>
      <c r="F62" s="23"/>
      <c r="G62" s="23"/>
      <c r="H62" s="21"/>
      <c r="I62" s="1"/>
    </row>
    <row r="63" spans="1:13">
      <c r="C63" s="21"/>
      <c r="D63" s="21"/>
      <c r="E63" s="21"/>
      <c r="F63" s="23"/>
      <c r="G63" s="23"/>
      <c r="H63" s="21"/>
    </row>
  </sheetData>
  <mergeCells count="2">
    <mergeCell ref="J13:J14"/>
    <mergeCell ref="J27:J2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2015-08-13T06:14:36Z</dcterms:created>
  <dcterms:modified xsi:type="dcterms:W3CDTF">2015-09-09T07:39:15Z</dcterms:modified>
</cp:coreProperties>
</file>