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stimasi kerugian aset ( 18 September)\"/>
    </mc:Choice>
  </mc:AlternateContent>
  <bookViews>
    <workbookView xWindow="240" yWindow="150" windowWidth="20055" windowHeight="7935"/>
  </bookViews>
  <sheets>
    <sheet name="versi 2" sheetId="2" r:id="rId1"/>
    <sheet name="link" sheetId="3" r:id="rId2"/>
  </sheets>
  <calcPr calcId="152511"/>
</workbook>
</file>

<file path=xl/calcChain.xml><?xml version="1.0" encoding="utf-8"?>
<calcChain xmlns="http://schemas.openxmlformats.org/spreadsheetml/2006/main">
  <c r="M32" i="2" l="1"/>
  <c r="L32" i="2"/>
  <c r="M33" i="2"/>
  <c r="J32" i="2" l="1"/>
  <c r="Y39" i="2"/>
  <c r="U39" i="2"/>
  <c r="R39" i="2"/>
  <c r="Q39" i="2"/>
  <c r="P39" i="2"/>
  <c r="M39" i="2"/>
  <c r="O39" i="2"/>
  <c r="N39" i="2"/>
  <c r="L39" i="2"/>
  <c r="K39" i="2"/>
  <c r="J39" i="2"/>
  <c r="M47" i="2"/>
  <c r="M46" i="2"/>
  <c r="M45" i="2"/>
  <c r="L47" i="2"/>
  <c r="L46" i="2"/>
  <c r="L45" i="2"/>
  <c r="K47" i="2"/>
  <c r="K46" i="2"/>
  <c r="K45" i="2"/>
  <c r="J47" i="2" l="1"/>
  <c r="J46" i="2"/>
  <c r="J45" i="2"/>
  <c r="K34" i="2"/>
  <c r="K33" i="2"/>
  <c r="J34" i="2"/>
  <c r="J33" i="2"/>
  <c r="K32" i="2"/>
  <c r="N12" i="2" l="1"/>
  <c r="E115" i="2" l="1"/>
  <c r="F115" i="2" s="1"/>
  <c r="E76" i="2"/>
  <c r="F72" i="2"/>
  <c r="E75" i="2"/>
  <c r="E74" i="2"/>
  <c r="E114" i="2"/>
  <c r="F114" i="2" s="1"/>
  <c r="F45" i="2"/>
  <c r="E51" i="2" l="1"/>
  <c r="F51" i="2" s="1"/>
  <c r="E50" i="2"/>
  <c r="F50" i="2" s="1"/>
  <c r="E49" i="2"/>
  <c r="F49" i="2" s="1"/>
  <c r="F41" i="2"/>
  <c r="F123" i="2"/>
  <c r="F122" i="2"/>
  <c r="F121" i="2"/>
  <c r="F119" i="2"/>
  <c r="F118" i="2"/>
  <c r="F112" i="2"/>
  <c r="F111" i="2"/>
  <c r="F104" i="2"/>
  <c r="F103" i="2"/>
  <c r="F102" i="2"/>
  <c r="F100" i="2"/>
  <c r="F99" i="2"/>
  <c r="F96" i="2"/>
  <c r="F95" i="2"/>
  <c r="F93" i="2"/>
  <c r="F92" i="2"/>
  <c r="F84" i="2"/>
  <c r="F83" i="2"/>
  <c r="F82" i="2"/>
  <c r="F80" i="2"/>
  <c r="F79" i="2"/>
  <c r="F76" i="2"/>
  <c r="F75" i="2"/>
  <c r="F74" i="2"/>
  <c r="F71" i="2"/>
  <c r="F68" i="2"/>
  <c r="F67" i="2"/>
  <c r="F59" i="2"/>
  <c r="F58" i="2"/>
  <c r="F57" i="2"/>
  <c r="F55" i="2"/>
  <c r="F54" i="2"/>
  <c r="F44" i="2"/>
  <c r="F43" i="2"/>
  <c r="F42" i="2"/>
  <c r="E25" i="2"/>
  <c r="F25" i="2" s="1"/>
  <c r="E24" i="2"/>
  <c r="F24" i="2" s="1"/>
  <c r="E23" i="2"/>
  <c r="F23" i="2" s="1"/>
  <c r="E22" i="2"/>
  <c r="F22" i="2" s="1"/>
  <c r="E21" i="2"/>
  <c r="E20" i="2"/>
  <c r="E19" i="2"/>
  <c r="F10" i="2"/>
  <c r="F15" i="2"/>
  <c r="F14" i="2"/>
  <c r="F13" i="2"/>
  <c r="L33" i="2" l="1"/>
  <c r="S39" i="2" s="1"/>
  <c r="L34" i="2"/>
  <c r="T39" i="2" s="1"/>
  <c r="W39" i="2"/>
  <c r="M34" i="2"/>
  <c r="X39" i="2" s="1"/>
  <c r="V39" i="2"/>
  <c r="F21" i="2"/>
  <c r="F20" i="2"/>
  <c r="F19" i="2"/>
  <c r="F33" i="2" l="1"/>
  <c r="F32" i="2"/>
  <c r="F31" i="2"/>
  <c r="F29" i="2"/>
  <c r="F28" i="2"/>
  <c r="F17" i="2"/>
  <c r="F16" i="2"/>
  <c r="F12" i="2"/>
  <c r="F11" i="2"/>
</calcChain>
</file>

<file path=xl/sharedStrings.xml><?xml version="1.0" encoding="utf-8"?>
<sst xmlns="http://schemas.openxmlformats.org/spreadsheetml/2006/main" count="323" uniqueCount="119">
  <si>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</si>
  <si>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</si>
  <si>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</si>
  <si>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</si>
  <si>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</si>
  <si>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</si>
  <si>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</si>
  <si>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</si>
  <si>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</si>
  <si>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</si>
  <si>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</si>
  <si>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</si>
  <si>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</si>
  <si>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</si>
  <si>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</si>
  <si>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lemari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</si>
  <si>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</si>
  <si>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</si>
  <si>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</si>
  <si>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</si>
  <si>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</si>
  <si>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</si>
  <si>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</si>
  <si>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</si>
  <si>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</si>
  <si>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</si>
  <si>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</si>
  <si>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</si>
  <si>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</si>
  <si>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</si>
  <si>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</si>
  <si>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</si>
  <si>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</si>
  <si>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</si>
  <si>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</si>
  <si>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</si>
  <si>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</si>
  <si>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</si>
  <si>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</si>
  <si>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</si>
  <si>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</si>
  <si>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</si>
  <si>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</si>
  <si>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</si>
  <si>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</si>
  <si>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</si>
  <si>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</si>
  <si>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</si>
  <si>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</si>
  <si>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</si>
  <si>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</si>
  <si>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</si>
  <si>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</si>
  <si>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ATK dan arsip</t>
  </si>
  <si>
    <t>Rekapitulasi Kerugian</t>
  </si>
  <si>
    <t>toilet</t>
  </si>
  <si>
    <t>set</t>
  </si>
  <si>
    <t xml:space="preserve">meja </t>
  </si>
  <si>
    <t>kursi</t>
  </si>
  <si>
    <t>meja</t>
  </si>
  <si>
    <t>tempat ibadah</t>
  </si>
  <si>
    <t>lemari/rak</t>
  </si>
  <si>
    <t>karpet/sajadah</t>
  </si>
  <si>
    <t>m</t>
  </si>
  <si>
    <t>karpet/sajadah (laundry)</t>
  </si>
  <si>
    <t>gayung</t>
  </si>
  <si>
    <t>kloset</t>
  </si>
  <si>
    <t xml:space="preserve">mulai 71-150 cm </t>
  </si>
  <si>
    <t xml:space="preserve">mulai 71-150 cm &amp; durasi 1-4 s/d &gt; 8 hari </t>
  </si>
  <si>
    <t>mulai durasi &gt; 8 hari</t>
  </si>
  <si>
    <t>mulai durasi 5-8 hari</t>
  </si>
  <si>
    <t>mulai durasi &lt; 1 hari s/d 1-4 hari</t>
  </si>
  <si>
    <t>mulai 71-150 cm dgn durasi 5-8 s/d &gt; 8 hari</t>
  </si>
  <si>
    <t>INDUSTRI PENGELOLAAN PERTANIAN</t>
  </si>
  <si>
    <t>ruang produksi</t>
  </si>
  <si>
    <t>meja kursi pegawai</t>
  </si>
  <si>
    <t>meja kursi resepsionis</t>
  </si>
  <si>
    <t>komputer</t>
  </si>
  <si>
    <t>meja kursi rapat</t>
  </si>
  <si>
    <t>mesin potocopy</t>
  </si>
  <si>
    <t>printer</t>
  </si>
  <si>
    <t>meja kursi pengawas</t>
  </si>
  <si>
    <t>alat-alat labolatorium</t>
  </si>
  <si>
    <t>bahan-bahan labolatorium</t>
  </si>
  <si>
    <t>harga</t>
  </si>
  <si>
    <t>mesin produksi</t>
  </si>
  <si>
    <t>http://mesinkeripikbuah.com/DAFTAR_HARGA_Mesin_Keripik_Harga_Mesin_Pengemas_Sealer_Harga_Mesin_Pendingin_Freezer.html</t>
  </si>
  <si>
    <t>http://indonesian.alibaba.com/product-gs/semi-automatic-and-automatic-french-fries-production-line-potato-chips-machine-1554900721.html</t>
  </si>
  <si>
    <t>http://indonesian.alibaba.com/catalogs/pid100006936/2</t>
  </si>
  <si>
    <t>mesin produksi kripik kentang</t>
  </si>
  <si>
    <t>mejarapat</t>
  </si>
  <si>
    <t>http://www.tokofurnituresimpati.com/mejarapat.html</t>
  </si>
  <si>
    <t xml:space="preserve">meja kursi rapat </t>
  </si>
  <si>
    <t>unit</t>
  </si>
  <si>
    <t>computer</t>
  </si>
  <si>
    <t>http://enterkomputer.com/allinone.php</t>
  </si>
  <si>
    <t>mesin fotocopy</t>
  </si>
  <si>
    <t>http://mulyafotocopy.com/dc-xerox-s2220-lcps.html</t>
  </si>
  <si>
    <t>ruang kantor dan pimpinan</t>
  </si>
  <si>
    <t>komputer kontrol</t>
  </si>
  <si>
    <t>lemari bahan kimia dan alat lab</t>
  </si>
  <si>
    <t>Keripik kentang</t>
  </si>
  <si>
    <t>labolatorium dan pengolahan limbah</t>
  </si>
  <si>
    <t>wastafel</t>
  </si>
  <si>
    <t>loker</t>
  </si>
  <si>
    <t>closet</t>
  </si>
  <si>
    <t>http://www.ralali.com/all-brand/jual-toto</t>
  </si>
  <si>
    <t>http://kamarmandiku.web.indotrading.com/wastafel-17322</t>
  </si>
  <si>
    <t>bahan kimia</t>
  </si>
  <si>
    <t>http://www.phyedumedia.com/2014/09/jual-bahan-kimia-laboratorium.html</t>
  </si>
  <si>
    <t xml:space="preserve">mulai 1-70 cm </t>
  </si>
  <si>
    <t>mulai 71-150 cm</t>
  </si>
  <si>
    <t>omset</t>
  </si>
  <si>
    <t>http://www.rumahwirausaha.com/usaha-keripik-kentang-untungnya-menendang/</t>
  </si>
  <si>
    <t>pendapatan</t>
  </si>
  <si>
    <t>hari</t>
  </si>
  <si>
    <t>720 kg</t>
  </si>
  <si>
    <t>kapasitas mesin produksi 60kg/jam, estimasi keuntungan 1,5jt/55 kg. estimasi jam oprasiona mesin selama 12 jam</t>
  </si>
  <si>
    <t>INDUSTRI PERTANIAN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</si>
</sst>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2" xfId="1" applyBorder="1"/>
    <xf numFmtId="164" fontId="0" fillId="0" borderId="0" xfId="0" applyNumberFormat="1"/>
    <xf numFmtId="0" fontId="3" fillId="0" borderId="0" xfId="1" applyFont="1" applyFill="1" applyBorder="1"/>
    <xf numFmtId="0" fontId="0" fillId="0" borderId="0" xfId="0" applyBorder="1"/>
    <xf numFmtId="0" fontId="5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2" xfId="0" applyBorder="1" applyAlignment="1">
      <alignment wrapText="1"/>
    </xf>
    <xf numFmtId="0" fontId="6" fillId="0" borderId="0" xfId="1" applyFont="1"/>
    <xf numFmtId="0" fontId="5" fillId="0" borderId="2" xfId="1" applyFont="1" applyBorder="1" applyAlignment="1">
      <alignment vertical="center"/>
    </xf>
    <xf numFmtId="0" fontId="2" fillId="0" borderId="2" xfId="1" applyFont="1" applyBorder="1" applyAlignment="1"/>
    <xf numFmtId="0" fontId="3" fillId="0" borderId="5" xfId="1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164" fontId="3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wrapText="1"/>
    </xf>
    <xf numFmtId="0" fontId="2" fillId="0" borderId="0" xfId="1" applyFont="1" applyBorder="1" applyAlignment="1"/>
    <xf numFmtId="0" fontId="0" fillId="0" borderId="2" xfId="0" applyFill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0" fontId="1" fillId="0" borderId="0" xfId="1" applyBorder="1"/>
    <xf numFmtId="164" fontId="3" fillId="0" borderId="0" xfId="2" applyNumberFormat="1" applyFont="1" applyBorder="1"/>
    <xf numFmtId="164" fontId="3" fillId="0" borderId="4" xfId="2" applyNumberFormat="1" applyFont="1" applyBorder="1"/>
    <xf numFmtId="0" fontId="3" fillId="0" borderId="5" xfId="1" applyFont="1" applyBorder="1" applyAlignment="1">
      <alignment horizontal="center" vertical="center"/>
    </xf>
    <xf numFmtId="164" fontId="0" fillId="0" borderId="0" xfId="0" applyNumberFormat="1" applyBorder="1"/>
    <xf numFmtId="164" fontId="3" fillId="2" borderId="2" xfId="2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0" fontId="5" fillId="0" borderId="0" xfId="1" applyFont="1" applyBorder="1"/>
    <xf numFmtId="0" fontId="2" fillId="0" borderId="0" xfId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abSelected="1" topLeftCell="B61" workbookViewId="0">
      <selection activeCell="M32" sqref="M32"/>
    </sheetView>
  </sheetViews>
  <sheetFormatPr defaultRowHeight="15" x14ac:dyDescent="0.25"/>
  <cols>
    <col min="2" max="2" width="30.140625" customWidth="1"/>
    <col min="3" max="3" width="10.5703125" customWidth="1"/>
    <col min="5" max="5" width="13.5703125" bestFit="1" customWidth="1"/>
    <col min="6" max="6" width="14.5703125" customWidth="1"/>
    <col min="7" max="7" width="16.140625" customWidth="1"/>
    <col min="8" max="8" width="16.7109375" style="1" bestFit="1" customWidth="1"/>
    <col min="9" max="9" width="16.7109375" bestFit="1" customWidth="1"/>
    <col min="10" max="10" width="15.7109375" customWidth="1"/>
    <col min="11" max="11" width="13.5703125" bestFit="1" customWidth="1"/>
    <col min="12" max="12" width="15.42578125" customWidth="1"/>
    <col min="13" max="14" width="12" bestFit="1" customWidth="1"/>
    <col min="15" max="15" width="14.5703125" customWidth="1"/>
    <col min="16" max="16" width="14.7109375" customWidth="1"/>
    <col min="17" max="17" width="11.5703125" bestFit="1" customWidth="1"/>
    <col min="18" max="18" width="15.7109375" customWidth="1"/>
    <col min="19" max="20" width="12.5703125" bestFit="1" customWidth="1"/>
    <col min="22" max="24" width="12.5703125" bestFit="1" customWidth="1"/>
    <col min="25" max="25" width="11.42578125" customWidth="1"/>
  </cols>
  <sheetData>
    <row r="1" spans="1:17" ht="18" x14ac:dyDescent="0.25">
      <c r="A1" s="36" t="s">
        <v>73</v>
      </c>
      <c r="B1" s="2"/>
      <c r="C1" s="2"/>
      <c r="D1" s="2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101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3" t="s">
        <v>0</v>
      </c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" t="s">
        <v>1</v>
      </c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I5" s="1"/>
      <c r="J5" s="1"/>
      <c r="K5" s="1"/>
      <c r="L5" s="1"/>
      <c r="M5" s="1"/>
      <c r="N5" s="1"/>
      <c r="O5" s="1"/>
      <c r="P5" s="1"/>
    </row>
    <row r="6" spans="1:17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49"/>
      <c r="I6" s="1"/>
      <c r="J6" s="2"/>
      <c r="K6" s="2"/>
      <c r="L6" s="2"/>
      <c r="M6" s="2"/>
      <c r="N6" s="2"/>
      <c r="O6" s="2"/>
      <c r="P6" s="1"/>
    </row>
    <row r="7" spans="1:17" x14ac:dyDescent="0.25">
      <c r="A7" s="7"/>
      <c r="B7" s="37" t="s">
        <v>98</v>
      </c>
      <c r="C7" s="7"/>
      <c r="D7" s="7"/>
      <c r="E7" s="8"/>
      <c r="F7" s="8"/>
      <c r="G7" s="10"/>
      <c r="H7" s="50"/>
      <c r="I7" s="3" t="s">
        <v>9</v>
      </c>
      <c r="J7" s="2"/>
      <c r="K7" s="2"/>
      <c r="L7" s="2"/>
      <c r="M7" s="2"/>
      <c r="N7" s="2"/>
      <c r="O7" s="2"/>
      <c r="P7" s="1"/>
    </row>
    <row r="8" spans="1:17" x14ac:dyDescent="0.25">
      <c r="A8" s="17"/>
      <c r="B8" s="38" t="s">
        <v>10</v>
      </c>
      <c r="C8" s="38"/>
      <c r="D8" s="38"/>
      <c r="E8" s="38"/>
      <c r="F8" s="38"/>
      <c r="G8" s="38"/>
      <c r="H8" s="51"/>
      <c r="I8" s="4" t="s">
        <v>11</v>
      </c>
      <c r="J8" s="2"/>
      <c r="K8" s="2"/>
      <c r="L8" s="2"/>
      <c r="M8" s="2"/>
      <c r="N8" s="2"/>
      <c r="O8" s="2"/>
      <c r="P8" s="1"/>
    </row>
    <row r="9" spans="1:17" x14ac:dyDescent="0.25">
      <c r="A9" s="5">
        <v>1</v>
      </c>
      <c r="B9" s="7" t="s">
        <v>53</v>
      </c>
      <c r="C9" s="5"/>
      <c r="D9" s="5"/>
      <c r="E9" s="11"/>
      <c r="F9" s="11">
        <v>500000</v>
      </c>
      <c r="G9" s="10" t="s">
        <v>67</v>
      </c>
      <c r="H9" s="50"/>
      <c r="I9" s="1"/>
      <c r="J9" s="1"/>
      <c r="K9" s="1"/>
      <c r="L9" s="1"/>
      <c r="M9" s="1"/>
      <c r="N9" s="1"/>
      <c r="O9" s="1"/>
      <c r="P9" s="1"/>
    </row>
    <row r="10" spans="1:17" ht="24.75" x14ac:dyDescent="0.25">
      <c r="A10" s="5">
        <v>2</v>
      </c>
      <c r="B10" s="7" t="s">
        <v>75</v>
      </c>
      <c r="C10" s="5">
        <v>5</v>
      </c>
      <c r="D10" s="5" t="s">
        <v>56</v>
      </c>
      <c r="E10" s="11">
        <v>800000</v>
      </c>
      <c r="F10" s="11">
        <f t="shared" ref="F10:F17" si="0">C10*E10</f>
        <v>4000000</v>
      </c>
      <c r="G10" s="10" t="s">
        <v>69</v>
      </c>
      <c r="H10" s="50"/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6" t="s">
        <v>7</v>
      </c>
      <c r="O10" s="6" t="s">
        <v>8</v>
      </c>
      <c r="P10" s="1"/>
    </row>
    <row r="11" spans="1:17" ht="24.75" x14ac:dyDescent="0.25">
      <c r="A11" s="5">
        <v>3</v>
      </c>
      <c r="B11" s="7" t="s">
        <v>92</v>
      </c>
      <c r="C11" s="5">
        <v>1</v>
      </c>
      <c r="D11" s="5" t="s">
        <v>56</v>
      </c>
      <c r="E11" s="11">
        <v>7000000</v>
      </c>
      <c r="F11" s="11">
        <f t="shared" si="0"/>
        <v>7000000</v>
      </c>
      <c r="G11" s="10" t="s">
        <v>69</v>
      </c>
      <c r="H11" s="50"/>
      <c r="I11" s="5">
        <v>1</v>
      </c>
      <c r="J11" s="7" t="s">
        <v>114</v>
      </c>
      <c r="K11" s="5" t="s">
        <v>116</v>
      </c>
      <c r="L11" s="5" t="s">
        <v>115</v>
      </c>
      <c r="M11" s="8">
        <v>27273</v>
      </c>
      <c r="N11" s="8">
        <v>19636560</v>
      </c>
      <c r="O11" s="7" t="s">
        <v>117</v>
      </c>
      <c r="P11" s="1"/>
    </row>
    <row r="12" spans="1:17" ht="24.75" x14ac:dyDescent="0.25">
      <c r="A12" s="15">
        <v>4</v>
      </c>
      <c r="B12" s="39" t="s">
        <v>76</v>
      </c>
      <c r="C12" s="13">
        <v>1</v>
      </c>
      <c r="D12" s="40" t="s">
        <v>56</v>
      </c>
      <c r="E12" s="11">
        <v>4500000</v>
      </c>
      <c r="F12" s="33">
        <f t="shared" si="0"/>
        <v>4500000</v>
      </c>
      <c r="G12" s="10" t="s">
        <v>69</v>
      </c>
      <c r="H12" s="21"/>
      <c r="I12" s="5">
        <v>2</v>
      </c>
      <c r="J12" s="7" t="s">
        <v>12</v>
      </c>
      <c r="K12" s="5"/>
      <c r="L12" s="5" t="s">
        <v>115</v>
      </c>
      <c r="M12" s="8">
        <v>300000</v>
      </c>
      <c r="N12" s="8">
        <f>M12</f>
        <v>300000</v>
      </c>
      <c r="O12" s="10"/>
      <c r="P12" s="2"/>
    </row>
    <row r="13" spans="1:17" s="1" customFormat="1" x14ac:dyDescent="0.25">
      <c r="A13" s="15">
        <v>5</v>
      </c>
      <c r="B13" s="14" t="s">
        <v>77</v>
      </c>
      <c r="C13" s="13">
        <v>10</v>
      </c>
      <c r="D13" s="13" t="s">
        <v>93</v>
      </c>
      <c r="E13" s="11">
        <v>7000000</v>
      </c>
      <c r="F13" s="33">
        <f t="shared" si="0"/>
        <v>70000000</v>
      </c>
      <c r="G13" s="10" t="s">
        <v>67</v>
      </c>
      <c r="H13" s="21"/>
      <c r="I13" s="5"/>
      <c r="J13" s="7"/>
      <c r="K13" s="5"/>
      <c r="L13" s="5"/>
      <c r="M13" s="56"/>
      <c r="N13" s="8"/>
      <c r="O13" s="10"/>
      <c r="P13" s="2"/>
    </row>
    <row r="14" spans="1:17" s="1" customFormat="1" x14ac:dyDescent="0.25">
      <c r="A14" s="15">
        <v>6</v>
      </c>
      <c r="B14" s="14" t="s">
        <v>80</v>
      </c>
      <c r="C14" s="13">
        <v>3</v>
      </c>
      <c r="D14" s="13" t="s">
        <v>93</v>
      </c>
      <c r="E14" s="11">
        <v>500000</v>
      </c>
      <c r="F14" s="33">
        <f t="shared" si="0"/>
        <v>1500000</v>
      </c>
      <c r="G14" s="10" t="s">
        <v>67</v>
      </c>
      <c r="H14" s="21"/>
      <c r="I14" s="5"/>
      <c r="J14" s="7"/>
      <c r="K14" s="5"/>
      <c r="L14" s="5"/>
      <c r="M14" s="56"/>
      <c r="N14" s="8"/>
      <c r="O14" s="10"/>
      <c r="P14" s="2"/>
    </row>
    <row r="15" spans="1:17" s="1" customFormat="1" x14ac:dyDescent="0.25">
      <c r="A15" s="15">
        <v>7</v>
      </c>
      <c r="B15" s="14" t="s">
        <v>79</v>
      </c>
      <c r="C15" s="13">
        <v>1</v>
      </c>
      <c r="D15" s="13" t="s">
        <v>93</v>
      </c>
      <c r="E15" s="11">
        <v>17000000</v>
      </c>
      <c r="F15" s="33">
        <f t="shared" si="0"/>
        <v>17000000</v>
      </c>
      <c r="G15" s="10" t="s">
        <v>110</v>
      </c>
      <c r="H15" s="21"/>
      <c r="I15" s="5"/>
      <c r="J15" s="7"/>
      <c r="K15" s="5"/>
      <c r="L15" s="5"/>
      <c r="M15" s="56"/>
      <c r="N15" s="8"/>
      <c r="O15" s="10"/>
      <c r="P15" s="2"/>
    </row>
    <row r="16" spans="1:17" ht="24.75" x14ac:dyDescent="0.25">
      <c r="A16" s="15">
        <v>8</v>
      </c>
      <c r="B16" s="14" t="s">
        <v>14</v>
      </c>
      <c r="C16" s="13">
        <v>5</v>
      </c>
      <c r="D16" s="5" t="s">
        <v>31</v>
      </c>
      <c r="E16" s="11">
        <v>29000</v>
      </c>
      <c r="F16" s="33">
        <f t="shared" si="0"/>
        <v>145000</v>
      </c>
      <c r="G16" s="10" t="s">
        <v>69</v>
      </c>
      <c r="H16" s="21"/>
      <c r="I16" s="5"/>
      <c r="J16" s="7"/>
      <c r="K16" s="5"/>
      <c r="L16" s="5"/>
      <c r="M16" s="34"/>
      <c r="N16" s="11"/>
      <c r="O16" s="7"/>
      <c r="P16" s="1"/>
    </row>
    <row r="17" spans="1:16" ht="24.75" x14ac:dyDescent="0.25">
      <c r="A17" s="15">
        <v>9</v>
      </c>
      <c r="B17" s="14" t="s">
        <v>15</v>
      </c>
      <c r="C17" s="13">
        <v>2</v>
      </c>
      <c r="D17" s="5" t="s">
        <v>31</v>
      </c>
      <c r="E17" s="11">
        <v>2000000</v>
      </c>
      <c r="F17" s="29">
        <f t="shared" si="0"/>
        <v>4000000</v>
      </c>
      <c r="G17" s="10" t="s">
        <v>70</v>
      </c>
      <c r="H17" s="50"/>
      <c r="I17" s="24"/>
      <c r="J17" s="21"/>
      <c r="K17" s="24"/>
      <c r="L17" s="24"/>
      <c r="M17" s="23"/>
      <c r="N17" s="23"/>
      <c r="O17" s="21"/>
      <c r="P17" s="1"/>
    </row>
    <row r="18" spans="1:16" x14ac:dyDescent="0.25">
      <c r="A18" s="5"/>
      <c r="B18" s="18" t="s">
        <v>16</v>
      </c>
      <c r="C18" s="12"/>
      <c r="D18" s="5"/>
      <c r="E18" s="11"/>
      <c r="F18" s="59"/>
      <c r="G18" s="60"/>
      <c r="H18" s="23"/>
      <c r="I18" s="1"/>
      <c r="J18" s="1"/>
      <c r="K18" s="1"/>
      <c r="L18" s="73"/>
      <c r="M18" s="1"/>
      <c r="N18" s="1"/>
      <c r="O18" s="1"/>
      <c r="P18" s="1"/>
    </row>
    <row r="19" spans="1:16" s="1" customFormat="1" ht="24.75" x14ac:dyDescent="0.25">
      <c r="A19" s="22">
        <v>1</v>
      </c>
      <c r="B19" s="14" t="s">
        <v>75</v>
      </c>
      <c r="C19" s="13">
        <v>5</v>
      </c>
      <c r="D19" s="5" t="s">
        <v>56</v>
      </c>
      <c r="E19" s="20">
        <f t="shared" ref="E19:E24" si="1">E10*10%</f>
        <v>80000</v>
      </c>
      <c r="F19" s="11">
        <f>C19*E19</f>
        <v>400000</v>
      </c>
      <c r="G19" s="10" t="s">
        <v>69</v>
      </c>
      <c r="H19" s="23"/>
    </row>
    <row r="20" spans="1:16" ht="24.75" x14ac:dyDescent="0.25">
      <c r="A20" s="22">
        <v>2</v>
      </c>
      <c r="B20" s="14" t="s">
        <v>78</v>
      </c>
      <c r="C20" s="13">
        <v>1</v>
      </c>
      <c r="D20" s="40" t="s">
        <v>56</v>
      </c>
      <c r="E20" s="20">
        <f t="shared" si="1"/>
        <v>700000</v>
      </c>
      <c r="F20" s="11">
        <f>C20*E20</f>
        <v>700000</v>
      </c>
      <c r="G20" s="10" t="s">
        <v>69</v>
      </c>
      <c r="H20" s="21"/>
      <c r="I20" s="1"/>
      <c r="J20" s="1"/>
      <c r="K20" s="1"/>
      <c r="L20" s="1"/>
      <c r="M20" s="1"/>
      <c r="N20" s="1"/>
      <c r="O20" s="1"/>
      <c r="P20" s="1"/>
    </row>
    <row r="21" spans="1:16" ht="24.75" x14ac:dyDescent="0.25">
      <c r="A21" s="15">
        <v>3</v>
      </c>
      <c r="B21" s="14" t="s">
        <v>76</v>
      </c>
      <c r="C21" s="13">
        <v>1</v>
      </c>
      <c r="D21" s="5" t="s">
        <v>31</v>
      </c>
      <c r="E21" s="33">
        <f t="shared" si="1"/>
        <v>450000</v>
      </c>
      <c r="F21" s="11">
        <f>C21*E21</f>
        <v>450000</v>
      </c>
      <c r="G21" s="10" t="s">
        <v>69</v>
      </c>
      <c r="H21" s="50"/>
      <c r="I21" s="1"/>
      <c r="J21" s="1"/>
      <c r="K21" s="1"/>
      <c r="L21" s="1"/>
      <c r="M21" s="1"/>
      <c r="N21" s="1"/>
      <c r="O21" s="1"/>
      <c r="P21" s="1"/>
    </row>
    <row r="22" spans="1:16" s="1" customFormat="1" x14ac:dyDescent="0.25">
      <c r="A22" s="15">
        <v>4</v>
      </c>
      <c r="B22" s="14" t="s">
        <v>77</v>
      </c>
      <c r="C22" s="13">
        <v>10</v>
      </c>
      <c r="D22" s="5" t="s">
        <v>93</v>
      </c>
      <c r="E22" s="33">
        <f t="shared" si="1"/>
        <v>700000</v>
      </c>
      <c r="F22" s="11">
        <f t="shared" ref="F22:F25" si="2">C22*E22</f>
        <v>7000000</v>
      </c>
      <c r="G22" s="10" t="s">
        <v>67</v>
      </c>
      <c r="H22" s="50"/>
    </row>
    <row r="23" spans="1:16" s="1" customFormat="1" x14ac:dyDescent="0.25">
      <c r="A23" s="15">
        <v>5</v>
      </c>
      <c r="B23" s="14" t="s">
        <v>80</v>
      </c>
      <c r="C23" s="13">
        <v>3</v>
      </c>
      <c r="D23" s="5" t="s">
        <v>93</v>
      </c>
      <c r="E23" s="33">
        <f t="shared" si="1"/>
        <v>50000</v>
      </c>
      <c r="F23" s="11">
        <f t="shared" si="2"/>
        <v>150000</v>
      </c>
      <c r="G23" s="10" t="s">
        <v>67</v>
      </c>
      <c r="H23" s="50"/>
    </row>
    <row r="24" spans="1:16" s="1" customFormat="1" x14ac:dyDescent="0.25">
      <c r="A24" s="15">
        <v>6</v>
      </c>
      <c r="B24" s="14" t="s">
        <v>79</v>
      </c>
      <c r="C24" s="13">
        <v>1</v>
      </c>
      <c r="D24" s="5" t="s">
        <v>93</v>
      </c>
      <c r="E24" s="33">
        <f t="shared" si="1"/>
        <v>1700000</v>
      </c>
      <c r="F24" s="11">
        <f t="shared" si="2"/>
        <v>1700000</v>
      </c>
      <c r="G24" s="10" t="s">
        <v>110</v>
      </c>
      <c r="H24" s="50"/>
    </row>
    <row r="25" spans="1:16" s="1" customFormat="1" ht="24.75" x14ac:dyDescent="0.25">
      <c r="A25" s="15">
        <v>7</v>
      </c>
      <c r="B25" s="14" t="s">
        <v>15</v>
      </c>
      <c r="C25" s="13">
        <v>2</v>
      </c>
      <c r="D25" s="5" t="s">
        <v>31</v>
      </c>
      <c r="E25" s="33">
        <f>E17*10%</f>
        <v>200000</v>
      </c>
      <c r="F25" s="11">
        <f t="shared" si="2"/>
        <v>400000</v>
      </c>
      <c r="G25" s="10" t="s">
        <v>70</v>
      </c>
      <c r="H25" s="50"/>
    </row>
    <row r="26" spans="1:16" x14ac:dyDescent="0.25">
      <c r="A26" s="13"/>
      <c r="B26" s="18" t="s">
        <v>17</v>
      </c>
      <c r="C26" s="5"/>
      <c r="D26" s="5"/>
      <c r="E26" s="11"/>
      <c r="F26" s="11"/>
      <c r="G26" s="7"/>
      <c r="H26" s="21"/>
      <c r="I26" s="1"/>
      <c r="J26" s="1"/>
      <c r="K26" s="1"/>
      <c r="L26" s="1"/>
      <c r="M26" s="1"/>
      <c r="N26" s="2"/>
      <c r="O26" s="1"/>
      <c r="P26" s="1"/>
    </row>
    <row r="27" spans="1:16" ht="24.75" x14ac:dyDescent="0.25">
      <c r="A27" s="13">
        <v>1</v>
      </c>
      <c r="B27" s="7" t="s">
        <v>18</v>
      </c>
      <c r="C27" s="13"/>
      <c r="D27" s="13"/>
      <c r="E27" s="13"/>
      <c r="F27" s="11"/>
      <c r="G27" s="10" t="s">
        <v>69</v>
      </c>
      <c r="H27" s="3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3"/>
      <c r="B28" s="7" t="s">
        <v>19</v>
      </c>
      <c r="C28" s="13">
        <v>96</v>
      </c>
      <c r="D28" s="5" t="s">
        <v>20</v>
      </c>
      <c r="E28" s="11">
        <v>60000</v>
      </c>
      <c r="F28" s="11">
        <f>C28*E28</f>
        <v>5760000</v>
      </c>
      <c r="G28" s="10"/>
      <c r="H28" s="50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3"/>
      <c r="B29" s="7" t="s">
        <v>13</v>
      </c>
      <c r="C29" s="12">
        <v>2</v>
      </c>
      <c r="D29" s="5" t="s">
        <v>21</v>
      </c>
      <c r="E29" s="11">
        <v>75000</v>
      </c>
      <c r="F29" s="11">
        <f>C29*E29</f>
        <v>150000</v>
      </c>
      <c r="G29" s="10"/>
      <c r="H29" s="31"/>
      <c r="I29" s="3" t="s">
        <v>23</v>
      </c>
      <c r="J29" s="2"/>
      <c r="K29" s="2"/>
      <c r="L29" s="2"/>
      <c r="M29" s="2"/>
      <c r="N29" s="1"/>
      <c r="O29" s="1"/>
      <c r="P29" s="1"/>
    </row>
    <row r="30" spans="1:16" ht="36.75" x14ac:dyDescent="0.25">
      <c r="A30" s="13">
        <v>2</v>
      </c>
      <c r="B30" s="7" t="s">
        <v>22</v>
      </c>
      <c r="C30" s="12"/>
      <c r="D30" s="5"/>
      <c r="E30" s="11"/>
      <c r="F30" s="11"/>
      <c r="G30" s="10" t="s">
        <v>72</v>
      </c>
      <c r="H30" s="31"/>
      <c r="I30" s="74" t="s">
        <v>118</v>
      </c>
      <c r="J30" s="5" t="s">
        <v>26</v>
      </c>
      <c r="K30" s="5" t="s">
        <v>27</v>
      </c>
      <c r="L30" s="5" t="s">
        <v>28</v>
      </c>
      <c r="M30" s="5" t="s">
        <v>29</v>
      </c>
      <c r="N30" s="1"/>
      <c r="O30" s="1"/>
      <c r="P30" s="1"/>
    </row>
    <row r="31" spans="1:16" x14ac:dyDescent="0.25">
      <c r="A31" s="7"/>
      <c r="B31" s="7" t="s">
        <v>24</v>
      </c>
      <c r="C31" s="5">
        <v>6</v>
      </c>
      <c r="D31" s="5" t="s">
        <v>25</v>
      </c>
      <c r="E31" s="11">
        <v>45000</v>
      </c>
      <c r="F31" s="11">
        <f>C31*E31</f>
        <v>270000</v>
      </c>
      <c r="G31" s="17"/>
      <c r="H31" s="31"/>
      <c r="I31" s="53"/>
      <c r="J31" s="5">
        <v>1</v>
      </c>
      <c r="K31" s="5">
        <v>2</v>
      </c>
      <c r="L31" s="5">
        <v>6</v>
      </c>
      <c r="M31" s="5">
        <v>10</v>
      </c>
      <c r="N31" s="1"/>
      <c r="O31" s="1"/>
      <c r="P31" s="1"/>
    </row>
    <row r="32" spans="1:16" x14ac:dyDescent="0.25">
      <c r="A32" s="41"/>
      <c r="B32" s="7" t="s">
        <v>30</v>
      </c>
      <c r="C32" s="13">
        <v>2</v>
      </c>
      <c r="D32" s="5" t="s">
        <v>31</v>
      </c>
      <c r="E32" s="11">
        <v>35000</v>
      </c>
      <c r="F32" s="11">
        <f>C32*E32</f>
        <v>70000</v>
      </c>
      <c r="G32" s="17"/>
      <c r="H32" s="31"/>
      <c r="I32" s="7" t="s">
        <v>32</v>
      </c>
      <c r="J32" s="9">
        <f>F15+F96</f>
        <v>17700000</v>
      </c>
      <c r="K32" s="9">
        <f>F15+F96</f>
        <v>17700000</v>
      </c>
      <c r="L32" s="9">
        <f>F15+F17+F45+F93+F72+F114+F92</f>
        <v>33560000</v>
      </c>
      <c r="M32" s="9">
        <f>F15+F17+F45+F93+F72+F114+F92+F10+F11+F12+F16+F28+F29+F41+F44+F54+F55+F67+F68+F71+F79+F80+F99+F100+F111+F112+F118+F119</f>
        <v>69736000</v>
      </c>
      <c r="N32" s="1"/>
      <c r="O32" s="1"/>
      <c r="P32" s="1"/>
    </row>
    <row r="33" spans="1:25" x14ac:dyDescent="0.25">
      <c r="A33" s="13"/>
      <c r="B33" s="14" t="s">
        <v>13</v>
      </c>
      <c r="C33" s="13">
        <v>2</v>
      </c>
      <c r="D33" s="15" t="s">
        <v>21</v>
      </c>
      <c r="E33" s="16">
        <v>50000</v>
      </c>
      <c r="F33" s="8">
        <f>C33*E33</f>
        <v>100000</v>
      </c>
      <c r="G33" s="7"/>
      <c r="H33" s="21"/>
      <c r="I33" s="7" t="s">
        <v>33</v>
      </c>
      <c r="J33" s="8">
        <f>F15+F96+F9+F13+F14+F43+F66</f>
        <v>220200000</v>
      </c>
      <c r="K33" s="9">
        <f>F15+F96+F9+F13+F14+F43+F66+F69+F70+F51</f>
        <v>420200000</v>
      </c>
      <c r="L33" s="9">
        <f>F15+F96+F9+F13+F14+F43+F66+F69+F70+F17+F25+F31+F32+F33+F51+F45+F57+F58+F59+F72+F82+F83+F84+F92+F114+F115+F121+F122+F123+F102+F103+F104</f>
        <v>436945000</v>
      </c>
      <c r="M33" s="9">
        <f>F15+F96+F9+F13+F14+F43+F66+F69+F70+F17+F25+F31+F32+F33+F51+F45+F57+F58+F59+F72+F82+F83+F84+F92+F114+F115+F121+F122+F123+F10+F11+F12+F16+F28+F29+F41+F54+F55+F67+F68+F71+F79+F80+F99+F100+F102+F103+F104+F111+F112+F118+F119</f>
        <v>473034000</v>
      </c>
      <c r="N33" s="1"/>
      <c r="O33" s="1"/>
      <c r="P33" s="1"/>
    </row>
    <row r="34" spans="1:25" x14ac:dyDescent="0.25">
      <c r="A34" s="1"/>
      <c r="B34" s="1"/>
      <c r="C34" s="1"/>
      <c r="D34" s="1"/>
      <c r="E34" s="1"/>
      <c r="F34" s="1"/>
      <c r="G34" s="1"/>
      <c r="I34" s="7" t="s">
        <v>34</v>
      </c>
      <c r="J34" s="8">
        <f>F15+F96+F9+F13+F14+F43+F66</f>
        <v>220200000</v>
      </c>
      <c r="K34" s="8">
        <f>F15+F96+F9+F13+F14+F43+F66+F69+F70+F51</f>
        <v>420200000</v>
      </c>
      <c r="L34" s="8">
        <f>F15+F96+F9+F13+F14+F43+F66+F69+F70+F17+F25+F31+F32+F33+F51+F45+F57+F58+F59+F72+F82+F83+F84+F92+F114+F115+F121+F122+F123+F102+F103+F104</f>
        <v>436945000</v>
      </c>
      <c r="M34" s="8">
        <f>F15+F96+F9+F13+F14+F43+F66+F69+F70+F17+F25+F31+F32+F33+F51+F45+F57+F58+F59+F72+F82+F83+F84+F92+F114+F115+F121+F122+F123+F10+F11+F12+F16+F28+F29+F41+F54+F55+F67+F68+F71+F79+F80+F99+F100+F102+F103+F104+F111+F112+F118+F119</f>
        <v>473034000</v>
      </c>
      <c r="N34" s="1"/>
      <c r="O34" s="1"/>
      <c r="P34" s="1"/>
    </row>
    <row r="35" spans="1:25" s="1" customFormat="1" x14ac:dyDescent="0.25">
      <c r="I35" s="7"/>
      <c r="J35" s="8"/>
      <c r="K35" s="8"/>
      <c r="L35" s="8"/>
      <c r="M35" s="8"/>
    </row>
    <row r="36" spans="1:25" x14ac:dyDescent="0.25">
      <c r="A36" s="1"/>
      <c r="B36" s="1"/>
      <c r="C36" s="1"/>
      <c r="D36" s="1"/>
      <c r="E36" s="1"/>
      <c r="F36" s="1"/>
      <c r="G36" s="1"/>
      <c r="I36" s="7" t="s">
        <v>35</v>
      </c>
      <c r="J36" s="8"/>
      <c r="K36" s="8"/>
      <c r="L36" s="8"/>
      <c r="M36" s="8"/>
      <c r="N36" s="1"/>
      <c r="O36" s="1"/>
      <c r="P36" s="1"/>
    </row>
    <row r="37" spans="1:25" x14ac:dyDescent="0.25">
      <c r="A37" s="1"/>
      <c r="B37" s="1"/>
      <c r="C37" s="1"/>
      <c r="D37" s="1"/>
      <c r="E37" s="1"/>
      <c r="F37" s="1"/>
      <c r="G37" s="1"/>
      <c r="I37" s="2"/>
      <c r="J37" s="2"/>
      <c r="K37" s="2"/>
      <c r="L37" s="2"/>
      <c r="M37" s="2"/>
      <c r="N37" s="1"/>
      <c r="O37" s="1"/>
      <c r="P37" s="1"/>
    </row>
    <row r="38" spans="1:25" ht="30" x14ac:dyDescent="0.25">
      <c r="A38" s="6" t="s">
        <v>2</v>
      </c>
      <c r="B38" s="6" t="s">
        <v>3</v>
      </c>
      <c r="C38" s="6" t="s">
        <v>4</v>
      </c>
      <c r="D38" s="6" t="s">
        <v>5</v>
      </c>
      <c r="E38" s="6" t="s">
        <v>6</v>
      </c>
      <c r="F38" s="6" t="s">
        <v>7</v>
      </c>
      <c r="G38" s="6" t="s">
        <v>8</v>
      </c>
      <c r="H38" s="49"/>
      <c r="I38" s="19" t="s">
        <v>36</v>
      </c>
      <c r="J38" s="13" t="s">
        <v>37</v>
      </c>
      <c r="K38" s="13" t="s">
        <v>38</v>
      </c>
      <c r="L38" s="13" t="s">
        <v>39</v>
      </c>
      <c r="M38" s="13" t="s">
        <v>40</v>
      </c>
      <c r="N38" s="13" t="s">
        <v>41</v>
      </c>
      <c r="O38" s="13" t="s">
        <v>42</v>
      </c>
      <c r="P38" s="13" t="s">
        <v>43</v>
      </c>
      <c r="Q38" s="13" t="s">
        <v>44</v>
      </c>
      <c r="R38" s="52" t="s">
        <v>45</v>
      </c>
      <c r="S38" s="52" t="s">
        <v>46</v>
      </c>
      <c r="T38" s="52" t="s">
        <v>47</v>
      </c>
      <c r="U38" s="52" t="s">
        <v>48</v>
      </c>
      <c r="V38" s="52" t="s">
        <v>49</v>
      </c>
      <c r="W38" s="52" t="s">
        <v>50</v>
      </c>
      <c r="X38" s="52" t="s">
        <v>51</v>
      </c>
      <c r="Y38" s="52" t="s">
        <v>52</v>
      </c>
    </row>
    <row r="39" spans="1:25" ht="24" x14ac:dyDescent="0.25">
      <c r="A39" s="7"/>
      <c r="B39" s="32" t="s">
        <v>74</v>
      </c>
      <c r="C39" s="1"/>
      <c r="D39" s="7"/>
      <c r="E39" s="8"/>
      <c r="F39" s="8"/>
      <c r="G39" s="7"/>
      <c r="H39" s="21"/>
      <c r="I39" s="75" t="s">
        <v>118</v>
      </c>
      <c r="J39" s="20">
        <f>J32+J45</f>
        <v>37636560</v>
      </c>
      <c r="K39" s="20">
        <f>J33+J46</f>
        <v>240136560</v>
      </c>
      <c r="L39" s="20">
        <f>J34+J47</f>
        <v>240136560</v>
      </c>
      <c r="M39" s="20">
        <f>J36+J48</f>
        <v>0</v>
      </c>
      <c r="N39" s="20">
        <f>K32+K45</f>
        <v>57273120</v>
      </c>
      <c r="O39" s="20">
        <f>K33+K46</f>
        <v>459773120</v>
      </c>
      <c r="P39" s="20">
        <f>K34+K47</f>
        <v>459773120</v>
      </c>
      <c r="Q39" s="20">
        <f>K36+K48</f>
        <v>0</v>
      </c>
      <c r="R39" s="33">
        <f>L32+L45</f>
        <v>151679360</v>
      </c>
      <c r="S39" s="33">
        <f>L33+L46</f>
        <v>555064360</v>
      </c>
      <c r="T39" s="33">
        <f>L34+L47</f>
        <v>555064360</v>
      </c>
      <c r="U39" s="33">
        <f>L36+L48</f>
        <v>0</v>
      </c>
      <c r="V39" s="33">
        <f>M32+M45</f>
        <v>266401600</v>
      </c>
      <c r="W39" s="33">
        <f>M33+M46</f>
        <v>669699600</v>
      </c>
      <c r="X39" s="33">
        <f>M34+M47</f>
        <v>669699600</v>
      </c>
      <c r="Y39" s="33">
        <f>M36+M48</f>
        <v>0</v>
      </c>
    </row>
    <row r="40" spans="1:25" x14ac:dyDescent="0.25">
      <c r="A40" s="5"/>
      <c r="B40" s="18" t="s">
        <v>10</v>
      </c>
      <c r="C40" s="7"/>
      <c r="D40" s="7"/>
      <c r="E40" s="8"/>
      <c r="F40" s="8"/>
      <c r="G40" s="10"/>
      <c r="H40" s="50"/>
      <c r="I40" s="1"/>
      <c r="J40" s="1"/>
      <c r="K40" s="1"/>
      <c r="L40" s="1"/>
      <c r="M40" s="1"/>
      <c r="N40" s="1"/>
      <c r="O40" s="1"/>
      <c r="P40" s="1"/>
    </row>
    <row r="41" spans="1:25" ht="24.75" x14ac:dyDescent="0.25">
      <c r="A41" s="5">
        <v>1</v>
      </c>
      <c r="B41" s="7" t="s">
        <v>81</v>
      </c>
      <c r="C41" s="5">
        <v>5</v>
      </c>
      <c r="D41" s="5" t="s">
        <v>56</v>
      </c>
      <c r="E41" s="11">
        <v>1000000</v>
      </c>
      <c r="F41" s="11">
        <f>E41*C41</f>
        <v>5000000</v>
      </c>
      <c r="G41" s="10" t="s">
        <v>69</v>
      </c>
      <c r="H41" s="21"/>
      <c r="I41" s="3" t="s">
        <v>54</v>
      </c>
      <c r="J41" s="2"/>
      <c r="K41" s="2"/>
      <c r="L41" s="2"/>
      <c r="M41" s="2"/>
      <c r="N41" s="1"/>
      <c r="O41" s="1"/>
      <c r="P41" s="1"/>
    </row>
    <row r="42" spans="1:25" ht="36.75" x14ac:dyDescent="0.25">
      <c r="A42" s="5">
        <v>2</v>
      </c>
      <c r="B42" s="7" t="s">
        <v>89</v>
      </c>
      <c r="C42" s="5">
        <v>1</v>
      </c>
      <c r="D42" s="5" t="s">
        <v>56</v>
      </c>
      <c r="E42" s="11">
        <v>1400000000</v>
      </c>
      <c r="F42" s="33">
        <f>C42*E42</f>
        <v>1400000000</v>
      </c>
      <c r="G42" s="10" t="s">
        <v>68</v>
      </c>
      <c r="H42" s="21"/>
      <c r="I42" s="74" t="s">
        <v>118</v>
      </c>
      <c r="J42" s="5" t="s">
        <v>26</v>
      </c>
      <c r="K42" s="5" t="s">
        <v>27</v>
      </c>
      <c r="L42" s="5" t="s">
        <v>28</v>
      </c>
      <c r="M42" s="5" t="s">
        <v>29</v>
      </c>
      <c r="N42" s="1"/>
      <c r="O42" s="1"/>
      <c r="P42" s="1"/>
    </row>
    <row r="43" spans="1:25" s="1" customFormat="1" x14ac:dyDescent="0.25">
      <c r="A43" s="5">
        <v>3</v>
      </c>
      <c r="B43" s="7" t="s">
        <v>99</v>
      </c>
      <c r="C43" s="5">
        <v>5</v>
      </c>
      <c r="D43" s="5" t="s">
        <v>93</v>
      </c>
      <c r="E43" s="11">
        <v>26000000</v>
      </c>
      <c r="F43" s="33">
        <f>C43*E43</f>
        <v>130000000</v>
      </c>
      <c r="G43" s="10" t="s">
        <v>111</v>
      </c>
      <c r="H43" s="21"/>
      <c r="I43" s="57"/>
      <c r="J43" s="5"/>
      <c r="K43" s="5"/>
      <c r="L43" s="5"/>
      <c r="M43" s="5"/>
    </row>
    <row r="44" spans="1:25" ht="24.75" x14ac:dyDescent="0.25">
      <c r="A44" s="15">
        <v>4</v>
      </c>
      <c r="B44" s="14" t="s">
        <v>14</v>
      </c>
      <c r="C44" s="13">
        <v>3</v>
      </c>
      <c r="D44" s="5" t="s">
        <v>31</v>
      </c>
      <c r="E44" s="11">
        <v>29000</v>
      </c>
      <c r="F44" s="33">
        <f>C44*E44</f>
        <v>87000</v>
      </c>
      <c r="G44" s="10" t="s">
        <v>69</v>
      </c>
      <c r="H44" s="21"/>
      <c r="I44" s="53"/>
      <c r="J44" s="5">
        <v>1</v>
      </c>
      <c r="K44" s="5">
        <v>2</v>
      </c>
      <c r="L44" s="5">
        <v>6</v>
      </c>
      <c r="M44" s="5">
        <v>10</v>
      </c>
      <c r="N44" s="1"/>
      <c r="O44" s="1"/>
      <c r="P44" s="1"/>
    </row>
    <row r="45" spans="1:25" ht="24.75" x14ac:dyDescent="0.25">
      <c r="A45" s="5">
        <v>5</v>
      </c>
      <c r="B45" s="7" t="s">
        <v>104</v>
      </c>
      <c r="C45" s="13">
        <v>5</v>
      </c>
      <c r="D45" s="5" t="s">
        <v>31</v>
      </c>
      <c r="E45" s="11">
        <v>1200000</v>
      </c>
      <c r="F45" s="33">
        <f>C45*E45</f>
        <v>6000000</v>
      </c>
      <c r="G45" s="10" t="s">
        <v>70</v>
      </c>
      <c r="H45" s="31"/>
      <c r="I45" s="7" t="s">
        <v>32</v>
      </c>
      <c r="J45" s="9">
        <f>N11+N12</f>
        <v>19936560</v>
      </c>
      <c r="K45" s="9">
        <f>(N11*K44)+N12</f>
        <v>39573120</v>
      </c>
      <c r="L45" s="9">
        <f>(N11*L44)+N12</f>
        <v>118119360</v>
      </c>
      <c r="M45" s="9">
        <f>(N11*M44)+N12</f>
        <v>196665600</v>
      </c>
      <c r="N45" s="1"/>
      <c r="O45" s="1"/>
      <c r="P45" s="1"/>
    </row>
    <row r="46" spans="1:25" x14ac:dyDescent="0.25">
      <c r="A46" s="15">
        <v>6</v>
      </c>
      <c r="B46" s="14"/>
      <c r="C46" s="13"/>
      <c r="D46" s="5"/>
      <c r="E46" s="11"/>
      <c r="F46" s="33"/>
      <c r="G46" s="10"/>
      <c r="H46" s="31"/>
      <c r="I46" s="7" t="s">
        <v>33</v>
      </c>
      <c r="J46" s="9">
        <f>N11+N12</f>
        <v>19936560</v>
      </c>
      <c r="K46" s="9">
        <f>(N11*K44)+N12</f>
        <v>39573120</v>
      </c>
      <c r="L46" s="9">
        <f>(N11*L44)+N12</f>
        <v>118119360</v>
      </c>
      <c r="M46" s="9">
        <f>(N11*M44)+N12</f>
        <v>196665600</v>
      </c>
      <c r="N46" s="1"/>
      <c r="O46" s="1"/>
      <c r="P46" s="1"/>
    </row>
    <row r="47" spans="1:25" x14ac:dyDescent="0.25">
      <c r="A47" s="15">
        <v>7</v>
      </c>
      <c r="B47" s="14"/>
      <c r="C47" s="13"/>
      <c r="D47" s="5"/>
      <c r="E47" s="11"/>
      <c r="F47" s="29"/>
      <c r="G47" s="10"/>
      <c r="H47" s="31"/>
      <c r="I47" s="7" t="s">
        <v>34</v>
      </c>
      <c r="J47" s="9">
        <f>N11+N12</f>
        <v>19936560</v>
      </c>
      <c r="K47" s="9">
        <f>(N11*K44)+N12</f>
        <v>39573120</v>
      </c>
      <c r="L47" s="9">
        <f>(N11*L44)+N12</f>
        <v>118119360</v>
      </c>
      <c r="M47" s="9">
        <f>(N11*M44)+N12</f>
        <v>196665600</v>
      </c>
      <c r="N47" s="1"/>
      <c r="O47" s="1"/>
      <c r="P47" s="1"/>
    </row>
    <row r="48" spans="1:25" x14ac:dyDescent="0.25">
      <c r="A48" s="5"/>
      <c r="B48" s="18" t="s">
        <v>16</v>
      </c>
      <c r="C48" s="12"/>
      <c r="D48" s="5"/>
      <c r="E48" s="11"/>
      <c r="F48" s="11"/>
      <c r="G48" s="7"/>
      <c r="H48" s="31"/>
      <c r="I48" s="7" t="s">
        <v>35</v>
      </c>
      <c r="J48" s="9"/>
      <c r="K48" s="9"/>
      <c r="L48" s="9"/>
      <c r="M48" s="9"/>
      <c r="N48" s="1"/>
      <c r="O48" s="1"/>
      <c r="P48" s="1"/>
    </row>
    <row r="49" spans="1:16" ht="24.75" x14ac:dyDescent="0.25">
      <c r="A49" s="5">
        <v>1</v>
      </c>
      <c r="B49" s="7" t="s">
        <v>81</v>
      </c>
      <c r="C49" s="12">
        <v>5</v>
      </c>
      <c r="D49" s="5" t="s">
        <v>31</v>
      </c>
      <c r="E49" s="11">
        <f>E41*10%</f>
        <v>100000</v>
      </c>
      <c r="F49" s="11">
        <f>C49*E49</f>
        <v>500000</v>
      </c>
      <c r="G49" s="10" t="s">
        <v>69</v>
      </c>
      <c r="H49" s="2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22">
        <v>2</v>
      </c>
      <c r="B50" s="14" t="s">
        <v>99</v>
      </c>
      <c r="C50" s="12">
        <v>5</v>
      </c>
      <c r="D50" s="5" t="s">
        <v>93</v>
      </c>
      <c r="E50" s="11">
        <f>E43*10%</f>
        <v>2600000</v>
      </c>
      <c r="F50" s="11">
        <f>C50*E50</f>
        <v>13000000</v>
      </c>
      <c r="G50" s="10" t="s">
        <v>111</v>
      </c>
      <c r="H50" s="21"/>
      <c r="I50" s="1"/>
      <c r="J50" s="1"/>
      <c r="K50" s="1"/>
      <c r="L50" s="1"/>
      <c r="M50" s="1"/>
      <c r="N50" s="1"/>
      <c r="O50" s="1"/>
      <c r="P50" s="1"/>
    </row>
    <row r="51" spans="1:16" s="1" customFormat="1" ht="36.75" x14ac:dyDescent="0.25">
      <c r="A51" s="15">
        <v>3</v>
      </c>
      <c r="B51" s="14" t="s">
        <v>89</v>
      </c>
      <c r="C51" s="13">
        <v>1</v>
      </c>
      <c r="D51" s="5" t="s">
        <v>56</v>
      </c>
      <c r="E51" s="33">
        <f>E42*10%</f>
        <v>140000000</v>
      </c>
      <c r="F51" s="11">
        <f>C51*E51</f>
        <v>140000000</v>
      </c>
      <c r="G51" s="10" t="s">
        <v>68</v>
      </c>
      <c r="H51" s="21"/>
    </row>
    <row r="52" spans="1:16" s="1" customFormat="1" x14ac:dyDescent="0.25">
      <c r="A52" s="13"/>
      <c r="B52" s="18" t="s">
        <v>17</v>
      </c>
      <c r="C52" s="5"/>
      <c r="D52" s="5"/>
      <c r="E52" s="11"/>
      <c r="F52" s="11"/>
      <c r="G52" s="7"/>
      <c r="H52" s="21"/>
    </row>
    <row r="53" spans="1:16" s="1" customFormat="1" ht="24.75" x14ac:dyDescent="0.25">
      <c r="A53" s="13">
        <v>1</v>
      </c>
      <c r="B53" s="7" t="s">
        <v>18</v>
      </c>
      <c r="C53" s="13"/>
      <c r="D53" s="13"/>
      <c r="E53" s="13"/>
      <c r="F53" s="11"/>
      <c r="G53" s="10" t="s">
        <v>69</v>
      </c>
      <c r="H53" s="21"/>
    </row>
    <row r="54" spans="1:16" s="1" customFormat="1" x14ac:dyDescent="0.25">
      <c r="A54" s="13"/>
      <c r="B54" s="7" t="s">
        <v>19</v>
      </c>
      <c r="C54" s="13"/>
      <c r="D54" s="5" t="s">
        <v>20</v>
      </c>
      <c r="E54" s="11">
        <v>60000</v>
      </c>
      <c r="F54" s="11">
        <f>C54*E54</f>
        <v>0</v>
      </c>
      <c r="G54" s="7"/>
      <c r="H54" s="21"/>
    </row>
    <row r="55" spans="1:16" x14ac:dyDescent="0.25">
      <c r="A55" s="13"/>
      <c r="B55" s="7" t="s">
        <v>13</v>
      </c>
      <c r="C55" s="12"/>
      <c r="D55" s="5" t="s">
        <v>21</v>
      </c>
      <c r="E55" s="11">
        <v>75000</v>
      </c>
      <c r="F55" s="11">
        <f>C55*E55</f>
        <v>0</v>
      </c>
      <c r="G55" s="17"/>
      <c r="H55" s="31"/>
      <c r="I55" s="1"/>
      <c r="J55" s="1"/>
      <c r="K55" s="1"/>
      <c r="L55" s="1"/>
      <c r="M55" s="1"/>
      <c r="N55" s="1"/>
      <c r="O55" s="1"/>
      <c r="P55" s="1"/>
    </row>
    <row r="56" spans="1:16" ht="36.75" x14ac:dyDescent="0.25">
      <c r="A56" s="13">
        <v>2</v>
      </c>
      <c r="B56" s="7" t="s">
        <v>22</v>
      </c>
      <c r="C56" s="12"/>
      <c r="D56" s="5"/>
      <c r="E56" s="11"/>
      <c r="F56" s="11"/>
      <c r="G56" s="10" t="s">
        <v>72</v>
      </c>
      <c r="H56" s="21"/>
      <c r="I56" s="1"/>
      <c r="J56" s="1"/>
      <c r="K56" s="1"/>
      <c r="L56" s="1"/>
      <c r="M56" s="1"/>
      <c r="N56" s="1"/>
      <c r="O56" s="1"/>
      <c r="P56" s="1"/>
    </row>
    <row r="57" spans="1:16" s="1" customFormat="1" x14ac:dyDescent="0.25">
      <c r="A57" s="7"/>
      <c r="B57" s="7" t="s">
        <v>24</v>
      </c>
      <c r="C57" s="5"/>
      <c r="D57" s="5" t="s">
        <v>25</v>
      </c>
      <c r="E57" s="11">
        <v>45000</v>
      </c>
      <c r="F57" s="11">
        <f>C57*E57</f>
        <v>0</v>
      </c>
      <c r="G57" s="17"/>
      <c r="H57" s="21"/>
    </row>
    <row r="58" spans="1:16" x14ac:dyDescent="0.25">
      <c r="A58" s="17"/>
      <c r="B58" s="7" t="s">
        <v>30</v>
      </c>
      <c r="C58" s="13"/>
      <c r="D58" s="5" t="s">
        <v>31</v>
      </c>
      <c r="E58" s="11">
        <v>35000</v>
      </c>
      <c r="F58" s="11">
        <f>C58*E58</f>
        <v>0</v>
      </c>
      <c r="G58" s="17"/>
      <c r="H58" s="21"/>
      <c r="I58" s="1"/>
      <c r="J58" s="2"/>
      <c r="K58" s="2"/>
      <c r="L58" s="2"/>
      <c r="M58" s="1"/>
      <c r="N58" s="1"/>
      <c r="O58" s="1"/>
      <c r="P58" s="1"/>
    </row>
    <row r="59" spans="1:16" x14ac:dyDescent="0.25">
      <c r="A59" s="28"/>
      <c r="B59" s="14" t="s">
        <v>13</v>
      </c>
      <c r="C59" s="13"/>
      <c r="D59" s="15" t="s">
        <v>21</v>
      </c>
      <c r="E59" s="16">
        <v>50000</v>
      </c>
      <c r="F59" s="8">
        <f>C59*E59</f>
        <v>0</v>
      </c>
      <c r="G59" s="17"/>
      <c r="H59" s="2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54"/>
      <c r="B60" s="30"/>
      <c r="C60" s="25"/>
      <c r="D60" s="26"/>
      <c r="E60" s="27"/>
      <c r="F60" s="55"/>
      <c r="G60" s="31"/>
      <c r="H60" s="31"/>
      <c r="I60" s="2"/>
      <c r="J60" s="1"/>
      <c r="K60" s="1"/>
      <c r="L60" s="1"/>
      <c r="M60" s="1"/>
      <c r="N60" s="1"/>
      <c r="O60" s="1"/>
      <c r="P60" s="1"/>
    </row>
    <row r="61" spans="1:16" x14ac:dyDescent="0.25">
      <c r="A61" s="54"/>
      <c r="B61" s="30"/>
      <c r="C61" s="25"/>
      <c r="D61" s="26"/>
      <c r="E61" s="27"/>
      <c r="F61" s="55"/>
      <c r="G61" s="31"/>
      <c r="H61" s="21"/>
      <c r="I61" s="2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31"/>
      <c r="I62" s="2"/>
      <c r="J62" s="1"/>
      <c r="K62" s="1"/>
      <c r="L62" s="1"/>
      <c r="M62" s="1"/>
      <c r="N62" s="1"/>
      <c r="O62" s="1"/>
      <c r="P62" s="1"/>
    </row>
    <row r="63" spans="1:16" x14ac:dyDescent="0.25">
      <c r="A63" s="6" t="s">
        <v>2</v>
      </c>
      <c r="B63" s="6" t="s">
        <v>3</v>
      </c>
      <c r="C63" s="6" t="s">
        <v>4</v>
      </c>
      <c r="D63" s="6" t="s">
        <v>5</v>
      </c>
      <c r="E63" s="6" t="s">
        <v>6</v>
      </c>
      <c r="F63" s="6" t="s">
        <v>7</v>
      </c>
      <c r="G63" s="6" t="s">
        <v>8</v>
      </c>
      <c r="H63" s="31"/>
      <c r="I63" s="2"/>
      <c r="J63" s="1"/>
      <c r="K63" s="1"/>
      <c r="L63" s="1"/>
      <c r="M63" s="1"/>
      <c r="N63" s="1"/>
      <c r="O63" s="1"/>
      <c r="P63" s="1"/>
    </row>
    <row r="64" spans="1:16" x14ac:dyDescent="0.25">
      <c r="A64" s="7"/>
      <c r="B64" s="32" t="s">
        <v>102</v>
      </c>
      <c r="C64" s="1"/>
      <c r="D64" s="7"/>
      <c r="E64" s="8"/>
      <c r="F64" s="8"/>
      <c r="G64" s="7"/>
      <c r="H64" s="31"/>
      <c r="I64" s="2"/>
      <c r="J64" s="1"/>
      <c r="K64" s="1"/>
      <c r="L64" s="1"/>
      <c r="M64" s="1"/>
      <c r="N64" s="1"/>
      <c r="O64" s="1"/>
      <c r="P64" s="1"/>
    </row>
    <row r="65" spans="1:16" x14ac:dyDescent="0.25">
      <c r="A65" s="5"/>
      <c r="B65" s="18" t="s">
        <v>10</v>
      </c>
      <c r="C65" s="7"/>
      <c r="D65" s="7"/>
      <c r="E65" s="8"/>
      <c r="F65" s="8"/>
      <c r="G65" s="10"/>
      <c r="I65" s="2"/>
      <c r="J65" s="1"/>
      <c r="K65" s="1"/>
      <c r="L65" s="1"/>
      <c r="M65" s="1"/>
      <c r="N65" s="1"/>
      <c r="O65" s="1"/>
      <c r="P65" s="1"/>
    </row>
    <row r="66" spans="1:16" s="1" customFormat="1" x14ac:dyDescent="0.25">
      <c r="A66" s="5">
        <v>1</v>
      </c>
      <c r="B66" s="7" t="s">
        <v>53</v>
      </c>
      <c r="C66" s="5"/>
      <c r="D66" s="5"/>
      <c r="E66" s="11"/>
      <c r="F66" s="11">
        <v>500000</v>
      </c>
      <c r="G66" s="10" t="s">
        <v>67</v>
      </c>
      <c r="I66" s="2"/>
    </row>
    <row r="67" spans="1:16" ht="24.75" x14ac:dyDescent="0.25">
      <c r="A67" s="5">
        <v>2</v>
      </c>
      <c r="B67" s="7" t="s">
        <v>57</v>
      </c>
      <c r="C67" s="5">
        <v>3</v>
      </c>
      <c r="D67" s="5" t="s">
        <v>31</v>
      </c>
      <c r="E67" s="11">
        <v>400000</v>
      </c>
      <c r="F67" s="33">
        <f>C67*E67</f>
        <v>1200000</v>
      </c>
      <c r="G67" s="10" t="s">
        <v>69</v>
      </c>
      <c r="I67" s="1"/>
      <c r="J67" s="1"/>
      <c r="K67" s="1"/>
      <c r="L67" s="1"/>
      <c r="M67" s="1"/>
      <c r="N67" s="1"/>
      <c r="O67" s="1"/>
      <c r="P67" s="1"/>
    </row>
    <row r="68" spans="1:16" ht="24.75" x14ac:dyDescent="0.25">
      <c r="A68" s="5">
        <v>3</v>
      </c>
      <c r="B68" s="7" t="s">
        <v>58</v>
      </c>
      <c r="C68" s="5">
        <v>10</v>
      </c>
      <c r="D68" s="5" t="s">
        <v>31</v>
      </c>
      <c r="E68" s="11">
        <v>400000</v>
      </c>
      <c r="F68" s="33">
        <f>C68*E68</f>
        <v>4000000</v>
      </c>
      <c r="G68" s="10" t="s">
        <v>69</v>
      </c>
      <c r="H68" s="49"/>
      <c r="I68" s="1"/>
      <c r="J68" s="1"/>
      <c r="K68" s="1"/>
      <c r="L68" s="1"/>
      <c r="M68" s="1"/>
      <c r="N68" s="1"/>
      <c r="O68" s="1"/>
      <c r="P68" s="1"/>
    </row>
    <row r="69" spans="1:16" ht="36.75" x14ac:dyDescent="0.25">
      <c r="A69" s="15">
        <v>4</v>
      </c>
      <c r="B69" s="14" t="s">
        <v>82</v>
      </c>
      <c r="C69" s="13"/>
      <c r="D69" s="5"/>
      <c r="E69" s="11"/>
      <c r="F69" s="33">
        <v>50000000</v>
      </c>
      <c r="G69" s="10" t="s">
        <v>68</v>
      </c>
      <c r="H69" s="21"/>
      <c r="I69" s="1"/>
      <c r="J69" s="1"/>
      <c r="K69" s="1"/>
      <c r="L69" s="1"/>
      <c r="M69" s="1"/>
      <c r="N69" s="1"/>
      <c r="O69" s="1"/>
      <c r="P69" s="1"/>
    </row>
    <row r="70" spans="1:16" ht="36.75" x14ac:dyDescent="0.25">
      <c r="A70" s="5">
        <v>5</v>
      </c>
      <c r="B70" s="7" t="s">
        <v>83</v>
      </c>
      <c r="C70" s="13"/>
      <c r="D70" s="5"/>
      <c r="E70" s="11"/>
      <c r="F70" s="11">
        <v>10000000</v>
      </c>
      <c r="G70" s="10" t="s">
        <v>68</v>
      </c>
      <c r="H70" s="50"/>
      <c r="I70" s="1"/>
      <c r="J70" s="2"/>
      <c r="K70" s="2"/>
      <c r="L70" s="2"/>
      <c r="M70" s="1"/>
      <c r="N70" s="1"/>
      <c r="O70" s="1"/>
      <c r="P70" s="1"/>
    </row>
    <row r="71" spans="1:16" ht="24.75" x14ac:dyDescent="0.25">
      <c r="A71" s="15">
        <v>6</v>
      </c>
      <c r="B71" s="14" t="s">
        <v>14</v>
      </c>
      <c r="C71" s="13">
        <v>4</v>
      </c>
      <c r="D71" s="5" t="s">
        <v>31</v>
      </c>
      <c r="E71" s="11">
        <v>29000</v>
      </c>
      <c r="F71" s="33">
        <f>C71*E71</f>
        <v>116000</v>
      </c>
      <c r="G71" s="10" t="s">
        <v>69</v>
      </c>
      <c r="H71" s="21"/>
      <c r="I71" s="1"/>
      <c r="J71" s="2"/>
      <c r="K71" s="2"/>
      <c r="L71" s="2"/>
      <c r="M71" s="1"/>
      <c r="N71" s="1"/>
      <c r="O71" s="1"/>
      <c r="P71" s="1"/>
    </row>
    <row r="72" spans="1:16" ht="24.75" x14ac:dyDescent="0.25">
      <c r="A72" s="15">
        <v>7</v>
      </c>
      <c r="B72" s="14" t="s">
        <v>100</v>
      </c>
      <c r="C72" s="13">
        <v>5</v>
      </c>
      <c r="D72" s="5" t="s">
        <v>31</v>
      </c>
      <c r="E72" s="11">
        <v>850000</v>
      </c>
      <c r="F72" s="58">
        <f>C72*E72</f>
        <v>4250000</v>
      </c>
      <c r="G72" s="10" t="s">
        <v>70</v>
      </c>
      <c r="H72" s="21"/>
      <c r="I72" s="1"/>
      <c r="J72" s="2"/>
      <c r="K72" s="2"/>
      <c r="L72" s="2"/>
      <c r="M72" s="1"/>
      <c r="N72" s="1"/>
      <c r="O72" s="1"/>
      <c r="P72" s="1"/>
    </row>
    <row r="73" spans="1:16" x14ac:dyDescent="0.25">
      <c r="A73" s="5"/>
      <c r="B73" s="18" t="s">
        <v>16</v>
      </c>
      <c r="C73" s="12"/>
      <c r="D73" s="5"/>
      <c r="E73" s="11"/>
      <c r="F73" s="11"/>
      <c r="G73" s="7"/>
      <c r="H73" s="31"/>
      <c r="I73" s="2"/>
      <c r="J73" s="1"/>
      <c r="K73" s="1"/>
      <c r="L73" s="1"/>
      <c r="M73" s="1"/>
      <c r="N73" s="1"/>
      <c r="O73" s="1"/>
      <c r="P73" s="1"/>
    </row>
    <row r="74" spans="1:16" ht="24.75" x14ac:dyDescent="0.25">
      <c r="A74" s="5">
        <v>1</v>
      </c>
      <c r="B74" s="7" t="s">
        <v>59</v>
      </c>
      <c r="C74" s="12">
        <v>3</v>
      </c>
      <c r="D74" s="5" t="s">
        <v>31</v>
      </c>
      <c r="E74" s="11">
        <f>E67*10%</f>
        <v>40000</v>
      </c>
      <c r="F74" s="11">
        <f>C74*E74</f>
        <v>120000</v>
      </c>
      <c r="G74" s="10" t="s">
        <v>69</v>
      </c>
      <c r="H74" s="21"/>
      <c r="I74" s="2"/>
      <c r="J74" s="1"/>
      <c r="K74" s="1"/>
      <c r="L74" s="1"/>
      <c r="M74" s="1"/>
      <c r="N74" s="1"/>
      <c r="O74" s="1"/>
      <c r="P74" s="1"/>
    </row>
    <row r="75" spans="1:16" ht="24.75" x14ac:dyDescent="0.25">
      <c r="A75" s="22">
        <v>2</v>
      </c>
      <c r="B75" s="14" t="s">
        <v>58</v>
      </c>
      <c r="C75" s="12">
        <v>10</v>
      </c>
      <c r="D75" s="5" t="s">
        <v>31</v>
      </c>
      <c r="E75" s="11">
        <f>E68*10%</f>
        <v>40000</v>
      </c>
      <c r="F75" s="11">
        <f>C75*E75</f>
        <v>400000</v>
      </c>
      <c r="G75" s="10" t="s">
        <v>69</v>
      </c>
      <c r="H75" s="31"/>
      <c r="I75" s="2"/>
      <c r="J75" s="1"/>
      <c r="K75" s="1"/>
      <c r="L75" s="1"/>
      <c r="M75" s="1"/>
      <c r="N75" s="1"/>
      <c r="O75" s="1"/>
      <c r="P75" s="1"/>
    </row>
    <row r="76" spans="1:16" ht="24.75" x14ac:dyDescent="0.25">
      <c r="A76" s="15">
        <v>3</v>
      </c>
      <c r="B76" s="14" t="s">
        <v>15</v>
      </c>
      <c r="C76" s="13">
        <v>5</v>
      </c>
      <c r="D76" s="5" t="s">
        <v>31</v>
      </c>
      <c r="E76" s="33">
        <f>E72*10%</f>
        <v>85000</v>
      </c>
      <c r="F76" s="11">
        <f>C76*E76</f>
        <v>425000</v>
      </c>
      <c r="G76" s="10" t="s">
        <v>70</v>
      </c>
      <c r="H76" s="31"/>
      <c r="I76" s="2"/>
      <c r="J76" s="1"/>
      <c r="K76" s="1"/>
      <c r="L76" s="1"/>
      <c r="M76" s="1"/>
      <c r="N76" s="1"/>
      <c r="O76" s="1"/>
      <c r="P76" s="1"/>
    </row>
    <row r="77" spans="1:16" x14ac:dyDescent="0.25">
      <c r="A77" s="13"/>
      <c r="B77" s="18" t="s">
        <v>17</v>
      </c>
      <c r="C77" s="5"/>
      <c r="D77" s="5"/>
      <c r="E77" s="11"/>
      <c r="F77" s="11"/>
      <c r="G77" s="7"/>
      <c r="H77" s="21"/>
      <c r="I77" s="2"/>
      <c r="J77" s="1"/>
      <c r="K77" s="1"/>
      <c r="L77" s="1"/>
      <c r="M77" s="1"/>
      <c r="N77" s="1"/>
      <c r="O77" s="1"/>
      <c r="P77" s="1"/>
    </row>
    <row r="78" spans="1:16" ht="24.75" x14ac:dyDescent="0.25">
      <c r="A78" s="13">
        <v>1</v>
      </c>
      <c r="B78" s="7" t="s">
        <v>18</v>
      </c>
      <c r="C78" s="13"/>
      <c r="D78" s="13"/>
      <c r="E78" s="13"/>
      <c r="F78" s="11"/>
      <c r="G78" s="10" t="s">
        <v>69</v>
      </c>
      <c r="H78" s="21"/>
      <c r="I78" s="2"/>
      <c r="J78" s="1"/>
      <c r="K78" s="1"/>
      <c r="L78" s="1"/>
      <c r="M78" s="1"/>
      <c r="N78" s="1"/>
      <c r="O78" s="1"/>
      <c r="P78" s="1"/>
    </row>
    <row r="79" spans="1:16" s="1" customFormat="1" x14ac:dyDescent="0.25">
      <c r="A79" s="13"/>
      <c r="B79" s="7" t="s">
        <v>19</v>
      </c>
      <c r="C79" s="13"/>
      <c r="D79" s="5" t="s">
        <v>20</v>
      </c>
      <c r="E79" s="11">
        <v>60000</v>
      </c>
      <c r="F79" s="11">
        <f>C79*E79</f>
        <v>0</v>
      </c>
      <c r="G79" s="7"/>
      <c r="H79" s="21"/>
      <c r="I79" s="2"/>
    </row>
    <row r="80" spans="1:16" x14ac:dyDescent="0.25">
      <c r="A80" s="13"/>
      <c r="B80" s="7" t="s">
        <v>13</v>
      </c>
      <c r="C80" s="12"/>
      <c r="D80" s="5" t="s">
        <v>21</v>
      </c>
      <c r="E80" s="11">
        <v>75000</v>
      </c>
      <c r="F80" s="11">
        <f>C80*E80</f>
        <v>0</v>
      </c>
      <c r="G80" s="17"/>
      <c r="H80" s="31"/>
      <c r="I80" s="1"/>
      <c r="J80" s="1"/>
      <c r="K80" s="1"/>
      <c r="L80" s="1"/>
      <c r="M80" s="1"/>
      <c r="N80" s="1"/>
      <c r="O80" s="1"/>
      <c r="P80" s="1"/>
    </row>
    <row r="81" spans="1:16" ht="36.75" x14ac:dyDescent="0.25">
      <c r="A81" s="13">
        <v>2</v>
      </c>
      <c r="B81" s="7" t="s">
        <v>22</v>
      </c>
      <c r="C81" s="12"/>
      <c r="D81" s="5"/>
      <c r="E81" s="11"/>
      <c r="F81" s="11"/>
      <c r="G81" s="10" t="s">
        <v>72</v>
      </c>
      <c r="H81" s="2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7"/>
      <c r="B82" s="7" t="s">
        <v>24</v>
      </c>
      <c r="C82" s="5"/>
      <c r="D82" s="5" t="s">
        <v>25</v>
      </c>
      <c r="E82" s="11">
        <v>45000</v>
      </c>
      <c r="F82" s="11">
        <f>C82*E82</f>
        <v>0</v>
      </c>
      <c r="G82" s="17"/>
      <c r="H82" s="2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7"/>
      <c r="B83" s="7" t="s">
        <v>30</v>
      </c>
      <c r="C83" s="13"/>
      <c r="D83" s="5" t="s">
        <v>31</v>
      </c>
      <c r="E83" s="11">
        <v>35000</v>
      </c>
      <c r="F83" s="11">
        <f>C83*E83</f>
        <v>0</v>
      </c>
      <c r="G83" s="17"/>
      <c r="H83" s="2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28"/>
      <c r="B84" s="14" t="s">
        <v>13</v>
      </c>
      <c r="C84" s="13"/>
      <c r="D84" s="15" t="s">
        <v>21</v>
      </c>
      <c r="E84" s="16">
        <v>50000</v>
      </c>
      <c r="F84" s="8">
        <f>C84*E84</f>
        <v>0</v>
      </c>
      <c r="G84" s="17"/>
      <c r="H84" s="3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2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</row>
    <row r="89" spans="1:16" s="1" customFormat="1" x14ac:dyDescent="0.25">
      <c r="A89" s="6" t="s">
        <v>2</v>
      </c>
      <c r="B89" s="6" t="s">
        <v>3</v>
      </c>
      <c r="C89" s="6" t="s">
        <v>4</v>
      </c>
      <c r="D89" s="6" t="s">
        <v>5</v>
      </c>
      <c r="E89" s="6" t="s">
        <v>6</v>
      </c>
      <c r="F89" s="6" t="s">
        <v>7</v>
      </c>
      <c r="G89" s="6" t="s">
        <v>8</v>
      </c>
    </row>
    <row r="90" spans="1:16" s="1" customFormat="1" x14ac:dyDescent="0.25">
      <c r="A90" s="43"/>
      <c r="B90" s="44" t="s">
        <v>60</v>
      </c>
      <c r="C90" s="43"/>
      <c r="D90" s="43"/>
      <c r="E90" s="43"/>
      <c r="F90" s="43"/>
      <c r="G90" s="43"/>
    </row>
    <row r="91" spans="1:16" s="1" customFormat="1" x14ac:dyDescent="0.25">
      <c r="A91" s="43"/>
      <c r="B91" s="18" t="s">
        <v>10</v>
      </c>
      <c r="C91" s="43"/>
      <c r="D91" s="43"/>
      <c r="E91" s="43"/>
      <c r="F91" s="43"/>
      <c r="G91" s="43"/>
    </row>
    <row r="92" spans="1:16" ht="24.75" x14ac:dyDescent="0.25">
      <c r="A92" s="42">
        <v>1</v>
      </c>
      <c r="B92" s="43" t="s">
        <v>61</v>
      </c>
      <c r="C92" s="42">
        <v>1</v>
      </c>
      <c r="D92" s="42" t="s">
        <v>31</v>
      </c>
      <c r="E92" s="11">
        <v>350000</v>
      </c>
      <c r="F92" s="45">
        <f>C92*E92</f>
        <v>350000</v>
      </c>
      <c r="G92" s="10" t="s">
        <v>70</v>
      </c>
      <c r="I92" s="1"/>
      <c r="J92" s="1"/>
      <c r="K92" s="1"/>
      <c r="L92" s="1"/>
      <c r="M92" s="1"/>
      <c r="N92" s="1"/>
      <c r="O92" s="1"/>
    </row>
    <row r="93" spans="1:16" ht="24.75" x14ac:dyDescent="0.25">
      <c r="A93" s="42">
        <v>2</v>
      </c>
      <c r="B93" s="43" t="s">
        <v>62</v>
      </c>
      <c r="C93" s="42">
        <v>20</v>
      </c>
      <c r="D93" s="42" t="s">
        <v>63</v>
      </c>
      <c r="E93" s="11">
        <v>80000</v>
      </c>
      <c r="F93" s="45">
        <f>C93*E93</f>
        <v>1600000</v>
      </c>
      <c r="G93" s="47" t="s">
        <v>70</v>
      </c>
      <c r="I93" s="1"/>
      <c r="J93" s="1"/>
      <c r="K93" s="1"/>
      <c r="L93" s="1"/>
      <c r="M93" s="1"/>
      <c r="N93" s="1"/>
      <c r="O93" s="1"/>
    </row>
    <row r="94" spans="1:16" x14ac:dyDescent="0.25">
      <c r="A94" s="13"/>
      <c r="B94" s="18" t="s">
        <v>16</v>
      </c>
      <c r="C94" s="13"/>
      <c r="D94" s="13"/>
      <c r="E94" s="17"/>
      <c r="F94" s="17"/>
      <c r="G94" s="17"/>
      <c r="I94" s="1"/>
      <c r="J94" s="1"/>
      <c r="K94" s="1"/>
      <c r="L94" s="1"/>
      <c r="M94" s="1"/>
      <c r="N94" s="1"/>
      <c r="O94" s="1"/>
    </row>
    <row r="95" spans="1:16" ht="24.75" x14ac:dyDescent="0.25">
      <c r="A95" s="13">
        <v>1</v>
      </c>
      <c r="B95" s="43" t="s">
        <v>61</v>
      </c>
      <c r="C95" s="13">
        <v>1</v>
      </c>
      <c r="D95" s="13" t="s">
        <v>31</v>
      </c>
      <c r="E95" s="11">
        <v>30000</v>
      </c>
      <c r="F95" s="33">
        <f>C95*E95</f>
        <v>30000</v>
      </c>
      <c r="G95" s="10" t="s">
        <v>70</v>
      </c>
      <c r="I95" s="1"/>
      <c r="J95" s="1"/>
      <c r="K95" s="1"/>
      <c r="L95" s="1"/>
      <c r="M95" s="1"/>
      <c r="N95" s="1"/>
      <c r="O95" s="1"/>
    </row>
    <row r="96" spans="1:16" ht="24.75" x14ac:dyDescent="0.25">
      <c r="A96" s="46">
        <v>2</v>
      </c>
      <c r="B96" s="43" t="s">
        <v>64</v>
      </c>
      <c r="C96" s="13">
        <v>20</v>
      </c>
      <c r="D96" s="13" t="s">
        <v>63</v>
      </c>
      <c r="E96" s="11">
        <v>35000</v>
      </c>
      <c r="F96" s="33">
        <f>C96*E96</f>
        <v>700000</v>
      </c>
      <c r="G96" s="47" t="s">
        <v>71</v>
      </c>
      <c r="I96" s="1"/>
      <c r="J96" s="1"/>
      <c r="K96" s="1"/>
      <c r="L96" s="1"/>
      <c r="M96" s="1"/>
      <c r="N96" s="1"/>
      <c r="O96" s="1"/>
    </row>
    <row r="97" spans="1:15" x14ac:dyDescent="0.25">
      <c r="A97" s="13"/>
      <c r="B97" s="18" t="s">
        <v>17</v>
      </c>
      <c r="C97" s="5"/>
      <c r="D97" s="5"/>
      <c r="E97" s="11"/>
      <c r="F97" s="11"/>
      <c r="G97" s="7"/>
      <c r="I97" s="1"/>
      <c r="J97" s="1"/>
      <c r="K97" s="1"/>
      <c r="L97" s="1"/>
      <c r="M97" s="1"/>
      <c r="N97" s="1"/>
      <c r="O97" s="1"/>
    </row>
    <row r="98" spans="1:15" ht="24.75" x14ac:dyDescent="0.25">
      <c r="A98" s="13">
        <v>1</v>
      </c>
      <c r="B98" s="7" t="s">
        <v>18</v>
      </c>
      <c r="C98" s="13"/>
      <c r="D98" s="13"/>
      <c r="E98" s="13"/>
      <c r="F98" s="11"/>
      <c r="G98" s="10" t="s">
        <v>69</v>
      </c>
      <c r="I98" s="1"/>
      <c r="J98" s="1"/>
      <c r="K98" s="1"/>
      <c r="L98" s="1"/>
      <c r="M98" s="1"/>
      <c r="N98" s="1"/>
      <c r="O98" s="1"/>
    </row>
    <row r="99" spans="1:15" x14ac:dyDescent="0.25">
      <c r="A99" s="13"/>
      <c r="B99" s="7" t="s">
        <v>19</v>
      </c>
      <c r="C99" s="13">
        <v>60</v>
      </c>
      <c r="D99" s="5" t="s">
        <v>20</v>
      </c>
      <c r="E99" s="11">
        <v>60000</v>
      </c>
      <c r="F99" s="11">
        <f>C99*E99</f>
        <v>3600000</v>
      </c>
      <c r="G99" s="7"/>
      <c r="I99" s="1"/>
      <c r="J99" s="1"/>
      <c r="K99" s="1"/>
      <c r="L99" s="1"/>
      <c r="M99" s="1"/>
      <c r="N99" s="1"/>
      <c r="O99" s="1"/>
    </row>
    <row r="100" spans="1:15" x14ac:dyDescent="0.25">
      <c r="A100" s="13"/>
      <c r="B100" s="7" t="s">
        <v>13</v>
      </c>
      <c r="C100" s="12">
        <v>2</v>
      </c>
      <c r="D100" s="5" t="s">
        <v>21</v>
      </c>
      <c r="E100" s="11">
        <v>75000</v>
      </c>
      <c r="F100" s="11">
        <f>C100*E100</f>
        <v>150000</v>
      </c>
      <c r="G100" s="17"/>
      <c r="I100" s="1"/>
      <c r="J100" s="1"/>
      <c r="K100" s="1"/>
      <c r="L100" s="1"/>
      <c r="M100" s="1"/>
      <c r="N100" s="1"/>
      <c r="O100" s="1"/>
    </row>
    <row r="101" spans="1:15" ht="36.75" x14ac:dyDescent="0.25">
      <c r="A101" s="13">
        <v>2</v>
      </c>
      <c r="B101" s="7" t="s">
        <v>22</v>
      </c>
      <c r="C101" s="12"/>
      <c r="D101" s="5"/>
      <c r="E101" s="11"/>
      <c r="F101" s="11"/>
      <c r="G101" s="10" t="s">
        <v>72</v>
      </c>
      <c r="I101" s="1"/>
      <c r="J101" s="1"/>
      <c r="K101" s="1"/>
      <c r="L101" s="1"/>
      <c r="M101" s="1"/>
      <c r="N101" s="1"/>
      <c r="O101" s="1"/>
    </row>
    <row r="102" spans="1:15" x14ac:dyDescent="0.25">
      <c r="A102" s="7"/>
      <c r="B102" s="7" t="s">
        <v>24</v>
      </c>
      <c r="C102" s="5">
        <v>2</v>
      </c>
      <c r="D102" s="5" t="s">
        <v>25</v>
      </c>
      <c r="E102" s="11">
        <v>45000</v>
      </c>
      <c r="F102" s="11">
        <f>C102*E102</f>
        <v>90000</v>
      </c>
      <c r="G102" s="17"/>
      <c r="I102" s="1"/>
      <c r="J102" s="1"/>
      <c r="K102" s="1"/>
      <c r="L102" s="1"/>
      <c r="M102" s="1"/>
      <c r="N102" s="1"/>
      <c r="O102" s="1"/>
    </row>
    <row r="103" spans="1:15" x14ac:dyDescent="0.25">
      <c r="A103" s="17"/>
      <c r="B103" s="7" t="s">
        <v>30</v>
      </c>
      <c r="C103" s="13">
        <v>1</v>
      </c>
      <c r="D103" s="5" t="s">
        <v>31</v>
      </c>
      <c r="E103" s="11">
        <v>35000</v>
      </c>
      <c r="F103" s="11">
        <f>C103*E103</f>
        <v>35000</v>
      </c>
      <c r="G103" s="17"/>
      <c r="I103" s="1"/>
      <c r="J103" s="1"/>
      <c r="K103" s="1"/>
      <c r="L103" s="1"/>
      <c r="M103" s="1"/>
      <c r="N103" s="1"/>
      <c r="O103" s="1"/>
    </row>
    <row r="104" spans="1:15" x14ac:dyDescent="0.25">
      <c r="A104" s="28"/>
      <c r="B104" s="14" t="s">
        <v>13</v>
      </c>
      <c r="C104" s="13">
        <v>2</v>
      </c>
      <c r="D104" s="15" t="s">
        <v>21</v>
      </c>
      <c r="E104" s="16">
        <v>50000</v>
      </c>
      <c r="F104" s="8">
        <f>C104*E104</f>
        <v>100000</v>
      </c>
      <c r="G104" s="17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</row>
    <row r="106" spans="1:15" s="1" customFormat="1" x14ac:dyDescent="0.25"/>
    <row r="107" spans="1:15" x14ac:dyDescent="0.25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6" t="s">
        <v>2</v>
      </c>
      <c r="B108" s="6" t="s">
        <v>3</v>
      </c>
      <c r="C108" s="6" t="s">
        <v>4</v>
      </c>
      <c r="D108" s="6" t="s">
        <v>5</v>
      </c>
      <c r="E108" s="6" t="s">
        <v>6</v>
      </c>
      <c r="F108" s="6" t="s">
        <v>7</v>
      </c>
      <c r="G108" s="6" t="s">
        <v>8</v>
      </c>
      <c r="I108" s="1"/>
      <c r="J108" s="1"/>
      <c r="K108" s="1"/>
      <c r="L108" s="1"/>
      <c r="M108" s="1"/>
      <c r="N108" s="1"/>
      <c r="O108" s="1"/>
    </row>
    <row r="109" spans="1:15" x14ac:dyDescent="0.25">
      <c r="A109" s="42"/>
      <c r="B109" s="44" t="s">
        <v>55</v>
      </c>
      <c r="C109" s="43"/>
      <c r="D109" s="43"/>
      <c r="E109" s="43"/>
      <c r="F109" s="8"/>
      <c r="G109" s="47"/>
      <c r="I109" s="1"/>
      <c r="J109" s="1"/>
      <c r="K109" s="1"/>
      <c r="L109" s="1"/>
      <c r="M109" s="1"/>
      <c r="N109" s="1"/>
      <c r="O109" s="1"/>
    </row>
    <row r="110" spans="1:15" x14ac:dyDescent="0.25">
      <c r="A110" s="5"/>
      <c r="B110" s="18" t="s">
        <v>10</v>
      </c>
      <c r="C110" s="7"/>
      <c r="D110" s="7"/>
      <c r="E110" s="8"/>
      <c r="F110" s="8"/>
      <c r="G110" s="10"/>
      <c r="I110" s="1"/>
      <c r="J110" s="1"/>
      <c r="K110" s="1"/>
      <c r="L110" s="1"/>
      <c r="M110" s="1"/>
      <c r="N110" s="1"/>
      <c r="O110" s="1"/>
    </row>
    <row r="111" spans="1:15" ht="24.75" x14ac:dyDescent="0.25">
      <c r="A111" s="42">
        <v>1</v>
      </c>
      <c r="B111" s="43" t="s">
        <v>65</v>
      </c>
      <c r="C111" s="42">
        <v>12</v>
      </c>
      <c r="D111" s="5" t="s">
        <v>31</v>
      </c>
      <c r="E111" s="11">
        <v>10000</v>
      </c>
      <c r="F111" s="8">
        <f>C111*E111</f>
        <v>120000</v>
      </c>
      <c r="G111" s="10" t="s">
        <v>69</v>
      </c>
      <c r="I111" s="1"/>
      <c r="J111" s="1"/>
      <c r="K111" s="1"/>
      <c r="L111" s="1"/>
      <c r="M111" s="1"/>
      <c r="N111" s="1"/>
      <c r="O111" s="1"/>
    </row>
    <row r="112" spans="1:15" ht="24.75" x14ac:dyDescent="0.25">
      <c r="A112" s="42">
        <v>2</v>
      </c>
      <c r="B112" s="43" t="s">
        <v>14</v>
      </c>
      <c r="C112" s="13">
        <v>12</v>
      </c>
      <c r="D112" s="5" t="s">
        <v>31</v>
      </c>
      <c r="E112" s="11">
        <v>29000</v>
      </c>
      <c r="F112" s="33">
        <f>C112*E112</f>
        <v>348000</v>
      </c>
      <c r="G112" s="10" t="s">
        <v>69</v>
      </c>
      <c r="I112" s="1"/>
      <c r="J112" s="1"/>
      <c r="K112" s="1"/>
      <c r="L112" s="1"/>
      <c r="M112" s="1"/>
      <c r="N112" s="1"/>
      <c r="O112" s="1"/>
    </row>
    <row r="113" spans="1:15" x14ac:dyDescent="0.25">
      <c r="A113" s="46"/>
      <c r="B113" s="18" t="s">
        <v>16</v>
      </c>
      <c r="C113" s="13"/>
      <c r="D113" s="17"/>
      <c r="E113" s="17"/>
      <c r="F113" s="17"/>
      <c r="G113" s="17"/>
      <c r="I113" s="1"/>
      <c r="J113" s="1"/>
      <c r="K113" s="1"/>
      <c r="L113" s="1"/>
      <c r="M113" s="1"/>
      <c r="N113" s="1"/>
      <c r="O113" s="1"/>
    </row>
    <row r="114" spans="1:15" ht="30" x14ac:dyDescent="0.25">
      <c r="A114" s="42">
        <v>1</v>
      </c>
      <c r="B114" s="48" t="s">
        <v>66</v>
      </c>
      <c r="C114" s="13">
        <v>12</v>
      </c>
      <c r="D114" s="5" t="s">
        <v>31</v>
      </c>
      <c r="E114" s="11">
        <f>300000*10%</f>
        <v>30000</v>
      </c>
      <c r="F114" s="33">
        <f>E114*C114</f>
        <v>360000</v>
      </c>
      <c r="G114" s="35" t="s">
        <v>70</v>
      </c>
      <c r="I114" s="1"/>
      <c r="J114" s="1"/>
      <c r="K114" s="1"/>
      <c r="L114" s="1"/>
      <c r="M114" s="1"/>
      <c r="N114" s="1"/>
      <c r="O114" s="1"/>
    </row>
    <row r="115" spans="1:15" s="1" customFormat="1" ht="36.75" x14ac:dyDescent="0.25">
      <c r="A115" s="42">
        <v>2</v>
      </c>
      <c r="B115" s="48" t="s">
        <v>103</v>
      </c>
      <c r="C115" s="13">
        <v>6</v>
      </c>
      <c r="D115" s="5" t="s">
        <v>31</v>
      </c>
      <c r="E115" s="11">
        <f>1200000*10%</f>
        <v>120000</v>
      </c>
      <c r="F115" s="33">
        <f>E115*C115</f>
        <v>720000</v>
      </c>
      <c r="G115" s="10" t="s">
        <v>72</v>
      </c>
    </row>
    <row r="116" spans="1:15" s="1" customFormat="1" x14ac:dyDescent="0.25">
      <c r="A116" s="13"/>
      <c r="B116" s="18" t="s">
        <v>17</v>
      </c>
      <c r="C116" s="5"/>
      <c r="D116" s="5"/>
      <c r="E116" s="11"/>
      <c r="F116" s="11"/>
      <c r="G116" s="7"/>
    </row>
    <row r="117" spans="1:15" s="1" customFormat="1" ht="24.75" x14ac:dyDescent="0.25">
      <c r="A117" s="13">
        <v>1</v>
      </c>
      <c r="B117" s="7" t="s">
        <v>18</v>
      </c>
      <c r="C117" s="13"/>
      <c r="D117" s="13"/>
      <c r="E117" s="13"/>
      <c r="F117" s="11"/>
      <c r="G117" s="10" t="s">
        <v>69</v>
      </c>
    </row>
    <row r="118" spans="1:15" x14ac:dyDescent="0.25">
      <c r="A118" s="13"/>
      <c r="B118" s="7" t="s">
        <v>19</v>
      </c>
      <c r="C118" s="13"/>
      <c r="D118" s="5" t="s">
        <v>20</v>
      </c>
      <c r="E118" s="11">
        <v>60000</v>
      </c>
      <c r="F118" s="11">
        <f>C118*E118</f>
        <v>0</v>
      </c>
      <c r="G118" s="7"/>
      <c r="I118" s="1"/>
      <c r="J118" s="1"/>
      <c r="K118" s="1"/>
      <c r="L118" s="1"/>
      <c r="M118" s="1"/>
      <c r="N118" s="1"/>
      <c r="O118" s="1"/>
    </row>
    <row r="119" spans="1:15" x14ac:dyDescent="0.25">
      <c r="A119" s="13"/>
      <c r="B119" s="7" t="s">
        <v>13</v>
      </c>
      <c r="C119" s="12"/>
      <c r="D119" s="5" t="s">
        <v>21</v>
      </c>
      <c r="E119" s="11">
        <v>75000</v>
      </c>
      <c r="F119" s="11">
        <f>C119*E119</f>
        <v>0</v>
      </c>
      <c r="G119" s="17"/>
      <c r="I119" s="1"/>
      <c r="J119" s="1"/>
      <c r="K119" s="1"/>
      <c r="L119" s="1"/>
      <c r="M119" s="1"/>
      <c r="N119" s="1"/>
      <c r="O119" s="1"/>
    </row>
    <row r="120" spans="1:15" ht="36.75" x14ac:dyDescent="0.25">
      <c r="A120" s="13">
        <v>2</v>
      </c>
      <c r="B120" s="7" t="s">
        <v>22</v>
      </c>
      <c r="C120" s="12"/>
      <c r="D120" s="5"/>
      <c r="E120" s="11"/>
      <c r="F120" s="11"/>
      <c r="G120" s="10" t="s">
        <v>72</v>
      </c>
      <c r="I120" s="1"/>
      <c r="J120" s="1"/>
      <c r="K120" s="1"/>
      <c r="L120" s="1"/>
      <c r="M120" s="1"/>
      <c r="N120" s="1"/>
      <c r="O120" s="1"/>
    </row>
    <row r="121" spans="1:15" x14ac:dyDescent="0.25">
      <c r="A121" s="7"/>
      <c r="B121" s="7" t="s">
        <v>24</v>
      </c>
      <c r="C121" s="5"/>
      <c r="D121" s="5" t="s">
        <v>25</v>
      </c>
      <c r="E121" s="11">
        <v>45000</v>
      </c>
      <c r="F121" s="11">
        <f>C121*E121</f>
        <v>0</v>
      </c>
      <c r="G121" s="17"/>
      <c r="I121" s="1"/>
      <c r="J121" s="1"/>
      <c r="K121" s="1"/>
      <c r="L121" s="1"/>
      <c r="M121" s="1"/>
      <c r="N121" s="1"/>
      <c r="O121" s="1"/>
    </row>
    <row r="122" spans="1:15" x14ac:dyDescent="0.25">
      <c r="A122" s="17"/>
      <c r="B122" s="7" t="s">
        <v>30</v>
      </c>
      <c r="C122" s="13"/>
      <c r="D122" s="5" t="s">
        <v>31</v>
      </c>
      <c r="E122" s="11">
        <v>35000</v>
      </c>
      <c r="F122" s="11">
        <f>C122*E122</f>
        <v>0</v>
      </c>
      <c r="G122" s="17"/>
      <c r="I122" s="1"/>
      <c r="J122" s="1"/>
      <c r="K122" s="1"/>
      <c r="L122" s="1"/>
      <c r="M122" s="1"/>
      <c r="N122" s="1"/>
      <c r="O122" s="1"/>
    </row>
    <row r="123" spans="1:15" x14ac:dyDescent="0.25">
      <c r="A123" s="28"/>
      <c r="B123" s="14" t="s">
        <v>13</v>
      </c>
      <c r="C123" s="13"/>
      <c r="D123" s="15" t="s">
        <v>21</v>
      </c>
      <c r="E123" s="16">
        <v>50000</v>
      </c>
      <c r="F123" s="8">
        <f>C123*E123</f>
        <v>0</v>
      </c>
      <c r="G123" s="17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3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50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49"/>
      <c r="B128" s="49"/>
      <c r="C128" s="49"/>
      <c r="D128" s="49"/>
      <c r="E128" s="49"/>
      <c r="F128" s="49"/>
      <c r="G128" s="49"/>
    </row>
    <row r="129" spans="1:7" x14ac:dyDescent="0.25">
      <c r="A129" s="21"/>
      <c r="B129" s="64"/>
      <c r="C129" s="31"/>
      <c r="D129" s="21"/>
      <c r="E129" s="55"/>
      <c r="F129" s="55"/>
      <c r="G129" s="21"/>
    </row>
    <row r="130" spans="1:7" x14ac:dyDescent="0.25">
      <c r="A130" s="24"/>
      <c r="B130" s="65"/>
      <c r="C130" s="21"/>
      <c r="D130" s="21"/>
      <c r="E130" s="55"/>
      <c r="F130" s="55"/>
      <c r="G130" s="50"/>
    </row>
    <row r="131" spans="1:7" x14ac:dyDescent="0.25">
      <c r="A131" s="24"/>
      <c r="B131" s="21"/>
      <c r="C131" s="24"/>
      <c r="D131" s="24"/>
      <c r="E131" s="23"/>
      <c r="F131" s="23"/>
      <c r="G131" s="21"/>
    </row>
    <row r="132" spans="1:7" x14ac:dyDescent="0.25">
      <c r="A132" s="24"/>
      <c r="B132" s="21"/>
      <c r="C132" s="24"/>
      <c r="D132" s="24"/>
      <c r="E132" s="23"/>
      <c r="F132" s="58"/>
      <c r="G132" s="50"/>
    </row>
    <row r="133" spans="1:7" x14ac:dyDescent="0.25">
      <c r="A133" s="24"/>
      <c r="B133" s="21"/>
      <c r="C133" s="24"/>
      <c r="D133" s="24"/>
      <c r="E133" s="23"/>
      <c r="F133" s="66"/>
      <c r="G133" s="50"/>
    </row>
    <row r="134" spans="1:7" x14ac:dyDescent="0.25">
      <c r="A134" s="24"/>
      <c r="B134" s="21"/>
      <c r="C134" s="24"/>
      <c r="D134" s="24"/>
      <c r="E134" s="23"/>
      <c r="F134" s="23"/>
      <c r="G134" s="50"/>
    </row>
    <row r="135" spans="1:7" x14ac:dyDescent="0.25">
      <c r="A135" s="26"/>
      <c r="B135" s="30"/>
      <c r="C135" s="25"/>
      <c r="D135" s="24"/>
      <c r="E135" s="23"/>
      <c r="F135" s="58"/>
      <c r="G135" s="50"/>
    </row>
    <row r="136" spans="1:7" x14ac:dyDescent="0.25">
      <c r="A136" s="26"/>
      <c r="B136" s="30"/>
      <c r="C136" s="25"/>
      <c r="D136" s="24"/>
      <c r="E136" s="23"/>
      <c r="F136" s="58"/>
      <c r="G136" s="50"/>
    </row>
    <row r="137" spans="1:7" x14ac:dyDescent="0.25">
      <c r="A137" s="26"/>
      <c r="B137" s="30"/>
      <c r="C137" s="25"/>
      <c r="D137" s="31"/>
      <c r="E137" s="23"/>
      <c r="F137" s="58"/>
      <c r="G137" s="50"/>
    </row>
    <row r="138" spans="1:7" x14ac:dyDescent="0.25">
      <c r="A138" s="26"/>
      <c r="B138" s="30"/>
      <c r="C138" s="25"/>
      <c r="D138" s="31"/>
      <c r="E138" s="23"/>
      <c r="F138" s="58"/>
      <c r="G138" s="67"/>
    </row>
    <row r="139" spans="1:7" x14ac:dyDescent="0.25">
      <c r="A139" s="26"/>
      <c r="B139" s="30"/>
      <c r="C139" s="25"/>
      <c r="D139" s="31"/>
      <c r="E139" s="23"/>
      <c r="F139" s="58"/>
      <c r="G139" s="67"/>
    </row>
    <row r="140" spans="1:7" x14ac:dyDescent="0.25">
      <c r="A140" s="31"/>
      <c r="B140" s="30"/>
      <c r="C140" s="31"/>
      <c r="D140" s="31"/>
      <c r="E140" s="31"/>
      <c r="F140" s="58"/>
      <c r="G140" s="67"/>
    </row>
    <row r="141" spans="1:7" x14ac:dyDescent="0.25">
      <c r="A141" s="24"/>
      <c r="B141" s="65"/>
      <c r="C141" s="68"/>
      <c r="D141" s="24"/>
      <c r="E141" s="23"/>
      <c r="F141" s="23"/>
      <c r="G141" s="50"/>
    </row>
    <row r="142" spans="1:7" x14ac:dyDescent="0.25">
      <c r="A142" s="24"/>
      <c r="B142" s="21"/>
      <c r="C142" s="68"/>
      <c r="D142" s="24"/>
      <c r="E142" s="23"/>
      <c r="F142" s="23"/>
      <c r="G142" s="50"/>
    </row>
    <row r="143" spans="1:7" x14ac:dyDescent="0.25">
      <c r="A143" s="69"/>
      <c r="B143" s="30"/>
      <c r="C143" s="25"/>
      <c r="D143" s="24"/>
      <c r="E143" s="70"/>
      <c r="F143" s="23"/>
      <c r="G143" s="50"/>
    </row>
    <row r="144" spans="1:7" x14ac:dyDescent="0.25">
      <c r="A144" s="26"/>
      <c r="B144" s="30"/>
      <c r="C144" s="25"/>
      <c r="D144" s="24"/>
      <c r="E144" s="58"/>
      <c r="F144" s="23"/>
      <c r="G144" s="50"/>
    </row>
    <row r="145" spans="1:7" x14ac:dyDescent="0.25">
      <c r="A145" s="25"/>
      <c r="B145" s="65"/>
      <c r="C145" s="24"/>
      <c r="D145" s="24"/>
      <c r="E145" s="23"/>
      <c r="F145" s="23"/>
      <c r="G145" s="50"/>
    </row>
    <row r="146" spans="1:7" x14ac:dyDescent="0.25">
      <c r="A146" s="25"/>
      <c r="B146" s="21"/>
      <c r="C146" s="25"/>
      <c r="D146" s="25"/>
      <c r="E146" s="25"/>
      <c r="F146" s="23"/>
      <c r="G146" s="50"/>
    </row>
    <row r="147" spans="1:7" x14ac:dyDescent="0.25">
      <c r="A147" s="25"/>
      <c r="B147" s="21"/>
      <c r="C147" s="25"/>
      <c r="D147" s="24"/>
      <c r="E147" s="23"/>
      <c r="F147" s="23"/>
      <c r="G147" s="31"/>
    </row>
    <row r="148" spans="1:7" x14ac:dyDescent="0.25">
      <c r="A148" s="25"/>
      <c r="B148" s="21"/>
      <c r="C148" s="68"/>
      <c r="D148" s="24"/>
      <c r="E148" s="23"/>
      <c r="F148" s="23"/>
      <c r="G148" s="50"/>
    </row>
    <row r="149" spans="1:7" x14ac:dyDescent="0.25">
      <c r="A149" s="25"/>
      <c r="B149" s="21"/>
      <c r="C149" s="68"/>
      <c r="D149" s="24"/>
      <c r="E149" s="23"/>
      <c r="F149" s="23"/>
      <c r="G149" s="50"/>
    </row>
    <row r="150" spans="1:7" x14ac:dyDescent="0.25">
      <c r="A150" s="21"/>
      <c r="B150" s="21"/>
      <c r="C150" s="24"/>
      <c r="D150" s="24"/>
      <c r="E150" s="23"/>
      <c r="F150" s="23"/>
      <c r="G150" s="31"/>
    </row>
    <row r="151" spans="1:7" x14ac:dyDescent="0.25">
      <c r="A151" s="31"/>
      <c r="B151" s="21"/>
      <c r="C151" s="25"/>
      <c r="D151" s="24"/>
      <c r="E151" s="23"/>
      <c r="F151" s="23"/>
      <c r="G151" s="31"/>
    </row>
    <row r="152" spans="1:7" x14ac:dyDescent="0.25">
      <c r="A152" s="54"/>
      <c r="B152" s="30"/>
      <c r="C152" s="25"/>
      <c r="D152" s="26"/>
      <c r="E152" s="27"/>
      <c r="F152" s="55"/>
      <c r="G152" s="31"/>
    </row>
    <row r="153" spans="1:7" x14ac:dyDescent="0.25">
      <c r="A153" s="31"/>
      <c r="B153" s="31"/>
      <c r="C153" s="31"/>
      <c r="D153" s="31"/>
      <c r="E153" s="31"/>
      <c r="F153" s="31"/>
      <c r="G153" s="31"/>
    </row>
    <row r="154" spans="1:7" x14ac:dyDescent="0.25">
      <c r="A154" s="31"/>
      <c r="B154" s="31"/>
      <c r="C154" s="31"/>
      <c r="D154" s="31"/>
      <c r="E154" s="31"/>
      <c r="F154" s="31"/>
      <c r="G154" s="31"/>
    </row>
    <row r="155" spans="1:7" x14ac:dyDescent="0.25">
      <c r="A155" s="31"/>
      <c r="B155" s="31"/>
      <c r="C155" s="31"/>
      <c r="D155" s="31"/>
      <c r="E155" s="31"/>
      <c r="F155" s="31"/>
      <c r="G155" s="31"/>
    </row>
    <row r="156" spans="1:7" x14ac:dyDescent="0.25">
      <c r="A156" s="49"/>
      <c r="B156" s="49"/>
      <c r="C156" s="49"/>
      <c r="D156" s="49"/>
      <c r="E156" s="49"/>
      <c r="F156" s="49"/>
      <c r="G156" s="49"/>
    </row>
    <row r="157" spans="1:7" x14ac:dyDescent="0.25">
      <c r="A157" s="61"/>
      <c r="B157" s="71"/>
      <c r="C157" s="63"/>
      <c r="D157" s="63"/>
      <c r="E157" s="63"/>
      <c r="F157" s="55"/>
      <c r="G157" s="67"/>
    </row>
    <row r="158" spans="1:7" x14ac:dyDescent="0.25">
      <c r="A158" s="24"/>
      <c r="B158" s="65"/>
      <c r="C158" s="21"/>
      <c r="D158" s="21"/>
      <c r="E158" s="55"/>
      <c r="F158" s="55"/>
      <c r="G158" s="50"/>
    </row>
    <row r="159" spans="1:7" x14ac:dyDescent="0.25">
      <c r="A159" s="61"/>
      <c r="B159" s="63"/>
      <c r="C159" s="61"/>
      <c r="D159" s="24"/>
      <c r="E159" s="23"/>
      <c r="F159" s="55"/>
      <c r="G159" s="21"/>
    </row>
    <row r="160" spans="1:7" x14ac:dyDescent="0.25">
      <c r="A160" s="61"/>
      <c r="B160" s="63"/>
      <c r="C160" s="61"/>
      <c r="D160" s="24"/>
      <c r="E160" s="23"/>
      <c r="F160" s="55"/>
      <c r="G160" s="50"/>
    </row>
    <row r="161" spans="1:7" x14ac:dyDescent="0.25">
      <c r="A161" s="61"/>
      <c r="B161" s="63"/>
      <c r="C161" s="61"/>
      <c r="D161" s="24"/>
      <c r="E161" s="23"/>
      <c r="F161" s="66"/>
      <c r="G161" s="50"/>
    </row>
    <row r="162" spans="1:7" x14ac:dyDescent="0.25">
      <c r="A162" s="61"/>
      <c r="B162" s="63"/>
      <c r="C162" s="61"/>
      <c r="D162" s="24"/>
      <c r="E162" s="23"/>
      <c r="F162" s="66"/>
      <c r="G162" s="50"/>
    </row>
    <row r="163" spans="1:7" x14ac:dyDescent="0.25">
      <c r="A163" s="72"/>
      <c r="B163" s="21"/>
      <c r="C163" s="61"/>
      <c r="D163" s="24"/>
      <c r="E163" s="23"/>
      <c r="F163" s="66"/>
      <c r="G163" s="50"/>
    </row>
    <row r="164" spans="1:7" x14ac:dyDescent="0.25">
      <c r="A164" s="72"/>
      <c r="B164" s="65"/>
      <c r="C164" s="25"/>
      <c r="D164" s="31"/>
      <c r="E164" s="31"/>
      <c r="F164" s="31"/>
      <c r="G164" s="50"/>
    </row>
    <row r="165" spans="1:7" x14ac:dyDescent="0.25">
      <c r="A165" s="25"/>
      <c r="B165" s="63"/>
      <c r="C165" s="24"/>
      <c r="D165" s="24"/>
      <c r="E165" s="23"/>
      <c r="F165" s="58"/>
      <c r="G165" s="50"/>
    </row>
    <row r="166" spans="1:7" x14ac:dyDescent="0.25">
      <c r="A166" s="61"/>
      <c r="B166" s="63"/>
      <c r="C166" s="25"/>
      <c r="D166" s="24"/>
      <c r="E166" s="23"/>
      <c r="F166" s="58"/>
      <c r="G166" s="50"/>
    </row>
    <row r="167" spans="1:7" x14ac:dyDescent="0.25">
      <c r="A167" s="61"/>
      <c r="B167" s="21"/>
      <c r="C167" s="25"/>
      <c r="D167" s="24"/>
      <c r="E167" s="23"/>
      <c r="F167" s="23"/>
      <c r="G167" s="50"/>
    </row>
    <row r="168" spans="1:7" x14ac:dyDescent="0.25">
      <c r="A168" s="25"/>
      <c r="B168" s="65"/>
      <c r="C168" s="24"/>
      <c r="D168" s="24"/>
      <c r="E168" s="23"/>
      <c r="F168" s="23"/>
      <c r="G168" s="50"/>
    </row>
    <row r="169" spans="1:7" x14ac:dyDescent="0.25">
      <c r="A169" s="25"/>
      <c r="B169" s="21"/>
      <c r="C169" s="25"/>
      <c r="D169" s="25"/>
      <c r="E169" s="25"/>
      <c r="F169" s="23"/>
      <c r="G169" s="50"/>
    </row>
    <row r="170" spans="1:7" x14ac:dyDescent="0.25">
      <c r="A170" s="25"/>
      <c r="B170" s="21"/>
      <c r="C170" s="25"/>
      <c r="D170" s="24"/>
      <c r="E170" s="23"/>
      <c r="F170" s="23"/>
      <c r="G170" s="50"/>
    </row>
    <row r="171" spans="1:7" x14ac:dyDescent="0.25">
      <c r="A171" s="25"/>
      <c r="B171" s="21"/>
      <c r="C171" s="68"/>
      <c r="D171" s="24"/>
      <c r="E171" s="23"/>
      <c r="F171" s="23"/>
      <c r="G171" s="50"/>
    </row>
    <row r="172" spans="1:7" x14ac:dyDescent="0.25">
      <c r="A172" s="25"/>
      <c r="B172" s="21"/>
      <c r="C172" s="68"/>
      <c r="D172" s="24"/>
      <c r="E172" s="23"/>
      <c r="F172" s="23"/>
      <c r="G172" s="50"/>
    </row>
    <row r="173" spans="1:7" x14ac:dyDescent="0.25">
      <c r="A173" s="21"/>
      <c r="B173" s="21"/>
      <c r="C173" s="24"/>
      <c r="D173" s="24"/>
      <c r="E173" s="23"/>
      <c r="F173" s="23"/>
      <c r="G173" s="50"/>
    </row>
    <row r="174" spans="1:7" x14ac:dyDescent="0.25">
      <c r="A174" s="31"/>
      <c r="B174" s="21"/>
      <c r="C174" s="25"/>
      <c r="D174" s="24"/>
      <c r="E174" s="23"/>
      <c r="F174" s="23"/>
      <c r="G174" s="50"/>
    </row>
    <row r="175" spans="1:7" x14ac:dyDescent="0.25">
      <c r="A175" s="54"/>
      <c r="B175" s="30"/>
      <c r="C175" s="25"/>
      <c r="D175" s="26"/>
      <c r="E175" s="27"/>
      <c r="F175" s="55"/>
      <c r="G175" s="31"/>
    </row>
    <row r="176" spans="1:7" x14ac:dyDescent="0.25">
      <c r="A176" s="31"/>
      <c r="B176" s="31"/>
      <c r="C176" s="31"/>
      <c r="D176" s="31"/>
      <c r="E176" s="31"/>
      <c r="F176" s="31"/>
      <c r="G176" s="50"/>
    </row>
    <row r="177" spans="1:7" x14ac:dyDescent="0.25">
      <c r="A177" s="31"/>
      <c r="B177" s="31"/>
      <c r="C177" s="31"/>
      <c r="D177" s="31"/>
      <c r="E177" s="31"/>
      <c r="F177" s="31"/>
      <c r="G177" s="50"/>
    </row>
    <row r="178" spans="1:7" x14ac:dyDescent="0.25">
      <c r="A178" s="31"/>
      <c r="B178" s="31"/>
      <c r="C178" s="31"/>
      <c r="D178" s="31"/>
      <c r="E178" s="31"/>
      <c r="F178" s="31"/>
      <c r="G178" s="31"/>
    </row>
    <row r="179" spans="1:7" x14ac:dyDescent="0.25">
      <c r="A179" s="31"/>
      <c r="B179" s="31"/>
      <c r="C179" s="31"/>
      <c r="D179" s="31"/>
      <c r="E179" s="31"/>
      <c r="F179" s="31"/>
      <c r="G179" s="31"/>
    </row>
    <row r="180" spans="1:7" x14ac:dyDescent="0.25">
      <c r="A180" s="49"/>
      <c r="B180" s="49"/>
      <c r="C180" s="49"/>
      <c r="D180" s="49"/>
      <c r="E180" s="49"/>
      <c r="F180" s="49"/>
      <c r="G180" s="31"/>
    </row>
    <row r="181" spans="1:7" x14ac:dyDescent="0.25">
      <c r="A181" s="61"/>
      <c r="B181" s="63"/>
      <c r="C181" s="63"/>
      <c r="D181" s="63"/>
      <c r="E181" s="63"/>
      <c r="F181" s="55"/>
      <c r="G181" s="67"/>
    </row>
    <row r="182" spans="1:7" x14ac:dyDescent="0.25">
      <c r="A182" s="24"/>
      <c r="B182" s="21"/>
      <c r="C182" s="21"/>
      <c r="D182" s="21"/>
      <c r="E182" s="55"/>
      <c r="F182" s="55"/>
      <c r="G182" s="50"/>
    </row>
    <row r="183" spans="1:7" x14ac:dyDescent="0.25">
      <c r="A183" s="31"/>
      <c r="B183" s="31"/>
      <c r="C183" s="31"/>
      <c r="D183" s="31"/>
      <c r="E183" s="31"/>
      <c r="F183" s="31"/>
      <c r="G183" s="31"/>
    </row>
    <row r="184" spans="1:7" x14ac:dyDescent="0.25">
      <c r="A184" s="31"/>
      <c r="B184" s="31"/>
      <c r="C184" s="31"/>
      <c r="D184" s="31"/>
      <c r="E184" s="31"/>
      <c r="F184" s="31"/>
      <c r="G184" s="31"/>
    </row>
    <row r="185" spans="1:7" x14ac:dyDescent="0.25">
      <c r="A185" s="31"/>
      <c r="B185" s="31"/>
      <c r="C185" s="31"/>
      <c r="D185" s="31"/>
      <c r="E185" s="31"/>
      <c r="F185" s="31"/>
      <c r="G185" s="31"/>
    </row>
    <row r="186" spans="1:7" x14ac:dyDescent="0.25">
      <c r="A186" s="49"/>
      <c r="B186" s="49"/>
      <c r="C186" s="49"/>
      <c r="D186" s="49"/>
      <c r="E186" s="49"/>
      <c r="F186" s="49"/>
      <c r="G186" s="49"/>
    </row>
    <row r="187" spans="1:7" x14ac:dyDescent="0.25">
      <c r="A187" s="61"/>
      <c r="B187" s="71"/>
      <c r="C187" s="63"/>
      <c r="D187" s="63"/>
      <c r="E187" s="63"/>
      <c r="F187" s="55"/>
      <c r="G187" s="67"/>
    </row>
    <row r="188" spans="1:7" x14ac:dyDescent="0.25">
      <c r="A188" s="24"/>
      <c r="B188" s="65"/>
      <c r="C188" s="21"/>
      <c r="D188" s="21"/>
      <c r="E188" s="55"/>
      <c r="F188" s="55"/>
      <c r="G188" s="50"/>
    </row>
    <row r="189" spans="1:7" x14ac:dyDescent="0.25">
      <c r="A189" s="61"/>
      <c r="B189" s="63"/>
      <c r="C189" s="61"/>
      <c r="D189" s="24"/>
      <c r="E189" s="23"/>
      <c r="F189" s="55"/>
      <c r="G189" s="21"/>
    </row>
    <row r="190" spans="1:7" x14ac:dyDescent="0.25">
      <c r="A190" s="61"/>
      <c r="B190" s="63"/>
      <c r="C190" s="61"/>
      <c r="D190" s="24"/>
      <c r="E190" s="23"/>
      <c r="F190" s="55"/>
      <c r="G190" s="50"/>
    </row>
    <row r="191" spans="1:7" x14ac:dyDescent="0.25">
      <c r="A191" s="61"/>
      <c r="B191" s="63"/>
      <c r="C191" s="61"/>
      <c r="D191" s="24"/>
      <c r="E191" s="23"/>
      <c r="F191" s="66"/>
      <c r="G191" s="50"/>
    </row>
    <row r="192" spans="1:7" x14ac:dyDescent="0.25">
      <c r="A192" s="61"/>
      <c r="B192" s="63"/>
      <c r="C192" s="61"/>
      <c r="D192" s="24"/>
      <c r="E192" s="23"/>
      <c r="F192" s="66"/>
      <c r="G192" s="50"/>
    </row>
    <row r="193" spans="1:7" x14ac:dyDescent="0.25">
      <c r="A193" s="72"/>
      <c r="B193" s="21"/>
      <c r="C193" s="61"/>
      <c r="D193" s="24"/>
      <c r="E193" s="23"/>
      <c r="F193" s="66"/>
      <c r="G193" s="50"/>
    </row>
    <row r="194" spans="1:7" x14ac:dyDescent="0.25">
      <c r="A194" s="72"/>
      <c r="B194" s="65"/>
      <c r="C194" s="25"/>
      <c r="D194" s="31"/>
      <c r="E194" s="31"/>
      <c r="F194" s="31"/>
      <c r="G194" s="50"/>
    </row>
    <row r="195" spans="1:7" x14ac:dyDescent="0.25">
      <c r="A195" s="25"/>
      <c r="B195" s="63"/>
      <c r="C195" s="24"/>
      <c r="D195" s="24"/>
      <c r="E195" s="23"/>
      <c r="F195" s="58"/>
      <c r="G195" s="50"/>
    </row>
    <row r="196" spans="1:7" x14ac:dyDescent="0.25">
      <c r="A196" s="61"/>
      <c r="B196" s="63"/>
      <c r="C196" s="25"/>
      <c r="D196" s="24"/>
      <c r="E196" s="23"/>
      <c r="F196" s="58"/>
      <c r="G196" s="50"/>
    </row>
    <row r="197" spans="1:7" x14ac:dyDescent="0.25">
      <c r="A197" s="61"/>
      <c r="B197" s="21"/>
      <c r="C197" s="25"/>
      <c r="D197" s="24"/>
      <c r="E197" s="23"/>
      <c r="F197" s="23"/>
      <c r="G197" s="50"/>
    </row>
    <row r="198" spans="1:7" x14ac:dyDescent="0.25">
      <c r="A198" s="25"/>
      <c r="B198" s="65"/>
      <c r="C198" s="24"/>
      <c r="D198" s="24"/>
      <c r="E198" s="23"/>
      <c r="F198" s="23"/>
      <c r="G198" s="50"/>
    </row>
    <row r="199" spans="1:7" x14ac:dyDescent="0.25">
      <c r="A199" s="25"/>
      <c r="B199" s="21"/>
      <c r="C199" s="25"/>
      <c r="D199" s="25"/>
      <c r="E199" s="25"/>
      <c r="F199" s="23"/>
      <c r="G199" s="50"/>
    </row>
    <row r="200" spans="1:7" x14ac:dyDescent="0.25">
      <c r="A200" s="25"/>
      <c r="B200" s="21"/>
      <c r="C200" s="25"/>
      <c r="D200" s="24"/>
      <c r="E200" s="23"/>
      <c r="F200" s="23"/>
      <c r="G200" s="50"/>
    </row>
    <row r="201" spans="1:7" x14ac:dyDescent="0.25">
      <c r="A201" s="25"/>
      <c r="B201" s="21"/>
      <c r="C201" s="68"/>
      <c r="D201" s="24"/>
      <c r="E201" s="23"/>
      <c r="F201" s="23"/>
      <c r="G201" s="50"/>
    </row>
    <row r="202" spans="1:7" x14ac:dyDescent="0.25">
      <c r="A202" s="25"/>
      <c r="B202" s="21"/>
      <c r="C202" s="68"/>
      <c r="D202" s="24"/>
      <c r="E202" s="23"/>
      <c r="F202" s="23"/>
      <c r="G202" s="50"/>
    </row>
    <row r="203" spans="1:7" x14ac:dyDescent="0.25">
      <c r="A203" s="21"/>
      <c r="B203" s="21"/>
      <c r="C203" s="24"/>
      <c r="D203" s="24"/>
      <c r="E203" s="23"/>
      <c r="F203" s="23"/>
      <c r="G203" s="50"/>
    </row>
    <row r="204" spans="1:7" x14ac:dyDescent="0.25">
      <c r="A204" s="31"/>
      <c r="B204" s="21"/>
      <c r="C204" s="25"/>
      <c r="D204" s="24"/>
      <c r="E204" s="23"/>
      <c r="F204" s="23"/>
      <c r="G204" s="50"/>
    </row>
    <row r="205" spans="1:7" x14ac:dyDescent="0.25">
      <c r="A205" s="54"/>
      <c r="B205" s="30"/>
      <c r="C205" s="25"/>
      <c r="D205" s="26"/>
      <c r="E205" s="27"/>
      <c r="F205" s="55"/>
      <c r="G205" s="31"/>
    </row>
    <row r="206" spans="1:7" x14ac:dyDescent="0.25">
      <c r="A206" s="31"/>
      <c r="B206" s="31"/>
      <c r="C206" s="31"/>
      <c r="D206" s="31"/>
      <c r="E206" s="31"/>
      <c r="F206" s="31"/>
      <c r="G206" s="50"/>
    </row>
    <row r="207" spans="1:7" x14ac:dyDescent="0.25">
      <c r="A207" s="31"/>
      <c r="B207" s="31"/>
      <c r="C207" s="31"/>
      <c r="D207" s="31"/>
      <c r="E207" s="31"/>
      <c r="F207" s="31"/>
      <c r="G207" s="50"/>
    </row>
    <row r="208" spans="1:7" x14ac:dyDescent="0.25">
      <c r="A208" s="31"/>
      <c r="B208" s="31"/>
      <c r="C208" s="31"/>
      <c r="D208" s="31"/>
      <c r="E208" s="31"/>
      <c r="F208" s="31"/>
      <c r="G208" s="31"/>
    </row>
    <row r="209" spans="1:7" x14ac:dyDescent="0.25">
      <c r="A209" s="31"/>
      <c r="B209" s="31"/>
      <c r="C209" s="31"/>
      <c r="D209" s="31"/>
      <c r="E209" s="31"/>
      <c r="F209" s="31"/>
      <c r="G209" s="31"/>
    </row>
    <row r="210" spans="1:7" x14ac:dyDescent="0.25">
      <c r="A210" s="49"/>
      <c r="B210" s="49"/>
      <c r="C210" s="49"/>
      <c r="D210" s="49"/>
      <c r="E210" s="49"/>
      <c r="F210" s="49"/>
      <c r="G210" s="31"/>
    </row>
    <row r="211" spans="1:7" x14ac:dyDescent="0.25">
      <c r="A211" s="61"/>
      <c r="B211" s="63"/>
      <c r="C211" s="63"/>
      <c r="D211" s="63"/>
      <c r="E211" s="63"/>
      <c r="F211" s="55"/>
      <c r="G211" s="67"/>
    </row>
    <row r="212" spans="1:7" x14ac:dyDescent="0.25">
      <c r="A212" s="24"/>
      <c r="B212" s="21"/>
      <c r="C212" s="21"/>
      <c r="D212" s="21"/>
      <c r="E212" s="55"/>
      <c r="F212" s="55"/>
      <c r="G212" s="50"/>
    </row>
    <row r="213" spans="1:7" x14ac:dyDescent="0.25">
      <c r="A213" s="61"/>
      <c r="B213" s="62"/>
      <c r="C213" s="63"/>
      <c r="D213" s="63"/>
      <c r="E213" s="63"/>
      <c r="F213" s="55"/>
      <c r="G213" s="55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3" sqref="A13"/>
    </sheetView>
  </sheetViews>
  <sheetFormatPr defaultRowHeight="15" x14ac:dyDescent="0.25"/>
  <cols>
    <col min="1" max="1" width="13.85546875" customWidth="1"/>
  </cols>
  <sheetData>
    <row r="1" spans="1:10" x14ac:dyDescent="0.25">
      <c r="A1" t="s">
        <v>84</v>
      </c>
    </row>
    <row r="2" spans="1:10" x14ac:dyDescent="0.25">
      <c r="A2" t="s">
        <v>85</v>
      </c>
      <c r="B2" t="s">
        <v>86</v>
      </c>
    </row>
    <row r="3" spans="1:10" x14ac:dyDescent="0.25">
      <c r="B3" t="s">
        <v>87</v>
      </c>
    </row>
    <row r="4" spans="1:10" x14ac:dyDescent="0.25">
      <c r="B4" t="s">
        <v>88</v>
      </c>
    </row>
    <row r="5" spans="1:10" x14ac:dyDescent="0.25">
      <c r="A5" t="s">
        <v>90</v>
      </c>
      <c r="B5" t="s">
        <v>91</v>
      </c>
    </row>
    <row r="6" spans="1:10" x14ac:dyDescent="0.25">
      <c r="A6" t="s">
        <v>94</v>
      </c>
      <c r="B6" t="s">
        <v>95</v>
      </c>
    </row>
    <row r="7" spans="1:10" x14ac:dyDescent="0.25">
      <c r="A7" t="s">
        <v>96</v>
      </c>
      <c r="B7" t="s">
        <v>97</v>
      </c>
    </row>
    <row r="8" spans="1:10" x14ac:dyDescent="0.25">
      <c r="A8" t="s">
        <v>105</v>
      </c>
      <c r="B8" t="s">
        <v>106</v>
      </c>
    </row>
    <row r="9" spans="1:10" x14ac:dyDescent="0.25">
      <c r="A9" t="s">
        <v>103</v>
      </c>
      <c r="B9" t="s">
        <v>107</v>
      </c>
    </row>
    <row r="10" spans="1:10" x14ac:dyDescent="0.25">
      <c r="A10" t="s">
        <v>108</v>
      </c>
      <c r="B10" t="s">
        <v>109</v>
      </c>
    </row>
    <row r="12" spans="1:10" x14ac:dyDescent="0.25">
      <c r="A12" t="s">
        <v>112</v>
      </c>
      <c r="B12" t="s">
        <v>113</v>
      </c>
    </row>
    <row r="15" spans="1:10" x14ac:dyDescent="0.25">
      <c r="I15" s="1"/>
      <c r="J15" s="1"/>
    </row>
    <row r="16" spans="1:10" x14ac:dyDescent="0.25">
      <c r="I16" s="1"/>
      <c r="J16" s="1"/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 2</vt:lpstr>
      <vt:lpstr>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RIA SYAM</cp:lastModifiedBy>
  <dcterms:created xsi:type="dcterms:W3CDTF">2015-08-18T04:35:53Z</dcterms:created>
  <dcterms:modified xsi:type="dcterms:W3CDTF">2015-09-28T08:48:09Z</dcterms:modified>
</cp:coreProperties>
</file>