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7" i="1"/>
  <c r="N28"/>
  <c r="N26"/>
  <c r="M27"/>
  <c r="M28"/>
  <c r="M26"/>
  <c r="L27"/>
  <c r="L28"/>
  <c r="L26"/>
  <c r="K28"/>
  <c r="K27"/>
  <c r="K26"/>
  <c r="N16" l="1"/>
  <c r="N17"/>
  <c r="N15"/>
  <c r="M16"/>
  <c r="M17"/>
  <c r="M15"/>
  <c r="L16"/>
  <c r="L17"/>
  <c r="L15"/>
  <c r="K16"/>
  <c r="K17"/>
  <c r="K15"/>
  <c r="G16" l="1"/>
  <c r="G18"/>
  <c r="G17"/>
  <c r="G9"/>
  <c r="G8"/>
  <c r="R21" l="1"/>
  <c r="V21"/>
  <c r="Z21"/>
  <c r="X21" l="1"/>
  <c r="U21"/>
  <c r="Y21"/>
  <c r="T21"/>
  <c r="W21"/>
  <c r="P21"/>
  <c r="M21"/>
  <c r="L21"/>
  <c r="Q21"/>
  <c r="S21"/>
  <c r="K21"/>
  <c r="O21"/>
  <c r="N21"/>
</calcChain>
</file>

<file path=xl/sharedStrings.xml><?xml version="1.0" encoding="utf-8"?>
<sst xmlns="http://schemas.openxmlformats.org/spreadsheetml/2006/main" count="73" uniqueCount="53">
  <si>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</si>
  <si>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</si>
  <si>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</si>
  <si>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</si>
  <si>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</si>
  <si>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</si>
  <si>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</si>
  <si>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</si>
  <si>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</si>
  <si>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</si>
  <si>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</si>
  <si>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</si>
  <si>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</si>
  <si>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</si>
  <si>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</si>
  <si>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</si>
  <si>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</si>
  <si>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</si>
  <si>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</si>
  <si>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</si>
  <si>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</si>
  <si>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</si>
  <si>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</si>
  <si>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</si>
  <si>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</si>
  <si>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</si>
  <si>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</si>
  <si>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</si>
  <si>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</si>
  <si>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</si>
  <si>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</si>
  <si>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</si>
  <si>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</si>
  <si>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</si>
  <si>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</si>
  <si>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</si>
  <si>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</si>
  <si>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</si>
  <si>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</si>
  <si>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properti rusak/biaya servis</t>
  </si>
  <si>
    <t>INSTALASI PENGOLAHAN AIR PDAM</t>
  </si>
  <si>
    <t>Tandon Desinfectant</t>
  </si>
  <si>
    <t>bh</t>
  </si>
  <si>
    <t>Bahan kimia produksi air bersih</t>
  </si>
  <si>
    <t>ls</t>
  </si>
  <si>
    <t>Overtime siaga banjir</t>
  </si>
  <si>
    <t>Pengiriman air tangki</t>
  </si>
  <si>
    <t>m3</t>
  </si>
  <si>
    <t>hari</t>
  </si>
  <si>
    <t>IPA PDAM</t>
  </si>
  <si>
    <t>Instalasi Pengolahan Air PDAM</t>
  </si>
  <si>
    <t>Data AETRA (IPA BUARAN)</t>
  </si>
  <si>
    <t>DATA PDAM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</si>
</sst>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1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3" fillId="0" borderId="0" xfId="1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164" fontId="3" fillId="0" borderId="0" xfId="2" applyNumberFormat="1" applyFont="1" applyBorder="1"/>
    <xf numFmtId="0" fontId="2" fillId="0" borderId="0" xfId="1" applyFont="1" applyFill="1" applyBorder="1"/>
    <xf numFmtId="0" fontId="1" fillId="0" borderId="0" xfId="1" applyBorder="1" applyAlignment="1">
      <alignment horizontal="center"/>
    </xf>
    <xf numFmtId="0" fontId="3" fillId="0" borderId="0" xfId="1" applyFont="1" applyBorder="1" applyAlignment="1">
      <alignment horizontal="center" wrapText="1"/>
    </xf>
    <xf numFmtId="0" fontId="3" fillId="0" borderId="0" xfId="0" applyFont="1" applyBorder="1"/>
    <xf numFmtId="43" fontId="3" fillId="0" borderId="2" xfId="1" applyNumberFormat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3"/>
  <sheetViews>
    <sheetView tabSelected="1" topLeftCell="E3" workbookViewId="0">
      <selection activeCell="K15" sqref="K15"/>
    </sheetView>
  </sheetViews>
  <sheetFormatPr defaultRowHeight="15"/>
  <cols>
    <col min="2" max="2" width="5.85546875" customWidth="1"/>
    <col min="3" max="3" width="26.140625" bestFit="1" customWidth="1"/>
    <col min="6" max="6" width="24.7109375" bestFit="1" customWidth="1"/>
    <col min="7" max="7" width="14.5703125" bestFit="1" customWidth="1"/>
    <col min="8" max="8" width="19" customWidth="1"/>
    <col min="9" max="9" width="24.42578125" bestFit="1" customWidth="1"/>
    <col min="10" max="10" width="16.140625" customWidth="1"/>
    <col min="11" max="13" width="14.28515625" bestFit="1" customWidth="1"/>
    <col min="14" max="14" width="14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24" t="s">
        <v>40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3"/>
      <c r="B7" s="11"/>
      <c r="C7" s="18" t="s">
        <v>39</v>
      </c>
      <c r="D7" s="13"/>
      <c r="E7" s="15"/>
      <c r="F7" s="16"/>
      <c r="G7" s="10"/>
      <c r="H7" s="17"/>
    </row>
    <row r="8" spans="1:19">
      <c r="A8" s="1"/>
      <c r="B8" s="26">
        <v>1</v>
      </c>
      <c r="C8" s="6" t="s">
        <v>41</v>
      </c>
      <c r="D8" s="12">
        <v>14</v>
      </c>
      <c r="E8" s="4" t="s">
        <v>42</v>
      </c>
      <c r="F8" s="7">
        <v>5100</v>
      </c>
      <c r="G8" s="10">
        <f>D8*F8</f>
        <v>71400</v>
      </c>
      <c r="H8" s="9"/>
      <c r="I8" t="s">
        <v>51</v>
      </c>
    </row>
    <row r="9" spans="1:19">
      <c r="A9" s="1"/>
      <c r="B9" s="26">
        <v>2</v>
      </c>
      <c r="C9" s="25" t="s">
        <v>43</v>
      </c>
      <c r="D9" s="4">
        <v>1</v>
      </c>
      <c r="E9" s="4" t="s">
        <v>44</v>
      </c>
      <c r="F9" s="7">
        <v>18880159</v>
      </c>
      <c r="G9" s="10">
        <f t="shared" ref="G9" si="0">D9*F9</f>
        <v>18880159</v>
      </c>
      <c r="H9" s="9"/>
      <c r="I9" t="s">
        <v>51</v>
      </c>
      <c r="O9" s="1"/>
    </row>
    <row r="10" spans="1:19">
      <c r="A10" s="1"/>
      <c r="B10" s="29"/>
      <c r="C10" s="45"/>
      <c r="D10" s="29"/>
      <c r="E10" s="29"/>
      <c r="F10" s="29"/>
      <c r="G10" s="22"/>
      <c r="H10" s="29"/>
      <c r="J10" s="2" t="s">
        <v>2</v>
      </c>
      <c r="K10" s="1"/>
      <c r="L10" s="1"/>
      <c r="M10" s="1"/>
      <c r="N10" s="1"/>
    </row>
    <row r="11" spans="1:19">
      <c r="A11" s="1"/>
      <c r="B11" s="46"/>
      <c r="C11" s="41"/>
      <c r="D11" s="34"/>
      <c r="E11" s="47"/>
      <c r="F11" s="22"/>
      <c r="G11" s="22"/>
      <c r="H11" s="48"/>
      <c r="J11" s="2"/>
      <c r="K11" s="1"/>
      <c r="L11" s="1"/>
      <c r="M11" s="1"/>
      <c r="N11" s="1"/>
    </row>
    <row r="12" spans="1:19">
      <c r="A12" s="1"/>
      <c r="B12" s="2" t="s">
        <v>36</v>
      </c>
      <c r="C12" s="1"/>
      <c r="D12" s="1"/>
      <c r="E12" s="1"/>
      <c r="F12" s="1"/>
      <c r="G12" s="1"/>
      <c r="H12" s="1"/>
      <c r="J12" s="2"/>
      <c r="K12" s="1"/>
      <c r="L12" s="1"/>
      <c r="M12" s="1"/>
      <c r="N12" s="1"/>
    </row>
    <row r="13" spans="1:19">
      <c r="A13" s="1"/>
      <c r="B13" s="3" t="s">
        <v>37</v>
      </c>
      <c r="C13" s="1"/>
      <c r="D13" s="1"/>
      <c r="E13" s="1"/>
      <c r="F13" s="1"/>
      <c r="G13" s="1"/>
      <c r="H13" s="1"/>
      <c r="J13" s="50" t="s">
        <v>50</v>
      </c>
      <c r="K13" s="4" t="s">
        <v>4</v>
      </c>
      <c r="L13" s="4" t="s">
        <v>5</v>
      </c>
      <c r="M13" s="4" t="s">
        <v>6</v>
      </c>
      <c r="N13" s="4" t="s">
        <v>7</v>
      </c>
    </row>
    <row r="14" spans="1:19" ht="22.5" customHeight="1">
      <c r="A14" s="1"/>
      <c r="I14" s="1"/>
      <c r="J14" s="51"/>
      <c r="K14" s="4">
        <v>1</v>
      </c>
      <c r="L14" s="4">
        <v>2</v>
      </c>
      <c r="M14" s="4">
        <v>6</v>
      </c>
      <c r="N14" s="4">
        <v>10</v>
      </c>
    </row>
    <row r="15" spans="1:19">
      <c r="A15" s="1"/>
      <c r="B15" s="5" t="s">
        <v>8</v>
      </c>
      <c r="C15" s="5" t="s">
        <v>9</v>
      </c>
      <c r="D15" s="5" t="s">
        <v>10</v>
      </c>
      <c r="E15" s="5" t="s">
        <v>11</v>
      </c>
      <c r="F15" s="5" t="s">
        <v>12</v>
      </c>
      <c r="G15" s="5" t="s">
        <v>13</v>
      </c>
      <c r="H15" s="5" t="s">
        <v>14</v>
      </c>
      <c r="I15" s="1"/>
      <c r="J15" s="6" t="s">
        <v>15</v>
      </c>
      <c r="K15" s="49">
        <f>100%*(SUM($G$8:$G$9))</f>
        <v>18951559</v>
      </c>
      <c r="L15" s="49">
        <f>130%*(SUM($G$8:$G$9))</f>
        <v>24637026.699999999</v>
      </c>
      <c r="M15" s="49">
        <f>160%*(SUM($G$8:$G$9))</f>
        <v>30322494.400000002</v>
      </c>
      <c r="N15" s="49">
        <f>200%*(SUM($G$8:$G$9))</f>
        <v>37903118</v>
      </c>
    </row>
    <row r="16" spans="1:19">
      <c r="A16" s="1"/>
      <c r="B16" s="4">
        <v>1</v>
      </c>
      <c r="C16" s="6" t="s">
        <v>38</v>
      </c>
      <c r="D16" s="6">
        <v>129954</v>
      </c>
      <c r="E16" s="4" t="s">
        <v>48</v>
      </c>
      <c r="F16" s="7">
        <v>6878</v>
      </c>
      <c r="G16" s="7">
        <f>D16*F16</f>
        <v>893823612</v>
      </c>
      <c r="H16" s="9"/>
      <c r="I16" t="s">
        <v>52</v>
      </c>
      <c r="J16" s="6" t="s">
        <v>16</v>
      </c>
      <c r="K16" s="49">
        <f t="shared" ref="K16:K17" si="1">100%*(SUM($G$8:$G$9))</f>
        <v>18951559</v>
      </c>
      <c r="L16" s="49">
        <f t="shared" ref="L16:L17" si="2">130%*(SUM($G$8:$G$9))</f>
        <v>24637026.699999999</v>
      </c>
      <c r="M16" s="49">
        <f t="shared" ref="M16:M17" si="3">160%*(SUM($G$8:$G$9))</f>
        <v>30322494.400000002</v>
      </c>
      <c r="N16" s="49">
        <f t="shared" ref="N16:N17" si="4">200%*(SUM($G$8:$G$9))</f>
        <v>37903118</v>
      </c>
    </row>
    <row r="17" spans="1:26">
      <c r="A17" s="1"/>
      <c r="B17" s="4">
        <v>2</v>
      </c>
      <c r="C17" s="6" t="s">
        <v>45</v>
      </c>
      <c r="D17" s="6">
        <v>1</v>
      </c>
      <c r="E17" s="4" t="s">
        <v>48</v>
      </c>
      <c r="F17" s="7">
        <v>200000</v>
      </c>
      <c r="G17" s="7">
        <f>D17*F17</f>
        <v>200000</v>
      </c>
      <c r="H17" s="9"/>
      <c r="I17" t="s">
        <v>51</v>
      </c>
      <c r="J17" s="6" t="s">
        <v>17</v>
      </c>
      <c r="K17" s="49">
        <f t="shared" si="1"/>
        <v>18951559</v>
      </c>
      <c r="L17" s="49">
        <f t="shared" si="2"/>
        <v>24637026.699999999</v>
      </c>
      <c r="M17" s="49">
        <f t="shared" si="3"/>
        <v>30322494.400000002</v>
      </c>
      <c r="N17" s="49">
        <f t="shared" si="4"/>
        <v>37903118</v>
      </c>
    </row>
    <row r="18" spans="1:26">
      <c r="A18" s="1"/>
      <c r="B18" s="13">
        <v>3</v>
      </c>
      <c r="C18" s="14" t="s">
        <v>46</v>
      </c>
      <c r="D18" s="13">
        <v>273000</v>
      </c>
      <c r="E18" s="13" t="s">
        <v>47</v>
      </c>
      <c r="F18" s="16">
        <v>1050</v>
      </c>
      <c r="G18" s="27">
        <f>D18*F18</f>
        <v>286650000</v>
      </c>
      <c r="H18" s="17"/>
      <c r="I18" t="s">
        <v>51</v>
      </c>
      <c r="J18" s="6" t="s">
        <v>18</v>
      </c>
      <c r="K18" s="7"/>
      <c r="L18" s="7"/>
      <c r="M18" s="7"/>
      <c r="N18" s="7"/>
    </row>
    <row r="19" spans="1:26">
      <c r="A19" s="1"/>
      <c r="I19" s="1"/>
      <c r="J19" s="1"/>
      <c r="K19" s="1"/>
      <c r="L19" s="1"/>
      <c r="M19" s="1"/>
      <c r="N19" s="1"/>
    </row>
    <row r="20" spans="1:26" ht="30">
      <c r="A20" s="1"/>
      <c r="I20" s="1"/>
      <c r="J20" s="19" t="s">
        <v>19</v>
      </c>
      <c r="K20" s="13" t="s">
        <v>20</v>
      </c>
      <c r="L20" s="13" t="s">
        <v>21</v>
      </c>
      <c r="M20" s="13" t="s">
        <v>22</v>
      </c>
      <c r="N20" s="13" t="s">
        <v>23</v>
      </c>
      <c r="O20" s="13" t="s">
        <v>24</v>
      </c>
      <c r="P20" s="13" t="s">
        <v>25</v>
      </c>
      <c r="Q20" s="13" t="s">
        <v>26</v>
      </c>
      <c r="R20" s="13" t="s">
        <v>27</v>
      </c>
      <c r="S20" s="13" t="s">
        <v>28</v>
      </c>
      <c r="T20" s="13" t="s">
        <v>29</v>
      </c>
      <c r="U20" s="13" t="s">
        <v>30</v>
      </c>
      <c r="V20" s="13" t="s">
        <v>31</v>
      </c>
      <c r="W20" s="13" t="s">
        <v>32</v>
      </c>
      <c r="X20" s="13" t="s">
        <v>33</v>
      </c>
      <c r="Y20" s="13" t="s">
        <v>34</v>
      </c>
      <c r="Z20" s="13" t="s">
        <v>35</v>
      </c>
    </row>
    <row r="21" spans="1:26">
      <c r="I21" s="1"/>
      <c r="J21" s="19" t="s">
        <v>49</v>
      </c>
      <c r="K21" s="20">
        <f>K15+K26</f>
        <v>1199625171</v>
      </c>
      <c r="L21" s="20">
        <f>K16+K27</f>
        <v>1199625171</v>
      </c>
      <c r="M21" s="20">
        <f>K17+K28</f>
        <v>1199625171</v>
      </c>
      <c r="N21" s="20">
        <f>K18+K29</f>
        <v>0</v>
      </c>
      <c r="O21" s="20">
        <f>L15+L26</f>
        <v>2099334250.7</v>
      </c>
      <c r="P21" s="20">
        <f>L16+L27</f>
        <v>2099334250.7</v>
      </c>
      <c r="Q21" s="20">
        <f>L17+L28</f>
        <v>2099334250.7</v>
      </c>
      <c r="R21" s="20">
        <f>L18+L29</f>
        <v>0</v>
      </c>
      <c r="S21" s="20">
        <f>M15+M26</f>
        <v>5681114166.3999996</v>
      </c>
      <c r="T21" s="20">
        <f>M16+M27</f>
        <v>5681114166.3999996</v>
      </c>
      <c r="U21" s="20">
        <f>M17+M28</f>
        <v>5681114166.3999996</v>
      </c>
      <c r="V21" s="20">
        <f>M18+M29</f>
        <v>0</v>
      </c>
      <c r="W21" s="20">
        <f>N15+N26</f>
        <v>9264789238</v>
      </c>
      <c r="X21" s="20">
        <f>N16+N27</f>
        <v>9264789238</v>
      </c>
      <c r="Y21" s="20">
        <f>N17+N28</f>
        <v>9264789238</v>
      </c>
      <c r="Z21" s="20">
        <f>N18+N29</f>
        <v>0</v>
      </c>
    </row>
    <row r="22" spans="1:26">
      <c r="I22" s="1"/>
    </row>
    <row r="23" spans="1:26">
      <c r="I23" s="1"/>
      <c r="J23" s="2" t="s">
        <v>3</v>
      </c>
      <c r="K23" s="1"/>
      <c r="L23" s="1"/>
      <c r="M23" s="1"/>
      <c r="N23" s="1"/>
    </row>
    <row r="24" spans="1:26">
      <c r="A24" s="30"/>
      <c r="I24" s="1"/>
      <c r="J24" s="50" t="s">
        <v>50</v>
      </c>
      <c r="K24" s="4" t="s">
        <v>4</v>
      </c>
      <c r="L24" s="4" t="s">
        <v>5</v>
      </c>
      <c r="M24" s="4" t="s">
        <v>6</v>
      </c>
      <c r="N24" s="4" t="s">
        <v>7</v>
      </c>
    </row>
    <row r="25" spans="1:26">
      <c r="A25" s="21"/>
      <c r="I25" s="1"/>
      <c r="J25" s="51"/>
      <c r="K25" s="4">
        <v>1</v>
      </c>
      <c r="L25" s="4">
        <v>2</v>
      </c>
      <c r="M25" s="4">
        <v>6</v>
      </c>
      <c r="N25" s="4">
        <v>10</v>
      </c>
    </row>
    <row r="26" spans="1:26">
      <c r="A26" s="30"/>
      <c r="I26" s="1"/>
      <c r="J26" s="6" t="s">
        <v>15</v>
      </c>
      <c r="K26" s="8">
        <f>$G$16+$G$17+$G$18</f>
        <v>1180673612</v>
      </c>
      <c r="L26" s="8">
        <f>($L$25*$G$16)+($L$25*$G$17)+$G$18</f>
        <v>2074697224</v>
      </c>
      <c r="M26" s="8">
        <f>($M$25*$G$16)+($M$25*$G$17)+$G$18</f>
        <v>5650791672</v>
      </c>
      <c r="N26" s="8">
        <f>($N$25*$G$16)+($N$25*$G$17)+$G$18</f>
        <v>9226886120</v>
      </c>
    </row>
    <row r="27" spans="1:26">
      <c r="A27" s="30"/>
      <c r="J27" s="6" t="s">
        <v>16</v>
      </c>
      <c r="K27" s="8">
        <f>$G$16+$G$17+$G$18</f>
        <v>1180673612</v>
      </c>
      <c r="L27" s="8">
        <f t="shared" ref="L27:L28" si="5">($L$25*$G$16)+($L$25*$G$17)+$G$18</f>
        <v>2074697224</v>
      </c>
      <c r="M27" s="8">
        <f t="shared" ref="M27:M28" si="6">($M$25*$G$16)+($M$25*$G$17)+$G$18</f>
        <v>5650791672</v>
      </c>
      <c r="N27" s="8">
        <f t="shared" ref="N27:N28" si="7">($N$25*$G$16)+($N$25*$G$17)+$G$18</f>
        <v>9226886120</v>
      </c>
    </row>
    <row r="28" spans="1:26">
      <c r="A28" s="30"/>
      <c r="B28" s="32"/>
      <c r="C28" s="33"/>
      <c r="D28" s="34"/>
      <c r="E28" s="29"/>
      <c r="F28" s="29"/>
      <c r="G28" s="29"/>
      <c r="H28" s="29"/>
      <c r="J28" s="6" t="s">
        <v>17</v>
      </c>
      <c r="K28" s="8">
        <f>$G$16+$G$17+$G$18</f>
        <v>1180673612</v>
      </c>
      <c r="L28" s="8">
        <f t="shared" si="5"/>
        <v>2074697224</v>
      </c>
      <c r="M28" s="8">
        <f t="shared" si="6"/>
        <v>5650791672</v>
      </c>
      <c r="N28" s="8">
        <f t="shared" si="7"/>
        <v>9226886120</v>
      </c>
    </row>
    <row r="29" spans="1:26">
      <c r="A29" s="29"/>
      <c r="B29" s="35"/>
      <c r="C29" s="36"/>
      <c r="D29" s="34"/>
      <c r="E29" s="23"/>
      <c r="F29" s="22"/>
      <c r="G29" s="37"/>
      <c r="H29" s="38"/>
      <c r="J29" s="6" t="s">
        <v>18</v>
      </c>
      <c r="K29" s="8"/>
      <c r="L29" s="8"/>
      <c r="M29" s="8"/>
      <c r="N29" s="8"/>
    </row>
    <row r="30" spans="1:26">
      <c r="A30" s="29"/>
      <c r="B30" s="34"/>
      <c r="C30" s="33"/>
      <c r="D30" s="23"/>
      <c r="E30" s="23"/>
      <c r="F30" s="22"/>
      <c r="G30" s="22"/>
      <c r="H30" s="21"/>
    </row>
    <row r="31" spans="1:26">
      <c r="A31" s="29"/>
      <c r="B31" s="34"/>
      <c r="C31" s="21"/>
      <c r="D31" s="34"/>
      <c r="E31" s="34"/>
      <c r="F31" s="34"/>
      <c r="G31" s="22"/>
      <c r="H31" s="39"/>
      <c r="I31" s="2"/>
    </row>
    <row r="32" spans="1:26">
      <c r="A32" s="29"/>
      <c r="B32" s="34"/>
      <c r="C32" s="21"/>
      <c r="D32" s="34"/>
      <c r="E32" s="23"/>
      <c r="F32" s="22"/>
      <c r="G32" s="22"/>
      <c r="H32" s="21"/>
    </row>
    <row r="33" spans="1:13">
      <c r="A33" s="29"/>
      <c r="B33" s="34"/>
      <c r="C33" s="21"/>
      <c r="D33" s="40"/>
      <c r="E33" s="23"/>
      <c r="F33" s="22"/>
      <c r="G33" s="22"/>
      <c r="H33" s="29"/>
    </row>
    <row r="34" spans="1:13">
      <c r="A34" s="29"/>
      <c r="B34" s="34"/>
      <c r="C34" s="21"/>
      <c r="D34" s="40"/>
      <c r="E34" s="23"/>
      <c r="F34" s="22"/>
      <c r="G34" s="22"/>
      <c r="H34" s="39"/>
    </row>
    <row r="35" spans="1:13">
      <c r="A35" s="29"/>
      <c r="B35" s="21"/>
      <c r="C35" s="21"/>
      <c r="D35" s="23"/>
      <c r="E35" s="23"/>
      <c r="F35" s="22"/>
      <c r="G35" s="22"/>
      <c r="H35" s="29"/>
    </row>
    <row r="36" spans="1:13">
      <c r="A36" s="29"/>
      <c r="B36" s="29"/>
      <c r="C36" s="21"/>
      <c r="D36" s="34"/>
      <c r="E36" s="23"/>
      <c r="F36" s="22"/>
      <c r="G36" s="22"/>
      <c r="H36" s="29"/>
    </row>
    <row r="37" spans="1:13">
      <c r="B37" s="30"/>
      <c r="C37" s="41"/>
      <c r="D37" s="34"/>
      <c r="E37" s="42"/>
      <c r="F37" s="43"/>
      <c r="G37" s="44"/>
      <c r="H37" s="29"/>
    </row>
    <row r="39" spans="1:13">
      <c r="J39" s="1"/>
      <c r="K39" s="1"/>
      <c r="L39" s="1"/>
      <c r="M39" s="1"/>
    </row>
    <row r="40" spans="1:13">
      <c r="J40" s="1"/>
      <c r="K40" s="1"/>
      <c r="L40" s="1"/>
      <c r="M40" s="1"/>
    </row>
    <row r="41" spans="1:13">
      <c r="J41" s="1"/>
      <c r="K41" s="1"/>
      <c r="L41" s="1"/>
      <c r="M41" s="1"/>
    </row>
    <row r="42" spans="1:13">
      <c r="A42" s="1"/>
    </row>
    <row r="43" spans="1:13">
      <c r="A43" s="1"/>
    </row>
    <row r="44" spans="1:13">
      <c r="A44" s="1"/>
    </row>
    <row r="45" spans="1:13">
      <c r="A45" s="1"/>
    </row>
    <row r="46" spans="1:13">
      <c r="A46" s="1"/>
    </row>
    <row r="47" spans="1:13">
      <c r="A47" s="1"/>
    </row>
    <row r="58" spans="1:8">
      <c r="B58" s="29"/>
      <c r="C58" s="29"/>
      <c r="D58" s="29"/>
      <c r="E58" s="29"/>
      <c r="F58" s="29"/>
      <c r="G58" s="29"/>
      <c r="H58" s="29"/>
    </row>
    <row r="59" spans="1:8">
      <c r="B59" s="29"/>
      <c r="C59" s="29"/>
      <c r="D59" s="29"/>
      <c r="E59" s="29"/>
      <c r="F59" s="29"/>
      <c r="G59" s="29"/>
      <c r="H59" s="29"/>
    </row>
    <row r="60" spans="1:8">
      <c r="A60" s="1"/>
      <c r="B60" s="23"/>
      <c r="C60" s="21"/>
      <c r="D60" s="23"/>
      <c r="E60" s="23"/>
      <c r="F60" s="22"/>
      <c r="G60" s="22"/>
      <c r="H60" s="21"/>
    </row>
    <row r="72" spans="2:10">
      <c r="J72" s="1"/>
    </row>
    <row r="73" spans="2:10">
      <c r="B73" s="1"/>
      <c r="J73" s="1"/>
    </row>
  </sheetData>
  <mergeCells count="2">
    <mergeCell ref="J13:J14"/>
    <mergeCell ref="J24:J2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E17" sqref="A1:XFD1048576"/>
    </sheetView>
  </sheetViews>
  <sheetFormatPr defaultRowHeight="15"/>
  <cols>
    <col min="1" max="1" width="26.28515625" bestFit="1" customWidth="1"/>
    <col min="2" max="2" width="12" style="31" bestFit="1" customWidth="1"/>
    <col min="3" max="3" width="9.140625" style="31"/>
  </cols>
  <sheetData>
    <row r="1" spans="1:3">
      <c r="A1" s="28"/>
      <c r="B1" s="28"/>
      <c r="C1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2015-10-03T03:54:25Z</dcterms:modified>
</cp:coreProperties>
</file>