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17" i="1"/>
  <c r="N16"/>
  <c r="N15"/>
  <c r="M17"/>
  <c r="M16"/>
  <c r="M15"/>
  <c r="F170" i="2" l="1"/>
  <c r="E170"/>
  <c r="B166"/>
  <c r="B165"/>
  <c r="B164"/>
  <c r="N30" i="1"/>
  <c r="N31"/>
  <c r="M30"/>
  <c r="M31"/>
  <c r="N29"/>
  <c r="M29"/>
  <c r="L30"/>
  <c r="L31"/>
  <c r="L29"/>
  <c r="K30"/>
  <c r="K31"/>
  <c r="K29"/>
  <c r="G15" l="1"/>
  <c r="G9"/>
  <c r="G13" l="1"/>
  <c r="G10"/>
  <c r="G8"/>
  <c r="L16" l="1"/>
  <c r="K16"/>
  <c r="K17"/>
  <c r="L17"/>
  <c r="G14"/>
  <c r="G23"/>
  <c r="G22"/>
  <c r="G21"/>
  <c r="G19"/>
  <c r="G18"/>
  <c r="S22" l="1"/>
  <c r="L15"/>
  <c r="O22" s="1"/>
  <c r="K15"/>
  <c r="T22"/>
  <c r="U22"/>
  <c r="M22" l="1"/>
  <c r="W22"/>
  <c r="K22"/>
  <c r="X22"/>
  <c r="P22"/>
  <c r="L22"/>
  <c r="Y22"/>
  <c r="Q22"/>
</calcChain>
</file>

<file path=xl/sharedStrings.xml><?xml version="1.0" encoding="utf-8"?>
<sst xmlns="http://schemas.openxmlformats.org/spreadsheetml/2006/main" count="428" uniqueCount="287">
  <si>
    <t>Perhitungan Kerusakan Akibat Banjir</t>
  </si>
  <si>
    <t xml:space="preserve">Kerusakan = kehilangan barang/properti, perbaikan barang/properti dan perbaikan bangunan </t>
  </si>
  <si>
    <t>No</t>
  </si>
  <si>
    <t>Pengeluaran</t>
  </si>
  <si>
    <t>Jumlah</t>
  </si>
  <si>
    <t>Satuan</t>
  </si>
  <si>
    <t>Unit Cost</t>
  </si>
  <si>
    <t>Total</t>
  </si>
  <si>
    <t>Keterangan</t>
  </si>
  <si>
    <t>Perhitungan Kerugian Akibat Banjir</t>
  </si>
  <si>
    <t>properti hilang/tak terpakai</t>
  </si>
  <si>
    <t xml:space="preserve">Kerugian = kebersihan, kehilangan pendapatan dan tambahan lainnya </t>
  </si>
  <si>
    <t>kebersihan</t>
  </si>
  <si>
    <t>pekerja</t>
  </si>
  <si>
    <t>properti rusak/biaya servis</t>
  </si>
  <si>
    <t>kerusakan bangunan</t>
  </si>
  <si>
    <t>lantai keramik</t>
  </si>
  <si>
    <t>keramik</t>
  </si>
  <si>
    <t>m2</t>
  </si>
  <si>
    <t>Oh</t>
  </si>
  <si>
    <t>cat tembok</t>
  </si>
  <si>
    <t>Rekapitulasi Kerusakan</t>
  </si>
  <si>
    <t>cat dasar/penutup</t>
  </si>
  <si>
    <t xml:space="preserve">kg </t>
  </si>
  <si>
    <t>&lt;1 hari</t>
  </si>
  <si>
    <t>1-4 hari</t>
  </si>
  <si>
    <t>5-8 hari</t>
  </si>
  <si>
    <t>&gt;8 hari</t>
  </si>
  <si>
    <t>rol cat</t>
  </si>
  <si>
    <t>Bh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</si>
  <si>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</si>
  <si>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</si>
  <si>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</si>
  <si>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</si>
  <si>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</si>
  <si>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</si>
  <si>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</si>
  <si>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</si>
  <si>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</si>
  <si>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</si>
  <si>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</si>
  <si>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</si>
  <si>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</si>
  <si>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</si>
  <si>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</si>
  <si>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</si>
  <si>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</si>
  <si>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</si>
  <si>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</si>
  <si>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</si>
  <si>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</si>
  <si>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Rekapitulasi Kerugian</t>
  </si>
  <si>
    <t>m</t>
  </si>
  <si>
    <t>karpet</t>
  </si>
  <si>
    <t>sound/speaker</t>
  </si>
  <si>
    <t>lemari/rak</t>
  </si>
  <si>
    <t>perabotan lain</t>
  </si>
  <si>
    <t>karpet (laundry)</t>
  </si>
  <si>
    <t>mulai durasi 5-8 s/d &gt;8 hari</t>
  </si>
  <si>
    <t>mulai durasi 5-8 hari</t>
  </si>
  <si>
    <t>mulai durasi &gt;8 hari</t>
  </si>
  <si>
    <t>semua kelas banjir</t>
  </si>
  <si>
    <t>mulai durasi &lt;1 s/d 1-4 hari</t>
  </si>
  <si>
    <t>mulai 71-150 cm dgn durasi 5-8 s/d &gt; 8 hari</t>
  </si>
  <si>
    <t>MAJELIS TAKLIM</t>
  </si>
  <si>
    <t>MAJLIS TALIM</t>
  </si>
  <si>
    <t>MAJLIS TA'LIM NURUL AMAL</t>
  </si>
  <si>
    <t>MAJELIS TAQLIM ARROYAN</t>
  </si>
  <si>
    <t>MAJLIS TA'LIM AL ITIHAD</t>
  </si>
  <si>
    <t>MAJELIS TAKLIM AL-BAROKAH</t>
  </si>
  <si>
    <t>MAJELIS TAKLIM AL FITRAH</t>
  </si>
  <si>
    <t>MAJLIS TA'LIM DARUL MUSTAFA</t>
  </si>
  <si>
    <t>MAJELIS PERTIMBANGAN PAJAK</t>
  </si>
  <si>
    <t>MAJELIS TAKLIM AL IKHWAN</t>
  </si>
  <si>
    <t>MAJELIS TA`LIM</t>
  </si>
  <si>
    <t>MAJLIS TAQLIM TAKBIATUL UMAHAD</t>
  </si>
  <si>
    <t>MAJELIS TALIM"</t>
  </si>
  <si>
    <t>MAJLIS TA'LIM ANNUR</t>
  </si>
  <si>
    <t>MAJLIS TA`LIM AL ASRI</t>
  </si>
  <si>
    <t>MAJLIS TA'LIM DARUL MUCHLIS</t>
  </si>
  <si>
    <t>MAJLIS TALIM ALWILDAN</t>
  </si>
  <si>
    <t>MAJLIS TAKLIM DARUN NIJA</t>
  </si>
  <si>
    <t>MAJELIS TA'LIM AL-MAU'USWATUN HASANAH</t>
  </si>
  <si>
    <t>MAJELIS TA'LIM RIYADUL FALLAH</t>
  </si>
  <si>
    <t>MAJLIS TA'LIM</t>
  </si>
  <si>
    <t>MAJELIS TA'LIM DAARUSSA ADAH</t>
  </si>
  <si>
    <t>MAJELIS TA'LIM UNWATULKHOIRIN</t>
  </si>
  <si>
    <t>MAJELIS NURUL IMAN</t>
  </si>
  <si>
    <t>MAJLIS TAKLIM</t>
  </si>
  <si>
    <t>MADJELIS TAKLIM NURUL JANAH</t>
  </si>
  <si>
    <t>MAJELIS TA'LIM AL-WAHIDAH</t>
  </si>
  <si>
    <t>MAJELIS TAKLIM ASSALAM</t>
  </si>
  <si>
    <t>MAJLIS TA`LIM ALQURAN</t>
  </si>
  <si>
    <t>MAJELIS TAKLIM/TK AL-HIKMAH</t>
  </si>
  <si>
    <t>MAJELIS TA'LIM ALMANAR</t>
  </si>
  <si>
    <t>MAJLIS TAKLIM / H. ANWAR</t>
  </si>
  <si>
    <t>MAJELIS TAKLIM ASMAUL HUSNA</t>
  </si>
  <si>
    <t>MAJLIS TA'LIM HIDAYAH ISLAMIYAH</t>
  </si>
  <si>
    <t>MAJLIS TALIM AL HIDAYAH</t>
  </si>
  <si>
    <t>MAJLIS TAKLIM AL HIDAYAH</t>
  </si>
  <si>
    <t>MAJELIS TAKLIM NURUL HUDA</t>
  </si>
  <si>
    <t>MAJLIS TA'LIM AL MUQAROBIEN</t>
  </si>
  <si>
    <t>MAJELIS TAKLIM AL HIKMAH</t>
  </si>
  <si>
    <t>MAJLIS TAKLIM DARUSSALAM</t>
  </si>
  <si>
    <t>MAJLIS TA'LIM MIFTAHUJANAH</t>
  </si>
  <si>
    <t>NAZ QOMAR/MAJLIS TAKLIM</t>
  </si>
  <si>
    <t>MAJLIS TA'LIM ASYADATUROHMANIA</t>
  </si>
  <si>
    <t>MAJELIS TA'LIM BAITUL ATIQ</t>
  </si>
  <si>
    <t>MAJELIS TA'LIM AS-SALAMAH</t>
  </si>
  <si>
    <t>MAJELIS TAKLIM RUHUL ISLAM</t>
  </si>
  <si>
    <t>MAJLIS TA'LIM AL MUTHMAINAH</t>
  </si>
  <si>
    <t>PAUD/ MAJELIS TA'LIM</t>
  </si>
  <si>
    <t>MAJELIS NURUS SALAM</t>
  </si>
  <si>
    <t>MAJELIS TA'LIM</t>
  </si>
  <si>
    <t>MAJLIS TA'LIM AN-NURIAH</t>
  </si>
  <si>
    <t>SAIBUN, H / MAJELIS TA'LIM  AL FAJRI</t>
  </si>
  <si>
    <t>MAJLIS TA'LIM AL HIDAYAH</t>
  </si>
  <si>
    <t>MAJLIS TAKLIM AL-FALAH</t>
  </si>
  <si>
    <t>MAJELIS TA'LIM NURUSSA'ADAH</t>
  </si>
  <si>
    <t>MAJELIS TA'LIM NURUL IMAN</t>
  </si>
  <si>
    <t>MAJELIS TA'LIM AL-MADANI</t>
  </si>
  <si>
    <t>MAJELIS TA'LIM AL BAROKAH</t>
  </si>
  <si>
    <t>MAJLIS TA'LIM RISALAH</t>
  </si>
  <si>
    <t>MAJELIS TA'LIM &amp; TPA</t>
  </si>
  <si>
    <t>MAJELIS TA'LIM JAMIATUL HULIYAH</t>
  </si>
  <si>
    <t>MAJELIS TA'LIM AL ITIHAD</t>
  </si>
  <si>
    <t>MAJELIS TA'LIM AL KHOIRIYAH</t>
  </si>
  <si>
    <t>MAJELIS TAKLIM AROFAH</t>
  </si>
  <si>
    <t>MAJELIS TA'LIM AN-NASHIRIYAH</t>
  </si>
  <si>
    <t>MAJELIS TA'LIM MIFTAHUL HUDA</t>
  </si>
  <si>
    <t>MAJELIS TA'LIM DARUSSALAM</t>
  </si>
  <si>
    <t>MAJELIS TA'LIM BAITUL WAHAAB</t>
  </si>
  <si>
    <t>MAJELIS TAKLIM NURUL ISLAM</t>
  </si>
  <si>
    <t>MAJELIS TAQLIM AL IKLHAS</t>
  </si>
  <si>
    <t>MAJELIS TA'LIM BAITURRAYAN</t>
  </si>
  <si>
    <t>MAJELIS TA'LIM JAMI'ATUL BANAT</t>
  </si>
  <si>
    <t>MAJELIS TA'LIM SSSHIDIQIYAH</t>
  </si>
  <si>
    <t>MAJELIS TA'LIM RAUDLATUL JANNAH</t>
  </si>
  <si>
    <t>MAJELIS TA'LIM AL-FURQON</t>
  </si>
  <si>
    <t>MAJELIS TA'LIM AL-IKBAH</t>
  </si>
  <si>
    <t>MAJLIS TAKLIM NURUL HIKMAH</t>
  </si>
  <si>
    <t>MAJLIS TAKLIM AL MAUN</t>
  </si>
  <si>
    <t>MAJELIS TA'LIM NURUL ISLAM</t>
  </si>
  <si>
    <t>MAJELIS TA'LIM AL-IHKLAS</t>
  </si>
  <si>
    <t>MAJELISS TA.LIM BT U</t>
  </si>
  <si>
    <t>MAJELIS TA'LIM MUJAHIDIN</t>
  </si>
  <si>
    <t>MAJLIS TAKLIM AL MUNIROH</t>
  </si>
  <si>
    <t>MAJLIS TA'LIM SILATURAHMI</t>
  </si>
  <si>
    <t>MAJLIS TA'LIM AL IQDAM</t>
  </si>
  <si>
    <t>MAJELIS TAKLIM DZIKIR / ZAADUL MUSLIM</t>
  </si>
  <si>
    <t>MAJELIS TAKLIM BABUSALAM / SOFYAN / ANSO</t>
  </si>
  <si>
    <t>MAJELIS TAKLIM ALWAQFIYAH</t>
  </si>
  <si>
    <t>MAJELIS TA'LIM ASALAFIAH</t>
  </si>
  <si>
    <t>MAJLIS TA'LIM ISTI QOMUL</t>
  </si>
  <si>
    <t>MAJELIS TALIM DARUSSALLAM</t>
  </si>
  <si>
    <t>MAJELIS TALIM AL MUKHISIN</t>
  </si>
  <si>
    <t>MAJLIS TA'LIM NURUL AMIN</t>
  </si>
  <si>
    <t>MAJLIS TA'LIM NURUL AROFAH</t>
  </si>
  <si>
    <t>MAJELIS TA'LIM BUNNIYATUN UMMAH</t>
  </si>
  <si>
    <t>MAJELIS TA'LIM CIJANTUNG/ KODAM JAYA</t>
  </si>
  <si>
    <t>MAJELIS TAKLIM AL KHAIRAT</t>
  </si>
  <si>
    <t>MAJELIS TA'LIM AIZATUL BANAT WAL UMMAHAT</t>
  </si>
  <si>
    <t>MAJELIS TA'LIM AL FURQON</t>
  </si>
  <si>
    <t>MAJELIS TA'LIM ASSA'ADIYAH</t>
  </si>
  <si>
    <t>MAJELIS TA'LIM NURUL AMIN</t>
  </si>
  <si>
    <t>MAJLIS TAKLIM USWATUN HASANAH</t>
  </si>
  <si>
    <t>MAJELIS TA'LIM AL IHSAN</t>
  </si>
  <si>
    <t>MAJELIS TA'LIM AL AMANAH</t>
  </si>
  <si>
    <t>MAJLIS TAKLIM AN NUR</t>
  </si>
  <si>
    <t>MAJELIS TAKLIM / BPK PAUD TUNAS MELATI</t>
  </si>
  <si>
    <t>MAJELIS TAKLIM MIFTAHUSSA'ADA</t>
  </si>
  <si>
    <t>MAJELIS TAKLIM HAZURIAH</t>
  </si>
  <si>
    <t>MAJELIS TA'LIM FAHMIYAH</t>
  </si>
  <si>
    <t>MAJELIS TA'LIM DAARUL MUSTOFA</t>
  </si>
  <si>
    <t>MAJELIS TA'LIM AL UKHUWAH</t>
  </si>
  <si>
    <t>MAJELIS TA'LIM ASSAKINAH</t>
  </si>
  <si>
    <t>MAJELIS TA'LIM AZ-ZAHRA</t>
  </si>
  <si>
    <t>MAJELIS TAKLIM AL IKHLAS</t>
  </si>
  <si>
    <t>MAJLIS TA'LIM AL HABIB SALIM</t>
  </si>
  <si>
    <t>MAJLIS TAKLIM AL HIKMAH</t>
  </si>
  <si>
    <t>MAJELIS AL AZIZIYAH</t>
  </si>
  <si>
    <t>MAJLIS TA'LIM AL MAK MURIAH</t>
  </si>
  <si>
    <t>MAJELIS TA'LIM/MUSHOLA</t>
  </si>
  <si>
    <t>MAJELIS TA'LIM AL ISLAMIYAH</t>
  </si>
  <si>
    <t>MAJLIS TAK'LIM/GURU SALMAH</t>
  </si>
  <si>
    <t>MAJELIS TALIM AL JANNAH</t>
  </si>
  <si>
    <t>MAJLIS EL-SYIFA</t>
  </si>
  <si>
    <t>MAJELIS TA'LIM ANNUR</t>
  </si>
  <si>
    <t>MAJELIS TA'LIM BAITUL RAHMAN</t>
  </si>
  <si>
    <t>MAJLIS TA'KLIM</t>
  </si>
  <si>
    <t>WAKAP MAJELIS TAKLIM NURUL HUD</t>
  </si>
  <si>
    <t>AZUBAIDIAH/MAJELIS TAKLIM</t>
  </si>
  <si>
    <t>MAJELIS TAKLIM AROHMAH</t>
  </si>
  <si>
    <t>MAJELIS TAKLIM FATIMIAH</t>
  </si>
  <si>
    <t>MAJELIS TA'LIM AL MUAWANAH</t>
  </si>
  <si>
    <t>MAJELIS, H</t>
  </si>
  <si>
    <t>MAJLIS TA'LIM AL MUNAWIR</t>
  </si>
  <si>
    <t>SLAMET ISHAK (MAJLIS TA'LIM AL MA'RUF)</t>
  </si>
  <si>
    <t>MAJELIS TA'LIM NA'AM</t>
  </si>
  <si>
    <t>KAYU PUTIH</t>
  </si>
  <si>
    <t>KAYU MANIS</t>
  </si>
  <si>
    <t>UTAN KAYU SELATAN</t>
  </si>
  <si>
    <t>BENDUNGAN HILIR</t>
  </si>
  <si>
    <t>PETAMBURAN</t>
  </si>
  <si>
    <t>CIKINI</t>
  </si>
  <si>
    <t>KEBON SIRIH</t>
  </si>
  <si>
    <t>PASEBAN</t>
  </si>
  <si>
    <t>KRAMAT</t>
  </si>
  <si>
    <t>KWITANG</t>
  </si>
  <si>
    <t>JOHAR BARU</t>
  </si>
  <si>
    <t>CEMPAKA PUTIH BARAT</t>
  </si>
  <si>
    <t>CEMPAKA BARU</t>
  </si>
  <si>
    <t>GUNUNG SAHARI UTARA</t>
  </si>
  <si>
    <t>KARTINI</t>
  </si>
  <si>
    <t>KARANG ANYAR</t>
  </si>
  <si>
    <t>KEBON KELAPA</t>
  </si>
  <si>
    <t>KEMBANGAN SELATAN</t>
  </si>
  <si>
    <t>KEMBANGAN UTARA</t>
  </si>
  <si>
    <t>SUKABUMI SELATAN</t>
  </si>
  <si>
    <t>KEBON JERUK</t>
  </si>
  <si>
    <t>PALMERAH</t>
  </si>
  <si>
    <t>KEMANGGISAN</t>
  </si>
  <si>
    <t>TANJUNG DUREN UTARA</t>
  </si>
  <si>
    <t>JEMBATAN BESI</t>
  </si>
  <si>
    <t>PEKOJAN</t>
  </si>
  <si>
    <t>KEAGUNGAN</t>
  </si>
  <si>
    <t>RAWA BUAYA</t>
  </si>
  <si>
    <t>CENGKARENG TIMUR</t>
  </si>
  <si>
    <t>KAMAL MUARA</t>
  </si>
  <si>
    <t>PEJAGALAN</t>
  </si>
  <si>
    <t>ANCOL</t>
  </si>
  <si>
    <t>WARAKAS</t>
  </si>
  <si>
    <t>KEBON BAWANG</t>
  </si>
  <si>
    <t>TUGU UTARA</t>
  </si>
  <si>
    <t>LAGOA</t>
  </si>
  <si>
    <t>RAWABADAK UTARA</t>
  </si>
  <si>
    <t>CILANDAK TIMUR</t>
  </si>
  <si>
    <t>KEBAGUSAN</t>
  </si>
  <si>
    <t>JATI PADANG</t>
  </si>
  <si>
    <t>PEJATEN BARAT</t>
  </si>
  <si>
    <t>PEJATEN TIMUR</t>
  </si>
  <si>
    <t>GANDARIA SELATAN</t>
  </si>
  <si>
    <t>PETUKANGAN UTARA</t>
  </si>
  <si>
    <t>PONDOK PINANG</t>
  </si>
  <si>
    <t>KEBAYORAN LAMA SELATAN</t>
  </si>
  <si>
    <t>KEBAYORAN LAMA UTARA</t>
  </si>
  <si>
    <t>CIPETE UTARA</t>
  </si>
  <si>
    <t>GUNUNG</t>
  </si>
  <si>
    <t>BANGKA</t>
  </si>
  <si>
    <t>PELA MAMPANG</t>
  </si>
  <si>
    <t>TEGAL PARANG</t>
  </si>
  <si>
    <t>MAMPANG PRAPATAN</t>
  </si>
  <si>
    <t>KUNINGAN BARAT</t>
  </si>
  <si>
    <t>DUREN TIGA</t>
  </si>
  <si>
    <t>PENGADEGAN</t>
  </si>
  <si>
    <t>CIKOKO</t>
  </si>
  <si>
    <t>KEBON BARU</t>
  </si>
  <si>
    <t>BUKIT DURI</t>
  </si>
  <si>
    <t>BARU</t>
  </si>
  <si>
    <t>CIJANTUNG</t>
  </si>
  <si>
    <t>GEDONG</t>
  </si>
  <si>
    <t>BALE KAMBANG</t>
  </si>
  <si>
    <t>BATU AMPAR</t>
  </si>
  <si>
    <t>CILILITAN</t>
  </si>
  <si>
    <t>CAWANG</t>
  </si>
  <si>
    <t>BIDARA CINA</t>
  </si>
  <si>
    <t>CIPINANG CEMPEDAK</t>
  </si>
  <si>
    <t>CIPINANG BESAR SELATAN</t>
  </si>
  <si>
    <t>CIPINANG BESAR UTARA</t>
  </si>
  <si>
    <t>RAWA BUNGA</t>
  </si>
  <si>
    <t>KAMPUNG MELAYU</t>
  </si>
  <si>
    <t>DUREN SAWIT</t>
  </si>
  <si>
    <t>PONDOK KELAPA</t>
  </si>
  <si>
    <t>KLENDER</t>
  </si>
  <si>
    <t>JATINEGARA</t>
  </si>
  <si>
    <t>PENGGILINGAN</t>
  </si>
  <si>
    <t>PULO GEBANG</t>
  </si>
  <si>
    <t>PISANGAN TIMUR</t>
  </si>
  <si>
    <t>Nama</t>
  </si>
  <si>
    <t>Luas</t>
  </si>
  <si>
    <t>Kelurahan</t>
  </si>
  <si>
    <t>rata2</t>
  </si>
  <si>
    <t>min</t>
  </si>
  <si>
    <t>max</t>
  </si>
  <si>
    <t>Asumsi Proporsi</t>
  </si>
  <si>
    <t>keramik-karpet</t>
  </si>
  <si>
    <t>microphone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</si>
</sst>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164" fontId="3" fillId="0" borderId="0" xfId="2" applyNumberFormat="1" applyFont="1" applyBorder="1"/>
    <xf numFmtId="0" fontId="0" fillId="0" borderId="2" xfId="0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1" fillId="0" borderId="2" xfId="1" applyBorder="1"/>
    <xf numFmtId="164" fontId="0" fillId="0" borderId="0" xfId="0" applyNumberFormat="1"/>
    <xf numFmtId="0" fontId="3" fillId="0" borderId="0" xfId="1" applyFont="1" applyFill="1" applyBorder="1"/>
    <xf numFmtId="0" fontId="0" fillId="0" borderId="0" xfId="0" applyBorder="1"/>
    <xf numFmtId="164" fontId="0" fillId="0" borderId="2" xfId="0" applyNumberFormat="1" applyBorder="1"/>
    <xf numFmtId="0" fontId="5" fillId="0" borderId="0" xfId="1" applyFont="1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164" fontId="3" fillId="0" borderId="1" xfId="2" applyNumberFormat="1" applyFont="1" applyBorder="1"/>
    <xf numFmtId="0" fontId="3" fillId="0" borderId="4" xfId="1" applyFont="1" applyBorder="1" applyAlignment="1">
      <alignment horizontal="center"/>
    </xf>
    <xf numFmtId="0" fontId="3" fillId="0" borderId="4" xfId="1" applyFont="1" applyBorder="1"/>
    <xf numFmtId="164" fontId="3" fillId="0" borderId="4" xfId="2" applyNumberFormat="1" applyFont="1" applyBorder="1"/>
    <xf numFmtId="0" fontId="3" fillId="0" borderId="4" xfId="1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2" xfId="1" applyFon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>
      <selection activeCell="N17" sqref="N17"/>
    </sheetView>
  </sheetViews>
  <sheetFormatPr defaultRowHeight="15"/>
  <cols>
    <col min="3" max="3" width="31.28515625" bestFit="1" customWidth="1"/>
    <col min="6" max="6" width="10" bestFit="1" customWidth="1"/>
    <col min="7" max="7" width="11" bestFit="1" customWidth="1"/>
    <col min="8" max="8" width="18.140625" customWidth="1"/>
    <col min="10" max="10" width="21" customWidth="1"/>
    <col min="11" max="11" width="13.28515625" bestFit="1" customWidth="1"/>
    <col min="12" max="12" width="11.5703125" bestFit="1" customWidth="1"/>
    <col min="13" max="14" width="12" bestFit="1" customWidth="1"/>
    <col min="15" max="17" width="11.5703125" bestFit="1" customWidth="1"/>
    <col min="19" max="21" width="11.5703125" bestFit="1" customWidth="1"/>
    <col min="23" max="25" width="12.5703125" bestFit="1" customWidth="1"/>
  </cols>
  <sheetData>
    <row r="1" spans="1:20" ht="18">
      <c r="A1" s="2"/>
      <c r="B1" s="34" t="s">
        <v>64</v>
      </c>
      <c r="I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>
      <c r="A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>
      <c r="B3" s="3" t="s">
        <v>0</v>
      </c>
      <c r="C3" s="2"/>
      <c r="D3" s="2"/>
      <c r="E3" s="2"/>
      <c r="F3" s="2"/>
      <c r="G3" s="2"/>
      <c r="H3" s="2"/>
    </row>
    <row r="4" spans="1:20">
      <c r="A4" s="3"/>
      <c r="B4" s="4" t="s">
        <v>1</v>
      </c>
      <c r="C4" s="2"/>
      <c r="D4" s="2"/>
      <c r="E4" s="2"/>
      <c r="F4" s="2"/>
      <c r="G4" s="2"/>
      <c r="H4" s="2"/>
      <c r="I4" s="1"/>
      <c r="Q4" s="1"/>
      <c r="R4" s="1"/>
      <c r="S4" s="1"/>
      <c r="T4" s="1"/>
    </row>
    <row r="5" spans="1:20">
      <c r="A5" s="2"/>
      <c r="B5" s="1"/>
      <c r="C5" s="1"/>
      <c r="D5" s="1"/>
      <c r="E5" s="1"/>
      <c r="F5" s="1"/>
      <c r="G5" s="1"/>
      <c r="H5" s="1"/>
      <c r="I5" s="1"/>
      <c r="Q5" s="1"/>
      <c r="R5" s="1"/>
      <c r="S5" s="1"/>
      <c r="T5" s="1"/>
    </row>
    <row r="6" spans="1:20">
      <c r="A6" s="2"/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1"/>
      <c r="Q6" s="1"/>
      <c r="R6" s="1"/>
      <c r="S6" s="1"/>
      <c r="T6" s="1"/>
    </row>
    <row r="7" spans="1:20">
      <c r="A7" s="2"/>
      <c r="B7" s="5"/>
      <c r="C7" s="18" t="s">
        <v>10</v>
      </c>
      <c r="E7" s="7"/>
      <c r="F7" s="8"/>
      <c r="G7" s="8"/>
      <c r="H7" s="10"/>
      <c r="I7" s="1"/>
      <c r="Q7" s="1"/>
      <c r="R7" s="1"/>
      <c r="S7" s="1"/>
      <c r="T7" s="1"/>
    </row>
    <row r="8" spans="1:20" ht="24.75">
      <c r="A8" s="2"/>
      <c r="B8" s="5">
        <v>1</v>
      </c>
      <c r="C8" s="7" t="s">
        <v>53</v>
      </c>
      <c r="D8" s="5">
        <v>50</v>
      </c>
      <c r="E8" s="5" t="s">
        <v>52</v>
      </c>
      <c r="F8" s="11">
        <v>80000</v>
      </c>
      <c r="G8" s="11">
        <f>D8*F8</f>
        <v>4000000</v>
      </c>
      <c r="H8" s="10" t="s">
        <v>58</v>
      </c>
      <c r="I8" s="1"/>
      <c r="Q8" s="1"/>
      <c r="R8" s="1"/>
      <c r="S8" s="1"/>
      <c r="T8" s="1"/>
    </row>
    <row r="9" spans="1:20">
      <c r="A9" s="2"/>
      <c r="B9" s="5">
        <v>2</v>
      </c>
      <c r="C9" s="51" t="s">
        <v>286</v>
      </c>
      <c r="D9" s="5">
        <v>1</v>
      </c>
      <c r="E9" s="13" t="s">
        <v>29</v>
      </c>
      <c r="F9" s="11">
        <v>1100000</v>
      </c>
      <c r="G9" s="11">
        <f>D9*F9</f>
        <v>1100000</v>
      </c>
      <c r="H9" s="7" t="s">
        <v>59</v>
      </c>
      <c r="I9" s="1"/>
      <c r="Q9" s="1"/>
      <c r="R9" s="1"/>
      <c r="S9" s="1"/>
      <c r="T9" s="1"/>
    </row>
    <row r="10" spans="1:20">
      <c r="A10" s="2"/>
      <c r="B10" s="15">
        <v>3</v>
      </c>
      <c r="C10" s="14" t="s">
        <v>55</v>
      </c>
      <c r="D10" s="13">
        <v>1</v>
      </c>
      <c r="E10" s="13" t="s">
        <v>29</v>
      </c>
      <c r="F10" s="11">
        <v>2000000</v>
      </c>
      <c r="G10" s="33">
        <f>D10*F10</f>
        <v>2000000</v>
      </c>
      <c r="H10" s="17" t="s">
        <v>60</v>
      </c>
      <c r="I10" s="1"/>
      <c r="Q10" s="2"/>
      <c r="R10" s="2"/>
      <c r="S10" s="2"/>
      <c r="T10" s="2"/>
    </row>
    <row r="11" spans="1:20">
      <c r="A11" s="2"/>
      <c r="B11" s="15">
        <v>4</v>
      </c>
      <c r="C11" s="14" t="s">
        <v>56</v>
      </c>
      <c r="D11" s="13"/>
      <c r="E11" s="17"/>
      <c r="F11" s="11"/>
      <c r="G11" s="30">
        <v>500000</v>
      </c>
      <c r="H11" s="17" t="s">
        <v>61</v>
      </c>
      <c r="I11" s="1"/>
      <c r="Q11" s="1"/>
      <c r="R11" s="1"/>
      <c r="S11" s="1"/>
      <c r="T11" s="1"/>
    </row>
    <row r="12" spans="1:20">
      <c r="A12" s="2"/>
      <c r="B12" s="5"/>
      <c r="C12" s="18" t="s">
        <v>14</v>
      </c>
      <c r="D12" s="12"/>
      <c r="E12" s="5"/>
      <c r="F12" s="11"/>
      <c r="G12" s="11"/>
      <c r="H12" s="7"/>
      <c r="I12" s="1"/>
      <c r="J12" s="3" t="s">
        <v>21</v>
      </c>
      <c r="K12" s="2"/>
      <c r="L12" s="2"/>
      <c r="M12" s="2"/>
      <c r="N12" s="2"/>
      <c r="O12" s="24"/>
      <c r="P12" s="21"/>
      <c r="Q12" s="1"/>
      <c r="R12" s="1"/>
      <c r="S12" s="1"/>
      <c r="T12" s="1"/>
    </row>
    <row r="13" spans="1:20" ht="24.75">
      <c r="A13" s="1"/>
      <c r="B13" s="23">
        <v>1</v>
      </c>
      <c r="C13" s="14" t="s">
        <v>57</v>
      </c>
      <c r="D13" s="13">
        <v>50</v>
      </c>
      <c r="E13" s="13" t="s">
        <v>52</v>
      </c>
      <c r="F13" s="11">
        <v>35000</v>
      </c>
      <c r="G13" s="11">
        <f>D13*F13</f>
        <v>1750000</v>
      </c>
      <c r="H13" s="10" t="s">
        <v>62</v>
      </c>
      <c r="I13" s="1"/>
      <c r="J13" s="48" t="s">
        <v>64</v>
      </c>
      <c r="K13" s="5" t="s">
        <v>24</v>
      </c>
      <c r="L13" s="5" t="s">
        <v>25</v>
      </c>
      <c r="M13" s="5" t="s">
        <v>26</v>
      </c>
      <c r="N13" s="5" t="s">
        <v>27</v>
      </c>
      <c r="O13" s="1"/>
      <c r="P13" s="1"/>
      <c r="Q13" s="1"/>
      <c r="R13" s="1"/>
      <c r="S13" s="1"/>
      <c r="T13" s="1"/>
    </row>
    <row r="14" spans="1:20" ht="24.75">
      <c r="A14" s="1"/>
      <c r="B14" s="15">
        <v>2</v>
      </c>
      <c r="C14" s="14" t="s">
        <v>54</v>
      </c>
      <c r="D14" s="13">
        <v>1</v>
      </c>
      <c r="E14" s="13" t="s">
        <v>29</v>
      </c>
      <c r="F14" s="11">
        <v>500000</v>
      </c>
      <c r="G14" s="11">
        <f>D14*F14</f>
        <v>500000</v>
      </c>
      <c r="H14" s="35" t="s">
        <v>62</v>
      </c>
      <c r="I14" s="1"/>
      <c r="J14" s="49"/>
      <c r="K14" s="5">
        <v>1</v>
      </c>
      <c r="L14" s="5">
        <v>2</v>
      </c>
      <c r="M14" s="5">
        <v>4</v>
      </c>
      <c r="N14" s="5">
        <v>10</v>
      </c>
      <c r="O14" s="1"/>
      <c r="P14" s="1"/>
      <c r="Q14" s="1"/>
      <c r="R14" s="1"/>
      <c r="S14" s="1"/>
      <c r="T14" s="1"/>
    </row>
    <row r="15" spans="1:20">
      <c r="A15" s="4"/>
      <c r="B15" s="15">
        <v>3</v>
      </c>
      <c r="C15" s="14" t="s">
        <v>55</v>
      </c>
      <c r="D15" s="13">
        <v>1</v>
      </c>
      <c r="E15" s="13" t="s">
        <v>29</v>
      </c>
      <c r="F15" s="11">
        <v>200000</v>
      </c>
      <c r="G15" s="11">
        <f>D15*F15</f>
        <v>200000</v>
      </c>
      <c r="H15" s="36" t="s">
        <v>59</v>
      </c>
      <c r="I15" s="1"/>
      <c r="J15" s="7" t="s">
        <v>30</v>
      </c>
      <c r="K15" s="9">
        <f>G11+G13+G14+G15</f>
        <v>2950000</v>
      </c>
      <c r="L15" s="9">
        <f>G11+G13+G14+G15</f>
        <v>2950000</v>
      </c>
      <c r="M15" s="9">
        <f>G8+G10+G11+G14</f>
        <v>7000000</v>
      </c>
      <c r="N15" s="9">
        <f>G8+G10+G11+G14+G18+G19+G21+G22+G23</f>
        <v>12685000</v>
      </c>
      <c r="O15" s="1"/>
      <c r="P15" s="1"/>
      <c r="Q15" s="1"/>
      <c r="R15" s="1"/>
      <c r="S15" s="1"/>
      <c r="T15" s="1"/>
    </row>
    <row r="16" spans="1:20" s="1" customFormat="1">
      <c r="A16" s="4"/>
      <c r="B16" s="13"/>
      <c r="C16" s="18" t="s">
        <v>15</v>
      </c>
      <c r="D16" s="5"/>
      <c r="E16" s="5"/>
      <c r="F16" s="11"/>
      <c r="G16" s="11"/>
      <c r="H16" s="7"/>
      <c r="J16" s="7" t="s">
        <v>31</v>
      </c>
      <c r="K16" s="9">
        <f>G11+G13+G14+G15</f>
        <v>2950000</v>
      </c>
      <c r="L16" s="9">
        <f>G11+G13+G14+G15</f>
        <v>2950000</v>
      </c>
      <c r="M16" s="9">
        <f>G8+G10+G11+G14+G21+G22+G23</f>
        <v>8935000</v>
      </c>
      <c r="N16" s="9">
        <f>G8+G10+G11+G14+G18+G19+G21+G22+G23</f>
        <v>12685000</v>
      </c>
    </row>
    <row r="17" spans="1:26">
      <c r="A17" s="2"/>
      <c r="B17" s="13">
        <v>1</v>
      </c>
      <c r="C17" s="7" t="s">
        <v>16</v>
      </c>
      <c r="D17" s="13"/>
      <c r="E17" s="13"/>
      <c r="F17" s="13"/>
      <c r="G17" s="11"/>
      <c r="H17" s="7" t="s">
        <v>60</v>
      </c>
      <c r="I17" s="1"/>
      <c r="J17" s="7" t="s">
        <v>32</v>
      </c>
      <c r="K17" s="8">
        <f>G11+G13+G14+G15</f>
        <v>2950000</v>
      </c>
      <c r="L17" s="9">
        <f>G11+G13+G14+G15</f>
        <v>2950000</v>
      </c>
      <c r="M17" s="8">
        <f>G8+G10+G11+G14+G21+G22+G23</f>
        <v>8935000</v>
      </c>
      <c r="N17" s="8">
        <f>G8+G10+G11+G14+G18+G19+G21+G22+G23</f>
        <v>12685000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13"/>
      <c r="C18" s="7" t="s">
        <v>17</v>
      </c>
      <c r="D18" s="13">
        <v>60</v>
      </c>
      <c r="E18" s="5" t="s">
        <v>18</v>
      </c>
      <c r="F18" s="11">
        <v>60000</v>
      </c>
      <c r="G18" s="11">
        <f>D18*F18</f>
        <v>3600000</v>
      </c>
      <c r="H18" s="7"/>
      <c r="I18" s="1"/>
      <c r="J18" s="7" t="s">
        <v>33</v>
      </c>
      <c r="K18" s="8"/>
      <c r="L18" s="8"/>
      <c r="M18" s="8"/>
      <c r="N18" s="8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13"/>
      <c r="C19" s="7" t="s">
        <v>13</v>
      </c>
      <c r="D19" s="12">
        <v>2</v>
      </c>
      <c r="E19" s="5" t="s">
        <v>19</v>
      </c>
      <c r="F19" s="11">
        <v>75000</v>
      </c>
      <c r="G19" s="11">
        <f>D19*F19</f>
        <v>150000</v>
      </c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.75">
      <c r="A20" s="2"/>
      <c r="B20" s="13">
        <v>2</v>
      </c>
      <c r="C20" s="7" t="s">
        <v>20</v>
      </c>
      <c r="D20" s="12"/>
      <c r="E20" s="5"/>
      <c r="F20" s="11"/>
      <c r="G20" s="11"/>
      <c r="H20" s="10" t="s">
        <v>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"/>
      <c r="B21" s="7"/>
      <c r="C21" s="7" t="s">
        <v>22</v>
      </c>
      <c r="D21" s="5">
        <v>40</v>
      </c>
      <c r="E21" s="5" t="s">
        <v>23</v>
      </c>
      <c r="F21" s="11">
        <v>45000</v>
      </c>
      <c r="G21" s="11">
        <f>D21*F21</f>
        <v>1800000</v>
      </c>
      <c r="H21" s="17"/>
      <c r="I21" s="1"/>
      <c r="J21" s="19" t="s">
        <v>34</v>
      </c>
      <c r="K21" s="13" t="s">
        <v>35</v>
      </c>
      <c r="L21" s="13" t="s">
        <v>36</v>
      </c>
      <c r="M21" s="13" t="s">
        <v>37</v>
      </c>
      <c r="N21" s="13" t="s">
        <v>38</v>
      </c>
      <c r="O21" s="13" t="s">
        <v>39</v>
      </c>
      <c r="P21" s="13" t="s">
        <v>40</v>
      </c>
      <c r="Q21" s="13" t="s">
        <v>41</v>
      </c>
      <c r="R21" s="13" t="s">
        <v>42</v>
      </c>
      <c r="S21" s="13" t="s">
        <v>43</v>
      </c>
      <c r="T21" s="13" t="s">
        <v>44</v>
      </c>
      <c r="U21" s="13" t="s">
        <v>45</v>
      </c>
      <c r="V21" s="13" t="s">
        <v>46</v>
      </c>
      <c r="W21" s="13" t="s">
        <v>47</v>
      </c>
      <c r="X21" s="13" t="s">
        <v>48</v>
      </c>
      <c r="Y21" s="13" t="s">
        <v>49</v>
      </c>
      <c r="Z21" s="13" t="s">
        <v>50</v>
      </c>
    </row>
    <row r="22" spans="1:26">
      <c r="A22" s="2"/>
      <c r="B22" s="17"/>
      <c r="C22" s="7" t="s">
        <v>28</v>
      </c>
      <c r="D22" s="13">
        <v>1</v>
      </c>
      <c r="E22" s="5" t="s">
        <v>29</v>
      </c>
      <c r="F22" s="11">
        <v>35000</v>
      </c>
      <c r="G22" s="11">
        <f>D22*F22</f>
        <v>35000</v>
      </c>
      <c r="H22" s="17"/>
      <c r="I22" s="1"/>
      <c r="J22" s="19" t="s">
        <v>64</v>
      </c>
      <c r="K22" s="20">
        <f>K15+K29</f>
        <v>3100000</v>
      </c>
      <c r="L22" s="20">
        <f>K16+K30</f>
        <v>3100000</v>
      </c>
      <c r="M22" s="20">
        <f>K17+K31</f>
        <v>3100000</v>
      </c>
      <c r="N22" s="20"/>
      <c r="O22" s="20">
        <f>L15+L29</f>
        <v>3107500</v>
      </c>
      <c r="P22" s="20">
        <f>L16+L30</f>
        <v>3107500</v>
      </c>
      <c r="Q22" s="20">
        <f>L17+L31</f>
        <v>3107500</v>
      </c>
      <c r="R22" s="20"/>
      <c r="S22" s="20">
        <f>M15+M29</f>
        <v>7187500</v>
      </c>
      <c r="T22" s="20">
        <f>M16+M30</f>
        <v>9122500</v>
      </c>
      <c r="U22" s="20">
        <f>M17+M31</f>
        <v>9122500</v>
      </c>
      <c r="V22" s="20"/>
      <c r="W22" s="20">
        <f>N15+N29</f>
        <v>12902500</v>
      </c>
      <c r="X22" s="20">
        <f>N16+N30</f>
        <v>12902500</v>
      </c>
      <c r="Y22" s="20">
        <f>N17+N31</f>
        <v>12902500</v>
      </c>
      <c r="Z22" s="20"/>
    </row>
    <row r="23" spans="1:26">
      <c r="A23" s="2"/>
      <c r="B23" s="29"/>
      <c r="C23" s="14" t="s">
        <v>13</v>
      </c>
      <c r="D23" s="13">
        <v>2</v>
      </c>
      <c r="E23" s="15" t="s">
        <v>19</v>
      </c>
      <c r="F23" s="16">
        <v>50000</v>
      </c>
      <c r="G23" s="8">
        <f>D23*F23</f>
        <v>100000</v>
      </c>
      <c r="H23" s="17"/>
      <c r="I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/>
      <c r="I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"/>
      <c r="B25" s="25"/>
      <c r="C25" s="31"/>
      <c r="D25" s="25"/>
      <c r="E25" s="25"/>
      <c r="F25" s="24"/>
      <c r="G25" s="24"/>
      <c r="H25" s="32"/>
      <c r="I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/>
      <c r="B26" s="26"/>
      <c r="C26" s="21"/>
      <c r="D26" s="26"/>
      <c r="E26" s="27"/>
      <c r="F26" s="28"/>
      <c r="G26" s="24"/>
      <c r="H26" s="21"/>
      <c r="I26" s="2"/>
      <c r="J26" s="3" t="s">
        <v>51</v>
      </c>
      <c r="K26" s="2"/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/>
      <c r="I27" s="2"/>
      <c r="J27" s="48" t="s">
        <v>64</v>
      </c>
      <c r="K27" s="5" t="s">
        <v>24</v>
      </c>
      <c r="L27" s="5" t="s">
        <v>25</v>
      </c>
      <c r="M27" s="5" t="s">
        <v>26</v>
      </c>
      <c r="N27" s="5" t="s">
        <v>27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3" t="s">
        <v>9</v>
      </c>
      <c r="C28" s="2"/>
      <c r="D28" s="2"/>
      <c r="E28" s="2"/>
      <c r="F28" s="2"/>
      <c r="G28" s="2"/>
      <c r="H28" s="2"/>
      <c r="I28" s="2"/>
      <c r="J28" s="49"/>
      <c r="K28" s="5">
        <v>1</v>
      </c>
      <c r="L28" s="5">
        <v>2</v>
      </c>
      <c r="M28" s="5">
        <v>4</v>
      </c>
      <c r="N28" s="5">
        <v>10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"/>
      <c r="B29" s="4" t="s">
        <v>11</v>
      </c>
      <c r="C29" s="2"/>
      <c r="D29" s="2"/>
      <c r="E29" s="2"/>
      <c r="F29" s="2"/>
      <c r="G29" s="2"/>
      <c r="H29" s="2"/>
      <c r="I29" s="2"/>
      <c r="J29" s="7" t="s">
        <v>30</v>
      </c>
      <c r="K29" s="9">
        <f>$G$32</f>
        <v>150000</v>
      </c>
      <c r="L29" s="9">
        <f>$G$32+(5%*$G$32)</f>
        <v>157500</v>
      </c>
      <c r="M29" s="9">
        <f>$G$32+(25%*$G$32)</f>
        <v>187500</v>
      </c>
      <c r="N29" s="9">
        <f>$G$32+(45%*$G$32)</f>
        <v>217500</v>
      </c>
    </row>
    <row r="30" spans="1:26">
      <c r="A30" s="4"/>
      <c r="B30" s="1"/>
      <c r="C30" s="1"/>
      <c r="D30" s="1"/>
      <c r="E30" s="1"/>
      <c r="F30" s="1"/>
      <c r="G30" s="1"/>
      <c r="H30" s="1"/>
      <c r="I30" s="2"/>
      <c r="J30" s="7" t="s">
        <v>31</v>
      </c>
      <c r="K30" s="9">
        <f t="shared" ref="K30:K31" si="0">$G$32</f>
        <v>150000</v>
      </c>
      <c r="L30" s="9">
        <f t="shared" ref="L30:L31" si="1">$G$32+(5%*$G$32)</f>
        <v>157500</v>
      </c>
      <c r="M30" s="9">
        <f t="shared" ref="M30:M31" si="2">$G$32+(25%*$G$32)</f>
        <v>187500</v>
      </c>
      <c r="N30" s="9">
        <f t="shared" ref="N30:N31" si="3">$G$32+(45%*$G$32)</f>
        <v>217500</v>
      </c>
    </row>
    <row r="31" spans="1:26">
      <c r="A31" s="1"/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1"/>
      <c r="J31" s="7" t="s">
        <v>32</v>
      </c>
      <c r="K31" s="9">
        <f t="shared" si="0"/>
        <v>150000</v>
      </c>
      <c r="L31" s="9">
        <f t="shared" si="1"/>
        <v>157500</v>
      </c>
      <c r="M31" s="9">
        <f t="shared" si="2"/>
        <v>187500</v>
      </c>
      <c r="N31" s="9">
        <f t="shared" si="3"/>
        <v>217500</v>
      </c>
      <c r="O31" s="1"/>
      <c r="P31" s="1"/>
      <c r="Q31" s="1"/>
      <c r="R31" s="1"/>
      <c r="S31" s="1"/>
    </row>
    <row r="32" spans="1:26">
      <c r="A32" s="1"/>
      <c r="B32" s="37">
        <v>1</v>
      </c>
      <c r="C32" s="38" t="s">
        <v>12</v>
      </c>
      <c r="D32" s="38"/>
      <c r="E32" s="37"/>
      <c r="F32" s="39"/>
      <c r="G32" s="39">
        <v>150000</v>
      </c>
      <c r="H32" s="38"/>
      <c r="I32" s="1"/>
      <c r="J32" s="7" t="s">
        <v>33</v>
      </c>
      <c r="K32" s="9"/>
      <c r="L32" s="9"/>
      <c r="M32" s="9"/>
      <c r="N32" s="9"/>
      <c r="O32" s="1"/>
      <c r="P32" s="1"/>
      <c r="Q32" s="1"/>
      <c r="R32" s="1"/>
      <c r="S32" s="1"/>
    </row>
    <row r="33" spans="1:14">
      <c r="A33" s="1"/>
      <c r="B33" s="40"/>
      <c r="C33" s="41"/>
      <c r="D33" s="40"/>
      <c r="E33" s="40"/>
      <c r="F33" s="42"/>
      <c r="G33" s="42"/>
      <c r="H33" s="43"/>
    </row>
    <row r="34" spans="1:14">
      <c r="A34" s="1"/>
      <c r="B34" s="25"/>
      <c r="C34" s="21"/>
      <c r="D34" s="25"/>
      <c r="E34" s="25"/>
      <c r="F34" s="32"/>
      <c r="G34" s="24"/>
      <c r="H34" s="21"/>
    </row>
    <row r="35" spans="1:14">
      <c r="A35" s="1"/>
      <c r="B35" s="2"/>
    </row>
    <row r="36" spans="1:14">
      <c r="A36" s="1"/>
      <c r="B36" s="1"/>
    </row>
    <row r="37" spans="1:14">
      <c r="A37" s="1"/>
      <c r="B37" s="1"/>
    </row>
    <row r="38" spans="1:14">
      <c r="A38" s="1"/>
      <c r="B38" s="1"/>
    </row>
    <row r="39" spans="1:14">
      <c r="A39" s="1"/>
      <c r="B39" s="1"/>
    </row>
    <row r="40" spans="1:14">
      <c r="A40" s="2"/>
      <c r="B40" s="1"/>
      <c r="C40" s="1"/>
      <c r="D40" s="1"/>
      <c r="E40" s="1"/>
      <c r="F40" s="1"/>
      <c r="G40" s="1"/>
      <c r="J40" s="1"/>
      <c r="K40" s="1"/>
      <c r="L40" s="1"/>
      <c r="M40" s="1"/>
      <c r="N40" s="1"/>
    </row>
    <row r="41" spans="1:14">
      <c r="A41" s="2"/>
      <c r="B41" s="1"/>
      <c r="C41" s="1"/>
      <c r="D41" s="1"/>
      <c r="E41" s="1"/>
      <c r="F41" s="1"/>
      <c r="G41" s="1"/>
    </row>
    <row r="42" spans="1:14">
      <c r="A42" s="2"/>
      <c r="B42" s="1"/>
      <c r="C42" s="1"/>
      <c r="D42" s="1"/>
      <c r="E42" s="1"/>
      <c r="F42" s="1"/>
      <c r="G42" s="1"/>
    </row>
    <row r="43" spans="1:14">
      <c r="A43" s="2"/>
      <c r="B43" s="1"/>
      <c r="C43" s="3"/>
      <c r="D43" s="2"/>
      <c r="E43" s="2"/>
      <c r="F43" s="2"/>
      <c r="G43" s="1"/>
    </row>
    <row r="44" spans="1:14">
      <c r="A44" s="2"/>
      <c r="B44" s="1"/>
      <c r="C44" s="1"/>
      <c r="D44" s="1"/>
      <c r="E44" s="1"/>
      <c r="F44" s="1"/>
      <c r="G44" s="1"/>
    </row>
    <row r="45" spans="1:14">
      <c r="A45" s="2"/>
      <c r="B45" s="2"/>
      <c r="C45" s="1"/>
      <c r="D45" s="1"/>
      <c r="E45" s="1"/>
      <c r="F45" s="1"/>
      <c r="G45" s="1"/>
    </row>
    <row r="46" spans="1:14">
      <c r="A46" s="2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</row>
    <row r="47" spans="1:14">
      <c r="A47" s="2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</row>
    <row r="48" spans="1:14">
      <c r="A48" s="2"/>
      <c r="I48" s="2"/>
      <c r="J48" s="1"/>
      <c r="K48" s="1"/>
      <c r="L48" s="1"/>
      <c r="M48" s="1"/>
      <c r="N48" s="1"/>
    </row>
    <row r="49" spans="1:13">
      <c r="A49" s="2"/>
      <c r="I49" s="2"/>
      <c r="J49" s="1"/>
      <c r="K49" s="1"/>
      <c r="L49" s="1"/>
      <c r="M49" s="1"/>
    </row>
    <row r="50" spans="1:13">
      <c r="A50" s="2"/>
      <c r="I50" s="2"/>
      <c r="J50" s="1"/>
      <c r="K50" s="1"/>
      <c r="L50" s="1"/>
      <c r="M50" s="1"/>
    </row>
    <row r="51" spans="1:13">
      <c r="A51" s="2"/>
      <c r="I51" s="1"/>
      <c r="J51" s="1"/>
      <c r="K51" s="1"/>
      <c r="L51" s="1"/>
      <c r="M51" s="1"/>
    </row>
    <row r="52" spans="1:1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4"/>
      <c r="B54" s="1"/>
      <c r="C54" s="2"/>
      <c r="D54" s="2"/>
      <c r="E54" s="2"/>
      <c r="F54" s="2"/>
    </row>
    <row r="55" spans="1:13">
      <c r="A55" s="2"/>
      <c r="B55" s="1"/>
      <c r="C55" s="2"/>
      <c r="D55" s="2"/>
      <c r="E55" s="2"/>
      <c r="F55" s="2"/>
    </row>
    <row r="56" spans="1:13">
      <c r="A56" s="2"/>
      <c r="B56" s="1"/>
      <c r="C56" s="2"/>
      <c r="D56" s="2"/>
      <c r="E56" s="2"/>
      <c r="F56" s="2"/>
    </row>
    <row r="57" spans="1:13">
      <c r="A57" s="2"/>
      <c r="B57" s="1"/>
      <c r="C57" s="1"/>
      <c r="D57" s="1"/>
      <c r="E57" s="1"/>
      <c r="F57" s="1"/>
    </row>
    <row r="58" spans="1:13">
      <c r="A58" s="2"/>
      <c r="B58" s="2"/>
      <c r="C58" s="1"/>
      <c r="D58" s="1"/>
      <c r="E58" s="1"/>
      <c r="F58" s="1"/>
    </row>
    <row r="59" spans="1:13">
      <c r="A59" s="1"/>
      <c r="B59" s="2"/>
      <c r="C59" s="1"/>
      <c r="D59" s="1"/>
      <c r="E59" s="1"/>
      <c r="F59" s="1"/>
    </row>
    <row r="60" spans="1:13">
      <c r="A60" s="1"/>
      <c r="B60" s="2"/>
      <c r="C60" s="1"/>
      <c r="D60" s="1"/>
      <c r="E60" s="1"/>
      <c r="F60" s="1"/>
    </row>
    <row r="61" spans="1:13">
      <c r="A61" s="1"/>
      <c r="B61" s="2"/>
      <c r="C61" s="1"/>
      <c r="D61" s="1"/>
      <c r="E61" s="1"/>
      <c r="F61" s="1"/>
    </row>
    <row r="62" spans="1:13">
      <c r="A62" s="1"/>
      <c r="B62" s="2"/>
      <c r="C62" s="1"/>
      <c r="D62" s="1"/>
      <c r="E62" s="1"/>
      <c r="F62" s="1"/>
    </row>
    <row r="63" spans="1:13">
      <c r="A63" s="1"/>
      <c r="B63" s="21"/>
      <c r="C63" s="21"/>
      <c r="D63" s="21"/>
      <c r="E63" s="21"/>
      <c r="F63" s="22"/>
      <c r="G63" s="22"/>
      <c r="H63" s="21"/>
      <c r="I63" s="2"/>
      <c r="J63" s="1"/>
      <c r="K63" s="1"/>
      <c r="L63" s="1"/>
      <c r="M63" s="1"/>
    </row>
    <row r="64" spans="1:13">
      <c r="A64" s="1"/>
      <c r="B64" s="1"/>
      <c r="C64" s="21"/>
      <c r="D64" s="21"/>
      <c r="E64" s="21"/>
      <c r="F64" s="22"/>
      <c r="G64" s="22"/>
      <c r="H64" s="21"/>
      <c r="I64" s="1"/>
      <c r="J64" s="1"/>
      <c r="K64" s="1"/>
      <c r="L64" s="1"/>
      <c r="M64" s="1"/>
    </row>
  </sheetData>
  <mergeCells count="2">
    <mergeCell ref="J13:J14"/>
    <mergeCell ref="J27:J2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topLeftCell="A148" workbookViewId="0">
      <selection activeCell="F171" sqref="F171"/>
    </sheetView>
  </sheetViews>
  <sheetFormatPr defaultRowHeight="15"/>
  <cols>
    <col min="1" max="1" width="44.28515625" bestFit="1" customWidth="1"/>
    <col min="2" max="2" width="11" style="46" bestFit="1" customWidth="1"/>
    <col min="3" max="3" width="26.28515625" style="46" bestFit="1" customWidth="1"/>
    <col min="5" max="5" width="12" bestFit="1" customWidth="1"/>
    <col min="6" max="6" width="14.7109375" bestFit="1" customWidth="1"/>
  </cols>
  <sheetData>
    <row r="1" spans="1:3">
      <c r="A1" s="44" t="s">
        <v>278</v>
      </c>
      <c r="B1" s="45" t="s">
        <v>279</v>
      </c>
      <c r="C1" s="45" t="s">
        <v>280</v>
      </c>
    </row>
    <row r="2" spans="1:3">
      <c r="A2" t="s">
        <v>65</v>
      </c>
      <c r="B2" s="46">
        <v>124.97750000000001</v>
      </c>
      <c r="C2" s="46" t="s">
        <v>199</v>
      </c>
    </row>
    <row r="3" spans="1:3">
      <c r="A3" t="s">
        <v>66</v>
      </c>
      <c r="B3" s="46">
        <v>64.105959999999996</v>
      </c>
      <c r="C3" s="46" t="s">
        <v>200</v>
      </c>
    </row>
    <row r="4" spans="1:3">
      <c r="A4" t="s">
        <v>67</v>
      </c>
      <c r="B4" s="46">
        <v>36.132809999999999</v>
      </c>
      <c r="C4" s="46" t="s">
        <v>200</v>
      </c>
    </row>
    <row r="5" spans="1:3">
      <c r="A5" t="s">
        <v>68</v>
      </c>
      <c r="B5" s="46">
        <v>65.202150000000003</v>
      </c>
      <c r="C5" s="46" t="s">
        <v>200</v>
      </c>
    </row>
    <row r="6" spans="1:3">
      <c r="A6" t="s">
        <v>69</v>
      </c>
      <c r="B6" s="46">
        <v>140.49760000000001</v>
      </c>
      <c r="C6" s="46" t="s">
        <v>201</v>
      </c>
    </row>
    <row r="7" spans="1:3">
      <c r="A7" t="s">
        <v>70</v>
      </c>
      <c r="B7" s="46">
        <v>56.519039999999997</v>
      </c>
      <c r="C7" s="46" t="s">
        <v>202</v>
      </c>
    </row>
    <row r="8" spans="1:3">
      <c r="A8" t="s">
        <v>71</v>
      </c>
      <c r="B8" s="46">
        <v>1778.43</v>
      </c>
      <c r="C8" s="46" t="s">
        <v>203</v>
      </c>
    </row>
    <row r="9" spans="1:3">
      <c r="A9" t="s">
        <v>72</v>
      </c>
      <c r="B9" s="46">
        <v>2095.9319999999998</v>
      </c>
      <c r="C9" s="46" t="s">
        <v>204</v>
      </c>
    </row>
    <row r="10" spans="1:3">
      <c r="A10" t="s">
        <v>73</v>
      </c>
      <c r="B10" s="46">
        <v>28.794429999999998</v>
      </c>
      <c r="C10" s="46" t="s">
        <v>205</v>
      </c>
    </row>
    <row r="11" spans="1:3">
      <c r="A11" t="s">
        <v>74</v>
      </c>
      <c r="B11" s="46">
        <v>118.26560000000001</v>
      </c>
      <c r="C11" s="46" t="s">
        <v>206</v>
      </c>
    </row>
    <row r="12" spans="1:3">
      <c r="A12" t="s">
        <v>75</v>
      </c>
      <c r="B12" s="46">
        <v>31.158200000000001</v>
      </c>
      <c r="C12" s="46" t="s">
        <v>207</v>
      </c>
    </row>
    <row r="13" spans="1:3">
      <c r="A13" t="s">
        <v>76</v>
      </c>
      <c r="B13" s="46">
        <v>53.097169999999998</v>
      </c>
      <c r="C13" s="46" t="s">
        <v>208</v>
      </c>
    </row>
    <row r="14" spans="1:3">
      <c r="A14" t="s">
        <v>77</v>
      </c>
      <c r="B14" s="46">
        <v>145.68459999999999</v>
      </c>
      <c r="C14" s="46" t="s">
        <v>209</v>
      </c>
    </row>
    <row r="15" spans="1:3">
      <c r="A15" t="s">
        <v>78</v>
      </c>
      <c r="B15" s="46">
        <v>119.5654</v>
      </c>
      <c r="C15" s="46" t="s">
        <v>210</v>
      </c>
    </row>
    <row r="16" spans="1:3">
      <c r="A16" t="s">
        <v>79</v>
      </c>
      <c r="B16" s="46">
        <v>117.3262</v>
      </c>
      <c r="C16" s="46" t="s">
        <v>211</v>
      </c>
    </row>
    <row r="17" spans="1:3">
      <c r="A17" t="s">
        <v>80</v>
      </c>
      <c r="B17" s="46">
        <v>76.168949999999995</v>
      </c>
      <c r="C17" s="46" t="s">
        <v>212</v>
      </c>
    </row>
    <row r="18" spans="1:3">
      <c r="A18" t="s">
        <v>81</v>
      </c>
      <c r="B18" s="46">
        <v>26.959959999999999</v>
      </c>
      <c r="C18" s="46" t="s">
        <v>213</v>
      </c>
    </row>
    <row r="19" spans="1:3">
      <c r="A19" t="s">
        <v>82</v>
      </c>
      <c r="B19" s="46">
        <v>44.478520000000003</v>
      </c>
      <c r="C19" s="46" t="s">
        <v>214</v>
      </c>
    </row>
    <row r="20" spans="1:3">
      <c r="A20" t="s">
        <v>83</v>
      </c>
      <c r="B20" s="46">
        <v>48.667969999999997</v>
      </c>
      <c r="C20" s="46" t="s">
        <v>214</v>
      </c>
    </row>
    <row r="21" spans="1:3">
      <c r="A21" t="s">
        <v>84</v>
      </c>
      <c r="B21" s="46">
        <v>38.393549999999998</v>
      </c>
      <c r="C21" s="46" t="s">
        <v>214</v>
      </c>
    </row>
    <row r="22" spans="1:3">
      <c r="A22" t="s">
        <v>85</v>
      </c>
      <c r="B22" s="46">
        <v>56.059570000000001</v>
      </c>
      <c r="C22" s="46" t="s">
        <v>215</v>
      </c>
    </row>
    <row r="23" spans="1:3">
      <c r="A23" t="s">
        <v>86</v>
      </c>
      <c r="B23" s="46">
        <v>67.869140000000002</v>
      </c>
      <c r="C23" s="46" t="s">
        <v>215</v>
      </c>
    </row>
    <row r="24" spans="1:3">
      <c r="A24" t="s">
        <v>87</v>
      </c>
      <c r="B24" s="46">
        <v>147.63720000000001</v>
      </c>
      <c r="C24" s="46" t="s">
        <v>216</v>
      </c>
    </row>
    <row r="25" spans="1:3">
      <c r="A25" t="s">
        <v>64</v>
      </c>
      <c r="B25" s="46">
        <v>44.93262</v>
      </c>
      <c r="C25" s="46" t="s">
        <v>217</v>
      </c>
    </row>
    <row r="26" spans="1:3">
      <c r="A26" t="s">
        <v>64</v>
      </c>
      <c r="B26" s="46">
        <v>106.89449999999999</v>
      </c>
      <c r="C26" s="46" t="s">
        <v>217</v>
      </c>
    </row>
    <row r="27" spans="1:3">
      <c r="A27" t="s">
        <v>88</v>
      </c>
      <c r="B27" s="46">
        <v>86.855959999999996</v>
      </c>
      <c r="C27" s="46" t="s">
        <v>218</v>
      </c>
    </row>
    <row r="28" spans="1:3">
      <c r="A28" t="s">
        <v>89</v>
      </c>
      <c r="B28" s="46">
        <v>242.30709999999999</v>
      </c>
      <c r="C28" s="46" t="s">
        <v>219</v>
      </c>
    </row>
    <row r="29" spans="1:3">
      <c r="A29" t="s">
        <v>64</v>
      </c>
      <c r="B29" s="46">
        <v>723.08399999999995</v>
      </c>
      <c r="C29" s="46" t="s">
        <v>220</v>
      </c>
    </row>
    <row r="30" spans="1:3">
      <c r="A30" t="s">
        <v>84</v>
      </c>
      <c r="B30" s="46">
        <v>43.310549999999999</v>
      </c>
      <c r="C30" s="46" t="s">
        <v>221</v>
      </c>
    </row>
    <row r="31" spans="1:3">
      <c r="A31" t="s">
        <v>90</v>
      </c>
      <c r="B31" s="46">
        <v>60.491700000000002</v>
      </c>
      <c r="C31" s="46" t="s">
        <v>222</v>
      </c>
    </row>
    <row r="32" spans="1:3">
      <c r="A32" t="s">
        <v>91</v>
      </c>
      <c r="B32" s="46">
        <v>147.54349999999999</v>
      </c>
      <c r="C32" s="46" t="s">
        <v>222</v>
      </c>
    </row>
    <row r="33" spans="1:3">
      <c r="A33" t="s">
        <v>92</v>
      </c>
      <c r="B33" s="46">
        <v>64.095209999999994</v>
      </c>
      <c r="C33" s="46" t="s">
        <v>223</v>
      </c>
    </row>
    <row r="34" spans="1:3">
      <c r="A34" t="s">
        <v>93</v>
      </c>
      <c r="B34" s="46">
        <v>45.975000000000001</v>
      </c>
      <c r="C34" s="46" t="s">
        <v>224</v>
      </c>
    </row>
    <row r="35" spans="1:3">
      <c r="A35" t="s">
        <v>94</v>
      </c>
      <c r="B35" s="46">
        <v>83.328609999999998</v>
      </c>
      <c r="C35" s="46" t="s">
        <v>225</v>
      </c>
    </row>
    <row r="36" spans="1:3">
      <c r="A36" t="s">
        <v>95</v>
      </c>
      <c r="B36" s="46">
        <v>332.39210000000003</v>
      </c>
      <c r="C36" s="46" t="s">
        <v>226</v>
      </c>
    </row>
    <row r="37" spans="1:3">
      <c r="A37" t="s">
        <v>96</v>
      </c>
      <c r="B37" s="46">
        <v>76.792479999999998</v>
      </c>
      <c r="C37" s="46" t="s">
        <v>226</v>
      </c>
    </row>
    <row r="38" spans="1:3">
      <c r="A38" t="s">
        <v>97</v>
      </c>
      <c r="B38" s="46">
        <v>120.7568</v>
      </c>
      <c r="C38" s="46" t="s">
        <v>227</v>
      </c>
    </row>
    <row r="39" spans="1:3">
      <c r="A39" t="s">
        <v>98</v>
      </c>
      <c r="B39" s="46">
        <v>69.917969999999997</v>
      </c>
      <c r="C39" s="46" t="s">
        <v>227</v>
      </c>
    </row>
    <row r="40" spans="1:3">
      <c r="A40" t="s">
        <v>99</v>
      </c>
      <c r="B40" s="46">
        <v>91.222656000000001</v>
      </c>
      <c r="C40" s="46" t="s">
        <v>228</v>
      </c>
    </row>
    <row r="41" spans="1:3">
      <c r="A41" t="s">
        <v>100</v>
      </c>
      <c r="B41" s="46">
        <v>117.341604</v>
      </c>
      <c r="C41" s="46" t="s">
        <v>229</v>
      </c>
    </row>
    <row r="42" spans="1:3">
      <c r="A42" t="s">
        <v>101</v>
      </c>
      <c r="B42" s="46">
        <v>63.159669999999998</v>
      </c>
      <c r="C42" s="46" t="s">
        <v>230</v>
      </c>
    </row>
    <row r="43" spans="1:3">
      <c r="A43" t="s">
        <v>64</v>
      </c>
      <c r="B43" s="46">
        <v>39.886719999999997</v>
      </c>
      <c r="C43" s="46" t="s">
        <v>230</v>
      </c>
    </row>
    <row r="44" spans="1:3">
      <c r="A44" t="s">
        <v>102</v>
      </c>
      <c r="B44" s="46">
        <v>131.70699999999999</v>
      </c>
      <c r="C44" s="46" t="s">
        <v>231</v>
      </c>
    </row>
    <row r="45" spans="1:3">
      <c r="A45" t="s">
        <v>84</v>
      </c>
      <c r="B45" s="46">
        <v>103.06489999999999</v>
      </c>
      <c r="C45" s="46" t="s">
        <v>232</v>
      </c>
    </row>
    <row r="46" spans="1:3">
      <c r="A46" t="s">
        <v>103</v>
      </c>
      <c r="B46" s="46">
        <v>116.31789999999999</v>
      </c>
      <c r="C46" s="46" t="s">
        <v>233</v>
      </c>
    </row>
    <row r="47" spans="1:3">
      <c r="A47" t="s">
        <v>104</v>
      </c>
      <c r="B47" s="46">
        <v>96.371579999999994</v>
      </c>
      <c r="C47" s="46" t="s">
        <v>233</v>
      </c>
    </row>
    <row r="48" spans="1:3">
      <c r="A48" t="s">
        <v>105</v>
      </c>
      <c r="B48" s="46">
        <v>74.489260000000002</v>
      </c>
      <c r="C48" s="46" t="s">
        <v>234</v>
      </c>
    </row>
    <row r="49" spans="1:3">
      <c r="A49" t="s">
        <v>106</v>
      </c>
      <c r="B49" s="46">
        <v>144.5635</v>
      </c>
      <c r="C49" s="46" t="s">
        <v>234</v>
      </c>
    </row>
    <row r="50" spans="1:3">
      <c r="A50" t="s">
        <v>107</v>
      </c>
      <c r="B50" s="46">
        <v>115.33199999999999</v>
      </c>
      <c r="C50" s="46" t="s">
        <v>235</v>
      </c>
    </row>
    <row r="51" spans="1:3">
      <c r="A51" t="s">
        <v>108</v>
      </c>
      <c r="B51" s="46">
        <v>163.333</v>
      </c>
      <c r="C51" s="46" t="s">
        <v>236</v>
      </c>
    </row>
    <row r="52" spans="1:3">
      <c r="A52" t="s">
        <v>109</v>
      </c>
      <c r="B52" s="46">
        <v>296.10939999999999</v>
      </c>
      <c r="C52" s="46" t="s">
        <v>237</v>
      </c>
    </row>
    <row r="53" spans="1:3">
      <c r="A53" t="s">
        <v>110</v>
      </c>
      <c r="B53" s="46">
        <v>78.545900000000003</v>
      </c>
      <c r="C53" s="46" t="s">
        <v>237</v>
      </c>
    </row>
    <row r="54" spans="1:3">
      <c r="A54" t="s">
        <v>111</v>
      </c>
      <c r="B54" s="46">
        <v>84.058589999999995</v>
      </c>
      <c r="C54" s="46" t="s">
        <v>237</v>
      </c>
    </row>
    <row r="55" spans="1:3">
      <c r="A55" t="s">
        <v>84</v>
      </c>
      <c r="B55" s="46">
        <v>115.6626</v>
      </c>
      <c r="C55" s="46" t="s">
        <v>237</v>
      </c>
    </row>
    <row r="56" spans="1:3">
      <c r="A56" t="s">
        <v>112</v>
      </c>
      <c r="B56" s="46">
        <v>99.776859999999999</v>
      </c>
      <c r="C56" s="46" t="s">
        <v>237</v>
      </c>
    </row>
    <row r="57" spans="1:3">
      <c r="A57" t="s">
        <v>113</v>
      </c>
      <c r="B57" s="46">
        <v>444.82960000000003</v>
      </c>
      <c r="C57" s="46" t="s">
        <v>238</v>
      </c>
    </row>
    <row r="58" spans="1:3">
      <c r="A58" t="s">
        <v>114</v>
      </c>
      <c r="B58" s="46">
        <v>133.05269999999999</v>
      </c>
      <c r="C58" s="46" t="s">
        <v>238</v>
      </c>
    </row>
    <row r="59" spans="1:3">
      <c r="A59" t="s">
        <v>115</v>
      </c>
      <c r="B59" s="46">
        <v>293.45609999999999</v>
      </c>
      <c r="C59" s="46" t="s">
        <v>238</v>
      </c>
    </row>
    <row r="60" spans="1:3">
      <c r="A60" t="s">
        <v>64</v>
      </c>
      <c r="B60" s="46">
        <v>77.739750000000001</v>
      </c>
      <c r="C60" s="46" t="s">
        <v>239</v>
      </c>
    </row>
    <row r="61" spans="1:3">
      <c r="A61" t="s">
        <v>116</v>
      </c>
      <c r="B61" s="46">
        <v>152.28219999999999</v>
      </c>
      <c r="C61" s="46" t="s">
        <v>239</v>
      </c>
    </row>
    <row r="62" spans="1:3">
      <c r="A62" t="s">
        <v>117</v>
      </c>
      <c r="B62" s="46">
        <v>760.71529999999996</v>
      </c>
      <c r="C62" s="46" t="s">
        <v>240</v>
      </c>
    </row>
    <row r="63" spans="1:3">
      <c r="A63" t="s">
        <v>64</v>
      </c>
      <c r="B63" s="46">
        <v>256.85890000000001</v>
      </c>
      <c r="C63" s="46" t="s">
        <v>240</v>
      </c>
    </row>
    <row r="64" spans="1:3">
      <c r="A64" t="s">
        <v>118</v>
      </c>
      <c r="B64" s="46">
        <v>92.946290000000005</v>
      </c>
      <c r="C64" s="46" t="s">
        <v>241</v>
      </c>
    </row>
    <row r="65" spans="1:3">
      <c r="A65" t="s">
        <v>119</v>
      </c>
      <c r="B65" s="46">
        <v>136.94970000000001</v>
      </c>
      <c r="C65" s="46" t="s">
        <v>241</v>
      </c>
    </row>
    <row r="66" spans="1:3">
      <c r="A66" t="s">
        <v>120</v>
      </c>
      <c r="B66" s="46">
        <v>211.7236</v>
      </c>
      <c r="C66" s="46" t="s">
        <v>241</v>
      </c>
    </row>
    <row r="67" spans="1:3">
      <c r="A67" t="s">
        <v>121</v>
      </c>
      <c r="B67" s="46">
        <v>252.24709999999999</v>
      </c>
      <c r="C67" s="46" t="s">
        <v>241</v>
      </c>
    </row>
    <row r="68" spans="1:3">
      <c r="A68" t="s">
        <v>122</v>
      </c>
      <c r="B68" s="46">
        <v>236.26169999999999</v>
      </c>
      <c r="C68" s="46" t="s">
        <v>242</v>
      </c>
    </row>
    <row r="69" spans="1:3">
      <c r="A69" t="s">
        <v>123</v>
      </c>
      <c r="B69" s="46">
        <v>135.22020000000001</v>
      </c>
      <c r="C69" s="46" t="s">
        <v>243</v>
      </c>
    </row>
    <row r="70" spans="1:3">
      <c r="A70" t="s">
        <v>124</v>
      </c>
      <c r="B70" s="46">
        <v>381.85640000000001</v>
      </c>
      <c r="C70" s="46" t="s">
        <v>243</v>
      </c>
    </row>
    <row r="71" spans="1:3">
      <c r="A71" t="s">
        <v>125</v>
      </c>
      <c r="B71" s="46">
        <v>72.529300000000006</v>
      </c>
      <c r="C71" s="46" t="s">
        <v>243</v>
      </c>
    </row>
    <row r="72" spans="1:3">
      <c r="A72" t="s">
        <v>126</v>
      </c>
      <c r="B72" s="46">
        <v>59.170409999999997</v>
      </c>
      <c r="C72" s="46" t="s">
        <v>243</v>
      </c>
    </row>
    <row r="73" spans="1:3">
      <c r="A73" t="s">
        <v>113</v>
      </c>
      <c r="B73" s="46">
        <v>216.1909</v>
      </c>
      <c r="C73" s="46" t="s">
        <v>243</v>
      </c>
    </row>
    <row r="74" spans="1:3">
      <c r="A74" t="s">
        <v>127</v>
      </c>
      <c r="B74" s="46">
        <v>196.5205</v>
      </c>
      <c r="C74" s="46" t="s">
        <v>244</v>
      </c>
    </row>
    <row r="75" spans="1:3">
      <c r="A75" t="s">
        <v>128</v>
      </c>
      <c r="B75" s="46">
        <v>41.081539999999997</v>
      </c>
      <c r="C75" s="46" t="s">
        <v>245</v>
      </c>
    </row>
    <row r="76" spans="1:3">
      <c r="A76" t="s">
        <v>129</v>
      </c>
      <c r="B76" s="46">
        <v>261.75290000000001</v>
      </c>
      <c r="C76" s="46" t="s">
        <v>245</v>
      </c>
    </row>
    <row r="77" spans="1:3">
      <c r="A77" t="s">
        <v>88</v>
      </c>
      <c r="B77" s="46">
        <v>203.45310000000001</v>
      </c>
      <c r="C77" s="46" t="s">
        <v>245</v>
      </c>
    </row>
    <row r="78" spans="1:3">
      <c r="A78" t="s">
        <v>130</v>
      </c>
      <c r="B78" s="46">
        <v>67.522459999999995</v>
      </c>
      <c r="C78" s="46" t="s">
        <v>245</v>
      </c>
    </row>
    <row r="79" spans="1:3">
      <c r="A79" t="s">
        <v>131</v>
      </c>
      <c r="B79" s="46">
        <v>117.99760000000001</v>
      </c>
      <c r="C79" s="46" t="s">
        <v>245</v>
      </c>
    </row>
    <row r="80" spans="1:3">
      <c r="A80" t="s">
        <v>113</v>
      </c>
      <c r="B80" s="46">
        <v>162.57470000000001</v>
      </c>
      <c r="C80" s="46" t="s">
        <v>246</v>
      </c>
    </row>
    <row r="81" spans="1:3">
      <c r="A81" t="s">
        <v>132</v>
      </c>
      <c r="B81" s="46">
        <v>22.05322</v>
      </c>
      <c r="C81" s="46" t="s">
        <v>247</v>
      </c>
    </row>
    <row r="82" spans="1:3">
      <c r="A82" t="s">
        <v>133</v>
      </c>
      <c r="B82" s="46">
        <v>955.94680000000005</v>
      </c>
      <c r="C82" s="46" t="s">
        <v>248</v>
      </c>
    </row>
    <row r="83" spans="1:3">
      <c r="A83" t="s">
        <v>134</v>
      </c>
      <c r="B83" s="46">
        <v>57.243160000000003</v>
      </c>
      <c r="C83" s="46" t="s">
        <v>249</v>
      </c>
    </row>
    <row r="84" spans="1:3">
      <c r="A84" t="s">
        <v>100</v>
      </c>
      <c r="B84" s="46">
        <v>246.5874</v>
      </c>
      <c r="C84" s="46" t="s">
        <v>249</v>
      </c>
    </row>
    <row r="85" spans="1:3">
      <c r="A85" t="s">
        <v>135</v>
      </c>
      <c r="B85" s="46">
        <v>136.58109999999999</v>
      </c>
      <c r="C85" s="46" t="s">
        <v>249</v>
      </c>
    </row>
    <row r="86" spans="1:3">
      <c r="A86" t="s">
        <v>136</v>
      </c>
      <c r="B86" s="46">
        <v>71.434569999999994</v>
      </c>
      <c r="C86" s="46" t="s">
        <v>249</v>
      </c>
    </row>
    <row r="87" spans="1:3">
      <c r="A87" t="s">
        <v>137</v>
      </c>
      <c r="B87" s="46">
        <v>131.4658</v>
      </c>
      <c r="C87" s="46" t="s">
        <v>250</v>
      </c>
    </row>
    <row r="88" spans="1:3">
      <c r="A88" t="s">
        <v>138</v>
      </c>
      <c r="B88" s="46">
        <v>240.22219999999999</v>
      </c>
      <c r="C88" s="46" t="s">
        <v>250</v>
      </c>
    </row>
    <row r="89" spans="1:3">
      <c r="A89" t="s">
        <v>139</v>
      </c>
      <c r="B89" s="46">
        <v>103.8447</v>
      </c>
      <c r="C89" s="46" t="s">
        <v>250</v>
      </c>
    </row>
    <row r="90" spans="1:3">
      <c r="A90" t="s">
        <v>65</v>
      </c>
      <c r="B90" s="46">
        <v>246.501</v>
      </c>
      <c r="C90" s="46" t="s">
        <v>251</v>
      </c>
    </row>
    <row r="91" spans="1:3">
      <c r="A91" t="s">
        <v>74</v>
      </c>
      <c r="B91" s="46">
        <v>119.3652</v>
      </c>
      <c r="C91" s="46" t="s">
        <v>252</v>
      </c>
    </row>
    <row r="92" spans="1:3">
      <c r="A92" t="s">
        <v>140</v>
      </c>
      <c r="B92" s="46">
        <v>85.203130000000002</v>
      </c>
      <c r="C92" s="46" t="s">
        <v>253</v>
      </c>
    </row>
    <row r="93" spans="1:3">
      <c r="A93" t="s">
        <v>141</v>
      </c>
      <c r="B93" s="46">
        <v>724.92529999999999</v>
      </c>
      <c r="C93" s="46" t="s">
        <v>253</v>
      </c>
    </row>
    <row r="94" spans="1:3">
      <c r="A94" t="s">
        <v>113</v>
      </c>
      <c r="B94" s="46">
        <v>181.541</v>
      </c>
      <c r="C94" s="46" t="s">
        <v>254</v>
      </c>
    </row>
    <row r="95" spans="1:3">
      <c r="A95" t="s">
        <v>142</v>
      </c>
      <c r="B95" s="46">
        <v>36.65137</v>
      </c>
      <c r="C95" s="46" t="s">
        <v>255</v>
      </c>
    </row>
    <row r="96" spans="1:3">
      <c r="A96" t="s">
        <v>143</v>
      </c>
      <c r="B96" s="46">
        <v>129.40379999999999</v>
      </c>
      <c r="C96" s="46" t="s">
        <v>255</v>
      </c>
    </row>
    <row r="97" spans="1:3">
      <c r="A97" t="s">
        <v>144</v>
      </c>
      <c r="B97" s="46">
        <v>513.05709999999999</v>
      </c>
      <c r="C97" s="46" t="s">
        <v>255</v>
      </c>
    </row>
    <row r="98" spans="1:3">
      <c r="A98" t="s">
        <v>145</v>
      </c>
      <c r="B98" s="46">
        <v>184.0703</v>
      </c>
      <c r="C98" s="46" t="s">
        <v>256</v>
      </c>
    </row>
    <row r="99" spans="1:3">
      <c r="A99" t="s">
        <v>146</v>
      </c>
      <c r="B99" s="46">
        <v>57.739750000000001</v>
      </c>
      <c r="C99" s="46" t="s">
        <v>256</v>
      </c>
    </row>
    <row r="100" spans="1:3">
      <c r="A100" t="s">
        <v>147</v>
      </c>
      <c r="B100" s="46">
        <v>161.29689999999999</v>
      </c>
      <c r="C100" s="46" t="s">
        <v>257</v>
      </c>
    </row>
    <row r="101" spans="1:3">
      <c r="A101" t="s">
        <v>148</v>
      </c>
      <c r="B101" s="46">
        <v>183.8203</v>
      </c>
      <c r="C101" s="46" t="s">
        <v>257</v>
      </c>
    </row>
    <row r="102" spans="1:3">
      <c r="A102" t="s">
        <v>149</v>
      </c>
      <c r="B102" s="46">
        <v>444.06400000000002</v>
      </c>
      <c r="C102" s="46" t="s">
        <v>257</v>
      </c>
    </row>
    <row r="103" spans="1:3">
      <c r="A103" t="s">
        <v>150</v>
      </c>
      <c r="B103" s="46">
        <v>167.38040000000001</v>
      </c>
      <c r="C103" s="46" t="s">
        <v>257</v>
      </c>
    </row>
    <row r="104" spans="1:3">
      <c r="A104" t="s">
        <v>151</v>
      </c>
      <c r="B104" s="46">
        <v>67.058109999999999</v>
      </c>
      <c r="C104" s="46" t="s">
        <v>257</v>
      </c>
    </row>
    <row r="105" spans="1:3">
      <c r="A105" t="s">
        <v>152</v>
      </c>
      <c r="B105" s="46">
        <v>163.74799999999999</v>
      </c>
      <c r="C105" s="46" t="s">
        <v>257</v>
      </c>
    </row>
    <row r="106" spans="1:3">
      <c r="A106" t="s">
        <v>153</v>
      </c>
      <c r="B106" s="46">
        <v>76.493651999999997</v>
      </c>
      <c r="C106" s="46" t="s">
        <v>258</v>
      </c>
    </row>
    <row r="107" spans="1:3">
      <c r="A107" t="s">
        <v>154</v>
      </c>
      <c r="B107" s="46">
        <v>129.08886699999999</v>
      </c>
      <c r="C107" s="46" t="s">
        <v>258</v>
      </c>
    </row>
    <row r="108" spans="1:3">
      <c r="A108" t="s">
        <v>155</v>
      </c>
      <c r="B108" s="46">
        <v>107.332031</v>
      </c>
      <c r="C108" s="46" t="s">
        <v>258</v>
      </c>
    </row>
    <row r="109" spans="1:3">
      <c r="A109" t="s">
        <v>98</v>
      </c>
      <c r="B109" s="46">
        <v>448.77390000000003</v>
      </c>
      <c r="C109" s="46" t="s">
        <v>259</v>
      </c>
    </row>
    <row r="110" spans="1:3">
      <c r="A110" t="s">
        <v>156</v>
      </c>
      <c r="B110" s="46">
        <v>406.6182</v>
      </c>
      <c r="C110" s="46" t="s">
        <v>260</v>
      </c>
    </row>
    <row r="111" spans="1:3">
      <c r="A111" t="s">
        <v>157</v>
      </c>
      <c r="B111" s="46">
        <v>274.89400000000001</v>
      </c>
      <c r="C111" s="46" t="s">
        <v>260</v>
      </c>
    </row>
    <row r="112" spans="1:3">
      <c r="A112" t="s">
        <v>158</v>
      </c>
      <c r="B112" s="46">
        <v>239.98339999999999</v>
      </c>
      <c r="C112" s="46" t="s">
        <v>260</v>
      </c>
    </row>
    <row r="113" spans="1:3">
      <c r="A113" t="s">
        <v>159</v>
      </c>
      <c r="B113" s="46">
        <v>2442.6999999999998</v>
      </c>
      <c r="C113" s="46" t="s">
        <v>260</v>
      </c>
    </row>
    <row r="114" spans="1:3">
      <c r="A114" t="s">
        <v>160</v>
      </c>
      <c r="B114" s="46">
        <v>144.23679999999999</v>
      </c>
      <c r="C114" s="46" t="s">
        <v>261</v>
      </c>
    </row>
    <row r="115" spans="1:3">
      <c r="A115" t="s">
        <v>161</v>
      </c>
      <c r="B115" s="46">
        <v>226.8784</v>
      </c>
      <c r="C115" s="46" t="s">
        <v>261</v>
      </c>
    </row>
    <row r="116" spans="1:3">
      <c r="A116" t="s">
        <v>113</v>
      </c>
      <c r="B116" s="46">
        <v>113.5273</v>
      </c>
      <c r="C116" s="46" t="s">
        <v>261</v>
      </c>
    </row>
    <row r="117" spans="1:3">
      <c r="A117" t="s">
        <v>162</v>
      </c>
      <c r="B117" s="46">
        <v>179.97749999999999</v>
      </c>
      <c r="C117" s="46" t="s">
        <v>261</v>
      </c>
    </row>
    <row r="118" spans="1:3">
      <c r="A118" t="s">
        <v>163</v>
      </c>
      <c r="B118" s="46">
        <v>253.3691</v>
      </c>
      <c r="C118" s="46" t="s">
        <v>261</v>
      </c>
    </row>
    <row r="119" spans="1:3">
      <c r="A119" t="s">
        <v>164</v>
      </c>
      <c r="B119" s="46">
        <v>149.74950000000001</v>
      </c>
      <c r="C119" s="46" t="s">
        <v>261</v>
      </c>
    </row>
    <row r="120" spans="1:3">
      <c r="A120" t="s">
        <v>165</v>
      </c>
      <c r="B120" s="46">
        <v>153.85300000000001</v>
      </c>
      <c r="C120" s="46" t="s">
        <v>261</v>
      </c>
    </row>
    <row r="121" spans="1:3">
      <c r="A121" t="s">
        <v>166</v>
      </c>
      <c r="B121" s="46">
        <v>132.76320000000001</v>
      </c>
      <c r="C121" s="46" t="s">
        <v>261</v>
      </c>
    </row>
    <row r="122" spans="1:3">
      <c r="A122" t="s">
        <v>167</v>
      </c>
      <c r="B122" s="46">
        <v>74.522459999999995</v>
      </c>
      <c r="C122" s="46" t="s">
        <v>261</v>
      </c>
    </row>
    <row r="123" spans="1:3">
      <c r="A123" t="s">
        <v>168</v>
      </c>
      <c r="B123" s="46">
        <v>45.609380000000002</v>
      </c>
      <c r="C123" s="46" t="s">
        <v>261</v>
      </c>
    </row>
    <row r="124" spans="1:3">
      <c r="A124" t="s">
        <v>169</v>
      </c>
      <c r="B124" s="46">
        <v>313.73930000000001</v>
      </c>
      <c r="C124" s="46" t="s">
        <v>262</v>
      </c>
    </row>
    <row r="125" spans="1:3">
      <c r="A125" t="s">
        <v>170</v>
      </c>
      <c r="B125" s="46">
        <v>98.832030000000003</v>
      </c>
      <c r="C125" s="46" t="s">
        <v>262</v>
      </c>
    </row>
    <row r="126" spans="1:3">
      <c r="A126" t="s">
        <v>171</v>
      </c>
      <c r="B126" s="46">
        <v>148.6934</v>
      </c>
      <c r="C126" s="46" t="s">
        <v>262</v>
      </c>
    </row>
    <row r="127" spans="1:3">
      <c r="A127" t="s">
        <v>113</v>
      </c>
      <c r="B127" s="46">
        <v>157.1704</v>
      </c>
      <c r="C127" s="46" t="s">
        <v>262</v>
      </c>
    </row>
    <row r="128" spans="1:3">
      <c r="A128" t="s">
        <v>172</v>
      </c>
      <c r="B128" s="46">
        <v>68.186040000000006</v>
      </c>
      <c r="C128" s="46" t="s">
        <v>262</v>
      </c>
    </row>
    <row r="129" spans="1:3">
      <c r="A129" t="s">
        <v>173</v>
      </c>
      <c r="B129" s="46">
        <v>1593.866</v>
      </c>
      <c r="C129" s="46" t="s">
        <v>262</v>
      </c>
    </row>
    <row r="130" spans="1:3">
      <c r="A130" t="s">
        <v>125</v>
      </c>
      <c r="B130" s="46">
        <v>115.0386</v>
      </c>
      <c r="C130" s="46" t="s">
        <v>262</v>
      </c>
    </row>
    <row r="131" spans="1:3">
      <c r="A131" t="s">
        <v>174</v>
      </c>
      <c r="B131" s="46">
        <v>203.0693</v>
      </c>
      <c r="C131" s="46" t="s">
        <v>263</v>
      </c>
    </row>
    <row r="132" spans="1:3">
      <c r="A132" t="s">
        <v>113</v>
      </c>
      <c r="B132" s="46">
        <v>148.9795</v>
      </c>
      <c r="C132" s="46" t="s">
        <v>263</v>
      </c>
    </row>
    <row r="133" spans="1:3">
      <c r="A133" t="s">
        <v>175</v>
      </c>
      <c r="B133" s="46">
        <v>271.2783</v>
      </c>
      <c r="C133" s="46" t="s">
        <v>264</v>
      </c>
    </row>
    <row r="134" spans="1:3">
      <c r="A134" t="s">
        <v>176</v>
      </c>
      <c r="B134" s="46">
        <v>118.6431</v>
      </c>
      <c r="C134" s="46" t="s">
        <v>264</v>
      </c>
    </row>
    <row r="135" spans="1:3">
      <c r="A135" t="s">
        <v>177</v>
      </c>
      <c r="B135" s="46">
        <v>99.421880000000002</v>
      </c>
      <c r="C135" s="46" t="s">
        <v>265</v>
      </c>
    </row>
    <row r="136" spans="1:3">
      <c r="A136" t="s">
        <v>178</v>
      </c>
      <c r="B136" s="46">
        <v>426.64159999999998</v>
      </c>
      <c r="C136" s="46" t="s">
        <v>265</v>
      </c>
    </row>
    <row r="137" spans="1:3">
      <c r="A137" t="s">
        <v>179</v>
      </c>
      <c r="B137" s="46">
        <v>200.24369999999999</v>
      </c>
      <c r="C137" s="46" t="s">
        <v>265</v>
      </c>
    </row>
    <row r="138" spans="1:3">
      <c r="A138" t="s">
        <v>180</v>
      </c>
      <c r="B138" s="46">
        <v>196.92920000000001</v>
      </c>
      <c r="C138" s="46" t="s">
        <v>265</v>
      </c>
    </row>
    <row r="139" spans="1:3">
      <c r="A139" t="s">
        <v>181</v>
      </c>
      <c r="B139" s="46">
        <v>139.34569999999999</v>
      </c>
      <c r="C139" s="46" t="s">
        <v>265</v>
      </c>
    </row>
    <row r="140" spans="1:3">
      <c r="A140" t="s">
        <v>182</v>
      </c>
      <c r="B140" s="46">
        <v>123.1621</v>
      </c>
      <c r="C140" s="46" t="s">
        <v>266</v>
      </c>
    </row>
    <row r="141" spans="1:3">
      <c r="A141" t="s">
        <v>183</v>
      </c>
      <c r="B141" s="46">
        <v>84.830079999999995</v>
      </c>
      <c r="C141" s="46" t="s">
        <v>266</v>
      </c>
    </row>
    <row r="142" spans="1:3">
      <c r="A142" t="s">
        <v>184</v>
      </c>
      <c r="B142" s="46">
        <v>244.40870000000001</v>
      </c>
      <c r="C142" s="46" t="s">
        <v>267</v>
      </c>
    </row>
    <row r="143" spans="1:3">
      <c r="A143" t="s">
        <v>142</v>
      </c>
      <c r="B143" s="46">
        <v>40.060549999999999</v>
      </c>
      <c r="C143" s="46" t="s">
        <v>268</v>
      </c>
    </row>
    <row r="144" spans="1:3">
      <c r="A144" t="s">
        <v>113</v>
      </c>
      <c r="B144" s="46">
        <v>71.227050000000006</v>
      </c>
      <c r="C144" s="46" t="s">
        <v>268</v>
      </c>
    </row>
    <row r="145" spans="1:3">
      <c r="A145" t="s">
        <v>185</v>
      </c>
      <c r="B145" s="46">
        <v>889.89260000000002</v>
      </c>
      <c r="C145" s="46" t="s">
        <v>269</v>
      </c>
    </row>
    <row r="146" spans="1:3">
      <c r="A146" t="s">
        <v>186</v>
      </c>
      <c r="B146" s="46">
        <v>28.048829999999999</v>
      </c>
      <c r="C146" s="46" t="s">
        <v>270</v>
      </c>
    </row>
    <row r="147" spans="1:3">
      <c r="A147" t="s">
        <v>187</v>
      </c>
      <c r="B147" s="46">
        <v>73.839359999999999</v>
      </c>
      <c r="C147" s="46" t="s">
        <v>271</v>
      </c>
    </row>
    <row r="148" spans="1:3">
      <c r="A148" t="s">
        <v>188</v>
      </c>
      <c r="B148" s="46">
        <v>223.86959999999999</v>
      </c>
      <c r="C148" s="46" t="s">
        <v>271</v>
      </c>
    </row>
    <row r="149" spans="1:3">
      <c r="A149" t="s">
        <v>188</v>
      </c>
      <c r="B149" s="46">
        <v>278.80220000000003</v>
      </c>
      <c r="C149" s="46" t="s">
        <v>271</v>
      </c>
    </row>
    <row r="150" spans="1:3">
      <c r="A150" t="s">
        <v>189</v>
      </c>
      <c r="B150" s="46">
        <v>307.27440000000001</v>
      </c>
      <c r="C150" s="46" t="s">
        <v>272</v>
      </c>
    </row>
    <row r="151" spans="1:3">
      <c r="A151" t="s">
        <v>88</v>
      </c>
      <c r="B151" s="46">
        <v>39.652830000000002</v>
      </c>
      <c r="C151" s="46" t="s">
        <v>273</v>
      </c>
    </row>
    <row r="152" spans="1:3">
      <c r="A152" t="s">
        <v>190</v>
      </c>
      <c r="B152" s="46">
        <v>155.28710000000001</v>
      </c>
      <c r="C152" s="46" t="s">
        <v>274</v>
      </c>
    </row>
    <row r="153" spans="1:3">
      <c r="A153" t="s">
        <v>191</v>
      </c>
      <c r="B153" s="46">
        <v>280.1035</v>
      </c>
      <c r="C153" s="46" t="s">
        <v>274</v>
      </c>
    </row>
    <row r="154" spans="1:3">
      <c r="A154" t="s">
        <v>64</v>
      </c>
      <c r="B154" s="46">
        <v>275.52440000000001</v>
      </c>
      <c r="C154" s="46" t="s">
        <v>274</v>
      </c>
    </row>
    <row r="155" spans="1:3">
      <c r="A155" t="s">
        <v>192</v>
      </c>
      <c r="B155" s="46">
        <v>189.1772</v>
      </c>
      <c r="C155" s="46" t="s">
        <v>274</v>
      </c>
    </row>
    <row r="156" spans="1:3">
      <c r="A156" t="s">
        <v>193</v>
      </c>
      <c r="B156" s="46">
        <v>171.76759999999999</v>
      </c>
      <c r="C156" s="46" t="s">
        <v>274</v>
      </c>
    </row>
    <row r="157" spans="1:3">
      <c r="A157" t="s">
        <v>64</v>
      </c>
      <c r="B157" s="46">
        <v>302.17329999999998</v>
      </c>
      <c r="C157" s="46" t="s">
        <v>275</v>
      </c>
    </row>
    <row r="158" spans="1:3">
      <c r="A158" t="s">
        <v>194</v>
      </c>
      <c r="B158" s="46">
        <v>151.87649999999999</v>
      </c>
      <c r="C158" s="46" t="s">
        <v>275</v>
      </c>
    </row>
    <row r="159" spans="1:3">
      <c r="A159" t="s">
        <v>195</v>
      </c>
      <c r="B159" s="46">
        <v>155.72999999999999</v>
      </c>
      <c r="C159" s="46" t="s">
        <v>276</v>
      </c>
    </row>
    <row r="160" spans="1:3">
      <c r="A160" t="s">
        <v>196</v>
      </c>
      <c r="B160" s="46">
        <v>126.47799999999999</v>
      </c>
      <c r="C160" s="46" t="s">
        <v>277</v>
      </c>
    </row>
    <row r="161" spans="1:6">
      <c r="A161" t="s">
        <v>196</v>
      </c>
      <c r="B161" s="46">
        <v>121.5596</v>
      </c>
      <c r="C161" s="46" t="s">
        <v>277</v>
      </c>
    </row>
    <row r="162" spans="1:6">
      <c r="A162" t="s">
        <v>197</v>
      </c>
      <c r="B162" s="46">
        <v>150.3682</v>
      </c>
      <c r="C162" s="46" t="s">
        <v>277</v>
      </c>
    </row>
    <row r="163" spans="1:6">
      <c r="A163" t="s">
        <v>198</v>
      </c>
      <c r="B163" s="46">
        <v>81.188479999999998</v>
      </c>
      <c r="C163" s="46" t="s">
        <v>277</v>
      </c>
    </row>
    <row r="164" spans="1:6">
      <c r="A164" s="1" t="s">
        <v>281</v>
      </c>
      <c r="B164" s="46">
        <f>AVERAGE(B2:B163)</f>
        <v>213.11378543209889</v>
      </c>
    </row>
    <row r="165" spans="1:6">
      <c r="A165" s="1" t="s">
        <v>282</v>
      </c>
      <c r="B165" s="46">
        <f>MIN(B2:B163)</f>
        <v>22.05322</v>
      </c>
    </row>
    <row r="166" spans="1:6">
      <c r="A166" s="1" t="s">
        <v>283</v>
      </c>
      <c r="B166" s="46">
        <f>MAX(B2:B163)</f>
        <v>2442.6999999999998</v>
      </c>
    </row>
    <row r="167" spans="1:6">
      <c r="E167" s="50" t="s">
        <v>284</v>
      </c>
      <c r="F167" s="50"/>
    </row>
    <row r="168" spans="1:6">
      <c r="E168" s="46" t="s">
        <v>17</v>
      </c>
      <c r="F168" s="46" t="s">
        <v>285</v>
      </c>
    </row>
    <row r="169" spans="1:6">
      <c r="E169" s="47">
        <v>0.3</v>
      </c>
      <c r="F169" s="47">
        <v>0.7</v>
      </c>
    </row>
    <row r="170" spans="1:6">
      <c r="E170">
        <f>E169*B164</f>
        <v>63.934135629629665</v>
      </c>
      <c r="F170">
        <f>F169*B164</f>
        <v>149.17964980246921</v>
      </c>
    </row>
  </sheetData>
  <mergeCells count="1">
    <mergeCell ref="E167:F1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2015-08-18T04:24:19Z</dcterms:created>
  <dcterms:modified xsi:type="dcterms:W3CDTF">2015-09-25T06:09:28Z</dcterms:modified>
</cp:coreProperties>
</file>