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31" i="1"/>
  <c r="N32"/>
  <c r="N30"/>
  <c r="M31"/>
  <c r="M32"/>
  <c r="M30"/>
  <c r="L31"/>
  <c r="L32"/>
  <c r="L30"/>
  <c r="G16"/>
  <c r="G10"/>
  <c r="K31"/>
  <c r="K32"/>
  <c r="K30"/>
  <c r="G14" l="1"/>
  <c r="G11"/>
  <c r="G8"/>
  <c r="G15" l="1"/>
  <c r="G24"/>
  <c r="G23"/>
  <c r="G22"/>
  <c r="G20"/>
  <c r="G19"/>
  <c r="O8"/>
  <c r="K18" l="1"/>
  <c r="M23" s="1"/>
  <c r="M16"/>
  <c r="S23" s="1"/>
  <c r="K17"/>
  <c r="L23" s="1"/>
  <c r="L18"/>
  <c r="Q23" s="1"/>
  <c r="L16"/>
  <c r="O23" s="1"/>
  <c r="K16"/>
  <c r="K23" s="1"/>
  <c r="L17"/>
  <c r="P23" s="1"/>
  <c r="M17"/>
  <c r="T23" s="1"/>
  <c r="M18"/>
  <c r="U23" s="1"/>
  <c r="N16"/>
  <c r="W23" s="1"/>
  <c r="N17"/>
  <c r="X23" s="1"/>
  <c r="N18"/>
  <c r="Y23" s="1"/>
</calcChain>
</file>

<file path=xl/sharedStrings.xml><?xml version="1.0" encoding="utf-8"?>
<sst xmlns="http://schemas.openxmlformats.org/spreadsheetml/2006/main" count="99" uniqueCount="68">
  <si>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</si>
  <si>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</si>
  <si>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</si>
  <si>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</si>
  <si>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Jumlah</t>
  </si>
  <si>
    <t>Satuan</t>
  </si>
  <si>
    <t>Unit Cost</t>
  </si>
  <si>
    <t>Total</t>
  </si>
  <si>
    <t>Keterangan</t>
  </si>
  <si>
    <t>Perhitungan Kerugian Akibat Banjir</t>
  </si>
  <si>
    <t>properti hilang/tak terpakai</t>
  </si>
  <si>
    <t xml:space="preserve">Kerugian = kebersihan, kehilangan pendapatan dan tambahan lainnya </t>
  </si>
  <si>
    <t>kebersihan</t>
  </si>
  <si>
    <t>pekerja</t>
  </si>
  <si>
    <t>alat kebersihan</t>
  </si>
  <si>
    <t>properti rusak/biaya servis</t>
  </si>
  <si>
    <t>kerusakan bangunan</t>
  </si>
  <si>
    <t>lantai keramik</t>
  </si>
  <si>
    <t>keramik</t>
  </si>
  <si>
    <t>m2</t>
  </si>
  <si>
    <t>Oh</t>
  </si>
  <si>
    <t>cat tembok</t>
  </si>
  <si>
    <t>Rekapitulasi Kerusakan</t>
  </si>
  <si>
    <t>cat dasar/penutup</t>
  </si>
  <si>
    <t xml:space="preserve">kg </t>
  </si>
  <si>
    <t>&lt;1 hari</t>
  </si>
  <si>
    <t>1-4 hari</t>
  </si>
  <si>
    <t>5-8 hari</t>
  </si>
  <si>
    <t>&gt;8 hari</t>
  </si>
  <si>
    <t>rol cat</t>
  </si>
  <si>
    <t>Bh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</si>
  <si>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</si>
  <si>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</si>
  <si>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</si>
  <si>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</si>
  <si>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</si>
  <si>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</si>
  <si>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</si>
  <si>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</si>
  <si>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</si>
  <si>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</si>
  <si>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</si>
  <si>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</si>
  <si>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</si>
  <si>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</si>
  <si>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</si>
  <si>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</si>
  <si>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</si>
  <si>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</si>
  <si>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</si>
  <si>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</si>
  <si>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</si>
  <si>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Rekapitulasi Kerugian</t>
  </si>
  <si>
    <t>m</t>
  </si>
  <si>
    <t>karpet</t>
  </si>
  <si>
    <t>buku, kitab dsj</t>
  </si>
  <si>
    <t>sound/speaker</t>
  </si>
  <si>
    <t>lemari/rak</t>
  </si>
  <si>
    <t>perabotan lain</t>
  </si>
  <si>
    <t>karpet (laundry)</t>
  </si>
  <si>
    <t>Masjid</t>
  </si>
  <si>
    <t>MASJID</t>
  </si>
  <si>
    <t>mulai durasi 5-8 s/d &gt;8 hari</t>
  </si>
  <si>
    <t>mulai durasi 5-8 hari</t>
  </si>
  <si>
    <t>mulai durasi &gt;8 hari</t>
  </si>
  <si>
    <t>semua kelas banjir</t>
  </si>
  <si>
    <t>mulai durasi &lt;1 s/d 1-4 hari</t>
  </si>
  <si>
    <t>mulai 71-150 cm dgn durasi 5-8 s/d &gt; 8 hari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</si>
</sst>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0" fontId="4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4" fillId="0" borderId="2" xfId="1" applyFont="1" applyBorder="1"/>
    <xf numFmtId="164" fontId="4" fillId="0" borderId="2" xfId="2" applyNumberFormat="1" applyFont="1" applyBorder="1"/>
    <xf numFmtId="164" fontId="4" fillId="0" borderId="2" xfId="1" applyNumberFormat="1" applyFont="1" applyBorder="1"/>
    <xf numFmtId="0" fontId="4" fillId="0" borderId="2" xfId="1" applyFont="1" applyBorder="1" applyAlignment="1">
      <alignment wrapText="1"/>
    </xf>
    <xf numFmtId="164" fontId="4" fillId="0" borderId="2" xfId="2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1" applyFont="1" applyFill="1" applyBorder="1"/>
    <xf numFmtId="0" fontId="4" fillId="0" borderId="2" xfId="1" applyFont="1" applyFill="1" applyBorder="1" applyAlignment="1">
      <alignment horizontal="center"/>
    </xf>
    <xf numFmtId="164" fontId="4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3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4" fillId="0" borderId="0" xfId="1" applyFont="1" applyBorder="1"/>
    <xf numFmtId="164" fontId="4" fillId="0" borderId="0" xfId="2" applyNumberFormat="1" applyFont="1" applyBorder="1"/>
    <xf numFmtId="0" fontId="0" fillId="0" borderId="2" xfId="0" applyFont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0" fontId="2" fillId="0" borderId="2" xfId="1" applyBorder="1"/>
    <xf numFmtId="164" fontId="0" fillId="0" borderId="0" xfId="0" applyNumberFormat="1"/>
    <xf numFmtId="0" fontId="4" fillId="0" borderId="0" xfId="1" applyFont="1" applyFill="1" applyBorder="1"/>
    <xf numFmtId="0" fontId="0" fillId="0" borderId="0" xfId="0" applyBorder="1"/>
    <xf numFmtId="164" fontId="0" fillId="0" borderId="2" xfId="0" applyNumberFormat="1" applyBorder="1"/>
    <xf numFmtId="0" fontId="0" fillId="0" borderId="4" xfId="0" applyBorder="1"/>
    <xf numFmtId="0" fontId="6" fillId="0" borderId="0" xfId="1" applyFont="1"/>
    <xf numFmtId="0" fontId="3" fillId="0" borderId="0" xfId="1" applyFont="1" applyBorder="1" applyAlignment="1">
      <alignment horizontal="center"/>
    </xf>
    <xf numFmtId="0" fontId="1" fillId="0" borderId="0" xfId="1" applyFont="1" applyBorder="1"/>
    <xf numFmtId="0" fontId="0" fillId="0" borderId="0" xfId="0" applyFill="1" applyBorder="1"/>
    <xf numFmtId="0" fontId="4" fillId="0" borderId="2" xfId="0" applyFont="1" applyBorder="1" applyAlignment="1">
      <alignment wrapText="1"/>
    </xf>
    <xf numFmtId="0" fontId="4" fillId="0" borderId="2" xfId="0" applyFont="1" applyBorder="1"/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5"/>
  <sheetViews>
    <sheetView tabSelected="1" topLeftCell="A4" workbookViewId="0">
      <selection activeCell="C9" sqref="C9"/>
    </sheetView>
  </sheetViews>
  <sheetFormatPr defaultRowHeight="15"/>
  <cols>
    <col min="3" max="3" width="31.28515625" bestFit="1" customWidth="1"/>
    <col min="6" max="6" width="10" bestFit="1" customWidth="1"/>
    <col min="7" max="7" width="11" bestFit="1" customWidth="1"/>
    <col min="8" max="8" width="18.140625" customWidth="1"/>
    <col min="10" max="10" width="21" customWidth="1"/>
    <col min="11" max="11" width="13.28515625" bestFit="1" customWidth="1"/>
    <col min="12" max="12" width="11.5703125" bestFit="1" customWidth="1"/>
    <col min="13" max="14" width="12" bestFit="1" customWidth="1"/>
    <col min="15" max="17" width="11.5703125" bestFit="1" customWidth="1"/>
    <col min="19" max="21" width="11.5703125" bestFit="1" customWidth="1"/>
    <col min="23" max="25" width="12.5703125" bestFit="1" customWidth="1"/>
  </cols>
  <sheetData>
    <row r="1" spans="1:20" ht="18">
      <c r="A1" s="2"/>
      <c r="B1" s="35" t="s">
        <v>61</v>
      </c>
      <c r="I1" s="2"/>
      <c r="K1" s="2"/>
      <c r="L1" s="2"/>
      <c r="M1" s="2"/>
      <c r="N1" s="2"/>
      <c r="O1" s="2"/>
      <c r="P1" s="2"/>
      <c r="Q1" s="2"/>
      <c r="R1" s="2"/>
      <c r="S1" s="2"/>
      <c r="T1" s="1"/>
    </row>
    <row r="2" spans="1:20">
      <c r="A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>
      <c r="B3" s="3" t="s">
        <v>0</v>
      </c>
      <c r="C3" s="2"/>
      <c r="D3" s="2"/>
      <c r="E3" s="2"/>
      <c r="F3" s="2"/>
      <c r="G3" s="2"/>
      <c r="H3" s="2"/>
      <c r="J3" s="3" t="s">
        <v>9</v>
      </c>
      <c r="K3" s="2"/>
      <c r="L3" s="2"/>
      <c r="M3" s="2"/>
      <c r="N3" s="2"/>
      <c r="O3" s="2"/>
      <c r="P3" s="2"/>
    </row>
    <row r="4" spans="1:20">
      <c r="A4" s="3"/>
      <c r="B4" s="4" t="s">
        <v>1</v>
      </c>
      <c r="C4" s="2"/>
      <c r="D4" s="2"/>
      <c r="E4" s="2"/>
      <c r="F4" s="2"/>
      <c r="G4" s="2"/>
      <c r="H4" s="2"/>
      <c r="I4" s="1"/>
      <c r="J4" s="4" t="s">
        <v>11</v>
      </c>
      <c r="K4" s="2"/>
      <c r="L4" s="2"/>
      <c r="M4" s="2"/>
      <c r="N4" s="2"/>
      <c r="O4" s="2"/>
      <c r="P4" s="2"/>
      <c r="Q4" s="1"/>
      <c r="R4" s="1"/>
      <c r="S4" s="1"/>
      <c r="T4" s="1"/>
    </row>
    <row r="5" spans="1:20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2"/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1"/>
      <c r="J6" s="6" t="s">
        <v>2</v>
      </c>
      <c r="K6" s="6" t="s">
        <v>3</v>
      </c>
      <c r="L6" s="6" t="s">
        <v>4</v>
      </c>
      <c r="M6" s="6" t="s">
        <v>5</v>
      </c>
      <c r="N6" s="6" t="s">
        <v>6</v>
      </c>
      <c r="O6" s="6" t="s">
        <v>7</v>
      </c>
      <c r="P6" s="6" t="s">
        <v>8</v>
      </c>
      <c r="Q6" s="1"/>
      <c r="R6" s="1"/>
      <c r="S6" s="1"/>
      <c r="T6" s="1"/>
    </row>
    <row r="7" spans="1:20">
      <c r="A7" s="2"/>
      <c r="B7" s="5"/>
      <c r="C7" s="18" t="s">
        <v>10</v>
      </c>
      <c r="E7" s="7"/>
      <c r="F7" s="8"/>
      <c r="G7" s="8"/>
      <c r="H7" s="10"/>
      <c r="I7" s="1"/>
      <c r="J7" s="5">
        <v>1</v>
      </c>
      <c r="K7" s="7" t="s">
        <v>12</v>
      </c>
      <c r="L7" s="7"/>
      <c r="M7" s="5"/>
      <c r="N7" s="8"/>
      <c r="O7" s="8"/>
      <c r="P7" s="7"/>
      <c r="Q7" s="1"/>
      <c r="R7" s="1"/>
      <c r="S7" s="1"/>
      <c r="T7" s="1"/>
    </row>
    <row r="8" spans="1:20" ht="24.75">
      <c r="A8" s="2"/>
      <c r="B8" s="5">
        <v>1</v>
      </c>
      <c r="C8" s="7" t="s">
        <v>54</v>
      </c>
      <c r="D8" s="5">
        <v>100</v>
      </c>
      <c r="E8" s="5" t="s">
        <v>53</v>
      </c>
      <c r="F8" s="11">
        <v>80000</v>
      </c>
      <c r="G8" s="11">
        <f>D8*F8</f>
        <v>8000000</v>
      </c>
      <c r="H8" s="10" t="s">
        <v>62</v>
      </c>
      <c r="I8" s="1"/>
      <c r="J8" s="5"/>
      <c r="K8" s="7" t="s">
        <v>13</v>
      </c>
      <c r="L8" s="5">
        <v>2</v>
      </c>
      <c r="M8" s="5"/>
      <c r="N8" s="8">
        <v>100000</v>
      </c>
      <c r="O8" s="8">
        <f>L8*N8</f>
        <v>200000</v>
      </c>
      <c r="P8" s="10"/>
      <c r="Q8" s="1"/>
      <c r="R8" s="1"/>
      <c r="S8" s="1"/>
      <c r="T8" s="1"/>
    </row>
    <row r="9" spans="1:20">
      <c r="A9" s="2"/>
      <c r="B9" s="5">
        <v>2</v>
      </c>
      <c r="C9" s="7" t="s">
        <v>55</v>
      </c>
      <c r="D9" s="5"/>
      <c r="E9" s="5"/>
      <c r="F9" s="11"/>
      <c r="G9" s="30">
        <v>2000000</v>
      </c>
      <c r="H9" s="7" t="s">
        <v>63</v>
      </c>
      <c r="I9" s="1"/>
      <c r="J9" s="5"/>
      <c r="K9" s="7" t="s">
        <v>14</v>
      </c>
      <c r="L9" s="5"/>
      <c r="M9" s="5"/>
      <c r="N9" s="34"/>
      <c r="O9" s="11">
        <v>500000</v>
      </c>
      <c r="P9" s="7"/>
      <c r="Q9" s="1"/>
      <c r="R9" s="1"/>
      <c r="S9" s="1"/>
      <c r="T9" s="1"/>
    </row>
    <row r="10" spans="1:20">
      <c r="A10" s="2"/>
      <c r="B10" s="5">
        <v>3</v>
      </c>
      <c r="C10" s="7" t="s">
        <v>56</v>
      </c>
      <c r="D10" s="5">
        <v>1</v>
      </c>
      <c r="E10" s="13" t="s">
        <v>30</v>
      </c>
      <c r="F10" s="11">
        <v>5000000</v>
      </c>
      <c r="G10" s="11">
        <f>D10*F10</f>
        <v>5000000</v>
      </c>
      <c r="H10" s="7" t="s">
        <v>63</v>
      </c>
      <c r="I10" s="1"/>
      <c r="Q10" s="1"/>
      <c r="R10" s="1"/>
      <c r="S10" s="1"/>
      <c r="T10" s="1"/>
    </row>
    <row r="11" spans="1:20">
      <c r="A11" s="2"/>
      <c r="B11" s="15">
        <v>4</v>
      </c>
      <c r="C11" s="14" t="s">
        <v>57</v>
      </c>
      <c r="D11" s="13">
        <v>1</v>
      </c>
      <c r="E11" s="13" t="s">
        <v>30</v>
      </c>
      <c r="F11" s="11">
        <v>2000000</v>
      </c>
      <c r="G11" s="33">
        <f>D11*F11</f>
        <v>2000000</v>
      </c>
      <c r="H11" s="17" t="s">
        <v>64</v>
      </c>
      <c r="I11" s="1"/>
      <c r="Q11" s="2"/>
      <c r="R11" s="2"/>
      <c r="S11" s="2"/>
      <c r="T11" s="2"/>
    </row>
    <row r="12" spans="1:20">
      <c r="A12" s="2"/>
      <c r="B12" s="15">
        <v>5</v>
      </c>
      <c r="C12" s="14" t="s">
        <v>58</v>
      </c>
      <c r="D12" s="13"/>
      <c r="E12" s="17"/>
      <c r="G12" s="30">
        <v>500000</v>
      </c>
      <c r="H12" s="17" t="s">
        <v>65</v>
      </c>
      <c r="I12" s="1"/>
      <c r="Q12" s="1"/>
      <c r="R12" s="1"/>
      <c r="S12" s="1"/>
      <c r="T12" s="1"/>
    </row>
    <row r="13" spans="1:20">
      <c r="A13" s="2"/>
      <c r="B13" s="5"/>
      <c r="C13" s="18" t="s">
        <v>15</v>
      </c>
      <c r="D13" s="12"/>
      <c r="E13" s="5"/>
      <c r="F13" s="11"/>
      <c r="G13" s="11"/>
      <c r="H13" s="7"/>
      <c r="I13" s="1"/>
      <c r="J13" s="3" t="s">
        <v>22</v>
      </c>
      <c r="K13" s="2"/>
      <c r="L13" s="2"/>
      <c r="M13" s="2"/>
      <c r="N13" s="2"/>
      <c r="O13" s="24"/>
      <c r="P13" s="21"/>
      <c r="Q13" s="1"/>
      <c r="R13" s="1"/>
      <c r="S13" s="1"/>
      <c r="T13" s="1"/>
    </row>
    <row r="14" spans="1:20" ht="24.75">
      <c r="A14" s="1"/>
      <c r="B14" s="23">
        <v>1</v>
      </c>
      <c r="C14" s="14" t="s">
        <v>59</v>
      </c>
      <c r="D14" s="13">
        <v>100</v>
      </c>
      <c r="E14" s="13" t="s">
        <v>53</v>
      </c>
      <c r="F14" s="11">
        <v>35000</v>
      </c>
      <c r="G14" s="11">
        <f>D14*F14</f>
        <v>3500000</v>
      </c>
      <c r="H14" s="10" t="s">
        <v>66</v>
      </c>
      <c r="I14" s="1"/>
      <c r="J14" s="41" t="s">
        <v>60</v>
      </c>
      <c r="K14" s="5" t="s">
        <v>25</v>
      </c>
      <c r="L14" s="5" t="s">
        <v>26</v>
      </c>
      <c r="M14" s="5" t="s">
        <v>27</v>
      </c>
      <c r="N14" s="5" t="s">
        <v>28</v>
      </c>
      <c r="O14" s="1"/>
      <c r="P14" s="1"/>
      <c r="Q14" s="1"/>
      <c r="R14" s="1"/>
      <c r="S14" s="1"/>
      <c r="T14" s="1"/>
    </row>
    <row r="15" spans="1:20" ht="24.75">
      <c r="A15" s="1"/>
      <c r="B15" s="15">
        <v>2</v>
      </c>
      <c r="C15" s="14" t="s">
        <v>56</v>
      </c>
      <c r="D15" s="13">
        <v>1</v>
      </c>
      <c r="E15" s="13" t="s">
        <v>30</v>
      </c>
      <c r="F15" s="11">
        <v>500000</v>
      </c>
      <c r="G15" s="11">
        <f>D15*F15</f>
        <v>500000</v>
      </c>
      <c r="H15" s="39" t="s">
        <v>66</v>
      </c>
      <c r="I15" s="1"/>
      <c r="J15" s="42"/>
      <c r="K15" s="5">
        <v>1</v>
      </c>
      <c r="L15" s="5">
        <v>2</v>
      </c>
      <c r="M15" s="5">
        <v>4</v>
      </c>
      <c r="N15" s="5">
        <v>10</v>
      </c>
      <c r="O15" s="1"/>
      <c r="P15" s="1"/>
      <c r="Q15" s="1"/>
      <c r="R15" s="1"/>
      <c r="S15" s="1"/>
      <c r="T15" s="1"/>
    </row>
    <row r="16" spans="1:20">
      <c r="A16" s="4"/>
      <c r="B16" s="15">
        <v>3</v>
      </c>
      <c r="C16" s="14" t="s">
        <v>57</v>
      </c>
      <c r="D16" s="13">
        <v>1</v>
      </c>
      <c r="E16" s="13" t="s">
        <v>30</v>
      </c>
      <c r="F16" s="11">
        <v>200000</v>
      </c>
      <c r="G16" s="11">
        <f>D16*F16</f>
        <v>200000</v>
      </c>
      <c r="H16" s="40" t="s">
        <v>63</v>
      </c>
      <c r="I16" s="1"/>
      <c r="J16" s="7" t="s">
        <v>31</v>
      </c>
      <c r="K16" s="9">
        <f>G12+G14+G15+G16</f>
        <v>4700000</v>
      </c>
      <c r="L16" s="9">
        <f>G12+G14+G15+G16</f>
        <v>4700000</v>
      </c>
      <c r="M16" s="9">
        <f>G8+G9+G11+G12+G15</f>
        <v>13000000</v>
      </c>
      <c r="N16" s="9">
        <f>G8+G9+G11+G12+G15+G19+G20+G22+G23+G24</f>
        <v>23185000</v>
      </c>
      <c r="O16" s="1"/>
      <c r="P16" s="1"/>
      <c r="Q16" s="1"/>
      <c r="R16" s="1"/>
      <c r="S16" s="1"/>
      <c r="T16" s="1"/>
    </row>
    <row r="17" spans="1:26" s="1" customFormat="1">
      <c r="A17" s="4"/>
      <c r="B17" s="13"/>
      <c r="C17" s="18" t="s">
        <v>16</v>
      </c>
      <c r="D17" s="5"/>
      <c r="E17" s="5"/>
      <c r="F17" s="11"/>
      <c r="G17" s="11"/>
      <c r="H17" s="7"/>
      <c r="J17" s="7" t="s">
        <v>32</v>
      </c>
      <c r="K17" s="9">
        <f>G9+G12+G14+G15+G16</f>
        <v>6700000</v>
      </c>
      <c r="L17" s="9">
        <f>G9+G12+G14+G15+G16</f>
        <v>6700000</v>
      </c>
      <c r="M17" s="9">
        <f>G8+G9+G11+G12+G15+G22+G23+G24</f>
        <v>15835000</v>
      </c>
      <c r="N17" s="9">
        <f>G8+G9+G11+G12+G15+G19+G20+G22+G23+G24</f>
        <v>23185000</v>
      </c>
    </row>
    <row r="18" spans="1:26">
      <c r="A18" s="2"/>
      <c r="B18" s="13">
        <v>1</v>
      </c>
      <c r="C18" s="7" t="s">
        <v>17</v>
      </c>
      <c r="D18" s="13"/>
      <c r="E18" s="13"/>
      <c r="F18" s="13"/>
      <c r="G18" s="11"/>
      <c r="H18" s="7" t="s">
        <v>64</v>
      </c>
      <c r="I18" s="1"/>
      <c r="J18" s="7" t="s">
        <v>33</v>
      </c>
      <c r="K18" s="8">
        <f>G9+G12+G14+G15+G16</f>
        <v>6700000</v>
      </c>
      <c r="L18" s="9">
        <f>G9+G12+G14+G15+G16</f>
        <v>6700000</v>
      </c>
      <c r="M18" s="8">
        <f>G8+G9+G11+G12+G15+G22+G23+G24</f>
        <v>15835000</v>
      </c>
      <c r="N18" s="8">
        <f>G8+G9+G11+G12+G15+G19+G20+G22+G23+G24</f>
        <v>23185000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2"/>
      <c r="B19" s="13"/>
      <c r="C19" s="7" t="s">
        <v>18</v>
      </c>
      <c r="D19" s="13">
        <v>120</v>
      </c>
      <c r="E19" s="5" t="s">
        <v>19</v>
      </c>
      <c r="F19" s="11">
        <v>60000</v>
      </c>
      <c r="G19" s="11">
        <f>D19*F19</f>
        <v>7200000</v>
      </c>
      <c r="H19" s="7"/>
      <c r="I19" s="1"/>
      <c r="J19" s="7" t="s">
        <v>34</v>
      </c>
      <c r="K19" s="8"/>
      <c r="L19" s="8"/>
      <c r="M19" s="8"/>
      <c r="N19" s="8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2"/>
      <c r="B20" s="13"/>
      <c r="C20" s="7" t="s">
        <v>13</v>
      </c>
      <c r="D20" s="12">
        <v>2</v>
      </c>
      <c r="E20" s="5" t="s">
        <v>20</v>
      </c>
      <c r="F20" s="11">
        <v>75000</v>
      </c>
      <c r="G20" s="11">
        <f>D20*F20</f>
        <v>150000</v>
      </c>
      <c r="H20" s="1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6.75">
      <c r="A21" s="2"/>
      <c r="B21" s="13">
        <v>2</v>
      </c>
      <c r="C21" s="7" t="s">
        <v>21</v>
      </c>
      <c r="D21" s="12"/>
      <c r="E21" s="5"/>
      <c r="F21" s="11"/>
      <c r="G21" s="11"/>
      <c r="H21" s="10" t="s">
        <v>67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2"/>
      <c r="B22" s="7"/>
      <c r="C22" s="7" t="s">
        <v>23</v>
      </c>
      <c r="D22" s="5">
        <v>60</v>
      </c>
      <c r="E22" s="5" t="s">
        <v>24</v>
      </c>
      <c r="F22" s="11">
        <v>45000</v>
      </c>
      <c r="G22" s="11">
        <f>D22*F22</f>
        <v>2700000</v>
      </c>
      <c r="H22" s="17"/>
      <c r="I22" s="1"/>
      <c r="J22" s="19" t="s">
        <v>35</v>
      </c>
      <c r="K22" s="13" t="s">
        <v>36</v>
      </c>
      <c r="L22" s="13" t="s">
        <v>37</v>
      </c>
      <c r="M22" s="13" t="s">
        <v>38</v>
      </c>
      <c r="N22" s="13" t="s">
        <v>39</v>
      </c>
      <c r="O22" s="13" t="s">
        <v>40</v>
      </c>
      <c r="P22" s="13" t="s">
        <v>41</v>
      </c>
      <c r="Q22" s="13" t="s">
        <v>42</v>
      </c>
      <c r="R22" s="13" t="s">
        <v>43</v>
      </c>
      <c r="S22" s="13" t="s">
        <v>44</v>
      </c>
      <c r="T22" s="13" t="s">
        <v>45</v>
      </c>
      <c r="U22" s="13" t="s">
        <v>46</v>
      </c>
      <c r="V22" s="13" t="s">
        <v>47</v>
      </c>
      <c r="W22" s="13" t="s">
        <v>48</v>
      </c>
      <c r="X22" s="13" t="s">
        <v>49</v>
      </c>
      <c r="Y22" s="13" t="s">
        <v>50</v>
      </c>
      <c r="Z22" s="13" t="s">
        <v>51</v>
      </c>
    </row>
    <row r="23" spans="1:26">
      <c r="A23" s="2"/>
      <c r="B23" s="17"/>
      <c r="C23" s="7" t="s">
        <v>29</v>
      </c>
      <c r="D23" s="13">
        <v>1</v>
      </c>
      <c r="E23" s="5" t="s">
        <v>30</v>
      </c>
      <c r="F23" s="11">
        <v>35000</v>
      </c>
      <c r="G23" s="11">
        <f>D23*F23</f>
        <v>35000</v>
      </c>
      <c r="H23" s="17"/>
      <c r="I23" s="1"/>
      <c r="J23" s="19" t="s">
        <v>60</v>
      </c>
      <c r="K23" s="20">
        <f>K16+K30</f>
        <v>5400000</v>
      </c>
      <c r="L23" s="20">
        <f>K17+K31</f>
        <v>7400000</v>
      </c>
      <c r="M23" s="20">
        <f>K18+K32</f>
        <v>7400000</v>
      </c>
      <c r="N23" s="20"/>
      <c r="O23" s="20">
        <f>L16+L30</f>
        <v>5910000</v>
      </c>
      <c r="P23" s="20">
        <f>L17+L31</f>
        <v>7910000</v>
      </c>
      <c r="Q23" s="20">
        <f>L18+L32</f>
        <v>7910000</v>
      </c>
      <c r="R23" s="20"/>
      <c r="S23" s="20">
        <f>M16+M30</f>
        <v>14250000</v>
      </c>
      <c r="T23" s="20">
        <f>M17+M31</f>
        <v>17085000</v>
      </c>
      <c r="U23" s="20">
        <f>M18+M32</f>
        <v>17085000</v>
      </c>
      <c r="V23" s="20"/>
      <c r="W23" s="20">
        <f>N16+N30</f>
        <v>24475000</v>
      </c>
      <c r="X23" s="20">
        <f>N17+N31</f>
        <v>24475000</v>
      </c>
      <c r="Y23" s="20">
        <f>N18+N32</f>
        <v>24475000</v>
      </c>
      <c r="Z23" s="20"/>
    </row>
    <row r="24" spans="1:26">
      <c r="A24" s="2"/>
      <c r="B24" s="29"/>
      <c r="C24" s="14" t="s">
        <v>13</v>
      </c>
      <c r="D24" s="13">
        <v>2</v>
      </c>
      <c r="E24" s="15" t="s">
        <v>20</v>
      </c>
      <c r="F24" s="16">
        <v>50000</v>
      </c>
      <c r="G24" s="8">
        <f>D24*F24</f>
        <v>100000</v>
      </c>
      <c r="H24" s="17"/>
      <c r="I24" s="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2"/>
      <c r="I25" s="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2"/>
      <c r="B26" s="25"/>
      <c r="C26" s="31"/>
      <c r="D26" s="25"/>
      <c r="E26" s="25"/>
      <c r="F26" s="24"/>
      <c r="G26" s="24"/>
      <c r="H26" s="32"/>
      <c r="I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2"/>
      <c r="B27" s="26"/>
      <c r="C27" s="21"/>
      <c r="D27" s="26"/>
      <c r="E27" s="27"/>
      <c r="F27" s="28"/>
      <c r="G27" s="24"/>
      <c r="H27" s="21"/>
      <c r="I27" s="2"/>
      <c r="J27" s="3" t="s">
        <v>52</v>
      </c>
      <c r="K27" s="2"/>
      <c r="L27" s="2"/>
      <c r="M27" s="2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2"/>
      <c r="B28" s="36"/>
      <c r="C28" s="36"/>
      <c r="D28" s="36"/>
      <c r="E28" s="36"/>
      <c r="F28" s="36"/>
      <c r="G28" s="36"/>
      <c r="H28" s="36"/>
      <c r="I28" s="2"/>
      <c r="J28" s="41" t="s">
        <v>60</v>
      </c>
      <c r="K28" s="5" t="s">
        <v>25</v>
      </c>
      <c r="L28" s="5" t="s">
        <v>26</v>
      </c>
      <c r="M28" s="5" t="s">
        <v>27</v>
      </c>
      <c r="N28" s="5" t="s">
        <v>28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2"/>
      <c r="B29" s="26"/>
      <c r="C29" s="32"/>
      <c r="D29" s="32"/>
      <c r="E29" s="32"/>
      <c r="F29" s="32"/>
      <c r="G29" s="22"/>
      <c r="H29" s="32"/>
      <c r="I29" s="2"/>
      <c r="J29" s="42"/>
      <c r="K29" s="5">
        <v>1</v>
      </c>
      <c r="L29" s="5">
        <v>2</v>
      </c>
      <c r="M29" s="5">
        <v>4</v>
      </c>
      <c r="N29" s="5">
        <v>10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2"/>
      <c r="B30" s="25"/>
      <c r="C30" s="37"/>
      <c r="D30" s="21"/>
      <c r="E30" s="21"/>
      <c r="F30" s="22"/>
      <c r="G30" s="22"/>
      <c r="H30" s="21"/>
      <c r="I30" s="2"/>
      <c r="J30" s="7" t="s">
        <v>31</v>
      </c>
      <c r="K30" s="9">
        <f>$O$8+$O$9</f>
        <v>700000</v>
      </c>
      <c r="L30" s="9">
        <f>$O$8+$O$9+(5%*$O$8+$O$9)</f>
        <v>1210000</v>
      </c>
      <c r="M30" s="9">
        <f>$O$8+$O$9+(25%*$O$8+$O$9)</f>
        <v>1250000</v>
      </c>
      <c r="N30" s="9">
        <f>$O$8+$O$9+(45%*$O$8+$O$9)</f>
        <v>1290000</v>
      </c>
    </row>
    <row r="31" spans="1:26">
      <c r="A31" s="4"/>
      <c r="B31" s="26"/>
      <c r="C31" s="38"/>
      <c r="D31" s="32"/>
      <c r="E31" s="32"/>
      <c r="F31" s="32"/>
      <c r="G31" s="22"/>
      <c r="H31" s="32"/>
      <c r="I31" s="2"/>
      <c r="J31" s="7" t="s">
        <v>32</v>
      </c>
      <c r="K31" s="9">
        <f t="shared" ref="K31:K32" si="0">$O$8+$O$9</f>
        <v>700000</v>
      </c>
      <c r="L31" s="9">
        <f t="shared" ref="L31:L32" si="1">$O$8+$O$9+(5%*$O$8+$O$9)</f>
        <v>1210000</v>
      </c>
      <c r="M31" s="9">
        <f t="shared" ref="M31:M32" si="2">$O$8+$O$9+(25%*$O$8+$O$9)</f>
        <v>1250000</v>
      </c>
      <c r="N31" s="9">
        <f t="shared" ref="N31:N32" si="3">$O$8+$O$9+(45%*$O$8+$O$9)</f>
        <v>1290000</v>
      </c>
    </row>
    <row r="32" spans="1:26">
      <c r="A32" s="1"/>
      <c r="B32" s="2"/>
      <c r="C32" s="1"/>
      <c r="D32" s="1"/>
      <c r="E32" s="1"/>
      <c r="F32" s="1"/>
      <c r="G32" s="1"/>
      <c r="H32" s="1"/>
      <c r="I32" s="1"/>
      <c r="J32" s="7" t="s">
        <v>33</v>
      </c>
      <c r="K32" s="9">
        <f t="shared" si="0"/>
        <v>700000</v>
      </c>
      <c r="L32" s="9">
        <f t="shared" si="1"/>
        <v>1210000</v>
      </c>
      <c r="M32" s="9">
        <f t="shared" si="2"/>
        <v>1250000</v>
      </c>
      <c r="N32" s="9">
        <f t="shared" si="3"/>
        <v>1290000</v>
      </c>
      <c r="O32" s="1"/>
      <c r="P32" s="1"/>
      <c r="Q32" s="1"/>
      <c r="R32" s="1"/>
      <c r="S32" s="1"/>
    </row>
    <row r="33" spans="1:19">
      <c r="A33" s="1"/>
      <c r="B33" s="2"/>
      <c r="H33" s="1"/>
      <c r="I33" s="1"/>
      <c r="J33" s="7" t="s">
        <v>34</v>
      </c>
      <c r="K33" s="9"/>
      <c r="L33" s="9"/>
      <c r="M33" s="9"/>
      <c r="N33" s="9"/>
      <c r="O33" s="1"/>
      <c r="P33" s="1"/>
      <c r="Q33" s="1"/>
      <c r="R33" s="1"/>
      <c r="S33" s="1"/>
    </row>
    <row r="34" spans="1:19">
      <c r="A34" s="1"/>
      <c r="B34" s="2"/>
    </row>
    <row r="35" spans="1:19">
      <c r="A35" s="1"/>
      <c r="B35" s="2"/>
    </row>
    <row r="36" spans="1:19">
      <c r="A36" s="1"/>
      <c r="B36" s="2"/>
    </row>
    <row r="37" spans="1:19">
      <c r="A37" s="1"/>
      <c r="B37" s="1"/>
    </row>
    <row r="38" spans="1:19">
      <c r="A38" s="1"/>
      <c r="B38" s="1"/>
    </row>
    <row r="39" spans="1:19">
      <c r="A39" s="1"/>
      <c r="B39" s="1"/>
    </row>
    <row r="40" spans="1:19">
      <c r="A40" s="1"/>
      <c r="B40" s="1"/>
    </row>
    <row r="41" spans="1:19">
      <c r="A41" s="2"/>
      <c r="B41" s="1"/>
      <c r="C41" s="1"/>
      <c r="D41" s="1"/>
      <c r="E41" s="1"/>
      <c r="F41" s="1"/>
      <c r="G41" s="1"/>
      <c r="J41" s="1"/>
      <c r="K41" s="1"/>
      <c r="L41" s="1"/>
      <c r="M41" s="1"/>
      <c r="N41" s="1"/>
    </row>
    <row r="42" spans="1:19">
      <c r="A42" s="2"/>
      <c r="B42" s="1"/>
      <c r="C42" s="1"/>
      <c r="D42" s="1"/>
      <c r="E42" s="1"/>
      <c r="F42" s="1"/>
      <c r="G42" s="1"/>
    </row>
    <row r="43" spans="1:19">
      <c r="A43" s="2"/>
      <c r="B43" s="1"/>
      <c r="C43" s="1"/>
      <c r="D43" s="1"/>
      <c r="E43" s="1"/>
      <c r="F43" s="1"/>
      <c r="G43" s="1"/>
    </row>
    <row r="44" spans="1:19">
      <c r="A44" s="2"/>
      <c r="B44" s="1"/>
      <c r="C44" s="3"/>
      <c r="D44" s="2"/>
      <c r="E44" s="2"/>
      <c r="F44" s="2"/>
      <c r="G44" s="1"/>
    </row>
    <row r="45" spans="1:19">
      <c r="A45" s="2"/>
      <c r="B45" s="1"/>
      <c r="C45" s="1"/>
      <c r="D45" s="1"/>
      <c r="E45" s="1"/>
      <c r="F45" s="1"/>
      <c r="G45" s="1"/>
    </row>
    <row r="46" spans="1:19">
      <c r="A46" s="2"/>
      <c r="B46" s="2"/>
      <c r="C46" s="1"/>
      <c r="D46" s="1"/>
      <c r="E46" s="1"/>
      <c r="F46" s="1"/>
      <c r="G46" s="1"/>
    </row>
    <row r="47" spans="1:19">
      <c r="A47" s="2"/>
      <c r="B47" s="1"/>
      <c r="C47" s="1"/>
      <c r="D47" s="1"/>
      <c r="E47" s="1"/>
      <c r="F47" s="1"/>
      <c r="G47" s="1"/>
      <c r="H47" s="1"/>
      <c r="I47" s="2"/>
      <c r="J47" s="1"/>
      <c r="K47" s="1"/>
      <c r="L47" s="1"/>
      <c r="M47" s="1"/>
      <c r="N47" s="1"/>
    </row>
    <row r="48" spans="1:19">
      <c r="A48" s="2"/>
      <c r="B48" s="1"/>
      <c r="C48" s="1"/>
      <c r="D48" s="1"/>
      <c r="E48" s="1"/>
      <c r="F48" s="1"/>
      <c r="G48" s="1"/>
      <c r="H48" s="1"/>
      <c r="I48" s="2"/>
      <c r="J48" s="1"/>
      <c r="K48" s="1"/>
      <c r="L48" s="1"/>
      <c r="M48" s="1"/>
      <c r="N48" s="1"/>
    </row>
    <row r="49" spans="1:14">
      <c r="A49" s="2"/>
      <c r="I49" s="2"/>
      <c r="J49" s="1"/>
      <c r="K49" s="1"/>
      <c r="L49" s="1"/>
      <c r="M49" s="1"/>
      <c r="N49" s="1"/>
    </row>
    <row r="50" spans="1:14">
      <c r="A50" s="2"/>
      <c r="I50" s="2"/>
      <c r="J50" s="1"/>
      <c r="K50" s="1"/>
      <c r="L50" s="1"/>
      <c r="M50" s="1"/>
    </row>
    <row r="51" spans="1:14">
      <c r="A51" s="2"/>
      <c r="I51" s="2"/>
      <c r="J51" s="1"/>
      <c r="K51" s="1"/>
      <c r="L51" s="1"/>
      <c r="M51" s="1"/>
    </row>
    <row r="52" spans="1:14">
      <c r="A52" s="2"/>
      <c r="I52" s="1"/>
      <c r="J52" s="1"/>
      <c r="K52" s="1"/>
      <c r="L52" s="1"/>
      <c r="M52" s="1"/>
    </row>
    <row r="53" spans="1:14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4">
      <c r="A55" s="4"/>
      <c r="B55" s="1"/>
      <c r="C55" s="2"/>
      <c r="D55" s="2"/>
      <c r="E55" s="2"/>
      <c r="F55" s="2"/>
    </row>
    <row r="56" spans="1:14">
      <c r="A56" s="2"/>
      <c r="B56" s="1"/>
      <c r="C56" s="2"/>
      <c r="D56" s="2"/>
      <c r="E56" s="2"/>
      <c r="F56" s="2"/>
    </row>
    <row r="57" spans="1:14">
      <c r="A57" s="2"/>
      <c r="B57" s="1"/>
      <c r="C57" s="2"/>
      <c r="D57" s="2"/>
      <c r="E57" s="2"/>
      <c r="F57" s="2"/>
    </row>
    <row r="58" spans="1:14">
      <c r="A58" s="2"/>
      <c r="B58" s="1"/>
      <c r="C58" s="1"/>
      <c r="D58" s="1"/>
      <c r="E58" s="1"/>
      <c r="F58" s="1"/>
    </row>
    <row r="59" spans="1:14">
      <c r="A59" s="2"/>
      <c r="B59" s="2"/>
      <c r="C59" s="1"/>
      <c r="D59" s="1"/>
      <c r="E59" s="1"/>
      <c r="F59" s="1"/>
    </row>
    <row r="60" spans="1:14">
      <c r="A60" s="1"/>
      <c r="B60" s="2"/>
      <c r="C60" s="1"/>
      <c r="D60" s="1"/>
      <c r="E60" s="1"/>
      <c r="F60" s="1"/>
    </row>
    <row r="61" spans="1:14">
      <c r="A61" s="1"/>
      <c r="B61" s="2"/>
      <c r="C61" s="1"/>
      <c r="D61" s="1"/>
      <c r="E61" s="1"/>
      <c r="F61" s="1"/>
    </row>
    <row r="62" spans="1:14">
      <c r="A62" s="1"/>
      <c r="B62" s="2"/>
      <c r="C62" s="1"/>
      <c r="D62" s="1"/>
      <c r="E62" s="1"/>
      <c r="F62" s="1"/>
    </row>
    <row r="63" spans="1:14">
      <c r="A63" s="1"/>
      <c r="B63" s="2"/>
      <c r="C63" s="1"/>
      <c r="D63" s="1"/>
      <c r="E63" s="1"/>
      <c r="F63" s="1"/>
    </row>
    <row r="64" spans="1:14">
      <c r="A64" s="1"/>
      <c r="B64" s="21"/>
      <c r="C64" s="21"/>
      <c r="D64" s="21"/>
      <c r="E64" s="21"/>
      <c r="F64" s="22"/>
      <c r="G64" s="22"/>
      <c r="H64" s="21"/>
      <c r="I64" s="2"/>
      <c r="J64" s="1"/>
      <c r="K64" s="1"/>
      <c r="L64" s="1"/>
      <c r="M64" s="1"/>
    </row>
    <row r="65" spans="1:13">
      <c r="A65" s="1"/>
      <c r="B65" s="1"/>
      <c r="C65" s="21"/>
      <c r="D65" s="21"/>
      <c r="E65" s="21"/>
      <c r="F65" s="22"/>
      <c r="G65" s="22"/>
      <c r="H65" s="21"/>
      <c r="I65" s="1"/>
      <c r="J65" s="1"/>
      <c r="K65" s="1"/>
      <c r="L65" s="1"/>
      <c r="M65" s="1"/>
    </row>
  </sheetData>
  <mergeCells count="2">
    <mergeCell ref="J14:J15"/>
    <mergeCell ref="J28:J2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2015-08-18T04:24:19Z</dcterms:created>
  <dcterms:modified xsi:type="dcterms:W3CDTF">2015-09-22T08:59:04Z</dcterms:modified>
</cp:coreProperties>
</file>