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7" i="1"/>
  <c r="N26"/>
  <c r="N25"/>
  <c r="M27"/>
  <c r="M26"/>
  <c r="M25"/>
  <c r="L27"/>
  <c r="L26"/>
  <c r="L25"/>
  <c r="K27"/>
  <c r="K26"/>
  <c r="K25"/>
  <c r="N37"/>
  <c r="N38"/>
  <c r="N36"/>
  <c r="M37"/>
  <c r="M38"/>
  <c r="M36"/>
  <c r="L37"/>
  <c r="L38"/>
  <c r="L36"/>
  <c r="F13"/>
  <c r="G13" s="1"/>
  <c r="F12"/>
  <c r="G12"/>
  <c r="F54"/>
  <c r="G54" s="1"/>
  <c r="F55"/>
  <c r="G55" s="1"/>
  <c r="F56"/>
  <c r="G56" s="1"/>
  <c r="F53"/>
  <c r="G53" s="1"/>
  <c r="G51"/>
  <c r="G50"/>
  <c r="G15"/>
  <c r="G64"/>
  <c r="G63"/>
  <c r="G62"/>
  <c r="G60"/>
  <c r="G59"/>
  <c r="G49"/>
  <c r="G48"/>
  <c r="G41"/>
  <c r="G40"/>
  <c r="G39"/>
  <c r="G37"/>
  <c r="G36"/>
  <c r="G31"/>
  <c r="G30"/>
  <c r="G22" l="1"/>
  <c r="G21"/>
  <c r="K38" l="1"/>
  <c r="K37"/>
  <c r="K36"/>
  <c r="G19"/>
  <c r="G18"/>
  <c r="G17"/>
  <c r="G10" l="1"/>
  <c r="G9"/>
  <c r="R31"/>
  <c r="V31"/>
  <c r="Z31"/>
  <c r="Y31" l="1"/>
  <c r="X31"/>
  <c r="W31"/>
  <c r="Q31"/>
  <c r="M31"/>
  <c r="T31"/>
  <c r="S31"/>
  <c r="U31"/>
  <c r="K31"/>
  <c r="O31"/>
  <c r="P31"/>
  <c r="L31"/>
  <c r="N31"/>
</calcChain>
</file>

<file path=xl/sharedStrings.xml><?xml version="1.0" encoding="utf-8"?>
<sst xmlns="http://schemas.openxmlformats.org/spreadsheetml/2006/main" count="176" uniqueCount="80">
  <si>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</si>
  <si>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</si>
  <si>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</si>
  <si>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</si>
  <si>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</si>
  <si>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</si>
  <si>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</si>
  <si>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</si>
  <si>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</si>
  <si>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</si>
  <si>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</si>
  <si>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</si>
  <si>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</si>
  <si>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</si>
  <si>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</si>
  <si>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</si>
  <si>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</si>
  <si>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</si>
  <si>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</si>
  <si>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</si>
  <si>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</si>
  <si>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</si>
  <si>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</si>
  <si>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</si>
  <si>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</si>
  <si>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</si>
  <si>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</si>
  <si>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</si>
  <si>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</si>
  <si>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</si>
  <si>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</si>
  <si>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</si>
  <si>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</si>
  <si>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</si>
  <si>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</si>
  <si>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</si>
  <si>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</si>
  <si>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</si>
  <si>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</si>
  <si>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</si>
  <si>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</si>
  <si>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</si>
  <si>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</si>
  <si>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</si>
  <si>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</si>
  <si>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</si>
  <si>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</si>
  <si>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</si>
  <si>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</si>
  <si>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</si>
  <si>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</si>
  <si>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</si>
  <si>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</si>
  <si>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</si>
  <si>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</si>
  <si>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</si>
  <si>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</si>
  <si>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</si>
  <si>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set</t>
  </si>
  <si>
    <t>mulai 71-150 dgn durasi mulai &gt;8 hari</t>
  </si>
  <si>
    <t>semua kelas banjir kecuali keterangan pada ponit 2 diatas</t>
  </si>
  <si>
    <t>toilet</t>
  </si>
  <si>
    <t>gantungan</t>
  </si>
  <si>
    <t>mulai kedalaman 71-150 cm &amp; durasi &gt; 8 hari</t>
  </si>
  <si>
    <t>tempat sampah</t>
  </si>
  <si>
    <t>kloset</t>
  </si>
  <si>
    <t>mulai 71-150 cm &amp; durasi 5-8 hari</t>
  </si>
  <si>
    <t>ruang daftar/bayar-lobi depan</t>
  </si>
  <si>
    <t>meja pelayanan</t>
  </si>
  <si>
    <t>kursi pelayanan</t>
  </si>
  <si>
    <t>meja tamu/pelanggan</t>
  </si>
  <si>
    <t>kursi tamu/pelanggan</t>
  </si>
  <si>
    <t>PANTI PIJAT</t>
  </si>
  <si>
    <t>ruang pijat</t>
  </si>
  <si>
    <t xml:space="preserve">kasur </t>
  </si>
  <si>
    <t>perlengkapan pijat</t>
  </si>
  <si>
    <t>Bh         (untuk 4 ruangan)</t>
  </si>
  <si>
    <t>set           (untuk 4 ruangan)</t>
  </si>
  <si>
    <t xml:space="preserve">waktu operasi/hari (full pelanggan) 5 jam dgn tarif/jam 60 ribu </t>
  </si>
  <si>
    <t>semua kelas banjir kecuali keterangan pada ponit 4 diatas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</si>
</sst>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164" fontId="3" fillId="0" borderId="0" xfId="2" applyNumberFormat="1" applyFont="1" applyBorder="1"/>
    <xf numFmtId="0" fontId="0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2" xfId="1" applyFont="1" applyBorder="1" applyAlignment="1">
      <alignment horizontal="center" wrapText="1"/>
    </xf>
    <xf numFmtId="0" fontId="6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0" fontId="6" fillId="0" borderId="2" xfId="1" applyFont="1" applyBorder="1" applyAlignment="1">
      <alignment horizontal="left"/>
    </xf>
    <xf numFmtId="0" fontId="1" fillId="0" borderId="0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0"/>
  <sheetViews>
    <sheetView tabSelected="1" topLeftCell="A43" workbookViewId="0">
      <selection activeCell="H57" sqref="H57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5" t="s">
        <v>72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5" t="s">
        <v>73</v>
      </c>
      <c r="D7" s="5"/>
      <c r="E7" s="5"/>
      <c r="F7" s="5"/>
      <c r="G7" s="5"/>
      <c r="H7" s="5"/>
    </row>
    <row r="8" spans="1:20">
      <c r="A8" s="1"/>
      <c r="B8" s="6"/>
      <c r="C8" s="19" t="s">
        <v>41</v>
      </c>
      <c r="D8" s="6"/>
      <c r="E8" s="6"/>
      <c r="F8" s="7"/>
      <c r="G8" s="7"/>
      <c r="H8" s="6"/>
    </row>
    <row r="9" spans="1:20" ht="36.75">
      <c r="A9" s="1"/>
      <c r="B9" s="28">
        <v>1</v>
      </c>
      <c r="C9" s="27" t="s">
        <v>74</v>
      </c>
      <c r="D9" s="4">
        <v>4</v>
      </c>
      <c r="E9" s="39" t="s">
        <v>76</v>
      </c>
      <c r="F9" s="7">
        <v>1500000</v>
      </c>
      <c r="G9" s="7">
        <f>D9*F9</f>
        <v>6000000</v>
      </c>
      <c r="H9" s="9" t="s">
        <v>59</v>
      </c>
    </row>
    <row r="10" spans="1:20" ht="36.75">
      <c r="A10" s="1"/>
      <c r="B10" s="4">
        <v>2</v>
      </c>
      <c r="C10" s="6" t="s">
        <v>75</v>
      </c>
      <c r="D10" s="4">
        <v>4</v>
      </c>
      <c r="E10" s="39" t="s">
        <v>77</v>
      </c>
      <c r="F10" s="10">
        <v>200000</v>
      </c>
      <c r="G10" s="10">
        <f>D10*F10</f>
        <v>800000</v>
      </c>
      <c r="H10" s="9" t="s">
        <v>54</v>
      </c>
    </row>
    <row r="11" spans="1:20">
      <c r="A11" s="1"/>
      <c r="B11" s="11"/>
      <c r="C11" s="19" t="s">
        <v>42</v>
      </c>
      <c r="D11" s="13"/>
      <c r="E11" s="15"/>
      <c r="F11" s="16"/>
      <c r="G11" s="10"/>
      <c r="H11" s="17"/>
    </row>
    <row r="12" spans="1:20" ht="36.75">
      <c r="A12" s="1"/>
      <c r="B12" s="28">
        <v>1</v>
      </c>
      <c r="C12" s="29" t="s">
        <v>74</v>
      </c>
      <c r="D12" s="4">
        <v>4</v>
      </c>
      <c r="E12" s="39" t="s">
        <v>76</v>
      </c>
      <c r="F12" s="16">
        <f>10%*F9</f>
        <v>150000</v>
      </c>
      <c r="G12" s="10">
        <f>D12*F12</f>
        <v>600000</v>
      </c>
      <c r="H12" s="9" t="s">
        <v>52</v>
      </c>
      <c r="P12" s="2"/>
      <c r="Q12" s="1"/>
      <c r="R12" s="1"/>
      <c r="S12" s="1"/>
      <c r="T12" s="1"/>
    </row>
    <row r="13" spans="1:20" ht="36.75">
      <c r="A13" s="1"/>
      <c r="B13" s="23">
        <v>2</v>
      </c>
      <c r="C13" s="6" t="s">
        <v>75</v>
      </c>
      <c r="D13" s="4">
        <v>4</v>
      </c>
      <c r="E13" s="39" t="s">
        <v>77</v>
      </c>
      <c r="F13" s="16">
        <f>10%*F10</f>
        <v>20000</v>
      </c>
      <c r="G13" s="10">
        <f t="shared" ref="G13" si="0">D13*F13</f>
        <v>80000</v>
      </c>
      <c r="H13" s="9" t="s">
        <v>60</v>
      </c>
    </row>
    <row r="14" spans="1:20">
      <c r="A14" s="1"/>
      <c r="B14" s="17"/>
      <c r="C14" s="18" t="s">
        <v>43</v>
      </c>
      <c r="D14" s="17"/>
      <c r="E14" s="17"/>
      <c r="F14" s="17"/>
      <c r="G14" s="17"/>
      <c r="H14" s="17"/>
    </row>
    <row r="15" spans="1:20">
      <c r="B15" s="24">
        <v>1</v>
      </c>
      <c r="C15" s="14" t="s">
        <v>44</v>
      </c>
      <c r="D15" s="4">
        <v>4</v>
      </c>
      <c r="E15" s="17"/>
      <c r="F15" s="10">
        <v>500000</v>
      </c>
      <c r="G15" s="10">
        <f>D15*F15</f>
        <v>2000000</v>
      </c>
      <c r="H15" s="26" t="s">
        <v>52</v>
      </c>
    </row>
    <row r="16" spans="1:20" ht="24.75">
      <c r="B16" s="24">
        <v>2</v>
      </c>
      <c r="C16" s="6" t="s">
        <v>46</v>
      </c>
      <c r="D16" s="12"/>
      <c r="E16" s="4"/>
      <c r="F16" s="10"/>
      <c r="G16" s="10"/>
      <c r="H16" s="37" t="s">
        <v>54</v>
      </c>
    </row>
    <row r="17" spans="1:26">
      <c r="A17" s="3"/>
      <c r="B17" s="4"/>
      <c r="C17" s="6" t="s">
        <v>47</v>
      </c>
      <c r="D17" s="4">
        <v>3</v>
      </c>
      <c r="E17" s="4" t="s">
        <v>48</v>
      </c>
      <c r="F17" s="10">
        <v>45000</v>
      </c>
      <c r="G17" s="10">
        <f>D17*F17</f>
        <v>135000</v>
      </c>
      <c r="H17" s="17"/>
    </row>
    <row r="18" spans="1:26">
      <c r="A18" s="1"/>
      <c r="B18" s="13"/>
      <c r="C18" s="6" t="s">
        <v>49</v>
      </c>
      <c r="D18" s="13">
        <v>1</v>
      </c>
      <c r="E18" s="4" t="s">
        <v>45</v>
      </c>
      <c r="F18" s="10">
        <v>35000</v>
      </c>
      <c r="G18" s="10">
        <f>D18*F18</f>
        <v>35000</v>
      </c>
      <c r="H18" s="17"/>
    </row>
    <row r="19" spans="1:26">
      <c r="A19" s="1"/>
      <c r="B19" s="17"/>
      <c r="C19" s="14" t="s">
        <v>50</v>
      </c>
      <c r="D19" s="13">
        <v>2</v>
      </c>
      <c r="E19" s="15" t="s">
        <v>51</v>
      </c>
      <c r="F19" s="16">
        <v>50000</v>
      </c>
      <c r="G19" s="7">
        <f>D19*F19</f>
        <v>100000</v>
      </c>
      <c r="H19" s="17"/>
      <c r="O19" s="1"/>
    </row>
    <row r="20" spans="1:26">
      <c r="A20" s="1"/>
      <c r="B20" s="13">
        <v>3</v>
      </c>
      <c r="C20" s="14" t="s">
        <v>55</v>
      </c>
      <c r="D20" s="17"/>
      <c r="E20" s="17"/>
      <c r="F20" s="17"/>
      <c r="G20" s="10"/>
      <c r="H20" s="9" t="s">
        <v>53</v>
      </c>
    </row>
    <row r="21" spans="1:26">
      <c r="A21" s="1"/>
      <c r="B21" s="13"/>
      <c r="C21" s="14" t="s">
        <v>56</v>
      </c>
      <c r="D21" s="13">
        <v>15</v>
      </c>
      <c r="E21" s="13" t="s">
        <v>57</v>
      </c>
      <c r="F21" s="16">
        <v>60000</v>
      </c>
      <c r="G21" s="10">
        <f>D21*F21</f>
        <v>900000</v>
      </c>
      <c r="H21" s="37"/>
    </row>
    <row r="22" spans="1:26">
      <c r="A22" s="1"/>
      <c r="B22" s="13"/>
      <c r="C22" s="14" t="s">
        <v>50</v>
      </c>
      <c r="D22" s="13">
        <v>2</v>
      </c>
      <c r="E22" s="13" t="s">
        <v>51</v>
      </c>
      <c r="F22" s="16">
        <v>50000</v>
      </c>
      <c r="G22" s="38">
        <f>D22*F22</f>
        <v>100000</v>
      </c>
      <c r="H22" s="17"/>
      <c r="J22" s="2" t="s">
        <v>2</v>
      </c>
      <c r="K22" s="1"/>
      <c r="L22" s="1"/>
      <c r="M22" s="1"/>
      <c r="N22" s="1"/>
    </row>
    <row r="23" spans="1:26">
      <c r="A23" s="1"/>
      <c r="J23" s="52" t="s">
        <v>72</v>
      </c>
      <c r="K23" s="4" t="s">
        <v>4</v>
      </c>
      <c r="L23" s="4" t="s">
        <v>5</v>
      </c>
      <c r="M23" s="4" t="s">
        <v>6</v>
      </c>
      <c r="N23" s="4" t="s">
        <v>7</v>
      </c>
    </row>
    <row r="24" spans="1:26">
      <c r="A24" s="1"/>
      <c r="I24" s="1"/>
      <c r="J24" s="53"/>
      <c r="K24" s="4">
        <v>1</v>
      </c>
      <c r="L24" s="4">
        <v>2</v>
      </c>
      <c r="M24" s="4">
        <v>6</v>
      </c>
      <c r="N24" s="4">
        <v>10</v>
      </c>
    </row>
    <row r="25" spans="1:26">
      <c r="A25" s="1"/>
      <c r="I25" s="1"/>
      <c r="J25" s="6" t="s">
        <v>15</v>
      </c>
      <c r="K25" s="8">
        <f>(G13)+(G54+G56)</f>
        <v>340000</v>
      </c>
      <c r="L25" s="8">
        <f>(G13)+(G54+G56)</f>
        <v>340000</v>
      </c>
      <c r="M25" s="8">
        <f>(G12+G13+G15)+(G33)+(G53+G54+G55+G56)</f>
        <v>3440000</v>
      </c>
      <c r="N25" s="8">
        <f>(G12+G13+G15+G21+G22)+(G31+G33+G36+G37)+(G53+G54+G55+G56+G59+G60)</f>
        <v>5740000</v>
      </c>
    </row>
    <row r="26" spans="1:26">
      <c r="A26" s="1"/>
      <c r="J26" s="6" t="s">
        <v>16</v>
      </c>
      <c r="K26" s="7">
        <f>(G13)+(G54+G56)</f>
        <v>340000</v>
      </c>
      <c r="L26" s="8">
        <f>(G13)+(G54+G56)</f>
        <v>340000</v>
      </c>
      <c r="M26" s="8">
        <f>(G10+G12+G15+G17+G18+G19)+(G33+G39+G40+G41)+(G51+G53+G54+G55+G62+G63+G64)</f>
        <v>5870000</v>
      </c>
      <c r="N26" s="8">
        <f>(G9+G10+G15+G17+G18+G19+G21+G22)+(G30+G31+G33+G36+G37+G39+G40+G41)+(G48+G49+G50+G51+G59+G60+G62+G63+G64)</f>
        <v>16040000</v>
      </c>
    </row>
    <row r="27" spans="1:26">
      <c r="A27" s="1"/>
      <c r="B27" s="5" t="s">
        <v>8</v>
      </c>
      <c r="C27" s="5" t="s">
        <v>9</v>
      </c>
      <c r="D27" s="5" t="s">
        <v>10</v>
      </c>
      <c r="E27" s="5" t="s">
        <v>11</v>
      </c>
      <c r="F27" s="5" t="s">
        <v>12</v>
      </c>
      <c r="G27" s="5" t="s">
        <v>13</v>
      </c>
      <c r="H27" s="5" t="s">
        <v>14</v>
      </c>
      <c r="I27" s="1"/>
      <c r="J27" s="6" t="s">
        <v>17</v>
      </c>
      <c r="K27" s="7">
        <f>(G13)+(G54+G56)</f>
        <v>340000</v>
      </c>
      <c r="L27" s="8">
        <f>(G13)+(G54+G56)</f>
        <v>340000</v>
      </c>
      <c r="M27" s="8">
        <f>(G10+G12+G15+G17+G18+G19)+(G33+G39+G40+G41)+(G51+G53+G54+G55+G62+G63+G64)</f>
        <v>5870000</v>
      </c>
      <c r="N27" s="8">
        <f>(G9+G10+G15+G17+G18+G19+G21+G22)+(G30+G31+G33+G36+G37+G39+G40+G41)+(G48+G49+G50+G51+G59+G60+G62+G63+G64)</f>
        <v>16040000</v>
      </c>
    </row>
    <row r="28" spans="1:26">
      <c r="A28" s="1"/>
      <c r="B28" s="28"/>
      <c r="C28" s="40" t="s">
        <v>61</v>
      </c>
      <c r="D28" s="26"/>
      <c r="E28" s="26"/>
      <c r="F28" s="26"/>
      <c r="G28" s="7"/>
      <c r="H28" s="37"/>
      <c r="I28" s="1"/>
      <c r="J28" s="6" t="s">
        <v>18</v>
      </c>
      <c r="K28" s="7"/>
      <c r="L28" s="7"/>
      <c r="M28" s="7"/>
      <c r="N28" s="7"/>
    </row>
    <row r="29" spans="1:26">
      <c r="A29" s="1"/>
      <c r="B29" s="4"/>
      <c r="C29" s="19" t="s">
        <v>41</v>
      </c>
      <c r="D29" s="6"/>
      <c r="E29" s="6"/>
      <c r="F29" s="7"/>
      <c r="G29" s="7"/>
      <c r="H29" s="9"/>
      <c r="I29" s="1"/>
      <c r="J29" s="1"/>
      <c r="K29" s="1"/>
      <c r="L29" s="1"/>
      <c r="M29" s="1"/>
      <c r="N29" s="1"/>
    </row>
    <row r="30" spans="1:26" ht="36.75">
      <c r="A30" s="1"/>
      <c r="B30" s="28">
        <v>1</v>
      </c>
      <c r="C30" s="26" t="s">
        <v>62</v>
      </c>
      <c r="D30" s="13">
        <v>2</v>
      </c>
      <c r="E30" s="4" t="s">
        <v>45</v>
      </c>
      <c r="F30" s="10">
        <v>15000</v>
      </c>
      <c r="G30" s="38">
        <f>D30*F30</f>
        <v>30000</v>
      </c>
      <c r="H30" s="37" t="s">
        <v>63</v>
      </c>
      <c r="I30" s="1"/>
      <c r="J30" s="20" t="s">
        <v>19</v>
      </c>
      <c r="K30" s="13" t="s">
        <v>20</v>
      </c>
      <c r="L30" s="13" t="s">
        <v>21</v>
      </c>
      <c r="M30" s="13" t="s">
        <v>22</v>
      </c>
      <c r="N30" s="13" t="s">
        <v>23</v>
      </c>
      <c r="O30" s="13" t="s">
        <v>24</v>
      </c>
      <c r="P30" s="13" t="s">
        <v>25</v>
      </c>
      <c r="Q30" s="13" t="s">
        <v>26</v>
      </c>
      <c r="R30" s="13" t="s">
        <v>27</v>
      </c>
      <c r="S30" s="13" t="s">
        <v>28</v>
      </c>
      <c r="T30" s="13" t="s">
        <v>29</v>
      </c>
      <c r="U30" s="13" t="s">
        <v>30</v>
      </c>
      <c r="V30" s="13" t="s">
        <v>31</v>
      </c>
      <c r="W30" s="13" t="s">
        <v>32</v>
      </c>
      <c r="X30" s="13" t="s">
        <v>33</v>
      </c>
      <c r="Y30" s="13" t="s">
        <v>34</v>
      </c>
      <c r="Z30" s="13" t="s">
        <v>35</v>
      </c>
    </row>
    <row r="31" spans="1:26">
      <c r="A31" s="3"/>
      <c r="B31" s="28">
        <v>2</v>
      </c>
      <c r="C31" s="26" t="s">
        <v>64</v>
      </c>
      <c r="D31" s="13">
        <v>2</v>
      </c>
      <c r="E31" s="4" t="s">
        <v>45</v>
      </c>
      <c r="F31" s="10">
        <v>80000</v>
      </c>
      <c r="G31" s="38">
        <f>D31*F31</f>
        <v>160000</v>
      </c>
      <c r="H31" s="9" t="s">
        <v>53</v>
      </c>
      <c r="I31" s="1"/>
      <c r="J31" s="20" t="s">
        <v>72</v>
      </c>
      <c r="K31" s="21">
        <f>K25+K36</f>
        <v>2540000</v>
      </c>
      <c r="L31" s="21">
        <f>K26+K37</f>
        <v>2540000</v>
      </c>
      <c r="M31" s="21">
        <f>K27+K38</f>
        <v>2540000</v>
      </c>
      <c r="N31" s="21">
        <f>K28+K39</f>
        <v>0</v>
      </c>
      <c r="O31" s="21">
        <f>L25+L36</f>
        <v>3740000</v>
      </c>
      <c r="P31" s="21">
        <f>L26+L37</f>
        <v>3740000</v>
      </c>
      <c r="Q31" s="21">
        <f>L27+L38</f>
        <v>3740000</v>
      </c>
      <c r="R31" s="21">
        <f>L28+L39</f>
        <v>0</v>
      </c>
      <c r="S31" s="21">
        <f>M25+M36</f>
        <v>11640000</v>
      </c>
      <c r="T31" s="21">
        <f>M26+M37</f>
        <v>14070000</v>
      </c>
      <c r="U31" s="21">
        <f>M27+M38</f>
        <v>14070000</v>
      </c>
      <c r="V31" s="21">
        <f>M28+M39</f>
        <v>0</v>
      </c>
      <c r="W31" s="21">
        <f>N25+N36</f>
        <v>18740000</v>
      </c>
      <c r="X31" s="21">
        <f>N26+N37</f>
        <v>29040000</v>
      </c>
      <c r="Y31" s="21">
        <f>N27+N38</f>
        <v>29040000</v>
      </c>
      <c r="Z31" s="21">
        <f>N28+N39</f>
        <v>0</v>
      </c>
    </row>
    <row r="32" spans="1:26">
      <c r="A32" s="1"/>
      <c r="B32" s="41"/>
      <c r="C32" s="19" t="s">
        <v>42</v>
      </c>
      <c r="D32" s="13"/>
      <c r="E32" s="17"/>
      <c r="F32" s="17"/>
      <c r="G32" s="17"/>
      <c r="H32" s="17"/>
      <c r="I32" s="1"/>
    </row>
    <row r="33" spans="1:14" ht="30">
      <c r="A33" s="1"/>
      <c r="B33" s="28">
        <v>1</v>
      </c>
      <c r="C33" s="42" t="s">
        <v>65</v>
      </c>
      <c r="D33" s="13">
        <v>2</v>
      </c>
      <c r="E33" s="4" t="s">
        <v>45</v>
      </c>
      <c r="F33" s="10"/>
      <c r="G33" s="38">
        <v>300000</v>
      </c>
      <c r="H33" s="43" t="s">
        <v>52</v>
      </c>
      <c r="I33" s="1"/>
      <c r="J33" s="2" t="s">
        <v>3</v>
      </c>
      <c r="K33" s="1"/>
      <c r="L33" s="1"/>
      <c r="M33" s="1"/>
      <c r="N33" s="1"/>
    </row>
    <row r="34" spans="1:14">
      <c r="A34" s="1"/>
      <c r="B34" s="13"/>
      <c r="C34" s="19" t="s">
        <v>43</v>
      </c>
      <c r="D34" s="4"/>
      <c r="E34" s="4"/>
      <c r="F34" s="10"/>
      <c r="G34" s="10"/>
      <c r="H34" s="6"/>
      <c r="I34" s="1"/>
      <c r="J34" s="52" t="s">
        <v>72</v>
      </c>
      <c r="K34" s="4" t="s">
        <v>4</v>
      </c>
      <c r="L34" s="4" t="s">
        <v>5</v>
      </c>
      <c r="M34" s="4" t="s">
        <v>6</v>
      </c>
      <c r="N34" s="4" t="s">
        <v>7</v>
      </c>
    </row>
    <row r="35" spans="1:14">
      <c r="A35" s="1"/>
      <c r="B35" s="13">
        <v>1</v>
      </c>
      <c r="C35" s="6" t="s">
        <v>55</v>
      </c>
      <c r="D35" s="13"/>
      <c r="E35" s="13"/>
      <c r="F35" s="13"/>
      <c r="G35" s="10"/>
      <c r="H35" s="9" t="s">
        <v>53</v>
      </c>
      <c r="I35" s="1"/>
      <c r="J35" s="53"/>
      <c r="K35" s="4">
        <v>1</v>
      </c>
      <c r="L35" s="4">
        <v>2</v>
      </c>
      <c r="M35" s="4">
        <v>6</v>
      </c>
      <c r="N35" s="4">
        <v>10</v>
      </c>
    </row>
    <row r="36" spans="1:14">
      <c r="B36" s="13"/>
      <c r="C36" s="6" t="s">
        <v>56</v>
      </c>
      <c r="D36" s="13">
        <v>8</v>
      </c>
      <c r="E36" s="4" t="s">
        <v>57</v>
      </c>
      <c r="F36" s="10">
        <v>60000</v>
      </c>
      <c r="G36" s="10">
        <f>D36*F36</f>
        <v>480000</v>
      </c>
      <c r="H36" s="6"/>
      <c r="I36" s="1"/>
      <c r="J36" s="6" t="s">
        <v>15</v>
      </c>
      <c r="K36" s="8">
        <f>$F$73+$F$74</f>
        <v>2200000</v>
      </c>
      <c r="L36" s="8">
        <f>$L$35*$F$73+$F$74</f>
        <v>3400000</v>
      </c>
      <c r="M36" s="8">
        <f>$M$35*$F$73+$F$74</f>
        <v>8200000</v>
      </c>
      <c r="N36" s="8">
        <f>$N$35*$F$73+$F$74</f>
        <v>13000000</v>
      </c>
    </row>
    <row r="37" spans="1:14">
      <c r="B37" s="13"/>
      <c r="C37" s="6" t="s">
        <v>50</v>
      </c>
      <c r="D37" s="12">
        <v>2</v>
      </c>
      <c r="E37" s="4" t="s">
        <v>51</v>
      </c>
      <c r="F37" s="10">
        <v>75000</v>
      </c>
      <c r="G37" s="10">
        <f>D37*F37</f>
        <v>150000</v>
      </c>
      <c r="H37" s="17"/>
      <c r="I37" s="1"/>
      <c r="J37" s="6" t="s">
        <v>16</v>
      </c>
      <c r="K37" s="8">
        <f>$F$73+$F$74</f>
        <v>2200000</v>
      </c>
      <c r="L37" s="8">
        <f t="shared" ref="L37:L38" si="1">$L$35*$F$73+$F$74</f>
        <v>3400000</v>
      </c>
      <c r="M37" s="8">
        <f t="shared" ref="M37:M38" si="2">$M$35*$F$73+$F$74</f>
        <v>8200000</v>
      </c>
      <c r="N37" s="8">
        <f t="shared" ref="N37:N38" si="3">$N$35*$F$73+$F$74</f>
        <v>13000000</v>
      </c>
    </row>
    <row r="38" spans="1:14" ht="24.75">
      <c r="B38" s="13">
        <v>2</v>
      </c>
      <c r="C38" s="6" t="s">
        <v>46</v>
      </c>
      <c r="D38" s="12"/>
      <c r="E38" s="4"/>
      <c r="F38" s="10"/>
      <c r="G38" s="10"/>
      <c r="H38" s="9" t="s">
        <v>66</v>
      </c>
      <c r="J38" s="6" t="s">
        <v>17</v>
      </c>
      <c r="K38" s="8">
        <f>$F$73+$F$74</f>
        <v>2200000</v>
      </c>
      <c r="L38" s="8">
        <f t="shared" si="1"/>
        <v>3400000</v>
      </c>
      <c r="M38" s="8">
        <f t="shared" si="2"/>
        <v>8200000</v>
      </c>
      <c r="N38" s="8">
        <f t="shared" si="3"/>
        <v>13000000</v>
      </c>
    </row>
    <row r="39" spans="1:14">
      <c r="B39" s="6"/>
      <c r="C39" s="6" t="s">
        <v>47</v>
      </c>
      <c r="D39" s="4">
        <v>3</v>
      </c>
      <c r="E39" s="4" t="s">
        <v>48</v>
      </c>
      <c r="F39" s="10">
        <v>45000</v>
      </c>
      <c r="G39" s="10">
        <f>D39*F39</f>
        <v>135000</v>
      </c>
      <c r="H39" s="17"/>
      <c r="J39" s="6" t="s">
        <v>18</v>
      </c>
      <c r="K39" s="8"/>
      <c r="L39" s="8"/>
      <c r="M39" s="8"/>
      <c r="N39" s="8"/>
    </row>
    <row r="40" spans="1:14">
      <c r="B40" s="17"/>
      <c r="C40" s="6" t="s">
        <v>49</v>
      </c>
      <c r="D40" s="13">
        <v>1</v>
      </c>
      <c r="E40" s="4" t="s">
        <v>45</v>
      </c>
      <c r="F40" s="10">
        <v>35000</v>
      </c>
      <c r="G40" s="10">
        <f>D40*F40</f>
        <v>35000</v>
      </c>
      <c r="H40" s="17"/>
    </row>
    <row r="41" spans="1:14">
      <c r="B41" s="44"/>
      <c r="C41" s="14" t="s">
        <v>50</v>
      </c>
      <c r="D41" s="13">
        <v>2</v>
      </c>
      <c r="E41" s="15" t="s">
        <v>51</v>
      </c>
      <c r="F41" s="16">
        <v>50000</v>
      </c>
      <c r="G41" s="7">
        <f>D41*F41</f>
        <v>100000</v>
      </c>
      <c r="H41" s="17"/>
    </row>
    <row r="42" spans="1:14">
      <c r="K42" s="1"/>
      <c r="L42" s="1"/>
      <c r="M42" s="1"/>
    </row>
    <row r="43" spans="1:14">
      <c r="I43" s="1"/>
    </row>
    <row r="44" spans="1:14">
      <c r="I44" s="1"/>
    </row>
    <row r="45" spans="1:14">
      <c r="B45" s="5" t="s">
        <v>8</v>
      </c>
      <c r="C45" s="5" t="s">
        <v>9</v>
      </c>
      <c r="D45" s="5" t="s">
        <v>10</v>
      </c>
      <c r="E45" s="5" t="s">
        <v>11</v>
      </c>
      <c r="F45" s="5" t="s">
        <v>12</v>
      </c>
      <c r="G45" s="5" t="s">
        <v>13</v>
      </c>
      <c r="H45" s="5" t="s">
        <v>14</v>
      </c>
      <c r="I45" s="1"/>
    </row>
    <row r="46" spans="1:14">
      <c r="B46" s="28"/>
      <c r="C46" s="40" t="s">
        <v>67</v>
      </c>
      <c r="D46" s="26"/>
      <c r="E46" s="26"/>
      <c r="F46" s="26"/>
      <c r="G46" s="7"/>
      <c r="H46" s="37"/>
      <c r="I46" s="1"/>
    </row>
    <row r="47" spans="1:14">
      <c r="B47" s="4"/>
      <c r="C47" s="19" t="s">
        <v>41</v>
      </c>
      <c r="D47" s="6"/>
      <c r="E47" s="6"/>
      <c r="F47" s="7"/>
      <c r="G47" s="7"/>
      <c r="H47" s="9"/>
      <c r="I47" s="1"/>
    </row>
    <row r="48" spans="1:14" ht="24.75">
      <c r="B48" s="28">
        <v>1</v>
      </c>
      <c r="C48" s="26" t="s">
        <v>68</v>
      </c>
      <c r="D48" s="13">
        <v>1</v>
      </c>
      <c r="E48" s="4" t="s">
        <v>58</v>
      </c>
      <c r="F48" s="10">
        <v>1500000</v>
      </c>
      <c r="G48" s="38">
        <f>D48*F48</f>
        <v>1500000</v>
      </c>
      <c r="H48" s="9" t="s">
        <v>59</v>
      </c>
      <c r="I48" s="1"/>
    </row>
    <row r="49" spans="2:13" ht="24.75">
      <c r="B49" s="28">
        <v>2</v>
      </c>
      <c r="C49" s="26" t="s">
        <v>69</v>
      </c>
      <c r="D49" s="13">
        <v>1</v>
      </c>
      <c r="E49" s="4" t="s">
        <v>45</v>
      </c>
      <c r="F49" s="10">
        <v>800000</v>
      </c>
      <c r="G49" s="38">
        <f>D49*F49</f>
        <v>800000</v>
      </c>
      <c r="H49" s="9" t="s">
        <v>59</v>
      </c>
    </row>
    <row r="50" spans="2:13" ht="24.75">
      <c r="B50" s="28">
        <v>3</v>
      </c>
      <c r="C50" s="26" t="s">
        <v>70</v>
      </c>
      <c r="D50" s="13">
        <v>1</v>
      </c>
      <c r="E50" s="4" t="s">
        <v>45</v>
      </c>
      <c r="F50" s="10">
        <v>500000</v>
      </c>
      <c r="G50" s="38">
        <f>D50*F50</f>
        <v>500000</v>
      </c>
      <c r="H50" s="9" t="s">
        <v>59</v>
      </c>
    </row>
    <row r="51" spans="2:13" ht="24.75">
      <c r="B51" s="28">
        <v>4</v>
      </c>
      <c r="C51" s="26" t="s">
        <v>71</v>
      </c>
      <c r="D51" s="13">
        <v>1</v>
      </c>
      <c r="E51" s="4" t="s">
        <v>58</v>
      </c>
      <c r="F51" s="10">
        <v>1000000</v>
      </c>
      <c r="G51" s="38">
        <f>D51*F51</f>
        <v>1000000</v>
      </c>
      <c r="H51" s="9" t="s">
        <v>54</v>
      </c>
    </row>
    <row r="52" spans="2:13">
      <c r="B52" s="41"/>
      <c r="C52" s="19" t="s">
        <v>42</v>
      </c>
      <c r="D52" s="13"/>
      <c r="E52" s="17"/>
      <c r="F52" s="17"/>
      <c r="G52" s="17"/>
      <c r="H52" s="17"/>
    </row>
    <row r="53" spans="2:13">
      <c r="B53" s="28">
        <v>1</v>
      </c>
      <c r="C53" s="26" t="s">
        <v>68</v>
      </c>
      <c r="D53" s="13">
        <v>1</v>
      </c>
      <c r="E53" s="4" t="s">
        <v>58</v>
      </c>
      <c r="F53" s="38">
        <f>10%*F48</f>
        <v>150000</v>
      </c>
      <c r="G53" s="38">
        <f>D53*F53</f>
        <v>150000</v>
      </c>
      <c r="H53" s="9" t="s">
        <v>52</v>
      </c>
    </row>
    <row r="54" spans="2:13" ht="36.75">
      <c r="B54" s="28">
        <v>2</v>
      </c>
      <c r="C54" s="26" t="s">
        <v>69</v>
      </c>
      <c r="D54" s="13">
        <v>2</v>
      </c>
      <c r="E54" s="4" t="s">
        <v>45</v>
      </c>
      <c r="F54" s="38">
        <f t="shared" ref="F54:F56" si="4">10%*F49</f>
        <v>80000</v>
      </c>
      <c r="G54" s="38">
        <f t="shared" ref="G54:G56" si="5">D54*F54</f>
        <v>160000</v>
      </c>
      <c r="H54" s="9" t="s">
        <v>60</v>
      </c>
    </row>
    <row r="55" spans="2:13">
      <c r="B55" s="28">
        <v>3</v>
      </c>
      <c r="C55" s="26" t="s">
        <v>70</v>
      </c>
      <c r="D55" s="13">
        <v>1</v>
      </c>
      <c r="E55" s="4" t="s">
        <v>45</v>
      </c>
      <c r="F55" s="38">
        <f t="shared" si="4"/>
        <v>50000</v>
      </c>
      <c r="G55" s="38">
        <f t="shared" si="5"/>
        <v>50000</v>
      </c>
      <c r="H55" s="9" t="s">
        <v>52</v>
      </c>
    </row>
    <row r="56" spans="2:13" ht="36.75">
      <c r="B56" s="28">
        <v>4</v>
      </c>
      <c r="C56" s="26" t="s">
        <v>71</v>
      </c>
      <c r="D56" s="13">
        <v>1</v>
      </c>
      <c r="E56" s="4" t="s">
        <v>58</v>
      </c>
      <c r="F56" s="38">
        <f t="shared" si="4"/>
        <v>100000</v>
      </c>
      <c r="G56" s="38">
        <f t="shared" si="5"/>
        <v>100000</v>
      </c>
      <c r="H56" s="9" t="s">
        <v>79</v>
      </c>
    </row>
    <row r="57" spans="2:13">
      <c r="B57" s="13"/>
      <c r="C57" s="19" t="s">
        <v>43</v>
      </c>
      <c r="D57" s="4"/>
      <c r="E57" s="4"/>
      <c r="F57" s="10"/>
      <c r="G57" s="10"/>
      <c r="H57" s="6"/>
    </row>
    <row r="58" spans="2:13">
      <c r="B58" s="13">
        <v>1</v>
      </c>
      <c r="C58" s="6" t="s">
        <v>55</v>
      </c>
      <c r="D58" s="13"/>
      <c r="E58" s="13"/>
      <c r="F58" s="13"/>
      <c r="G58" s="10"/>
      <c r="H58" s="9" t="s">
        <v>53</v>
      </c>
    </row>
    <row r="59" spans="2:13">
      <c r="B59" s="13"/>
      <c r="C59" s="6" t="s">
        <v>56</v>
      </c>
      <c r="D59" s="13">
        <v>6</v>
      </c>
      <c r="E59" s="4" t="s">
        <v>57</v>
      </c>
      <c r="F59" s="10">
        <v>60000</v>
      </c>
      <c r="G59" s="10">
        <f>D59*F59</f>
        <v>360000</v>
      </c>
      <c r="H59" s="6"/>
    </row>
    <row r="60" spans="2:13">
      <c r="B60" s="13"/>
      <c r="C60" s="6" t="s">
        <v>50</v>
      </c>
      <c r="D60" s="12">
        <v>2</v>
      </c>
      <c r="E60" s="4" t="s">
        <v>51</v>
      </c>
      <c r="F60" s="10">
        <v>75000</v>
      </c>
      <c r="G60" s="10">
        <f>D60*F60</f>
        <v>150000</v>
      </c>
      <c r="H60" s="17"/>
    </row>
    <row r="61" spans="2:13" ht="24.75">
      <c r="B61" s="13">
        <v>2</v>
      </c>
      <c r="C61" s="6" t="s">
        <v>46</v>
      </c>
      <c r="D61" s="12"/>
      <c r="E61" s="4"/>
      <c r="F61" s="10"/>
      <c r="G61" s="10"/>
      <c r="H61" s="9" t="s">
        <v>66</v>
      </c>
    </row>
    <row r="62" spans="2:13">
      <c r="B62" s="6"/>
      <c r="C62" s="6" t="s">
        <v>47</v>
      </c>
      <c r="D62" s="4">
        <v>3</v>
      </c>
      <c r="E62" s="4" t="s">
        <v>48</v>
      </c>
      <c r="F62" s="10">
        <v>45000</v>
      </c>
      <c r="G62" s="10">
        <f>D62*F62</f>
        <v>135000</v>
      </c>
      <c r="H62" s="17"/>
    </row>
    <row r="63" spans="2:13">
      <c r="B63" s="17"/>
      <c r="C63" s="6" t="s">
        <v>49</v>
      </c>
      <c r="D63" s="13">
        <v>1</v>
      </c>
      <c r="E63" s="4" t="s">
        <v>45</v>
      </c>
      <c r="F63" s="10">
        <v>35000</v>
      </c>
      <c r="G63" s="10">
        <f>D63*F63</f>
        <v>35000</v>
      </c>
      <c r="H63" s="17"/>
    </row>
    <row r="64" spans="2:13">
      <c r="B64" s="44"/>
      <c r="C64" s="14" t="s">
        <v>50</v>
      </c>
      <c r="D64" s="13">
        <v>2</v>
      </c>
      <c r="E64" s="15" t="s">
        <v>51</v>
      </c>
      <c r="F64" s="16">
        <v>50000</v>
      </c>
      <c r="G64" s="7">
        <f>D64*F64</f>
        <v>100000</v>
      </c>
      <c r="H64" s="17"/>
      <c r="J64" s="1"/>
      <c r="K64" s="1"/>
      <c r="L64" s="1"/>
      <c r="M64" s="1"/>
    </row>
    <row r="65" spans="1:13">
      <c r="B65" s="46"/>
      <c r="C65" s="47"/>
      <c r="D65" s="48"/>
      <c r="E65" s="49"/>
      <c r="F65" s="50"/>
      <c r="G65" s="22"/>
      <c r="H65" s="51"/>
      <c r="J65" s="1"/>
      <c r="K65" s="1"/>
      <c r="L65" s="1"/>
      <c r="M65" s="1"/>
    </row>
    <row r="66" spans="1:13">
      <c r="B66" s="46"/>
      <c r="C66" s="47"/>
      <c r="D66" s="48"/>
      <c r="E66" s="49"/>
      <c r="F66" s="50"/>
      <c r="G66" s="22"/>
      <c r="H66" s="51"/>
      <c r="J66" s="1"/>
      <c r="K66" s="1"/>
      <c r="L66" s="1"/>
      <c r="M66" s="1"/>
    </row>
    <row r="67" spans="1:13">
      <c r="B67" s="46"/>
      <c r="C67" s="47"/>
      <c r="D67" s="48"/>
      <c r="E67" s="49"/>
      <c r="F67" s="50"/>
      <c r="G67" s="22"/>
      <c r="H67" s="51"/>
    </row>
    <row r="68" spans="1:13">
      <c r="B68" s="46"/>
      <c r="C68" s="47"/>
      <c r="D68" s="48"/>
      <c r="E68" s="49"/>
      <c r="F68" s="50"/>
      <c r="G68" s="22"/>
      <c r="H68" s="51"/>
    </row>
    <row r="69" spans="1:13">
      <c r="A69" s="1"/>
      <c r="B69" s="2" t="s">
        <v>36</v>
      </c>
      <c r="C69" s="1"/>
      <c r="D69" s="1"/>
      <c r="E69" s="1"/>
      <c r="F69" s="1"/>
      <c r="G69" s="1"/>
      <c r="H69" s="1"/>
    </row>
    <row r="70" spans="1:13">
      <c r="A70" s="1"/>
      <c r="B70" s="3" t="s">
        <v>37</v>
      </c>
      <c r="C70" s="1"/>
      <c r="D70" s="1"/>
      <c r="E70" s="1"/>
      <c r="F70" s="1"/>
      <c r="G70" s="1"/>
      <c r="H70" s="1"/>
    </row>
    <row r="71" spans="1:13">
      <c r="A71" s="1"/>
    </row>
    <row r="72" spans="1:13">
      <c r="A72" s="1"/>
      <c r="B72" s="5" t="s">
        <v>8</v>
      </c>
      <c r="C72" s="5" t="s">
        <v>9</v>
      </c>
      <c r="D72" s="5" t="s">
        <v>10</v>
      </c>
      <c r="E72" s="5" t="s">
        <v>11</v>
      </c>
      <c r="F72" s="5" t="s">
        <v>12</v>
      </c>
      <c r="G72" s="5" t="s">
        <v>13</v>
      </c>
      <c r="H72" s="5" t="s">
        <v>14</v>
      </c>
    </row>
    <row r="73" spans="1:13" ht="36.75">
      <c r="A73" s="1"/>
      <c r="B73" s="4">
        <v>1</v>
      </c>
      <c r="C73" s="6" t="s">
        <v>38</v>
      </c>
      <c r="D73" s="6"/>
      <c r="E73" s="4" t="s">
        <v>39</v>
      </c>
      <c r="F73" s="7">
        <v>1200000</v>
      </c>
      <c r="G73" s="7"/>
      <c r="H73" s="9" t="s">
        <v>78</v>
      </c>
    </row>
    <row r="74" spans="1:13">
      <c r="A74" s="1"/>
      <c r="B74" s="30">
        <v>2</v>
      </c>
      <c r="C74" s="33" t="s">
        <v>40</v>
      </c>
      <c r="D74" s="33"/>
      <c r="E74" s="30"/>
      <c r="F74" s="35">
        <v>1000000</v>
      </c>
      <c r="G74" s="35"/>
      <c r="H74" s="36"/>
    </row>
    <row r="75" spans="1:13">
      <c r="A75" s="1"/>
      <c r="B75" s="34"/>
      <c r="C75" s="31"/>
      <c r="D75" s="34"/>
      <c r="E75" s="34"/>
      <c r="F75" s="32"/>
      <c r="G75" s="32"/>
      <c r="H75" s="31"/>
    </row>
    <row r="80" spans="1:13">
      <c r="I80" s="2"/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2015-09-16T05:14:59Z</dcterms:modified>
</cp:coreProperties>
</file>