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575" windowHeight="7365"/>
  </bookViews>
  <sheets>
    <sheet name="Matrik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  <c r="G10"/>
  <c r="I22" l="1"/>
  <c r="I23" l="1"/>
  <c r="I24"/>
  <c r="G9"/>
  <c r="G13" s="1"/>
  <c r="G42" l="1"/>
  <c r="E43"/>
  <c r="D44"/>
  <c r="G44"/>
  <c r="F42"/>
  <c r="D43"/>
  <c r="G43"/>
  <c r="F44"/>
  <c r="E42"/>
  <c r="F43"/>
  <c r="E44"/>
  <c r="D42"/>
  <c r="D23"/>
  <c r="E37" l="1"/>
  <c r="D37"/>
  <c r="K37" l="1"/>
  <c r="O37"/>
  <c r="S37"/>
  <c r="P37" l="1"/>
  <c r="N37"/>
  <c r="F37"/>
  <c r="J37"/>
  <c r="M37"/>
  <c r="I37"/>
  <c r="R37"/>
  <c r="L37"/>
  <c r="Q37"/>
  <c r="H37"/>
  <c r="G37"/>
</calcChain>
</file>

<file path=xl/sharedStrings.xml><?xml version="1.0" encoding="utf-8"?>
<sst xmlns="http://schemas.openxmlformats.org/spreadsheetml/2006/main" count="81" uniqueCount="55">
  <si>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</si>
  <si>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</si>
  <si>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</si>
  <si>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</si>
  <si>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</si>
  <si>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</si>
  <si>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</si>
  <si>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</si>
  <si>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</si>
  <si>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</si>
  <si>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</si>
  <si>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</si>
  <si>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</si>
  <si>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</si>
  <si>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</si>
  <si>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</si>
  <si>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</si>
  <si>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</si>
  <si>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</si>
  <si>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</si>
  <si>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</si>
  <si>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</si>
  <si>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</si>
  <si>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</si>
  <si>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</si>
  <si>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</si>
  <si>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</si>
  <si>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</si>
  <si>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</si>
  <si>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</si>
  <si>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</si>
  <si>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</si>
  <si>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</si>
  <si>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</si>
  <si>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</si>
  <si>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</si>
  <si>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</si>
  <si>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</si>
  <si>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POOL BUS</t>
  </si>
  <si>
    <t>Jumlah armada/hari</t>
  </si>
  <si>
    <t>Jumlah penumpang/hari/armada</t>
  </si>
  <si>
    <t>Pendapatan/hari</t>
  </si>
  <si>
    <t>Tarif (rata2)</t>
  </si>
  <si>
    <t>PO BUS</t>
  </si>
  <si>
    <t>biaya tambahan (BBM, suku cadang dll)</t>
  </si>
  <si>
    <t>Tarif</t>
  </si>
  <si>
    <t>Pendapatan terminal/hari</t>
  </si>
  <si>
    <t xml:space="preserve">Harus diketahui berapa biaya retribusi setiap angkutan yang diberikan ke terminal/pendapatan terminal itu sendiri bukan pendapatan setiap angkutan </t>
  </si>
  <si>
    <t>TERMINAL</t>
  </si>
  <si>
    <t>AKAP (dari berbagai PO)</t>
  </si>
  <si>
    <r>
      <t xml:space="preserve">Asumsi tiap PO = </t>
    </r>
    <r>
      <rPr>
        <b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>bus di tiap terminal</t>
    </r>
  </si>
  <si>
    <t>Pendapatan/hari PO</t>
  </si>
  <si>
    <t>(terdampak sebesar 20% dari pendapatan</t>
  </si>
  <si>
    <t>kehilangan pendapatan yang digunakan dalam perhitungan adalah penurunan pendapat yang dialami, bukan kehilangan pendapat sepenuhnya (penurunan yang terjadi diasumsikan sebesar 60%)</t>
  </si>
  <si>
    <t>2.8 jt suku cadang/servis dsb + 200 bbm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</si>
</sst>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/>
    <xf numFmtId="0" fontId="3" fillId="0" borderId="0" xfId="1" applyFont="1" applyFill="1" applyBorder="1"/>
    <xf numFmtId="0" fontId="0" fillId="0" borderId="0" xfId="0" applyAlignment="1">
      <alignment horizontal="center"/>
    </xf>
    <xf numFmtId="3" fontId="0" fillId="0" borderId="0" xfId="0" applyNumberFormat="1"/>
    <xf numFmtId="0" fontId="3" fillId="0" borderId="0" xfId="1" applyFont="1" applyFill="1" applyBorder="1" applyAlignment="1">
      <alignment horizontal="center"/>
    </xf>
    <xf numFmtId="164" fontId="3" fillId="0" borderId="2" xfId="2" applyNumberFormat="1" applyFont="1" applyFill="1" applyBorder="1"/>
    <xf numFmtId="0" fontId="3" fillId="0" borderId="2" xfId="1" applyFont="1" applyFill="1" applyBorder="1" applyAlignment="1">
      <alignment wrapText="1"/>
    </xf>
    <xf numFmtId="0" fontId="5" fillId="0" borderId="0" xfId="0" applyFont="1"/>
    <xf numFmtId="3" fontId="5" fillId="0" borderId="0" xfId="0" applyNumberFormat="1" applyFont="1"/>
    <xf numFmtId="3" fontId="0" fillId="0" borderId="0" xfId="0" applyNumberFormat="1" applyFont="1"/>
    <xf numFmtId="0" fontId="0" fillId="0" borderId="0" xfId="0" applyFont="1"/>
    <xf numFmtId="164" fontId="3" fillId="0" borderId="0" xfId="2" applyNumberFormat="1" applyFont="1" applyFill="1" applyBorder="1"/>
    <xf numFmtId="0" fontId="3" fillId="0" borderId="0" xfId="1" applyFont="1" applyFill="1" applyBorder="1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3"/>
  <sheetViews>
    <sheetView tabSelected="1" topLeftCell="A22" workbookViewId="0">
      <selection activeCell="I42" sqref="I42"/>
    </sheetView>
  </sheetViews>
  <sheetFormatPr defaultRowHeight="15"/>
  <cols>
    <col min="2" max="2" width="5.85546875" customWidth="1"/>
    <col min="3" max="3" width="32.7109375" bestFit="1" customWidth="1"/>
    <col min="4" max="6" width="14.28515625" bestFit="1" customWidth="1"/>
    <col min="7" max="7" width="13.5703125" bestFit="1" customWidth="1"/>
    <col min="8" max="8" width="18.85546875" customWidth="1"/>
    <col min="9" max="9" width="22.5703125" customWidth="1"/>
    <col min="10" max="10" width="14.42578125" bestFit="1" customWidth="1"/>
    <col min="11" max="11" width="12.5703125" bestFit="1" customWidth="1"/>
    <col min="12" max="12" width="13.5703125" bestFit="1" customWidth="1"/>
    <col min="13" max="13" width="12.5703125" bestFit="1" customWidth="1"/>
    <col min="14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14" t="s">
        <v>43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1:19">
      <c r="A4" s="2"/>
    </row>
    <row r="5" spans="1:19">
      <c r="A5" s="1"/>
      <c r="B5" s="2" t="s">
        <v>34</v>
      </c>
      <c r="C5" s="1"/>
      <c r="D5" s="1"/>
      <c r="E5" s="1"/>
      <c r="F5" s="1"/>
      <c r="G5" s="1"/>
      <c r="H5" s="1"/>
    </row>
    <row r="6" spans="1:19">
      <c r="A6" s="1"/>
      <c r="B6" s="3" t="s">
        <v>35</v>
      </c>
      <c r="C6" s="1"/>
      <c r="D6" s="1"/>
      <c r="E6" s="1"/>
      <c r="F6" s="1"/>
      <c r="G6" s="1"/>
      <c r="H6" s="1"/>
    </row>
    <row r="7" spans="1:19">
      <c r="A7" s="1"/>
    </row>
    <row r="8" spans="1:19">
      <c r="A8" s="1"/>
      <c r="B8" s="5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5" t="s">
        <v>11</v>
      </c>
      <c r="H8" s="5" t="s">
        <v>12</v>
      </c>
    </row>
    <row r="9" spans="1:19" ht="24.75">
      <c r="A9" s="1"/>
      <c r="B9" s="11">
        <v>1</v>
      </c>
      <c r="C9" s="10" t="s">
        <v>36</v>
      </c>
      <c r="D9" s="10">
        <v>30</v>
      </c>
      <c r="E9" s="11" t="s">
        <v>37</v>
      </c>
      <c r="F9" s="19">
        <v>36000000</v>
      </c>
      <c r="G9" s="19">
        <f>D9*F9</f>
        <v>1080000000</v>
      </c>
      <c r="H9" s="20" t="s">
        <v>52</v>
      </c>
    </row>
    <row r="10" spans="1:19">
      <c r="A10" s="1"/>
      <c r="B10" s="11">
        <v>2</v>
      </c>
      <c r="C10" s="10" t="s">
        <v>44</v>
      </c>
      <c r="D10" s="10">
        <v>30</v>
      </c>
      <c r="E10" s="11" t="s">
        <v>37</v>
      </c>
      <c r="F10" s="19">
        <v>3000000</v>
      </c>
      <c r="G10" s="19">
        <f>D10*F10</f>
        <v>90000000</v>
      </c>
      <c r="H10" s="20"/>
      <c r="I10" t="s">
        <v>54</v>
      </c>
    </row>
    <row r="11" spans="1:19">
      <c r="A11" s="1"/>
    </row>
    <row r="12" spans="1:19">
      <c r="A12" s="1"/>
      <c r="B12" s="5" t="s">
        <v>6</v>
      </c>
      <c r="C12" s="5" t="s">
        <v>7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  <c r="J12" s="1"/>
      <c r="K12" s="1"/>
      <c r="L12" s="1"/>
      <c r="M12" s="1"/>
    </row>
    <row r="13" spans="1:19" ht="132.75">
      <c r="A13" s="1"/>
      <c r="B13" s="11">
        <v>1</v>
      </c>
      <c r="C13" s="10" t="s">
        <v>36</v>
      </c>
      <c r="D13" s="10">
        <v>30</v>
      </c>
      <c r="E13" s="11" t="s">
        <v>37</v>
      </c>
      <c r="F13" s="19">
        <v>36000000</v>
      </c>
      <c r="G13" s="19">
        <f>60%*G9</f>
        <v>648000000</v>
      </c>
      <c r="H13" s="20" t="s">
        <v>53</v>
      </c>
    </row>
    <row r="14" spans="1:19">
      <c r="A14" s="1"/>
      <c r="B14" s="11">
        <v>2</v>
      </c>
      <c r="C14" s="10" t="s">
        <v>44</v>
      </c>
      <c r="D14" s="10">
        <v>30</v>
      </c>
      <c r="E14" s="11" t="s">
        <v>37</v>
      </c>
      <c r="F14" s="19">
        <v>3000000</v>
      </c>
      <c r="G14" s="19">
        <f>D14*F14</f>
        <v>90000000</v>
      </c>
      <c r="H14" s="20"/>
    </row>
    <row r="15" spans="1:19">
      <c r="A15" s="1"/>
      <c r="B15" s="18"/>
      <c r="C15" s="15"/>
      <c r="D15" s="15"/>
      <c r="E15" s="18"/>
      <c r="F15" s="25"/>
      <c r="G15" s="25"/>
      <c r="H15" s="26"/>
    </row>
    <row r="16" spans="1:19">
      <c r="A16" s="1"/>
      <c r="B16" s="18"/>
      <c r="C16" s="15"/>
      <c r="D16" s="15"/>
      <c r="E16" s="18"/>
      <c r="F16" s="25"/>
      <c r="G16" s="25"/>
      <c r="H16" s="26"/>
    </row>
    <row r="17" spans="1:14">
      <c r="C17" t="s">
        <v>38</v>
      </c>
      <c r="D17" s="16"/>
      <c r="E17" s="16"/>
      <c r="H17" t="s">
        <v>48</v>
      </c>
    </row>
    <row r="18" spans="1:14">
      <c r="C18" t="s">
        <v>39</v>
      </c>
      <c r="D18" s="22">
        <v>20</v>
      </c>
      <c r="E18" s="17"/>
      <c r="I18" s="16" t="s">
        <v>49</v>
      </c>
      <c r="J18" t="s">
        <v>50</v>
      </c>
    </row>
    <row r="19" spans="1:14">
      <c r="A19" s="3"/>
      <c r="C19" t="s">
        <v>42</v>
      </c>
      <c r="D19" s="17">
        <v>80000</v>
      </c>
      <c r="E19" s="17"/>
      <c r="H19" t="s">
        <v>39</v>
      </c>
      <c r="I19" s="17">
        <v>30</v>
      </c>
      <c r="K19" s="16"/>
    </row>
    <row r="20" spans="1:14">
      <c r="A20" s="1"/>
      <c r="C20" t="s">
        <v>40</v>
      </c>
      <c r="D20" s="17">
        <v>15</v>
      </c>
      <c r="E20" s="17"/>
      <c r="H20" t="s">
        <v>45</v>
      </c>
      <c r="I20" s="17">
        <v>80000</v>
      </c>
      <c r="K20" s="17"/>
    </row>
    <row r="21" spans="1:14">
      <c r="A21" s="1"/>
      <c r="D21" s="17"/>
      <c r="E21" s="17"/>
      <c r="H21" t="s">
        <v>40</v>
      </c>
      <c r="I21" s="17">
        <v>15</v>
      </c>
      <c r="K21" s="17"/>
    </row>
    <row r="22" spans="1:14">
      <c r="A22" s="1"/>
      <c r="D22" s="17"/>
      <c r="E22" s="17"/>
      <c r="H22" t="s">
        <v>41</v>
      </c>
      <c r="I22" s="17">
        <f>I19*I20*I21</f>
        <v>36000000</v>
      </c>
      <c r="K22" s="17"/>
    </row>
    <row r="23" spans="1:14">
      <c r="A23" s="1"/>
      <c r="C23" s="21" t="s">
        <v>51</v>
      </c>
      <c r="D23" s="22">
        <f>D18*D19*D20</f>
        <v>24000000</v>
      </c>
      <c r="E23" s="17"/>
      <c r="H23" s="24" t="s">
        <v>46</v>
      </c>
      <c r="I23" s="23">
        <f>10%*I22</f>
        <v>3600000</v>
      </c>
      <c r="K23" s="17"/>
      <c r="L23" s="17"/>
    </row>
    <row r="24" spans="1:14">
      <c r="A24" s="1"/>
      <c r="D24" s="17"/>
      <c r="E24" s="17"/>
      <c r="H24" s="21" t="s">
        <v>51</v>
      </c>
      <c r="I24" s="22">
        <f>I22/3</f>
        <v>12000000</v>
      </c>
      <c r="K24" s="22"/>
      <c r="L24" s="22"/>
      <c r="M24" s="21"/>
      <c r="N24" s="22"/>
    </row>
    <row r="25" spans="1:14">
      <c r="A25" s="1"/>
      <c r="E25" s="17"/>
      <c r="F25" s="17"/>
      <c r="J25" s="17"/>
      <c r="K25" s="17"/>
      <c r="L25" s="17"/>
    </row>
    <row r="26" spans="1:14">
      <c r="A26" s="1"/>
      <c r="D26" s="17"/>
      <c r="E26" s="17"/>
      <c r="F26" s="17"/>
      <c r="H26" t="s">
        <v>47</v>
      </c>
    </row>
    <row r="27" spans="1:14">
      <c r="A27" s="1"/>
    </row>
    <row r="28" spans="1:14">
      <c r="A28" s="1"/>
      <c r="C28" s="2" t="s">
        <v>0</v>
      </c>
      <c r="D28" s="1"/>
      <c r="E28" s="1"/>
      <c r="F28" s="1"/>
      <c r="G28" s="1"/>
    </row>
    <row r="29" spans="1:14">
      <c r="A29" s="1"/>
      <c r="C29" s="27" t="s">
        <v>43</v>
      </c>
      <c r="D29" s="4" t="s">
        <v>2</v>
      </c>
      <c r="E29" s="4" t="s">
        <v>3</v>
      </c>
      <c r="F29" s="4" t="s">
        <v>4</v>
      </c>
      <c r="G29" s="4" t="s">
        <v>5</v>
      </c>
    </row>
    <row r="30" spans="1:14">
      <c r="A30" s="1"/>
      <c r="B30" s="1"/>
      <c r="C30" s="28"/>
      <c r="D30" s="4">
        <v>1</v>
      </c>
      <c r="E30" s="4">
        <v>2</v>
      </c>
      <c r="F30" s="4">
        <v>4</v>
      </c>
      <c r="G30" s="4">
        <v>10</v>
      </c>
    </row>
    <row r="31" spans="1:14">
      <c r="A31" s="1"/>
      <c r="B31" s="1"/>
      <c r="C31" s="6" t="s">
        <v>13</v>
      </c>
      <c r="D31" s="8"/>
      <c r="E31" s="8"/>
      <c r="F31" s="8"/>
      <c r="G31" s="8"/>
    </row>
    <row r="32" spans="1:14">
      <c r="A32" s="1"/>
      <c r="C32" s="6" t="s">
        <v>14</v>
      </c>
      <c r="D32" s="7"/>
      <c r="E32" s="8"/>
      <c r="F32" s="8"/>
      <c r="G32" s="8"/>
    </row>
    <row r="33" spans="1:19">
      <c r="A33" s="1"/>
      <c r="B33" s="1"/>
      <c r="C33" s="6" t="s">
        <v>15</v>
      </c>
      <c r="D33" s="7"/>
      <c r="E33" s="7"/>
      <c r="F33" s="7"/>
      <c r="G33" s="7"/>
    </row>
    <row r="34" spans="1:19">
      <c r="A34" s="1"/>
      <c r="B34" s="1"/>
      <c r="C34" s="6" t="s">
        <v>16</v>
      </c>
      <c r="D34" s="7"/>
      <c r="E34" s="7"/>
      <c r="F34" s="7"/>
      <c r="G34" s="7"/>
    </row>
    <row r="35" spans="1:19">
      <c r="A35" s="1"/>
      <c r="B35" s="1"/>
      <c r="C35" s="1"/>
      <c r="D35" s="1"/>
      <c r="E35" s="1"/>
      <c r="F35" s="1"/>
      <c r="G35" s="1"/>
    </row>
    <row r="36" spans="1:19">
      <c r="A36" s="1"/>
      <c r="B36" s="1"/>
      <c r="C36" s="12" t="s">
        <v>17</v>
      </c>
      <c r="D36" s="9" t="s">
        <v>18</v>
      </c>
      <c r="E36" s="9" t="s">
        <v>19</v>
      </c>
      <c r="F36" s="9" t="s">
        <v>20</v>
      </c>
      <c r="G36" s="9" t="s">
        <v>21</v>
      </c>
      <c r="H36" s="9" t="s">
        <v>22</v>
      </c>
      <c r="I36" s="9" t="s">
        <v>23</v>
      </c>
      <c r="J36" s="9" t="s">
        <v>24</v>
      </c>
      <c r="K36" s="9" t="s">
        <v>25</v>
      </c>
      <c r="L36" s="9" t="s">
        <v>26</v>
      </c>
      <c r="M36" s="9" t="s">
        <v>27</v>
      </c>
      <c r="N36" s="9" t="s">
        <v>28</v>
      </c>
      <c r="O36" s="9" t="s">
        <v>29</v>
      </c>
      <c r="P36" s="9" t="s">
        <v>30</v>
      </c>
      <c r="Q36" s="9" t="s">
        <v>31</v>
      </c>
      <c r="R36" s="9" t="s">
        <v>32</v>
      </c>
      <c r="S36" s="9" t="s">
        <v>33</v>
      </c>
    </row>
    <row r="37" spans="1:19">
      <c r="A37" s="3"/>
      <c r="B37" s="1"/>
      <c r="C37" s="12" t="s">
        <v>43</v>
      </c>
      <c r="D37" s="13">
        <f>D31+D42</f>
        <v>738000000</v>
      </c>
      <c r="E37" s="13">
        <f>D32+D43</f>
        <v>738000000</v>
      </c>
      <c r="F37" s="13">
        <f>D33+D44</f>
        <v>738000000</v>
      </c>
      <c r="G37" s="13">
        <f>D34+D45</f>
        <v>0</v>
      </c>
      <c r="H37" s="13">
        <f>E31+E42</f>
        <v>774900000</v>
      </c>
      <c r="I37" s="13">
        <f>E32+E43</f>
        <v>774900000</v>
      </c>
      <c r="J37" s="13">
        <f>E33+E44</f>
        <v>774900000</v>
      </c>
      <c r="K37" s="13">
        <f>E34+E45</f>
        <v>0</v>
      </c>
      <c r="L37" s="13">
        <f>F31+F42</f>
        <v>922500000</v>
      </c>
      <c r="M37" s="13">
        <f>F32+F43</f>
        <v>922500000</v>
      </c>
      <c r="N37" s="13">
        <f>F33+F44</f>
        <v>922500000</v>
      </c>
      <c r="O37" s="13">
        <f>F34+F45</f>
        <v>0</v>
      </c>
      <c r="P37" s="13">
        <f>G31+G42</f>
        <v>1070100000</v>
      </c>
      <c r="Q37" s="13">
        <f>G32+G43</f>
        <v>1070100000</v>
      </c>
      <c r="R37" s="13">
        <f>G33+G44</f>
        <v>1070100000</v>
      </c>
      <c r="S37" s="13">
        <f>G34+G45</f>
        <v>0</v>
      </c>
    </row>
    <row r="38" spans="1:19">
      <c r="B38" s="1"/>
    </row>
    <row r="39" spans="1:19">
      <c r="B39" s="1"/>
      <c r="C39" s="2" t="s">
        <v>1</v>
      </c>
      <c r="D39" s="1"/>
      <c r="E39" s="1"/>
      <c r="F39" s="1"/>
      <c r="G39" s="1"/>
    </row>
    <row r="40" spans="1:19">
      <c r="B40" s="1"/>
      <c r="C40" s="27" t="s">
        <v>43</v>
      </c>
      <c r="D40" s="4" t="s">
        <v>2</v>
      </c>
      <c r="E40" s="4" t="s">
        <v>3</v>
      </c>
      <c r="F40" s="4" t="s">
        <v>4</v>
      </c>
      <c r="G40" s="4" t="s">
        <v>5</v>
      </c>
    </row>
    <row r="41" spans="1:19">
      <c r="B41" s="1"/>
      <c r="C41" s="28"/>
      <c r="D41" s="4">
        <v>1</v>
      </c>
      <c r="E41" s="4">
        <v>2</v>
      </c>
      <c r="F41" s="4">
        <v>6</v>
      </c>
      <c r="G41" s="4">
        <v>10</v>
      </c>
    </row>
    <row r="42" spans="1:19">
      <c r="B42" s="1"/>
      <c r="C42" s="6" t="s">
        <v>13</v>
      </c>
      <c r="D42" s="8">
        <f>$G$13+$G$14</f>
        <v>738000000</v>
      </c>
      <c r="E42" s="8">
        <f>($G$13+$G$14)+(5%*($G$13+$G$14))</f>
        <v>774900000</v>
      </c>
      <c r="F42" s="8">
        <f>($G$13+$G$14)+(25%*($G$13+$G$14))</f>
        <v>922500000</v>
      </c>
      <c r="G42" s="8">
        <f>($G$13+$G$14)+(45%*($G$13+$G$14))</f>
        <v>1070100000</v>
      </c>
    </row>
    <row r="43" spans="1:19">
      <c r="C43" s="6" t="s">
        <v>14</v>
      </c>
      <c r="D43" s="8">
        <f t="shared" ref="D43:D44" si="0">$G$13+$G$14</f>
        <v>738000000</v>
      </c>
      <c r="E43" s="8">
        <f t="shared" ref="E43:E44" si="1">($G$13+$G$14)+(5%*($G$13+$G$14))</f>
        <v>774900000</v>
      </c>
      <c r="F43" s="8">
        <f t="shared" ref="F43:F44" si="2">($G$13+$G$14)+(25%*($G$13+$G$14))</f>
        <v>922500000</v>
      </c>
      <c r="G43" s="8">
        <f t="shared" ref="G43:G44" si="3">($G$13+$G$14)+(45%*($G$13+$G$14))</f>
        <v>1070100000</v>
      </c>
    </row>
    <row r="44" spans="1:19">
      <c r="C44" s="6" t="s">
        <v>15</v>
      </c>
      <c r="D44" s="8">
        <f t="shared" si="0"/>
        <v>738000000</v>
      </c>
      <c r="E44" s="8">
        <f t="shared" si="1"/>
        <v>774900000</v>
      </c>
      <c r="F44" s="8">
        <f t="shared" si="2"/>
        <v>922500000</v>
      </c>
      <c r="G44" s="8">
        <f t="shared" si="3"/>
        <v>1070100000</v>
      </c>
    </row>
    <row r="45" spans="1:19">
      <c r="C45" s="6" t="s">
        <v>16</v>
      </c>
      <c r="D45" s="8"/>
      <c r="E45" s="8"/>
      <c r="F45" s="8"/>
      <c r="G45" s="8"/>
    </row>
    <row r="47" spans="1:19">
      <c r="A47" s="1"/>
    </row>
    <row r="48" spans="1:19">
      <c r="A48" s="1"/>
    </row>
    <row r="49" spans="1:6">
      <c r="A49" s="1"/>
    </row>
    <row r="50" spans="1:6">
      <c r="A50" s="1"/>
      <c r="C50" s="2"/>
      <c r="D50" s="1"/>
      <c r="E50" s="1"/>
      <c r="F50" s="1"/>
    </row>
    <row r="51" spans="1:6">
      <c r="A51" s="1"/>
    </row>
    <row r="52" spans="1:6">
      <c r="A52" s="1"/>
      <c r="B52" s="1"/>
    </row>
    <row r="53" spans="1:6">
      <c r="A53" s="1"/>
      <c r="B53" s="1"/>
    </row>
    <row r="54" spans="1:6">
      <c r="A54" s="1"/>
      <c r="B54" s="1"/>
    </row>
    <row r="55" spans="1:6">
      <c r="A55" s="1"/>
      <c r="B55" s="1"/>
    </row>
    <row r="56" spans="1:6">
      <c r="A56" s="1"/>
      <c r="B56" s="1"/>
    </row>
    <row r="57" spans="1:6">
      <c r="A57" s="1"/>
      <c r="B57" s="1"/>
    </row>
    <row r="58" spans="1:6">
      <c r="A58" s="1"/>
    </row>
    <row r="59" spans="1:6">
      <c r="A59" s="1"/>
    </row>
    <row r="60" spans="1:6">
      <c r="A60" s="1"/>
    </row>
    <row r="61" spans="1:6">
      <c r="A61" s="3"/>
      <c r="C61" s="1"/>
      <c r="D61" s="1"/>
      <c r="E61" s="1"/>
      <c r="F61" s="1"/>
    </row>
    <row r="62" spans="1:6">
      <c r="A62" s="1"/>
      <c r="C62" s="1"/>
      <c r="D62" s="1"/>
      <c r="E62" s="1"/>
      <c r="F62" s="1"/>
    </row>
    <row r="63" spans="1:6">
      <c r="A63" s="1"/>
      <c r="C63" s="1"/>
      <c r="D63" s="1"/>
      <c r="E63" s="1"/>
      <c r="F63" s="1"/>
    </row>
    <row r="64" spans="1:6">
      <c r="A64" s="1"/>
      <c r="C64" s="1"/>
      <c r="D64" s="1"/>
      <c r="E64" s="1"/>
      <c r="F64" s="1"/>
    </row>
    <row r="65" spans="1:2">
      <c r="A65" s="1"/>
    </row>
    <row r="66" spans="1:2">
      <c r="A66" s="1"/>
      <c r="B66" s="1"/>
    </row>
    <row r="67" spans="1:2">
      <c r="B67" s="1"/>
    </row>
    <row r="68" spans="1:2">
      <c r="B68" s="1"/>
    </row>
    <row r="69" spans="1:2">
      <c r="B69" s="1"/>
    </row>
    <row r="70" spans="1:2">
      <c r="B70" s="1"/>
    </row>
    <row r="71" spans="1:2">
      <c r="B71" s="1"/>
    </row>
    <row r="123" spans="4:6">
      <c r="D123" s="17"/>
      <c r="E123" s="17"/>
      <c r="F123" s="17"/>
    </row>
  </sheetData>
  <mergeCells count="2">
    <mergeCell ref="C29:C30"/>
    <mergeCell ref="C40:C4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Matriks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2015-11-18T09:31:49Z</dcterms:modified>
</cp:coreProperties>
</file>