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19575" windowHeight="73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25" i="1"/>
  <c r="M24"/>
  <c r="M23"/>
  <c r="L24"/>
  <c r="L25"/>
  <c r="K25"/>
  <c r="K24"/>
  <c r="L23"/>
  <c r="K23"/>
  <c r="G31"/>
  <c r="N35"/>
  <c r="N36"/>
  <c r="N34"/>
  <c r="M35"/>
  <c r="M36"/>
  <c r="M34"/>
  <c r="L35"/>
  <c r="L36"/>
  <c r="L34"/>
  <c r="G33"/>
  <c r="G34"/>
  <c r="G32"/>
  <c r="G38"/>
  <c r="G39"/>
  <c r="G41"/>
  <c r="G42"/>
  <c r="G43"/>
  <c r="G30" l="1"/>
  <c r="B289" i="2"/>
  <c r="B288"/>
  <c r="B287"/>
  <c r="F14" i="1"/>
  <c r="G14" s="1"/>
  <c r="F15"/>
  <c r="G15" s="1"/>
  <c r="F13"/>
  <c r="G13" s="1"/>
  <c r="G11"/>
  <c r="G23"/>
  <c r="G22"/>
  <c r="G21"/>
  <c r="G19"/>
  <c r="G18"/>
  <c r="G10"/>
  <c r="G9"/>
  <c r="G65"/>
  <c r="G64"/>
  <c r="G63"/>
  <c r="G61"/>
  <c r="G60"/>
  <c r="G54"/>
  <c r="G53"/>
  <c r="N23" l="1"/>
  <c r="N24"/>
  <c r="N25"/>
  <c r="K36"/>
  <c r="K35"/>
  <c r="K34"/>
  <c r="R29" l="1"/>
  <c r="V29"/>
  <c r="Z29"/>
  <c r="T29" l="1"/>
  <c r="X29"/>
  <c r="Y29"/>
  <c r="W29"/>
  <c r="Q29"/>
  <c r="M29"/>
  <c r="S29"/>
  <c r="U29"/>
  <c r="K29"/>
  <c r="O29"/>
  <c r="P29"/>
  <c r="L29"/>
  <c r="N29"/>
</calcChain>
</file>

<file path=xl/sharedStrings.xml><?xml version="1.0" encoding="utf-8"?>
<sst xmlns="http://schemas.openxmlformats.org/spreadsheetml/2006/main" count="746" uniqueCount="449">
  <si>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</si>
  <si>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</si>
  <si>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</si>
  <si>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</si>
  <si>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</si>
  <si>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</si>
  <si>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</si>
  <si>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</si>
  <si>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</si>
  <si>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</si>
  <si>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</si>
  <si>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</si>
  <si>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</si>
  <si>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</si>
  <si>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</si>
  <si>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</si>
  <si>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</si>
  <si>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</si>
  <si>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</si>
  <si>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</si>
  <si>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</si>
  <si>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</si>
  <si>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</si>
  <si>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</si>
  <si>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</si>
  <si>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</si>
  <si>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</si>
  <si>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</si>
  <si>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</si>
  <si>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</si>
  <si>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</si>
  <si>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</si>
  <si>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</si>
  <si>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</si>
  <si>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</si>
  <si>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</si>
  <si>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</si>
  <si>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</si>
  <si>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kehilangan pendapatan</t>
  </si>
  <si>
    <t>hari</t>
  </si>
  <si>
    <t>kebersihan</t>
  </si>
  <si>
    <t>properti hilang/tak terpakai</t>
  </si>
  <si>
    <t>properti rusak/biaya servis</t>
  </si>
  <si>
    <t>kerusakan bangunan</t>
  </si>
  <si>
    <t>Bh</t>
  </si>
  <si>
    <t>cat tembok</t>
  </si>
  <si>
    <t>cat dasar/penutup</t>
  </si>
  <si>
    <t xml:space="preserve">kg </t>
  </si>
  <si>
    <t>rol cat</t>
  </si>
  <si>
    <t>pekerja</t>
  </si>
  <si>
    <t>Oh</t>
  </si>
  <si>
    <t>mulai durasi 5-8 hari</t>
  </si>
  <si>
    <t>mulai durasi &gt; 8 hari</t>
  </si>
  <si>
    <t>mulai 71-150 dgn durasi mulai 5-8 hari</t>
  </si>
  <si>
    <t>lantai keramik</t>
  </si>
  <si>
    <t>keramik</t>
  </si>
  <si>
    <t>m2</t>
  </si>
  <si>
    <t>set</t>
  </si>
  <si>
    <t>mulai 71-150 dgn durasi mulai &gt;8 hari</t>
  </si>
  <si>
    <t>toilet</t>
  </si>
  <si>
    <t>gantungan</t>
  </si>
  <si>
    <t>mulai kedalaman 71-150 cm &amp; durasi &gt; 8 hari</t>
  </si>
  <si>
    <t>tempat sampah</t>
  </si>
  <si>
    <t>kloset</t>
  </si>
  <si>
    <t>mulai 71-150 cm &amp; durasi 5-8 hari</t>
  </si>
  <si>
    <t>kursi pelayanan</t>
  </si>
  <si>
    <t>RESTORAN</t>
  </si>
  <si>
    <t>ruang makan</t>
  </si>
  <si>
    <t>RUMAH MAKAN TRIO</t>
  </si>
  <si>
    <t>RM KELAPA GADING</t>
  </si>
  <si>
    <t>RM SUNARYO</t>
  </si>
  <si>
    <t>RM.OBONK</t>
  </si>
  <si>
    <t>RM.PADANG SAHABAT KITO</t>
  </si>
  <si>
    <t>RM RIUNG TEND</t>
  </si>
  <si>
    <t>RM .IKAN BAKAR BANYUWANGI</t>
  </si>
  <si>
    <t>HOKA HOKA BENTO</t>
  </si>
  <si>
    <t>RM. AMPERA / WILOAN</t>
  </si>
  <si>
    <t>NURSAWI (WARUNG NASI)</t>
  </si>
  <si>
    <t>MOH KHAMID (WARUNG NASI)</t>
  </si>
  <si>
    <t>PIZZA HUT/ABDUL ROSYID FADIL</t>
  </si>
  <si>
    <t>PT HANDAYANI PRIMA/ RESTORANT</t>
  </si>
  <si>
    <t>RESTORAN SURYA/MUCHLIS</t>
  </si>
  <si>
    <t>SUYANTO HADI / WARUNG NASI</t>
  </si>
  <si>
    <t>DJOHAN / IDAMAN CAFE</t>
  </si>
  <si>
    <t>NASRUL/ WARUNG NASI</t>
  </si>
  <si>
    <t>MAMAN S/ WARUNG NASI</t>
  </si>
  <si>
    <t>H. SAPTARI/ WARUNG NASI</t>
  </si>
  <si>
    <t>TITI/ WARUNG NASI</t>
  </si>
  <si>
    <t>H.M. ZEYN MANAF/ WARUNG NASI PADANG</t>
  </si>
  <si>
    <t>JTA SIANIPAR, DRS/ CAFE &amp; RESTO</t>
  </si>
  <si>
    <t>CAFE SARONGGE</t>
  </si>
  <si>
    <t>OKDA PARINA / WARUNG NASI</t>
  </si>
  <si>
    <t>SUMIATY UTOMO / MC CAFETARIA SWALAYAN</t>
  </si>
  <si>
    <t>PARAHIANGAN BAR</t>
  </si>
  <si>
    <t>RM DJUHDI</t>
  </si>
  <si>
    <t>RM ZEN KONTJIK</t>
  </si>
  <si>
    <t>RM NIKMAT</t>
  </si>
  <si>
    <t>RM CIPTA RASA</t>
  </si>
  <si>
    <t>RM SEMARANG</t>
  </si>
  <si>
    <t>RM LANI</t>
  </si>
  <si>
    <t>RM TARUNA JAYA</t>
  </si>
  <si>
    <t>RM STEAK-41</t>
  </si>
  <si>
    <t>RM LAMONGAN</t>
  </si>
  <si>
    <t>RM SATRIO WIBOWO</t>
  </si>
  <si>
    <t>RESTAURANT KIKUGAWA</t>
  </si>
  <si>
    <t>RM SOENARDJO DANOEDININGRAT</t>
  </si>
  <si>
    <t>RM HARYANTO</t>
  </si>
  <si>
    <t>RM SUTARYO</t>
  </si>
  <si>
    <t>RM MUHAYAR</t>
  </si>
  <si>
    <t>RM CAHAYA KOTA</t>
  </si>
  <si>
    <t>RESTAURANT AL-SAFEER</t>
  </si>
  <si>
    <t>RM SUMIJARTA</t>
  </si>
  <si>
    <t>RM MAKMUR</t>
  </si>
  <si>
    <t>KUSMAN (WARUNG NASI 908)</t>
  </si>
  <si>
    <t>RUMAH MAKAN</t>
  </si>
  <si>
    <t>TEGUH PRAMUDITO / WARUNG NASI</t>
  </si>
  <si>
    <t>CAFE KSC - 17 / SUKIMAN RAHADJA</t>
  </si>
  <si>
    <t>SUKAMTO / RESTORAN NI HAO</t>
  </si>
  <si>
    <t>RESTAURANT  SHANGRILA</t>
  </si>
  <si>
    <t>RM PAK KARIM</t>
  </si>
  <si>
    <t>SASTRO HENDRAWAN ONGKO W/GUBIN RESTORAN</t>
  </si>
  <si>
    <t>RESTORAN SANUR FOKING</t>
  </si>
  <si>
    <t>RESTORAN YIYANG</t>
  </si>
  <si>
    <t>BAR</t>
  </si>
  <si>
    <t>TUNGGUL S.P. HUTAURUK/RESTORAN</t>
  </si>
  <si>
    <t>BUNTORO KURNIAWAN/RESTORAN</t>
  </si>
  <si>
    <t>RESTORAN SOP BUNTUT DARMO""</t>
  </si>
  <si>
    <t>NVPD SOEDARPO COR/RESTORAN IBU</t>
  </si>
  <si>
    <t>RM.SINAR BUNDA</t>
  </si>
  <si>
    <t>RM SARI KURING</t>
  </si>
  <si>
    <t>HADI / RESTORANT HAKA</t>
  </si>
  <si>
    <t>RUSLI LOHISTO / NEW TAWANG RESTORANT</t>
  </si>
  <si>
    <t>TEDDY ADIWIDJAYA LIYEN RESTORANT</t>
  </si>
  <si>
    <t>RESTORAN SANUR/ ADNAH BUYUNG NASUTION S</t>
  </si>
  <si>
    <t>RM.PECENONGAN</t>
  </si>
  <si>
    <t>BAKERY</t>
  </si>
  <si>
    <t>PIZZA HUT</t>
  </si>
  <si>
    <t>RESTORAN C SENTRAL</t>
  </si>
  <si>
    <t>UKARYA SUDARMAN / WARUNG NASI</t>
  </si>
  <si>
    <t>RM .BAKMI AYAM ALUKK</t>
  </si>
  <si>
    <t>RM. SOEKOCO</t>
  </si>
  <si>
    <t>RM PERRY H JOSOHADISOEJO</t>
  </si>
  <si>
    <t>RESTAURANT DINGDING FENG</t>
  </si>
  <si>
    <t>KANTIL / WARUNG NASI</t>
  </si>
  <si>
    <t>RM.SHILEY MANDAY</t>
  </si>
  <si>
    <t>SALAM BIN JANOM/RESTORAN</t>
  </si>
  <si>
    <t>RM SUDJONO RESPATI</t>
  </si>
  <si>
    <t>PT TKBI/ APOLO RESTORAN</t>
  </si>
  <si>
    <t>RUMAH MAKAN DAMAI</t>
  </si>
  <si>
    <t>RM DAPUR KURING</t>
  </si>
  <si>
    <t>RUMAH MAKAN PADANG</t>
  </si>
  <si>
    <t>PLAZA WAY BOOKSTORE, CAFE</t>
  </si>
  <si>
    <t>SUKARSIH ANKAWIDJAYA / RESTO &amp; CAFE CHIT</t>
  </si>
  <si>
    <t>RESTAURANT SHABU - DIMSUM</t>
  </si>
  <si>
    <t>HARIANTO / RESTORAN GOWAGYO STEAK</t>
  </si>
  <si>
    <t>KOHAR / CAFE SIANG MALAM</t>
  </si>
  <si>
    <t>RESTORAN SEDERHANA</t>
  </si>
  <si>
    <t>KFC ( RESTORAN )</t>
  </si>
  <si>
    <t>RM. LAHAP</t>
  </si>
  <si>
    <t>POINT CAFE</t>
  </si>
  <si>
    <t>RM. WONG TEGAL</t>
  </si>
  <si>
    <t>RM. KARYA JAYA</t>
  </si>
  <si>
    <t>RESTORAN CHEZ INGRID</t>
  </si>
  <si>
    <t>ULIAN SIREGAR/ SENTRAL RESTORAN</t>
  </si>
  <si>
    <t>RUMAH MAKAN ASIA/RUMAH KOSONG</t>
  </si>
  <si>
    <t>ANY ROHANA (RESTORAN CAHAYA BARU)</t>
  </si>
  <si>
    <t>PT BANK PELITA/RESTORAN QUIN BANDUNG</t>
  </si>
  <si>
    <t>LAI KIM DJIN/RESTORAN CHINA</t>
  </si>
  <si>
    <t>RUMAH MAKAN SAMBALERO</t>
  </si>
  <si>
    <t>JOHARI (WARUNG NASI/WARTEG)</t>
  </si>
  <si>
    <t>TEDDY WOENARTA / RESTORAN GUNUNG MAS</t>
  </si>
  <si>
    <t>RM MURAH MERIAH</t>
  </si>
  <si>
    <t>KUSIMAN SAPUTRA / TOKO (RESTORAN)</t>
  </si>
  <si>
    <t>MIRAWATI L/DELON I (RESTORAN)</t>
  </si>
  <si>
    <t>KUSNADI ANWAR (RESTORAN SEN LIE)</t>
  </si>
  <si>
    <t>ARIF EFFENDI (RESTORAN)</t>
  </si>
  <si>
    <t>TJUNG SIE FA (WARUNG NASI)</t>
  </si>
  <si>
    <t>SUDARMO KISTO (WARUNG NASI)</t>
  </si>
  <si>
    <t>SOEWANTO WIDJOJO (WARUNG NASI)</t>
  </si>
  <si>
    <t>SALAM (RESTORAN/BASE CAME SIOMAY)</t>
  </si>
  <si>
    <t>SALEH (WARUNG NASI)</t>
  </si>
  <si>
    <t>HENDRIK JUDIO (RESTORAN)</t>
  </si>
  <si>
    <t>MELIANA HANDAYA (RESTORAN AYAM KUKUK)</t>
  </si>
  <si>
    <t>KOK SUWANDI (RESTORAN YUMMY SISHI)</t>
  </si>
  <si>
    <t>MULIJANTO HALIM (SUN FLOWER BAKERY PASTR</t>
  </si>
  <si>
    <t>ALBERT KUMALA (WARUNG NASI)</t>
  </si>
  <si>
    <t>RUMAH MAKAN / BAKMIE</t>
  </si>
  <si>
    <t>ANEKA SOTO RESTORAN / WTC</t>
  </si>
  <si>
    <t>KAUMEN BAMBANG /SUISSE BAKERY</t>
  </si>
  <si>
    <t>JOPY IRAWAN/ BERLIAN BAR &amp; KARAOKE</t>
  </si>
  <si>
    <t>EDI DANA SUMARTO GUNAWAN/ KARTIKA BAR</t>
  </si>
  <si>
    <t>RM. BAKSO TOTAL SOLO</t>
  </si>
  <si>
    <t>RM. HENIS</t>
  </si>
  <si>
    <t>RM. SERUNI</t>
  </si>
  <si>
    <t>MAYASARI BAKERY &amp; CAKE</t>
  </si>
  <si>
    <t>TELLY BAKERY</t>
  </si>
  <si>
    <t>TAMANI CAFE</t>
  </si>
  <si>
    <t>MUSTIKA CITRA RASA PT/ HOLLAND BAKERY</t>
  </si>
  <si>
    <t>DELICIOUS BAKERY</t>
  </si>
  <si>
    <t>FURAMA RESTORAN</t>
  </si>
  <si>
    <t>SIAUW LO YING / RESTORAN</t>
  </si>
  <si>
    <t>RM KARYA MINANG</t>
  </si>
  <si>
    <t>RM. PUSPA MINANG</t>
  </si>
  <si>
    <t>WARUNG NASI / SALIM</t>
  </si>
  <si>
    <t>RM. KARTIKA SARI</t>
  </si>
  <si>
    <t>SURIANI WIRAATMADJA / RESTORAN YOUNG HO</t>
  </si>
  <si>
    <t>IRMA WUNGSO / RESTORAN FAIRY GARDEN</t>
  </si>
  <si>
    <t>RM SINAR LESTARI</t>
  </si>
  <si>
    <t>RESTORAN IMPERIAL</t>
  </si>
  <si>
    <t>RM. HAU CHE</t>
  </si>
  <si>
    <t>RM. SHAN TOU</t>
  </si>
  <si>
    <t>HOLAND BAKERY</t>
  </si>
  <si>
    <t>RM SARI WANGI</t>
  </si>
  <si>
    <t>RM. PADANG</t>
  </si>
  <si>
    <t>IWAN / WARUNG NASI</t>
  </si>
  <si>
    <t>CAFE RM BMS</t>
  </si>
  <si>
    <t>RESTORAN KAMPOENG NELAYAN</t>
  </si>
  <si>
    <t>RM. KAHO</t>
  </si>
  <si>
    <t>RM. PUJASERA/DARMIN</t>
  </si>
  <si>
    <t>DEVINA SUHENDRA,NY/RESTORAN</t>
  </si>
  <si>
    <t>STEVEN GUNAWAN LAU / WARUNG NASI</t>
  </si>
  <si>
    <t>RM ANG CIN</t>
  </si>
  <si>
    <t>PAUL SETIAWAN / RESTORAN TSIM SUM</t>
  </si>
  <si>
    <t>CAPITAL BAKERY AND CAKE</t>
  </si>
  <si>
    <t>CHEN HWA / RESTORAN VEGETARIAN</t>
  </si>
  <si>
    <t>RESTORAN KENCANA / MITRA SEJATI</t>
  </si>
  <si>
    <t>WENI / ANGREK BAR</t>
  </si>
  <si>
    <t>DESY/ WINSTAR BAR</t>
  </si>
  <si>
    <t>LIU HWA / RESTORAN BAKMIE</t>
  </si>
  <si>
    <t>FONGTU RESTORAN</t>
  </si>
  <si>
    <t>ROSIO CAFE TOUR</t>
  </si>
  <si>
    <t>PRIANTO PANDOWO/ HOLLAND BAKERY</t>
  </si>
  <si>
    <t>RM. D. COBEX</t>
  </si>
  <si>
    <t>LAO KNER LIONG/ NINI BAKERY</t>
  </si>
  <si>
    <t>RESTORAN KARANG TIMUR</t>
  </si>
  <si>
    <t>RM MUARA KARANG TIMUR</t>
  </si>
  <si>
    <t>RM.TAMAMI</t>
  </si>
  <si>
    <t>RM KITA</t>
  </si>
  <si>
    <t>ALOHA CAFE</t>
  </si>
  <si>
    <t>BATAVIA CAFE</t>
  </si>
  <si>
    <t>BONA NAULI CAFE</t>
  </si>
  <si>
    <t>TANKER CAFE</t>
  </si>
  <si>
    <t>MORO SENENG CAFE II</t>
  </si>
  <si>
    <t>RM BAJI PAMAI</t>
  </si>
  <si>
    <t>SURYANI (RESTORAN PAMAI)</t>
  </si>
  <si>
    <t>HERMIN SUHARDJOJO / RESTORAN ANEKA</t>
  </si>
  <si>
    <t>ABU BAKAR / BONDIES CAFE (BAKMI AMPERA)</t>
  </si>
  <si>
    <t>TALOGA RESTORAN</t>
  </si>
  <si>
    <t>RM AYAM SUHARTI</t>
  </si>
  <si>
    <t>RM SALERO/ DAWIYAH, HJ.</t>
  </si>
  <si>
    <t>HOLLAND BAKERY</t>
  </si>
  <si>
    <t>IBRAHIM,H.(RESTORAN ABUBA STEAK)</t>
  </si>
  <si>
    <t>HUDAYANAH/ RESTORAN</t>
  </si>
  <si>
    <t>TIENCE SUMARTINIE / RESTORAN BUKIT INDAH</t>
  </si>
  <si>
    <t>STEPHEN ANGSONO / HOLAND BAKERY</t>
  </si>
  <si>
    <t>H. EDI (WARUNG NASI)</t>
  </si>
  <si>
    <t>ACHONG (RESTORAN MANG KABAYAN)</t>
  </si>
  <si>
    <t>RM.SUDIYANTO</t>
  </si>
  <si>
    <t>RM SAROSA PUSPAKUSUMA</t>
  </si>
  <si>
    <t>RM BUDI SASTRID</t>
  </si>
  <si>
    <t>RM SOETARNO TJITROPOESPITO</t>
  </si>
  <si>
    <t>RESTORAN SARI BUNDO</t>
  </si>
  <si>
    <t>AFIFI NASUTION/RESTORAN</t>
  </si>
  <si>
    <t>CAFE MUSIK</t>
  </si>
  <si>
    <t>SUFINI, NY/BALEMANG CAFE</t>
  </si>
  <si>
    <t>BIMALA SUBAGIO, NY./XIAN CAFE</t>
  </si>
  <si>
    <t>SAMUEL DARIUS/RESTORAN MANDALA</t>
  </si>
  <si>
    <t>RESTAURANT D'S PLACE JAKARTA</t>
  </si>
  <si>
    <t>DAE GAMJIB/RESTORANT</t>
  </si>
  <si>
    <t>NANI &amp; KASISKU/RESTORANT</t>
  </si>
  <si>
    <t>GEDUNG PUJASERA</t>
  </si>
  <si>
    <t>SARI KURING RESTORAN</t>
  </si>
  <si>
    <t>VINETH BAKERY</t>
  </si>
  <si>
    <t>HMS MINTAREDJA, SH./RESTORAN</t>
  </si>
  <si>
    <t>SUNDARI ISRANI, NY./RESTORAN</t>
  </si>
  <si>
    <t>RM SARSIDI</t>
  </si>
  <si>
    <t>NANNY BELINDA BASRI/ RESTORAN</t>
  </si>
  <si>
    <t>RM. SLAMET DANUSUDIRDJO</t>
  </si>
  <si>
    <t>RM. ISNST/ PT ASURANSI</t>
  </si>
  <si>
    <t>GREEN CAFE</t>
  </si>
  <si>
    <t>RM. ARIO INDROTJAHYO</t>
  </si>
  <si>
    <t>RESTORAN SELERA KURING</t>
  </si>
  <si>
    <t>CAFE TAMAN SEMANGGI</t>
  </si>
  <si>
    <t>DIMIKA CAFE</t>
  </si>
  <si>
    <t>TAKIGAWA ( RESTORAN JEPANG )</t>
  </si>
  <si>
    <t>SULAIMAN, H. / EL FAJR NET CAFE</t>
  </si>
  <si>
    <t>RUMAH MAKAN SUROSO</t>
  </si>
  <si>
    <t>MARDIAH, H/ WARUNG NASI PADANG</t>
  </si>
  <si>
    <t>MOH UMAR, H/ WARUNG NASI</t>
  </si>
  <si>
    <t>PENTI KUSNIA (RESTO &amp; CAFE)</t>
  </si>
  <si>
    <t>RM PODOK FATMAH / M. TOHIR</t>
  </si>
  <si>
    <t>ABDUL WAHAB / STIEM MOBIL &amp; RESTORAN</t>
  </si>
  <si>
    <t>HANI HANDOKO ( CAFE BASO MUNTILAN )</t>
  </si>
  <si>
    <t>RUMAH MAKAN UNI</t>
  </si>
  <si>
    <t>RUMAH MAKAN RAHAYU</t>
  </si>
  <si>
    <t>BASIR / WARUNG NASI</t>
  </si>
  <si>
    <t>PONCO WISNOTO/ WARUNG NASI</t>
  </si>
  <si>
    <t>BUHARI/ WARUNG NASI</t>
  </si>
  <si>
    <t>RM. BU MUR</t>
  </si>
  <si>
    <t>RM ACONG'S/SOFIYAN, SH</t>
  </si>
  <si>
    <t>H. SURYADI / WARUNG NASI</t>
  </si>
  <si>
    <t>RM LESEHAN BEBEK NGAMUK</t>
  </si>
  <si>
    <t>H HARTONI / WARUNG NASI</t>
  </si>
  <si>
    <t>H IBRAHIM / WARUNG NASI</t>
  </si>
  <si>
    <t>RM. LALA</t>
  </si>
  <si>
    <t>RM. PUTRA MINANG</t>
  </si>
  <si>
    <t>RUMAH MAKAN CONFEST</t>
  </si>
  <si>
    <t>RM. MINANG</t>
  </si>
  <si>
    <t>RISMAN/WARUNG NASI</t>
  </si>
  <si>
    <t>HIRA ABADI/WARUNG NASI</t>
  </si>
  <si>
    <t>ALI ABDULLAH SHAHAB/WARUNG NASI</t>
  </si>
  <si>
    <t>ASMAT SYAIFUL/WARUNG NASI</t>
  </si>
  <si>
    <t>ANDI FIRMAN/WARUNG NASI</t>
  </si>
  <si>
    <t>RM TIGA SERANGKAI</t>
  </si>
  <si>
    <t>RUMAH MAKAN BPK</t>
  </si>
  <si>
    <t>RM. INGIN PULUNG</t>
  </si>
  <si>
    <t>RM. LAPO TAO SIGAOL</t>
  </si>
  <si>
    <t>JUMADI/WARUNG NASI JATIM</t>
  </si>
  <si>
    <t>YUYUNG BUDIANTO/CAFE SISHAILA</t>
  </si>
  <si>
    <t>DJOKO SANYOTO/RESTORAN</t>
  </si>
  <si>
    <t>FAIZAH / WARUNG NASI SEDERHANA</t>
  </si>
  <si>
    <t>AHMAD DUYA / WARUNG NASI</t>
  </si>
  <si>
    <t>AHMAD NASIR / WARUNG NASI</t>
  </si>
  <si>
    <t>RIAN / WARUNG NASI</t>
  </si>
  <si>
    <t>NASRUL ACHMAD, H / WARUNG NASI</t>
  </si>
  <si>
    <t>ANWAR KURNIAWAN/WARUNG NASI</t>
  </si>
  <si>
    <t>TJITRO / WARUNG NASI</t>
  </si>
  <si>
    <t>RM. INTI SARI</t>
  </si>
  <si>
    <t>DAHLAN HARAHAP H / RESTO CAFE &amp; BELLA</t>
  </si>
  <si>
    <t>RUMAH MAKAN SURYA</t>
  </si>
  <si>
    <t>RUMAH MAKAN IBU HAJI</t>
  </si>
  <si>
    <t>RUMAH MAKAN BERINGIN</t>
  </si>
  <si>
    <t>RESTORAN BAKMI LARIS</t>
  </si>
  <si>
    <t>RESTORAN ASRI / PENNI</t>
  </si>
  <si>
    <t>RUMAH MAKAN PADANG IBU KANDUNG</t>
  </si>
  <si>
    <t>STEAK &amp; RIOS</t>
  </si>
  <si>
    <t>SOFYAN (RESTORAN)</t>
  </si>
  <si>
    <t>RESTORAN 99</t>
  </si>
  <si>
    <t>NOVA CAKE BAKERY</t>
  </si>
  <si>
    <t>FANDY SANTOSO / GYLANG LOR 9 SINGAPORE</t>
  </si>
  <si>
    <t>R.M. BASUKI</t>
  </si>
  <si>
    <t>GONDANGDIA</t>
  </si>
  <si>
    <t>CIKINI</t>
  </si>
  <si>
    <t>CIPINANG</t>
  </si>
  <si>
    <t>RAWAMANGUN</t>
  </si>
  <si>
    <t>KEBON MANGGIS</t>
  </si>
  <si>
    <t>PAL MERIEM</t>
  </si>
  <si>
    <t>UTAN KAYU SELATAN</t>
  </si>
  <si>
    <t>UTAN KAYU UTARA</t>
  </si>
  <si>
    <t>BENDUNGAN HILIR</t>
  </si>
  <si>
    <t>KEBON KACANG</t>
  </si>
  <si>
    <t>MENTENG</t>
  </si>
  <si>
    <t>PEGANGSAAN</t>
  </si>
  <si>
    <t>KEBON SIRIH</t>
  </si>
  <si>
    <t>KENARI</t>
  </si>
  <si>
    <t>PASEBAN</t>
  </si>
  <si>
    <t>KRAMAT</t>
  </si>
  <si>
    <t>BUNGUR</t>
  </si>
  <si>
    <t>TANAH TINGGI</t>
  </si>
  <si>
    <t>RAWA SARI</t>
  </si>
  <si>
    <t>GUNUNG SAHARI SELATAN</t>
  </si>
  <si>
    <t>PASAR BARU</t>
  </si>
  <si>
    <t>GUNUNG SAHARI UTARA</t>
  </si>
  <si>
    <t>MANGGA DUA SELATAN</t>
  </si>
  <si>
    <t>GAMBIR</t>
  </si>
  <si>
    <t>KEBON KELAPA</t>
  </si>
  <si>
    <t>PETOJO UTARA</t>
  </si>
  <si>
    <t>DURI PULO</t>
  </si>
  <si>
    <t>JOGLO</t>
  </si>
  <si>
    <t>SUKABUMI SELATAN</t>
  </si>
  <si>
    <t>KEDOYA UTARA</t>
  </si>
  <si>
    <t>PALMERAH</t>
  </si>
  <si>
    <t>SLIPI</t>
  </si>
  <si>
    <t>KEMANGGISAN</t>
  </si>
  <si>
    <t>TANJUNG DUREN UTARA</t>
  </si>
  <si>
    <t>TANJUNG DUREN SELATAN</t>
  </si>
  <si>
    <t>TOMANG</t>
  </si>
  <si>
    <t>ROA MALAKA</t>
  </si>
  <si>
    <t>PEKOJAN</t>
  </si>
  <si>
    <t>KRUKUT</t>
  </si>
  <si>
    <t>MAPHAR</t>
  </si>
  <si>
    <t>MANGGA BESAR</t>
  </si>
  <si>
    <t>KEAGUNGAN</t>
  </si>
  <si>
    <t>GLODOK</t>
  </si>
  <si>
    <t>RAWA BUAYA</t>
  </si>
  <si>
    <t>CENGKARENG TIMUR</t>
  </si>
  <si>
    <t>CENGKARENG BARAT</t>
  </si>
  <si>
    <t>PEJAGALAN</t>
  </si>
  <si>
    <t>PLUIT</t>
  </si>
  <si>
    <t>ANCOL</t>
  </si>
  <si>
    <t>LAGOA</t>
  </si>
  <si>
    <t>KELAPA GADING TIMUR</t>
  </si>
  <si>
    <t>RAGUNAN</t>
  </si>
  <si>
    <t>PEJATEN BARAT</t>
  </si>
  <si>
    <t>GANDARIA SELATAN</t>
  </si>
  <si>
    <t>CIPETE SELATAN</t>
  </si>
  <si>
    <t>PONDOK PINANG</t>
  </si>
  <si>
    <t>KEBAYORAN LAMA SELATAN</t>
  </si>
  <si>
    <t>KEBAYORAN LAMA UTARA</t>
  </si>
  <si>
    <t>SELONG</t>
  </si>
  <si>
    <t>GANDARIA UTARA</t>
  </si>
  <si>
    <t>CIPETE UTARA</t>
  </si>
  <si>
    <t>PETOGOGAN</t>
  </si>
  <si>
    <t>MELAWAI</t>
  </si>
  <si>
    <t>KRAMAT PELA</t>
  </si>
  <si>
    <t>GUNUNG</t>
  </si>
  <si>
    <t>SENAYAN</t>
  </si>
  <si>
    <t>BANGKA</t>
  </si>
  <si>
    <t>TEGAL PARANG</t>
  </si>
  <si>
    <t>RAWAJATI</t>
  </si>
  <si>
    <t>CIKOKO</t>
  </si>
  <si>
    <t>KEBON BARU</t>
  </si>
  <si>
    <t>BARU</t>
  </si>
  <si>
    <t>CIJANTUNG</t>
  </si>
  <si>
    <t>GEDONG</t>
  </si>
  <si>
    <t>BALE KAMBANG</t>
  </si>
  <si>
    <t>BATU AMPAR</t>
  </si>
  <si>
    <t>CILILITAN</t>
  </si>
  <si>
    <t>CAWANG</t>
  </si>
  <si>
    <t>BIDARA CINA</t>
  </si>
  <si>
    <t>RAWA BUNGA</t>
  </si>
  <si>
    <t>BALI MESTER</t>
  </si>
  <si>
    <t>KAMPUNG MELAYU</t>
  </si>
  <si>
    <t>DUREN SAWIT</t>
  </si>
  <si>
    <t>PONDOK KELAPA</t>
  </si>
  <si>
    <t>KLENDER</t>
  </si>
  <si>
    <t>NAMA</t>
  </si>
  <si>
    <t>LUAS</t>
  </si>
  <si>
    <t>KELURAHAN</t>
  </si>
  <si>
    <t>rata2</t>
  </si>
  <si>
    <t>max</t>
  </si>
  <si>
    <t>min</t>
  </si>
  <si>
    <t>ruang dapur</t>
  </si>
  <si>
    <t>meja pelayanan/kasir</t>
  </si>
  <si>
    <t>kursi pelayanan/kasir</t>
  </si>
  <si>
    <t>meja kursi makan</t>
  </si>
  <si>
    <t>peralatan dapur</t>
  </si>
  <si>
    <t>peralatan makan</t>
  </si>
  <si>
    <t>pring</t>
  </si>
  <si>
    <t>gelas</t>
  </si>
  <si>
    <t>sendok</t>
  </si>
  <si>
    <t>pcs            (1 pcs 24 bh)</t>
  </si>
  <si>
    <t>set           (1 set 6 bh)</t>
  </si>
  <si>
    <t>bahan makanan</t>
  </si>
  <si>
    <t>westafel</t>
  </si>
  <si>
    <t>mulai 71-150 cm dgn durasi 5-8 hari</t>
  </si>
  <si>
    <t>semua kelas banjir dgn persentase berbeda</t>
  </si>
  <si>
    <t>mulai 71-150 dgn durasi mulai 5-8 s/d &gt;8 hari</t>
  </si>
  <si>
    <t>mulai 71-150 cm pada semua durasi dgn persentase berbeda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</si>
</sst>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164" fontId="3" fillId="0" borderId="0" xfId="2" applyNumberFormat="1" applyFont="1" applyBorder="1"/>
    <xf numFmtId="0" fontId="6" fillId="0" borderId="0" xfId="1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4" xfId="1" applyFont="1" applyBorder="1"/>
    <xf numFmtId="164" fontId="3" fillId="0" borderId="4" xfId="2" applyNumberFormat="1" applyFont="1" applyBorder="1" applyAlignment="1">
      <alignment horizontal="center"/>
    </xf>
    <xf numFmtId="0" fontId="3" fillId="0" borderId="1" xfId="1" applyFont="1" applyBorder="1"/>
    <xf numFmtId="0" fontId="3" fillId="0" borderId="4" xfId="1" applyFont="1" applyBorder="1" applyAlignment="1">
      <alignment horizontal="center"/>
    </xf>
    <xf numFmtId="164" fontId="3" fillId="0" borderId="1" xfId="2" applyNumberFormat="1" applyFont="1" applyBorder="1"/>
    <xf numFmtId="0" fontId="3" fillId="0" borderId="1" xfId="1" applyFont="1" applyBorder="1" applyAlignment="1">
      <alignment wrapText="1"/>
    </xf>
    <xf numFmtId="0" fontId="3" fillId="0" borderId="2" xfId="0" applyFont="1" applyBorder="1" applyAlignment="1">
      <alignment wrapText="1"/>
    </xf>
    <xf numFmtId="164" fontId="0" fillId="0" borderId="2" xfId="0" applyNumberFormat="1" applyBorder="1"/>
    <xf numFmtId="0" fontId="5" fillId="0" borderId="2" xfId="0" applyFont="1" applyBorder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/>
    <xf numFmtId="0" fontId="0" fillId="0" borderId="2" xfId="0" applyBorder="1" applyAlignment="1">
      <alignment wrapText="1"/>
    </xf>
    <xf numFmtId="0" fontId="1" fillId="0" borderId="2" xfId="1" applyBorder="1"/>
    <xf numFmtId="0" fontId="5" fillId="0" borderId="2" xfId="1" applyFont="1" applyBorder="1" applyAlignment="1">
      <alignment horizontal="left"/>
    </xf>
    <xf numFmtId="0" fontId="1" fillId="0" borderId="0" xfId="1" applyBorder="1"/>
    <xf numFmtId="0" fontId="3" fillId="0" borderId="0" xfId="1" applyFont="1" applyFill="1" applyBorder="1"/>
    <xf numFmtId="0" fontId="0" fillId="0" borderId="0" xfId="0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164" fontId="3" fillId="0" borderId="0" xfId="2" applyNumberFormat="1" applyFont="1" applyFill="1" applyBorder="1" applyAlignment="1">
      <alignment horizontal="center"/>
    </xf>
    <xf numFmtId="0" fontId="0" fillId="0" borderId="0" xfId="0" applyBorder="1"/>
    <xf numFmtId="0" fontId="7" fillId="0" borderId="0" xfId="0" applyFont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wrapText="1"/>
    </xf>
    <xf numFmtId="164" fontId="3" fillId="0" borderId="2" xfId="0" applyNumberFormat="1" applyFont="1" applyBorder="1"/>
    <xf numFmtId="0" fontId="3" fillId="0" borderId="1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8"/>
  <sheetViews>
    <sheetView tabSelected="1" topLeftCell="A25" workbookViewId="0">
      <selection activeCell="H30" sqref="H30"/>
    </sheetView>
  </sheetViews>
  <sheetFormatPr defaultRowHeight="15"/>
  <cols>
    <col min="2" max="2" width="5.85546875" customWidth="1"/>
    <col min="3" max="3" width="26.140625" bestFit="1" customWidth="1"/>
    <col min="6" max="6" width="13.28515625" bestFit="1" customWidth="1"/>
    <col min="7" max="7" width="12" bestFit="1" customWidth="1"/>
    <col min="8" max="8" width="20.5703125" customWidth="1"/>
    <col min="10" max="10" width="12.85546875" customWidth="1"/>
    <col min="11" max="11" width="12.5703125" bestFit="1" customWidth="1"/>
    <col min="12" max="14" width="13.5703125" bestFit="1" customWidth="1"/>
    <col min="15" max="17" width="14.28515625" bestFit="1" customWidth="1"/>
    <col min="18" max="18" width="13.5703125" bestFit="1" customWidth="1"/>
    <col min="19" max="21" width="14.28515625" bestFit="1" customWidth="1"/>
    <col min="22" max="22" width="10.5703125" bestFit="1" customWidth="1"/>
    <col min="23" max="25" width="14.28515625" bestFit="1" customWidth="1"/>
    <col min="26" max="26" width="11.5703125" bestFit="1" customWidth="1"/>
  </cols>
  <sheetData>
    <row r="1" spans="1:19" ht="18">
      <c r="A1" s="1"/>
      <c r="B1" s="21" t="s">
        <v>66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B3" s="2" t="s">
        <v>0</v>
      </c>
    </row>
    <row r="4" spans="1:19">
      <c r="A4" s="2"/>
      <c r="B4" s="3" t="s">
        <v>1</v>
      </c>
    </row>
    <row r="5" spans="1:19">
      <c r="A5" s="1"/>
    </row>
    <row r="6" spans="1:19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</row>
    <row r="7" spans="1:19">
      <c r="A7" s="1"/>
      <c r="B7" s="5"/>
      <c r="C7" s="38" t="s">
        <v>67</v>
      </c>
      <c r="D7" s="5"/>
      <c r="E7" s="5"/>
      <c r="F7" s="5"/>
      <c r="G7" s="5"/>
      <c r="H7" s="5"/>
    </row>
    <row r="8" spans="1:19">
      <c r="A8" s="1"/>
      <c r="B8" s="4"/>
      <c r="C8" s="17" t="s">
        <v>41</v>
      </c>
      <c r="D8" s="6"/>
      <c r="E8" s="6"/>
      <c r="F8" s="7"/>
      <c r="G8" s="7"/>
      <c r="H8" s="9"/>
    </row>
    <row r="9" spans="1:19" ht="24.75">
      <c r="A9" s="1"/>
      <c r="B9" s="23">
        <v>1</v>
      </c>
      <c r="C9" s="22" t="s">
        <v>433</v>
      </c>
      <c r="D9" s="12">
        <v>1</v>
      </c>
      <c r="E9" s="4" t="s">
        <v>57</v>
      </c>
      <c r="F9" s="10">
        <v>1500000</v>
      </c>
      <c r="G9" s="32">
        <f>D9*F9</f>
        <v>1500000</v>
      </c>
      <c r="H9" s="9" t="s">
        <v>58</v>
      </c>
    </row>
    <row r="10" spans="1:19" ht="24.75">
      <c r="A10" s="1"/>
      <c r="B10" s="23">
        <v>2</v>
      </c>
      <c r="C10" s="22" t="s">
        <v>434</v>
      </c>
      <c r="D10" s="12">
        <v>1</v>
      </c>
      <c r="E10" s="4" t="s">
        <v>44</v>
      </c>
      <c r="F10" s="10">
        <v>450000</v>
      </c>
      <c r="G10" s="32">
        <f>D10*F10</f>
        <v>450000</v>
      </c>
      <c r="H10" s="9" t="s">
        <v>58</v>
      </c>
    </row>
    <row r="11" spans="1:19">
      <c r="A11" s="1"/>
      <c r="B11" s="23">
        <v>3</v>
      </c>
      <c r="C11" s="22" t="s">
        <v>435</v>
      </c>
      <c r="D11" s="12">
        <v>6</v>
      </c>
      <c r="E11" s="4" t="s">
        <v>57</v>
      </c>
      <c r="F11" s="10">
        <v>2000000</v>
      </c>
      <c r="G11" s="32">
        <f>D11*F11</f>
        <v>12000000</v>
      </c>
      <c r="H11" s="9" t="s">
        <v>52</v>
      </c>
    </row>
    <row r="12" spans="1:19">
      <c r="A12" s="1"/>
      <c r="B12" s="34"/>
      <c r="C12" s="17" t="s">
        <v>42</v>
      </c>
      <c r="D12" s="12"/>
      <c r="E12" s="16"/>
      <c r="F12" s="16"/>
      <c r="G12" s="16"/>
      <c r="H12" s="16"/>
    </row>
    <row r="13" spans="1:19" ht="24.75">
      <c r="A13" s="1"/>
      <c r="B13" s="23">
        <v>1</v>
      </c>
      <c r="C13" s="22" t="s">
        <v>433</v>
      </c>
      <c r="D13" s="12">
        <v>1</v>
      </c>
      <c r="E13" s="4" t="s">
        <v>57</v>
      </c>
      <c r="F13" s="32">
        <f>10%*F9</f>
        <v>150000</v>
      </c>
      <c r="G13" s="32">
        <f>D13*F13</f>
        <v>150000</v>
      </c>
      <c r="H13" s="9" t="s">
        <v>53</v>
      </c>
    </row>
    <row r="14" spans="1:19" ht="24.75">
      <c r="B14" s="23">
        <v>2</v>
      </c>
      <c r="C14" s="22" t="s">
        <v>65</v>
      </c>
      <c r="D14" s="12">
        <v>1</v>
      </c>
      <c r="E14" s="4" t="s">
        <v>44</v>
      </c>
      <c r="F14" s="32">
        <f>10%*F10</f>
        <v>45000</v>
      </c>
      <c r="G14" s="32">
        <f t="shared" ref="G14:G15" si="0">D14*F14</f>
        <v>45000</v>
      </c>
      <c r="H14" s="9" t="s">
        <v>53</v>
      </c>
    </row>
    <row r="15" spans="1:19">
      <c r="B15" s="23">
        <v>3</v>
      </c>
      <c r="C15" s="22" t="s">
        <v>435</v>
      </c>
      <c r="D15" s="12">
        <v>8</v>
      </c>
      <c r="E15" s="4" t="s">
        <v>57</v>
      </c>
      <c r="F15" s="32">
        <f>10%*F11</f>
        <v>200000</v>
      </c>
      <c r="G15" s="32">
        <f t="shared" si="0"/>
        <v>1600000</v>
      </c>
      <c r="H15" s="9" t="s">
        <v>51</v>
      </c>
    </row>
    <row r="16" spans="1:19">
      <c r="A16" s="1"/>
      <c r="B16" s="12"/>
      <c r="C16" s="17" t="s">
        <v>43</v>
      </c>
      <c r="D16" s="4"/>
      <c r="E16" s="4"/>
      <c r="F16" s="10"/>
      <c r="G16" s="10"/>
      <c r="H16" s="6"/>
    </row>
    <row r="17" spans="1:26">
      <c r="A17" s="1"/>
      <c r="B17" s="12">
        <v>1</v>
      </c>
      <c r="C17" s="6" t="s">
        <v>54</v>
      </c>
      <c r="D17" s="12"/>
      <c r="E17" s="12"/>
      <c r="F17" s="12"/>
      <c r="G17" s="10"/>
      <c r="H17" s="9" t="s">
        <v>52</v>
      </c>
      <c r="O17" s="1"/>
    </row>
    <row r="18" spans="1:26">
      <c r="A18" s="1"/>
      <c r="B18" s="12"/>
      <c r="C18" s="6" t="s">
        <v>55</v>
      </c>
      <c r="D18" s="12">
        <v>100</v>
      </c>
      <c r="E18" s="4" t="s">
        <v>56</v>
      </c>
      <c r="F18" s="10">
        <v>60000</v>
      </c>
      <c r="G18" s="10">
        <f>D18*F18</f>
        <v>6000000</v>
      </c>
      <c r="H18" s="6"/>
    </row>
    <row r="19" spans="1:26">
      <c r="A19" s="1"/>
      <c r="B19" s="12"/>
      <c r="C19" s="6" t="s">
        <v>49</v>
      </c>
      <c r="D19" s="11">
        <v>2</v>
      </c>
      <c r="E19" s="4" t="s">
        <v>50</v>
      </c>
      <c r="F19" s="10">
        <v>75000</v>
      </c>
      <c r="G19" s="10">
        <f>D19*F19</f>
        <v>150000</v>
      </c>
      <c r="H19" s="16"/>
    </row>
    <row r="20" spans="1:26" ht="24.75">
      <c r="A20" s="1"/>
      <c r="B20" s="12">
        <v>2</v>
      </c>
      <c r="C20" s="6" t="s">
        <v>45</v>
      </c>
      <c r="D20" s="11"/>
      <c r="E20" s="4"/>
      <c r="F20" s="10"/>
      <c r="G20" s="10"/>
      <c r="H20" s="9" t="s">
        <v>64</v>
      </c>
      <c r="J20" s="2" t="s">
        <v>2</v>
      </c>
      <c r="K20" s="1"/>
      <c r="L20" s="1"/>
      <c r="M20" s="1"/>
      <c r="N20" s="1"/>
    </row>
    <row r="21" spans="1:26">
      <c r="A21" s="1"/>
      <c r="B21" s="6"/>
      <c r="C21" s="6" t="s">
        <v>46</v>
      </c>
      <c r="D21" s="4">
        <v>25</v>
      </c>
      <c r="E21" s="4" t="s">
        <v>47</v>
      </c>
      <c r="F21" s="10">
        <v>45000</v>
      </c>
      <c r="G21" s="10">
        <f>D21*F21</f>
        <v>1125000</v>
      </c>
      <c r="H21" s="16"/>
      <c r="J21" s="50" t="s">
        <v>66</v>
      </c>
      <c r="K21" s="4" t="s">
        <v>4</v>
      </c>
      <c r="L21" s="4" t="s">
        <v>5</v>
      </c>
      <c r="M21" s="4" t="s">
        <v>6</v>
      </c>
      <c r="N21" s="4" t="s">
        <v>7</v>
      </c>
    </row>
    <row r="22" spans="1:26">
      <c r="A22" s="1"/>
      <c r="B22" s="16"/>
      <c r="C22" s="6" t="s">
        <v>48</v>
      </c>
      <c r="D22" s="12">
        <v>1</v>
      </c>
      <c r="E22" s="4" t="s">
        <v>44</v>
      </c>
      <c r="F22" s="10">
        <v>35000</v>
      </c>
      <c r="G22" s="10">
        <f>D22*F22</f>
        <v>35000</v>
      </c>
      <c r="H22" s="16"/>
      <c r="I22" s="1"/>
      <c r="J22" s="51"/>
      <c r="K22" s="4">
        <v>1</v>
      </c>
      <c r="L22" s="4">
        <v>2</v>
      </c>
      <c r="M22" s="4">
        <v>6</v>
      </c>
      <c r="N22" s="4">
        <v>10</v>
      </c>
    </row>
    <row r="23" spans="1:26">
      <c r="A23" s="1"/>
      <c r="B23" s="37"/>
      <c r="C23" s="13" t="s">
        <v>49</v>
      </c>
      <c r="D23" s="12">
        <v>2</v>
      </c>
      <c r="E23" s="14" t="s">
        <v>50</v>
      </c>
      <c r="F23" s="15">
        <v>50000</v>
      </c>
      <c r="G23" s="7">
        <f>D23*F23</f>
        <v>100000</v>
      </c>
      <c r="H23" s="16"/>
      <c r="I23" s="1"/>
      <c r="J23" s="6" t="s">
        <v>15</v>
      </c>
      <c r="K23" s="8">
        <f>(10%*G35)</f>
        <v>1000000</v>
      </c>
      <c r="L23" s="8">
        <f>(20%*G35)</f>
        <v>2000000</v>
      </c>
      <c r="M23" s="8">
        <f>(G15)+((60%*G35))+(G56)</f>
        <v>7800000</v>
      </c>
      <c r="N23" s="8">
        <f>(G11+G18+G19)+(G35+G38+G39)+(G54+G56+G60+G61)</f>
        <v>31010000</v>
      </c>
    </row>
    <row r="24" spans="1:26">
      <c r="A24" s="1"/>
      <c r="J24" s="6" t="s">
        <v>16</v>
      </c>
      <c r="K24" s="7">
        <f>((15%*G35)+(15%*G30))</f>
        <v>9000000</v>
      </c>
      <c r="L24" s="8">
        <f>((25%*G35)+(25%*G30))</f>
        <v>15000000</v>
      </c>
      <c r="M24" s="8">
        <f>(G13+G14+G15+G21+G22+G23)+((65%*G31)+(65%*G35)+G41+G42+G43)+(G56+G57+G63+G64+G65)</f>
        <v>18225000</v>
      </c>
      <c r="N24" s="8">
        <f>(G9+G10+G11+G18+G19+G21+G22+G23)+(G30+G31+G35+G38+G39+G41+G42+G43)+(G53+G54+G56+G57+G60+G61+G63+G64+G65)</f>
        <v>96800000</v>
      </c>
    </row>
    <row r="25" spans="1:26">
      <c r="A25" s="1"/>
      <c r="I25" s="1"/>
      <c r="J25" s="6" t="s">
        <v>17</v>
      </c>
      <c r="K25" s="7">
        <f>((20%*G35)+(20%*G30))</f>
        <v>12000000</v>
      </c>
      <c r="L25" s="8">
        <f>((30%*G35)+(30%*G30))</f>
        <v>18000000</v>
      </c>
      <c r="M25" s="8">
        <f>(G13+G14+G15+G21+G22+G23)+((70%*G31)+(70%*G35)+G41+G42+G43)+(G56+G57+G63+G64+G65)</f>
        <v>19310000</v>
      </c>
      <c r="N25" s="8">
        <f>(G9+G10+G11+G18+G19+G21+G22+G23)+(G30+G31+G35+G38+G39+G41+G42+G43)+(G53+G54+G56+G57+G60+G61+G63+G64+G65)</f>
        <v>96800000</v>
      </c>
    </row>
    <row r="26" spans="1:26">
      <c r="A26" s="1"/>
      <c r="I26" s="1"/>
      <c r="J26" s="6" t="s">
        <v>18</v>
      </c>
      <c r="K26" s="7"/>
      <c r="L26" s="7"/>
      <c r="M26" s="7"/>
      <c r="N26" s="7"/>
    </row>
    <row r="27" spans="1:26">
      <c r="B27" s="5" t="s">
        <v>8</v>
      </c>
      <c r="C27" s="5" t="s">
        <v>9</v>
      </c>
      <c r="D27" s="5" t="s">
        <v>10</v>
      </c>
      <c r="E27" s="5" t="s">
        <v>11</v>
      </c>
      <c r="F27" s="5" t="s">
        <v>12</v>
      </c>
      <c r="G27" s="5" t="s">
        <v>13</v>
      </c>
      <c r="H27" s="5" t="s">
        <v>14</v>
      </c>
      <c r="I27" s="1"/>
      <c r="J27" s="1"/>
      <c r="K27" s="1"/>
      <c r="L27" s="1"/>
      <c r="M27" s="1"/>
      <c r="N27" s="1"/>
    </row>
    <row r="28" spans="1:26" ht="30">
      <c r="B28" s="16"/>
      <c r="C28" s="38" t="s">
        <v>432</v>
      </c>
      <c r="D28" s="16"/>
      <c r="E28" s="16"/>
      <c r="F28" s="16"/>
      <c r="G28" s="16"/>
      <c r="H28" s="16"/>
      <c r="I28" s="1"/>
      <c r="J28" s="18" t="s">
        <v>19</v>
      </c>
      <c r="K28" s="12" t="s">
        <v>20</v>
      </c>
      <c r="L28" s="12" t="s">
        <v>21</v>
      </c>
      <c r="M28" s="12" t="s">
        <v>22</v>
      </c>
      <c r="N28" s="12" t="s">
        <v>23</v>
      </c>
      <c r="O28" s="12" t="s">
        <v>24</v>
      </c>
      <c r="P28" s="12" t="s">
        <v>25</v>
      </c>
      <c r="Q28" s="12" t="s">
        <v>26</v>
      </c>
      <c r="R28" s="12" t="s">
        <v>27</v>
      </c>
      <c r="S28" s="12" t="s">
        <v>28</v>
      </c>
      <c r="T28" s="12" t="s">
        <v>29</v>
      </c>
      <c r="U28" s="12" t="s">
        <v>30</v>
      </c>
      <c r="V28" s="12" t="s">
        <v>31</v>
      </c>
      <c r="W28" s="12" t="s">
        <v>32</v>
      </c>
      <c r="X28" s="12" t="s">
        <v>33</v>
      </c>
      <c r="Y28" s="12" t="s">
        <v>34</v>
      </c>
      <c r="Z28" s="12" t="s">
        <v>35</v>
      </c>
    </row>
    <row r="29" spans="1:26">
      <c r="B29" s="4"/>
      <c r="C29" s="17" t="s">
        <v>41</v>
      </c>
      <c r="D29" s="6"/>
      <c r="E29" s="6"/>
      <c r="F29" s="7"/>
      <c r="G29" s="7"/>
      <c r="H29" s="9"/>
      <c r="I29" s="1"/>
      <c r="J29" s="18" t="s">
        <v>66</v>
      </c>
      <c r="K29" s="19">
        <f>K23+K34</f>
        <v>4000000</v>
      </c>
      <c r="L29" s="19">
        <f>K24+K35</f>
        <v>12000000</v>
      </c>
      <c r="M29" s="19">
        <f>K25+K36</f>
        <v>15000000</v>
      </c>
      <c r="N29" s="19">
        <f>K26+K37</f>
        <v>0</v>
      </c>
      <c r="O29" s="19">
        <f>L23+L34</f>
        <v>7000000</v>
      </c>
      <c r="P29" s="19">
        <f>L24+L35</f>
        <v>20000000</v>
      </c>
      <c r="Q29" s="19">
        <f>L25+L36</f>
        <v>23000000</v>
      </c>
      <c r="R29" s="19">
        <f>L26+L37</f>
        <v>0</v>
      </c>
      <c r="S29" s="19">
        <f>M23+M34</f>
        <v>20800000</v>
      </c>
      <c r="T29" s="19">
        <f>M24+M35</f>
        <v>31225000</v>
      </c>
      <c r="U29" s="19">
        <f>M25+M36</f>
        <v>32310000</v>
      </c>
      <c r="V29" s="19">
        <f>M26+M37</f>
        <v>0</v>
      </c>
      <c r="W29" s="19">
        <f>N23+N34</f>
        <v>52010000</v>
      </c>
      <c r="X29" s="19">
        <f>N24+N35</f>
        <v>117800000</v>
      </c>
      <c r="Y29" s="19">
        <f>N25+N36</f>
        <v>117800000</v>
      </c>
      <c r="Z29" s="19">
        <f>N26+N37</f>
        <v>0</v>
      </c>
    </row>
    <row r="30" spans="1:26" ht="36.75">
      <c r="B30" s="23">
        <v>1</v>
      </c>
      <c r="C30" s="22" t="s">
        <v>436</v>
      </c>
      <c r="D30" s="12">
        <v>1</v>
      </c>
      <c r="E30" s="4" t="s">
        <v>57</v>
      </c>
      <c r="F30" s="10">
        <v>50000000</v>
      </c>
      <c r="G30" s="49">
        <f>D30*F30</f>
        <v>50000000</v>
      </c>
      <c r="H30" s="9" t="s">
        <v>448</v>
      </c>
      <c r="I30" s="1"/>
    </row>
    <row r="31" spans="1:26" ht="36.75">
      <c r="B31" s="23">
        <v>2</v>
      </c>
      <c r="C31" s="22" t="s">
        <v>437</v>
      </c>
      <c r="D31" s="12"/>
      <c r="E31" s="4"/>
      <c r="F31" s="10"/>
      <c r="G31" s="49">
        <f>SUM(G33:G35)</f>
        <v>11700000</v>
      </c>
      <c r="H31" s="9" t="s">
        <v>447</v>
      </c>
      <c r="I31" s="1"/>
      <c r="J31" s="2" t="s">
        <v>3</v>
      </c>
      <c r="K31" s="1"/>
      <c r="L31" s="1"/>
      <c r="M31" s="1"/>
      <c r="N31" s="1"/>
    </row>
    <row r="32" spans="1:26">
      <c r="B32" s="23"/>
      <c r="C32" s="22" t="s">
        <v>438</v>
      </c>
      <c r="D32" s="12">
        <v>120</v>
      </c>
      <c r="E32" s="4" t="s">
        <v>44</v>
      </c>
      <c r="F32" s="10">
        <v>35000</v>
      </c>
      <c r="G32" s="49">
        <f>D32*F32</f>
        <v>4200000</v>
      </c>
      <c r="H32" s="9"/>
      <c r="I32" s="1"/>
      <c r="J32" s="50" t="s">
        <v>66</v>
      </c>
      <c r="K32" s="4" t="s">
        <v>4</v>
      </c>
      <c r="L32" s="4" t="s">
        <v>5</v>
      </c>
      <c r="M32" s="4" t="s">
        <v>6</v>
      </c>
      <c r="N32" s="4" t="s">
        <v>7</v>
      </c>
    </row>
    <row r="33" spans="2:14" ht="45">
      <c r="B33" s="23"/>
      <c r="C33" s="22" t="s">
        <v>439</v>
      </c>
      <c r="D33" s="12">
        <v>20</v>
      </c>
      <c r="E33" s="48" t="s">
        <v>442</v>
      </c>
      <c r="F33" s="10">
        <v>45000</v>
      </c>
      <c r="G33" s="49">
        <f t="shared" ref="G33:G34" si="1">D33*F33</f>
        <v>900000</v>
      </c>
      <c r="H33" s="9"/>
      <c r="I33" s="1"/>
      <c r="J33" s="51"/>
      <c r="K33" s="4">
        <v>1</v>
      </c>
      <c r="L33" s="4">
        <v>2</v>
      </c>
      <c r="M33" s="4">
        <v>6</v>
      </c>
      <c r="N33" s="4">
        <v>10</v>
      </c>
    </row>
    <row r="34" spans="2:14" ht="45">
      <c r="B34" s="34"/>
      <c r="C34" s="6" t="s">
        <v>440</v>
      </c>
      <c r="D34" s="12">
        <v>5</v>
      </c>
      <c r="E34" s="48" t="s">
        <v>441</v>
      </c>
      <c r="F34" s="10">
        <v>160000</v>
      </c>
      <c r="G34" s="49">
        <f t="shared" si="1"/>
        <v>800000</v>
      </c>
      <c r="H34" s="16"/>
      <c r="I34" s="1"/>
      <c r="J34" s="6" t="s">
        <v>15</v>
      </c>
      <c r="K34" s="8">
        <f>$F$75+$F$76</f>
        <v>3000000</v>
      </c>
      <c r="L34" s="8">
        <f>($L$33*$F$75)+$F$76</f>
        <v>5000000</v>
      </c>
      <c r="M34" s="8">
        <f>($M$33*$F$75)+$F$76</f>
        <v>13000000</v>
      </c>
      <c r="N34" s="8">
        <f>($N$33*$F$75)+$F$76</f>
        <v>21000000</v>
      </c>
    </row>
    <row r="35" spans="2:14" ht="24.75">
      <c r="B35" s="12">
        <v>3</v>
      </c>
      <c r="C35" s="13" t="s">
        <v>443</v>
      </c>
      <c r="D35" s="16"/>
      <c r="E35" s="16"/>
      <c r="F35" s="10"/>
      <c r="G35" s="10">
        <v>10000000</v>
      </c>
      <c r="H35" s="31" t="s">
        <v>446</v>
      </c>
      <c r="I35" s="1"/>
      <c r="J35" s="6" t="s">
        <v>16</v>
      </c>
      <c r="K35" s="8">
        <f>$F$75+$F$76</f>
        <v>3000000</v>
      </c>
      <c r="L35" s="8">
        <f t="shared" ref="L35:L36" si="2">($L$33*$F$75)+$F$76</f>
        <v>5000000</v>
      </c>
      <c r="M35" s="8">
        <f t="shared" ref="M35:M36" si="3">($M$33*$F$75)+$F$76</f>
        <v>13000000</v>
      </c>
      <c r="N35" s="8">
        <f>($N$33*$F$75)+$F$76</f>
        <v>21000000</v>
      </c>
    </row>
    <row r="36" spans="2:14">
      <c r="B36" s="12"/>
      <c r="C36" s="17" t="s">
        <v>43</v>
      </c>
      <c r="D36" s="4"/>
      <c r="E36" s="4"/>
      <c r="F36" s="10"/>
      <c r="G36" s="10"/>
      <c r="H36" s="6"/>
      <c r="J36" s="6" t="s">
        <v>17</v>
      </c>
      <c r="K36" s="8">
        <f>$F$75+$F$76</f>
        <v>3000000</v>
      </c>
      <c r="L36" s="8">
        <f t="shared" si="2"/>
        <v>5000000</v>
      </c>
      <c r="M36" s="8">
        <f t="shared" si="3"/>
        <v>13000000</v>
      </c>
      <c r="N36" s="8">
        <f t="shared" ref="N36" si="4">($N$33*$F$75)+$F$76</f>
        <v>21000000</v>
      </c>
    </row>
    <row r="37" spans="2:14">
      <c r="B37" s="12">
        <v>1</v>
      </c>
      <c r="C37" s="6" t="s">
        <v>54</v>
      </c>
      <c r="D37" s="12"/>
      <c r="E37" s="12"/>
      <c r="F37" s="12"/>
      <c r="G37" s="10"/>
      <c r="H37" s="9" t="s">
        <v>52</v>
      </c>
      <c r="J37" s="6" t="s">
        <v>18</v>
      </c>
      <c r="K37" s="8"/>
      <c r="L37" s="8"/>
      <c r="M37" s="8"/>
      <c r="N37" s="8"/>
    </row>
    <row r="38" spans="2:14">
      <c r="B38" s="12"/>
      <c r="C38" s="6" t="s">
        <v>55</v>
      </c>
      <c r="D38" s="12">
        <v>30</v>
      </c>
      <c r="E38" s="4" t="s">
        <v>56</v>
      </c>
      <c r="F38" s="10">
        <v>60000</v>
      </c>
      <c r="G38" s="10">
        <f>D38*F38</f>
        <v>1800000</v>
      </c>
      <c r="H38" s="6"/>
      <c r="I38" s="1"/>
    </row>
    <row r="39" spans="2:14">
      <c r="B39" s="12"/>
      <c r="C39" s="6" t="s">
        <v>49</v>
      </c>
      <c r="D39" s="11">
        <v>2</v>
      </c>
      <c r="E39" s="4" t="s">
        <v>50</v>
      </c>
      <c r="F39" s="10">
        <v>75000</v>
      </c>
      <c r="G39" s="10">
        <f>D39*F39</f>
        <v>150000</v>
      </c>
      <c r="H39" s="16"/>
      <c r="I39" s="1"/>
    </row>
    <row r="40" spans="2:14" ht="24.75">
      <c r="B40" s="12">
        <v>2</v>
      </c>
      <c r="C40" s="6" t="s">
        <v>45</v>
      </c>
      <c r="D40" s="11"/>
      <c r="E40" s="4"/>
      <c r="F40" s="10"/>
      <c r="G40" s="10"/>
      <c r="H40" s="9" t="s">
        <v>64</v>
      </c>
      <c r="I40" s="1"/>
    </row>
    <row r="41" spans="2:14">
      <c r="B41" s="6"/>
      <c r="C41" s="6" t="s">
        <v>46</v>
      </c>
      <c r="D41" s="4">
        <v>8</v>
      </c>
      <c r="E41" s="4" t="s">
        <v>47</v>
      </c>
      <c r="F41" s="10">
        <v>45000</v>
      </c>
      <c r="G41" s="10">
        <f>D41*F41</f>
        <v>360000</v>
      </c>
      <c r="H41" s="16"/>
      <c r="I41" s="1"/>
    </row>
    <row r="42" spans="2:14">
      <c r="B42" s="16"/>
      <c r="C42" s="6" t="s">
        <v>48</v>
      </c>
      <c r="D42" s="12">
        <v>1</v>
      </c>
      <c r="E42" s="4" t="s">
        <v>44</v>
      </c>
      <c r="F42" s="10">
        <v>35000</v>
      </c>
      <c r="G42" s="10">
        <f>D42*F42</f>
        <v>35000</v>
      </c>
      <c r="H42" s="16"/>
    </row>
    <row r="43" spans="2:14">
      <c r="B43" s="37"/>
      <c r="C43" s="13" t="s">
        <v>49</v>
      </c>
      <c r="D43" s="12">
        <v>2</v>
      </c>
      <c r="E43" s="14" t="s">
        <v>50</v>
      </c>
      <c r="F43" s="15">
        <v>50000</v>
      </c>
      <c r="G43" s="7">
        <f>D43*F43</f>
        <v>100000</v>
      </c>
      <c r="H43" s="16"/>
    </row>
    <row r="44" spans="2:14">
      <c r="B44" s="39"/>
      <c r="C44" s="40"/>
      <c r="D44" s="41"/>
      <c r="E44" s="42"/>
      <c r="F44" s="43"/>
      <c r="G44" s="20"/>
      <c r="H44" s="44"/>
    </row>
    <row r="47" spans="2:14">
      <c r="B47" s="39"/>
      <c r="C47" s="40"/>
      <c r="D47" s="41"/>
      <c r="E47" s="42"/>
      <c r="F47" s="43"/>
      <c r="G47" s="20"/>
      <c r="H47" s="44"/>
    </row>
    <row r="48" spans="2:14">
      <c r="B48" s="39"/>
      <c r="C48" s="40"/>
      <c r="D48" s="41"/>
      <c r="E48" s="42"/>
      <c r="F48" s="43"/>
      <c r="G48" s="20"/>
      <c r="H48" s="44"/>
    </row>
    <row r="49" spans="1:13">
      <c r="A49" s="1"/>
    </row>
    <row r="50" spans="1:13">
      <c r="A50" s="1"/>
      <c r="B50" s="5" t="s">
        <v>8</v>
      </c>
      <c r="C50" s="5" t="s">
        <v>9</v>
      </c>
      <c r="D50" s="5" t="s">
        <v>10</v>
      </c>
      <c r="E50" s="5" t="s">
        <v>11</v>
      </c>
      <c r="F50" s="5" t="s">
        <v>12</v>
      </c>
      <c r="G50" s="5" t="s">
        <v>13</v>
      </c>
      <c r="H50" s="5" t="s">
        <v>14</v>
      </c>
    </row>
    <row r="51" spans="1:13">
      <c r="A51" s="3"/>
      <c r="B51" s="23"/>
      <c r="C51" s="33" t="s">
        <v>59</v>
      </c>
      <c r="D51" s="22"/>
      <c r="E51" s="22"/>
      <c r="F51" s="22"/>
      <c r="G51" s="7"/>
      <c r="H51" s="31"/>
    </row>
    <row r="52" spans="1:13">
      <c r="A52" s="1"/>
      <c r="B52" s="4"/>
      <c r="C52" s="17" t="s">
        <v>41</v>
      </c>
      <c r="D52" s="6"/>
      <c r="E52" s="6"/>
      <c r="F52" s="7"/>
      <c r="G52" s="7"/>
      <c r="H52" s="9"/>
    </row>
    <row r="53" spans="1:13" ht="36.75">
      <c r="A53" s="1"/>
      <c r="B53" s="23">
        <v>1</v>
      </c>
      <c r="C53" s="22" t="s">
        <v>60</v>
      </c>
      <c r="D53" s="12">
        <v>1</v>
      </c>
      <c r="E53" s="4" t="s">
        <v>44</v>
      </c>
      <c r="F53" s="10">
        <v>15000</v>
      </c>
      <c r="G53" s="32">
        <f>D53*F53</f>
        <v>15000</v>
      </c>
      <c r="H53" s="31" t="s">
        <v>61</v>
      </c>
    </row>
    <row r="54" spans="1:13">
      <c r="A54" s="1"/>
      <c r="B54" s="23">
        <v>2</v>
      </c>
      <c r="C54" s="22" t="s">
        <v>62</v>
      </c>
      <c r="D54" s="12">
        <v>1</v>
      </c>
      <c r="E54" s="4" t="s">
        <v>44</v>
      </c>
      <c r="F54" s="10">
        <v>80000</v>
      </c>
      <c r="G54" s="32">
        <f>D54*F54</f>
        <v>80000</v>
      </c>
      <c r="H54" s="9" t="s">
        <v>52</v>
      </c>
    </row>
    <row r="55" spans="1:13">
      <c r="A55" s="1"/>
      <c r="B55" s="34"/>
      <c r="C55" s="17" t="s">
        <v>42</v>
      </c>
      <c r="D55" s="12"/>
      <c r="E55" s="16"/>
      <c r="F55" s="16"/>
      <c r="G55" s="16"/>
      <c r="H55" s="16"/>
    </row>
    <row r="56" spans="1:13" ht="30">
      <c r="A56" s="1"/>
      <c r="B56" s="23">
        <v>1</v>
      </c>
      <c r="C56" s="35" t="s">
        <v>63</v>
      </c>
      <c r="D56" s="12">
        <v>1</v>
      </c>
      <c r="E56" s="4" t="s">
        <v>44</v>
      </c>
      <c r="F56" s="10"/>
      <c r="G56" s="32">
        <v>200000</v>
      </c>
      <c r="H56" s="36" t="s">
        <v>51</v>
      </c>
    </row>
    <row r="57" spans="1:13" ht="30">
      <c r="B57" s="23">
        <v>2</v>
      </c>
      <c r="C57" s="35" t="s">
        <v>444</v>
      </c>
      <c r="D57" s="12">
        <v>1</v>
      </c>
      <c r="E57" s="4" t="s">
        <v>44</v>
      </c>
      <c r="F57" s="10"/>
      <c r="G57" s="32">
        <v>100000</v>
      </c>
      <c r="H57" s="36" t="s">
        <v>445</v>
      </c>
    </row>
    <row r="58" spans="1:13">
      <c r="B58" s="12"/>
      <c r="C58" s="17" t="s">
        <v>43</v>
      </c>
      <c r="D58" s="4"/>
      <c r="E58" s="4"/>
      <c r="F58" s="10"/>
      <c r="G58" s="10"/>
      <c r="H58" s="6"/>
    </row>
    <row r="59" spans="1:13">
      <c r="B59" s="12">
        <v>1</v>
      </c>
      <c r="C59" s="6" t="s">
        <v>54</v>
      </c>
      <c r="D59" s="12"/>
      <c r="E59" s="12"/>
      <c r="F59" s="12"/>
      <c r="G59" s="10"/>
      <c r="H59" s="9" t="s">
        <v>52</v>
      </c>
    </row>
    <row r="60" spans="1:13">
      <c r="B60" s="12"/>
      <c r="C60" s="6" t="s">
        <v>55</v>
      </c>
      <c r="D60" s="12">
        <v>8</v>
      </c>
      <c r="E60" s="4" t="s">
        <v>56</v>
      </c>
      <c r="F60" s="10">
        <v>60000</v>
      </c>
      <c r="G60" s="10">
        <f>D60*F60</f>
        <v>480000</v>
      </c>
      <c r="H60" s="6"/>
    </row>
    <row r="61" spans="1:13">
      <c r="B61" s="12"/>
      <c r="C61" s="6" t="s">
        <v>49</v>
      </c>
      <c r="D61" s="11">
        <v>2</v>
      </c>
      <c r="E61" s="4" t="s">
        <v>50</v>
      </c>
      <c r="F61" s="10">
        <v>75000</v>
      </c>
      <c r="G61" s="10">
        <f>D61*F61</f>
        <v>150000</v>
      </c>
      <c r="H61" s="16"/>
    </row>
    <row r="62" spans="1:13" ht="24.75">
      <c r="B62" s="12">
        <v>2</v>
      </c>
      <c r="C62" s="6" t="s">
        <v>45</v>
      </c>
      <c r="D62" s="11"/>
      <c r="E62" s="4"/>
      <c r="F62" s="10"/>
      <c r="G62" s="10"/>
      <c r="H62" s="9" t="s">
        <v>64</v>
      </c>
      <c r="J62" s="1"/>
      <c r="K62" s="1"/>
      <c r="L62" s="1"/>
      <c r="M62" s="1"/>
    </row>
    <row r="63" spans="1:13">
      <c r="B63" s="6"/>
      <c r="C63" s="6" t="s">
        <v>46</v>
      </c>
      <c r="D63" s="4">
        <v>3</v>
      </c>
      <c r="E63" s="4" t="s">
        <v>47</v>
      </c>
      <c r="F63" s="10">
        <v>45000</v>
      </c>
      <c r="G63" s="10">
        <f>D63*F63</f>
        <v>135000</v>
      </c>
      <c r="H63" s="16"/>
      <c r="J63" s="1"/>
      <c r="K63" s="1"/>
      <c r="L63" s="1"/>
      <c r="M63" s="1"/>
    </row>
    <row r="64" spans="1:13">
      <c r="B64" s="16"/>
      <c r="C64" s="6" t="s">
        <v>48</v>
      </c>
      <c r="D64" s="12">
        <v>1</v>
      </c>
      <c r="E64" s="4" t="s">
        <v>44</v>
      </c>
      <c r="F64" s="10">
        <v>35000</v>
      </c>
      <c r="G64" s="10">
        <f>D64*F64</f>
        <v>35000</v>
      </c>
      <c r="H64" s="16"/>
      <c r="J64" s="1"/>
      <c r="K64" s="1"/>
      <c r="L64" s="1"/>
      <c r="M64" s="1"/>
    </row>
    <row r="65" spans="1:9">
      <c r="B65" s="37"/>
      <c r="C65" s="13" t="s">
        <v>49</v>
      </c>
      <c r="D65" s="12">
        <v>2</v>
      </c>
      <c r="E65" s="14" t="s">
        <v>50</v>
      </c>
      <c r="F65" s="15">
        <v>50000</v>
      </c>
      <c r="G65" s="7">
        <f>D65*F65</f>
        <v>100000</v>
      </c>
      <c r="H65" s="16"/>
    </row>
    <row r="70" spans="1:9">
      <c r="B70" s="39"/>
      <c r="C70" s="40"/>
      <c r="D70" s="41"/>
      <c r="E70" s="42"/>
      <c r="F70" s="43"/>
      <c r="G70" s="20"/>
      <c r="H70" s="44"/>
    </row>
    <row r="71" spans="1:9">
      <c r="A71" s="1"/>
      <c r="B71" s="2" t="s">
        <v>36</v>
      </c>
      <c r="C71" s="1"/>
      <c r="D71" s="1"/>
      <c r="E71" s="1"/>
      <c r="F71" s="1"/>
      <c r="G71" s="1"/>
      <c r="H71" s="1"/>
    </row>
    <row r="72" spans="1:9">
      <c r="A72" s="1"/>
      <c r="B72" s="3" t="s">
        <v>37</v>
      </c>
      <c r="C72" s="1"/>
      <c r="D72" s="1"/>
      <c r="E72" s="1"/>
      <c r="F72" s="1"/>
      <c r="G72" s="1"/>
      <c r="H72" s="1"/>
    </row>
    <row r="73" spans="1:9">
      <c r="A73" s="1"/>
    </row>
    <row r="74" spans="1:9">
      <c r="A74" s="1"/>
      <c r="B74" s="5" t="s">
        <v>8</v>
      </c>
      <c r="C74" s="5" t="s">
        <v>9</v>
      </c>
      <c r="D74" s="5" t="s">
        <v>10</v>
      </c>
      <c r="E74" s="5" t="s">
        <v>11</v>
      </c>
      <c r="F74" s="5" t="s">
        <v>12</v>
      </c>
      <c r="G74" s="5" t="s">
        <v>13</v>
      </c>
      <c r="H74" s="5" t="s">
        <v>14</v>
      </c>
    </row>
    <row r="75" spans="1:9">
      <c r="A75" s="1"/>
      <c r="B75" s="4">
        <v>1</v>
      </c>
      <c r="C75" s="6" t="s">
        <v>38</v>
      </c>
      <c r="D75" s="6"/>
      <c r="E75" s="4" t="s">
        <v>39</v>
      </c>
      <c r="F75" s="7">
        <v>2000000</v>
      </c>
      <c r="G75" s="7"/>
      <c r="H75" s="9"/>
    </row>
    <row r="76" spans="1:9">
      <c r="A76" s="1"/>
      <c r="B76" s="24">
        <v>2</v>
      </c>
      <c r="C76" s="27" t="s">
        <v>40</v>
      </c>
      <c r="D76" s="27"/>
      <c r="E76" s="24"/>
      <c r="F76" s="29">
        <v>1000000</v>
      </c>
      <c r="G76" s="29"/>
      <c r="H76" s="30"/>
    </row>
    <row r="77" spans="1:9">
      <c r="A77" s="1"/>
      <c r="B77" s="28"/>
      <c r="C77" s="25"/>
      <c r="D77" s="28"/>
      <c r="E77" s="28"/>
      <c r="F77" s="26"/>
      <c r="G77" s="26"/>
      <c r="H77" s="25"/>
    </row>
    <row r="78" spans="1:9">
      <c r="I78" s="2"/>
    </row>
  </sheetData>
  <mergeCells count="2">
    <mergeCell ref="J21:J22"/>
    <mergeCell ref="J32:J3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89"/>
  <sheetViews>
    <sheetView topLeftCell="A151" workbookViewId="0">
      <selection activeCell="B68" sqref="B68"/>
    </sheetView>
  </sheetViews>
  <sheetFormatPr defaultRowHeight="15"/>
  <cols>
    <col min="1" max="1" width="47.42578125" bestFit="1" customWidth="1"/>
    <col min="2" max="2" width="12" style="47" bestFit="1" customWidth="1"/>
    <col min="3" max="3" width="26.28515625" style="47" bestFit="1" customWidth="1"/>
  </cols>
  <sheetData>
    <row r="1" spans="1:3">
      <c r="A1" s="45" t="s">
        <v>426</v>
      </c>
      <c r="B1" s="46" t="s">
        <v>427</v>
      </c>
      <c r="C1" s="46" t="s">
        <v>428</v>
      </c>
    </row>
    <row r="2" spans="1:3">
      <c r="A2" t="s">
        <v>68</v>
      </c>
      <c r="B2" s="47">
        <v>260.78519999999997</v>
      </c>
      <c r="C2" s="47" t="s">
        <v>341</v>
      </c>
    </row>
    <row r="3" spans="1:3">
      <c r="A3" t="s">
        <v>69</v>
      </c>
      <c r="B3" s="47">
        <v>102.97410000000001</v>
      </c>
      <c r="C3" s="47" t="s">
        <v>342</v>
      </c>
    </row>
    <row r="4" spans="1:3">
      <c r="A4" t="s">
        <v>70</v>
      </c>
      <c r="B4" s="47">
        <v>253.4795</v>
      </c>
      <c r="C4" s="47" t="s">
        <v>343</v>
      </c>
    </row>
    <row r="5" spans="1:3">
      <c r="A5" t="s">
        <v>71</v>
      </c>
      <c r="B5" s="47">
        <v>193.5093</v>
      </c>
      <c r="C5" s="47" t="s">
        <v>344</v>
      </c>
    </row>
    <row r="6" spans="1:3">
      <c r="A6" t="s">
        <v>72</v>
      </c>
      <c r="B6" s="47">
        <v>209.89359999999999</v>
      </c>
      <c r="C6" s="47" t="s">
        <v>344</v>
      </c>
    </row>
    <row r="7" spans="1:3">
      <c r="A7" t="s">
        <v>73</v>
      </c>
      <c r="B7" s="47">
        <v>624.83249999999998</v>
      </c>
      <c r="C7" s="47" t="s">
        <v>344</v>
      </c>
    </row>
    <row r="8" spans="1:3">
      <c r="A8" t="s">
        <v>74</v>
      </c>
      <c r="B8" s="47">
        <v>691.84960000000001</v>
      </c>
      <c r="C8" s="47" t="s">
        <v>344</v>
      </c>
    </row>
    <row r="9" spans="1:3">
      <c r="A9" t="s">
        <v>75</v>
      </c>
      <c r="B9" s="47">
        <v>167.94730000000001</v>
      </c>
      <c r="C9" s="47" t="s">
        <v>344</v>
      </c>
    </row>
    <row r="10" spans="1:3">
      <c r="A10" t="s">
        <v>76</v>
      </c>
      <c r="B10" s="47">
        <v>595.43700000000001</v>
      </c>
      <c r="C10" s="47" t="s">
        <v>345</v>
      </c>
    </row>
    <row r="11" spans="1:3">
      <c r="A11" t="s">
        <v>77</v>
      </c>
      <c r="B11" s="47">
        <v>57.232419999999998</v>
      </c>
      <c r="C11" s="47" t="s">
        <v>345</v>
      </c>
    </row>
    <row r="12" spans="1:3">
      <c r="A12" t="s">
        <v>78</v>
      </c>
      <c r="B12" s="47">
        <v>213.7422</v>
      </c>
      <c r="C12" s="47" t="s">
        <v>345</v>
      </c>
    </row>
    <row r="13" spans="1:3">
      <c r="A13" t="s">
        <v>79</v>
      </c>
      <c r="B13" s="47">
        <v>1062.3219999999999</v>
      </c>
      <c r="C13" s="47" t="s">
        <v>346</v>
      </c>
    </row>
    <row r="14" spans="1:3">
      <c r="A14" t="s">
        <v>80</v>
      </c>
      <c r="B14" s="47">
        <v>1204.903</v>
      </c>
      <c r="C14" s="47" t="s">
        <v>346</v>
      </c>
    </row>
    <row r="15" spans="1:3">
      <c r="A15" t="s">
        <v>81</v>
      </c>
      <c r="B15" s="47">
        <v>175.1797</v>
      </c>
      <c r="C15" s="47" t="s">
        <v>346</v>
      </c>
    </row>
    <row r="16" spans="1:3">
      <c r="A16" t="s">
        <v>82</v>
      </c>
      <c r="B16" s="47">
        <v>68.378910000000005</v>
      </c>
      <c r="C16" s="47" t="s">
        <v>346</v>
      </c>
    </row>
    <row r="17" spans="1:3">
      <c r="A17" t="s">
        <v>83</v>
      </c>
      <c r="B17" s="47">
        <v>449.06099999999998</v>
      </c>
      <c r="C17" s="47" t="s">
        <v>347</v>
      </c>
    </row>
    <row r="18" spans="1:3">
      <c r="A18" t="s">
        <v>84</v>
      </c>
      <c r="B18" s="47">
        <v>53.63232</v>
      </c>
      <c r="C18" s="47" t="s">
        <v>348</v>
      </c>
    </row>
    <row r="19" spans="1:3">
      <c r="A19" t="s">
        <v>85</v>
      </c>
      <c r="B19" s="47">
        <v>54.677729999999997</v>
      </c>
      <c r="C19" s="47" t="s">
        <v>348</v>
      </c>
    </row>
    <row r="20" spans="1:3">
      <c r="A20" t="s">
        <v>86</v>
      </c>
      <c r="B20" s="47">
        <v>185.2432</v>
      </c>
      <c r="C20" s="47" t="s">
        <v>348</v>
      </c>
    </row>
    <row r="21" spans="1:3">
      <c r="A21" t="s">
        <v>87</v>
      </c>
      <c r="B21" s="47">
        <v>98.846190000000007</v>
      </c>
      <c r="C21" s="47" t="s">
        <v>348</v>
      </c>
    </row>
    <row r="22" spans="1:3">
      <c r="A22" t="s">
        <v>88</v>
      </c>
      <c r="B22" s="47">
        <v>418.92039999999997</v>
      </c>
      <c r="C22" s="47" t="s">
        <v>348</v>
      </c>
    </row>
    <row r="23" spans="1:3">
      <c r="A23" t="s">
        <v>89</v>
      </c>
      <c r="B23" s="47">
        <v>809.93309999999997</v>
      </c>
      <c r="C23" s="47" t="s">
        <v>348</v>
      </c>
    </row>
    <row r="24" spans="1:3">
      <c r="A24" t="s">
        <v>90</v>
      </c>
      <c r="B24" s="47">
        <v>811.03610000000003</v>
      </c>
      <c r="C24" s="47" t="s">
        <v>348</v>
      </c>
    </row>
    <row r="25" spans="1:3">
      <c r="A25" t="s">
        <v>91</v>
      </c>
      <c r="B25" s="47">
        <v>176.2749</v>
      </c>
      <c r="C25" s="47" t="s">
        <v>348</v>
      </c>
    </row>
    <row r="26" spans="1:3">
      <c r="A26" t="s">
        <v>92</v>
      </c>
      <c r="B26" s="47">
        <v>1252.4100000000001</v>
      </c>
      <c r="C26" s="47" t="s">
        <v>349</v>
      </c>
    </row>
    <row r="27" spans="1:3">
      <c r="A27" t="s">
        <v>75</v>
      </c>
      <c r="B27" s="47">
        <v>1152.249</v>
      </c>
      <c r="C27" s="47" t="s">
        <v>350</v>
      </c>
    </row>
    <row r="28" spans="1:3">
      <c r="A28" t="s">
        <v>93</v>
      </c>
      <c r="B28" s="47">
        <v>217.87649999999999</v>
      </c>
      <c r="C28" s="47" t="s">
        <v>351</v>
      </c>
    </row>
    <row r="29" spans="1:3">
      <c r="A29" t="s">
        <v>94</v>
      </c>
      <c r="B29" s="47">
        <v>231.21729999999999</v>
      </c>
      <c r="C29" s="47" t="s">
        <v>352</v>
      </c>
    </row>
    <row r="30" spans="1:3">
      <c r="A30" t="s">
        <v>95</v>
      </c>
      <c r="B30" s="47">
        <v>328.68900000000002</v>
      </c>
      <c r="C30" s="47" t="s">
        <v>352</v>
      </c>
    </row>
    <row r="31" spans="1:3">
      <c r="A31" t="s">
        <v>96</v>
      </c>
      <c r="B31" s="47">
        <v>42.344729999999998</v>
      </c>
      <c r="C31" s="47" t="s">
        <v>342</v>
      </c>
    </row>
    <row r="32" spans="1:3">
      <c r="A32" t="s">
        <v>97</v>
      </c>
      <c r="B32" s="47">
        <v>31.447749999999999</v>
      </c>
      <c r="C32" s="47" t="s">
        <v>342</v>
      </c>
    </row>
    <row r="33" spans="1:3">
      <c r="A33" t="s">
        <v>98</v>
      </c>
      <c r="B33" s="47">
        <v>40.918950000000002</v>
      </c>
      <c r="C33" s="47" t="s">
        <v>342</v>
      </c>
    </row>
    <row r="34" spans="1:3">
      <c r="A34" t="s">
        <v>99</v>
      </c>
      <c r="B34" s="47">
        <v>68.815920000000006</v>
      </c>
      <c r="C34" s="47" t="s">
        <v>342</v>
      </c>
    </row>
    <row r="35" spans="1:3">
      <c r="A35" t="s">
        <v>100</v>
      </c>
      <c r="B35" s="47">
        <v>39.69238</v>
      </c>
      <c r="C35" s="47" t="s">
        <v>342</v>
      </c>
    </row>
    <row r="36" spans="1:3">
      <c r="A36" t="s">
        <v>101</v>
      </c>
      <c r="B36" s="47">
        <v>46.448729999999998</v>
      </c>
      <c r="C36" s="47" t="s">
        <v>342</v>
      </c>
    </row>
    <row r="37" spans="1:3">
      <c r="A37" t="s">
        <v>102</v>
      </c>
      <c r="B37" s="47">
        <v>73.950680000000006</v>
      </c>
      <c r="C37" s="47" t="s">
        <v>342</v>
      </c>
    </row>
    <row r="38" spans="1:3">
      <c r="A38" t="s">
        <v>103</v>
      </c>
      <c r="B38" s="47">
        <v>495.51459999999997</v>
      </c>
      <c r="C38" s="47" t="s">
        <v>342</v>
      </c>
    </row>
    <row r="39" spans="1:3">
      <c r="A39" t="s">
        <v>104</v>
      </c>
      <c r="B39" s="47">
        <v>646.53809999999999</v>
      </c>
      <c r="C39" s="47" t="s">
        <v>342</v>
      </c>
    </row>
    <row r="40" spans="1:3">
      <c r="A40" t="s">
        <v>105</v>
      </c>
      <c r="B40" s="47">
        <v>894.15719999999999</v>
      </c>
      <c r="C40" s="47" t="s">
        <v>341</v>
      </c>
    </row>
    <row r="41" spans="1:3">
      <c r="A41" t="s">
        <v>106</v>
      </c>
      <c r="B41" s="47">
        <v>64.142579999999995</v>
      </c>
      <c r="C41" s="47" t="s">
        <v>341</v>
      </c>
    </row>
    <row r="42" spans="1:3">
      <c r="A42" t="s">
        <v>107</v>
      </c>
      <c r="B42" s="47">
        <v>177.3389</v>
      </c>
      <c r="C42" s="47" t="s">
        <v>353</v>
      </c>
    </row>
    <row r="43" spans="1:3">
      <c r="A43" t="s">
        <v>108</v>
      </c>
      <c r="B43" s="47">
        <v>20.549800000000001</v>
      </c>
      <c r="C43" s="47" t="s">
        <v>353</v>
      </c>
    </row>
    <row r="44" spans="1:3">
      <c r="A44" t="s">
        <v>109</v>
      </c>
      <c r="B44" s="47">
        <v>725.66409999999996</v>
      </c>
      <c r="C44" s="47" t="s">
        <v>353</v>
      </c>
    </row>
    <row r="45" spans="1:3">
      <c r="A45" t="s">
        <v>110</v>
      </c>
      <c r="B45" s="47">
        <v>1320.01</v>
      </c>
      <c r="C45" s="47" t="s">
        <v>354</v>
      </c>
    </row>
    <row r="46" spans="1:3">
      <c r="A46" t="s">
        <v>111</v>
      </c>
      <c r="B46" s="47">
        <v>170.45410000000001</v>
      </c>
      <c r="C46" s="47" t="s">
        <v>355</v>
      </c>
    </row>
    <row r="47" spans="1:3">
      <c r="A47" t="s">
        <v>112</v>
      </c>
      <c r="B47" s="47">
        <v>67.625979999999998</v>
      </c>
      <c r="C47" s="47" t="s">
        <v>356</v>
      </c>
    </row>
    <row r="48" spans="1:3">
      <c r="A48" t="s">
        <v>113</v>
      </c>
      <c r="B48" s="47">
        <v>17.07</v>
      </c>
      <c r="C48" s="47" t="s">
        <v>357</v>
      </c>
    </row>
    <row r="49" spans="1:3">
      <c r="A49" t="s">
        <v>114</v>
      </c>
      <c r="B49" s="47">
        <v>72.928219999999996</v>
      </c>
      <c r="C49" s="47" t="s">
        <v>358</v>
      </c>
    </row>
    <row r="50" spans="1:3">
      <c r="A50" t="s">
        <v>115</v>
      </c>
      <c r="B50" s="47">
        <v>344.08199999999999</v>
      </c>
      <c r="C50" s="47" t="s">
        <v>359</v>
      </c>
    </row>
    <row r="51" spans="1:3">
      <c r="A51" t="s">
        <v>116</v>
      </c>
      <c r="B51" s="47">
        <v>884.85739999999998</v>
      </c>
      <c r="C51" s="47" t="s">
        <v>360</v>
      </c>
    </row>
    <row r="52" spans="1:3">
      <c r="A52" t="s">
        <v>117</v>
      </c>
      <c r="B52" s="47">
        <v>482.50540000000001</v>
      </c>
      <c r="C52" s="47" t="s">
        <v>361</v>
      </c>
    </row>
    <row r="53" spans="1:3">
      <c r="A53" t="s">
        <v>118</v>
      </c>
      <c r="C53" s="47" t="s">
        <v>361</v>
      </c>
    </row>
    <row r="54" spans="1:3">
      <c r="A54" t="s">
        <v>119</v>
      </c>
      <c r="B54" s="47">
        <v>226.9658</v>
      </c>
      <c r="C54" s="47" t="s">
        <v>362</v>
      </c>
    </row>
    <row r="55" spans="1:3">
      <c r="A55" t="s">
        <v>120</v>
      </c>
      <c r="B55" s="47">
        <v>130.7056</v>
      </c>
      <c r="C55" s="47" t="s">
        <v>363</v>
      </c>
    </row>
    <row r="56" spans="1:3">
      <c r="A56" t="s">
        <v>121</v>
      </c>
      <c r="C56" s="47" t="s">
        <v>363</v>
      </c>
    </row>
    <row r="57" spans="1:3">
      <c r="A57" t="s">
        <v>122</v>
      </c>
      <c r="B57" s="47">
        <v>147.08349999999999</v>
      </c>
      <c r="C57" s="47" t="s">
        <v>363</v>
      </c>
    </row>
    <row r="58" spans="1:3">
      <c r="A58" t="s">
        <v>66</v>
      </c>
      <c r="B58" s="47">
        <v>253.24850000000001</v>
      </c>
      <c r="C58" s="47" t="s">
        <v>364</v>
      </c>
    </row>
    <row r="59" spans="1:3">
      <c r="A59" t="s">
        <v>123</v>
      </c>
      <c r="B59" s="47">
        <v>302.77879999999999</v>
      </c>
      <c r="C59" s="47" t="s">
        <v>364</v>
      </c>
    </row>
    <row r="60" spans="1:3">
      <c r="A60" t="s">
        <v>114</v>
      </c>
      <c r="B60" s="47">
        <v>65.850099999999998</v>
      </c>
      <c r="C60" s="47" t="s">
        <v>364</v>
      </c>
    </row>
    <row r="61" spans="1:3">
      <c r="A61" t="s">
        <v>124</v>
      </c>
      <c r="B61" s="47">
        <v>445.8032</v>
      </c>
      <c r="C61" s="47" t="s">
        <v>364</v>
      </c>
    </row>
    <row r="62" spans="1:3">
      <c r="A62" t="s">
        <v>125</v>
      </c>
      <c r="B62" s="47">
        <v>423.78910000000002</v>
      </c>
      <c r="C62" s="47" t="s">
        <v>364</v>
      </c>
    </row>
    <row r="63" spans="1:3">
      <c r="A63" t="s">
        <v>126</v>
      </c>
      <c r="B63" s="47">
        <v>339.24709999999999</v>
      </c>
      <c r="C63" s="47" t="s">
        <v>364</v>
      </c>
    </row>
    <row r="64" spans="1:3">
      <c r="A64" t="s">
        <v>127</v>
      </c>
      <c r="B64" s="47">
        <v>444.64359999999999</v>
      </c>
      <c r="C64" s="47" t="s">
        <v>364</v>
      </c>
    </row>
    <row r="65" spans="1:3">
      <c r="A65" t="s">
        <v>128</v>
      </c>
      <c r="B65" s="47">
        <v>154.37010000000001</v>
      </c>
      <c r="C65" s="47" t="s">
        <v>365</v>
      </c>
    </row>
    <row r="66" spans="1:3">
      <c r="A66" t="s">
        <v>129</v>
      </c>
      <c r="B66" s="47">
        <v>692.62890000000004</v>
      </c>
      <c r="C66" s="47" t="s">
        <v>365</v>
      </c>
    </row>
    <row r="67" spans="1:3">
      <c r="A67" t="s">
        <v>130</v>
      </c>
      <c r="B67" s="47">
        <v>384.42329999999998</v>
      </c>
      <c r="C67" s="47" t="s">
        <v>365</v>
      </c>
    </row>
    <row r="68" spans="1:3">
      <c r="A68" t="s">
        <v>131</v>
      </c>
      <c r="C68" s="47" t="s">
        <v>365</v>
      </c>
    </row>
    <row r="69" spans="1:3">
      <c r="A69" t="s">
        <v>132</v>
      </c>
      <c r="B69" s="47">
        <v>633.21389999999997</v>
      </c>
      <c r="C69" s="47" t="s">
        <v>365</v>
      </c>
    </row>
    <row r="70" spans="1:3">
      <c r="A70" t="s">
        <v>133</v>
      </c>
      <c r="B70" s="47">
        <v>190.94479999999999</v>
      </c>
      <c r="C70" s="47" t="s">
        <v>365</v>
      </c>
    </row>
    <row r="71" spans="1:3">
      <c r="A71" t="s">
        <v>134</v>
      </c>
      <c r="B71" s="47">
        <v>160.624</v>
      </c>
      <c r="C71" s="47" t="s">
        <v>365</v>
      </c>
    </row>
    <row r="72" spans="1:3">
      <c r="A72" t="s">
        <v>135</v>
      </c>
      <c r="B72" s="47">
        <v>143.05080000000001</v>
      </c>
      <c r="C72" s="47" t="s">
        <v>365</v>
      </c>
    </row>
    <row r="73" spans="1:3">
      <c r="A73" t="s">
        <v>136</v>
      </c>
      <c r="B73" s="47">
        <v>236.1182</v>
      </c>
      <c r="C73" s="47" t="s">
        <v>365</v>
      </c>
    </row>
    <row r="74" spans="1:3">
      <c r="A74" t="s">
        <v>137</v>
      </c>
      <c r="B74" s="47">
        <v>488.50979999999998</v>
      </c>
      <c r="C74" s="47" t="s">
        <v>366</v>
      </c>
    </row>
    <row r="75" spans="1:3">
      <c r="A75" t="s">
        <v>138</v>
      </c>
      <c r="B75" s="47">
        <v>179.84280000000001</v>
      </c>
      <c r="C75" s="47" t="s">
        <v>366</v>
      </c>
    </row>
    <row r="76" spans="1:3">
      <c r="A76" t="s">
        <v>136</v>
      </c>
      <c r="B76" s="47">
        <v>420.8408</v>
      </c>
      <c r="C76" s="47" t="s">
        <v>366</v>
      </c>
    </row>
    <row r="77" spans="1:3">
      <c r="A77" t="s">
        <v>139</v>
      </c>
      <c r="B77" s="47">
        <v>87.614750000000001</v>
      </c>
      <c r="C77" s="47" t="s">
        <v>366</v>
      </c>
    </row>
    <row r="78" spans="1:3">
      <c r="A78" t="s">
        <v>140</v>
      </c>
      <c r="B78" s="47">
        <v>398.3467</v>
      </c>
      <c r="C78" s="47" t="s">
        <v>366</v>
      </c>
    </row>
    <row r="79" spans="1:3">
      <c r="A79" t="s">
        <v>141</v>
      </c>
      <c r="B79" s="47">
        <v>115.47020000000001</v>
      </c>
      <c r="C79" s="47" t="s">
        <v>366</v>
      </c>
    </row>
    <row r="80" spans="1:3">
      <c r="A80" t="s">
        <v>142</v>
      </c>
      <c r="B80" s="47">
        <v>87.309079999999994</v>
      </c>
      <c r="C80" s="47" t="s">
        <v>366</v>
      </c>
    </row>
    <row r="81" spans="1:3">
      <c r="A81" t="s">
        <v>143</v>
      </c>
      <c r="B81" s="47">
        <v>22.757809999999999</v>
      </c>
      <c r="C81" s="47" t="s">
        <v>367</v>
      </c>
    </row>
    <row r="82" spans="1:3">
      <c r="A82" t="s">
        <v>144</v>
      </c>
      <c r="B82" s="47">
        <v>488.97309999999999</v>
      </c>
      <c r="C82" s="47" t="s">
        <v>367</v>
      </c>
    </row>
    <row r="83" spans="1:3">
      <c r="A83" t="s">
        <v>145</v>
      </c>
      <c r="B83" s="47">
        <v>121.3599</v>
      </c>
      <c r="C83" s="47" t="s">
        <v>368</v>
      </c>
    </row>
    <row r="84" spans="1:3">
      <c r="A84" t="s">
        <v>146</v>
      </c>
      <c r="B84" s="47">
        <v>845.71</v>
      </c>
      <c r="C84" s="47" t="s">
        <v>369</v>
      </c>
    </row>
    <row r="85" spans="1:3">
      <c r="A85" t="s">
        <v>147</v>
      </c>
      <c r="B85" s="47">
        <v>121.5234</v>
      </c>
      <c r="C85" s="47" t="s">
        <v>370</v>
      </c>
    </row>
    <row r="86" spans="1:3">
      <c r="A86" t="s">
        <v>136</v>
      </c>
      <c r="B86" s="47">
        <v>121.2256</v>
      </c>
      <c r="C86" s="47" t="s">
        <v>370</v>
      </c>
    </row>
    <row r="87" spans="1:3">
      <c r="A87" t="s">
        <v>148</v>
      </c>
      <c r="B87" s="47">
        <v>175.8604</v>
      </c>
      <c r="C87" s="47" t="s">
        <v>371</v>
      </c>
    </row>
    <row r="88" spans="1:3">
      <c r="A88" t="s">
        <v>149</v>
      </c>
      <c r="B88" s="47">
        <v>82.392089999999996</v>
      </c>
      <c r="C88" s="47" t="s">
        <v>372</v>
      </c>
    </row>
    <row r="89" spans="1:3">
      <c r="A89" t="s">
        <v>150</v>
      </c>
      <c r="B89" s="47">
        <v>250.82230000000001</v>
      </c>
      <c r="C89" s="47" t="s">
        <v>373</v>
      </c>
    </row>
    <row r="90" spans="1:3">
      <c r="A90" t="s">
        <v>151</v>
      </c>
      <c r="C90" s="47" t="s">
        <v>374</v>
      </c>
    </row>
    <row r="91" spans="1:3">
      <c r="A91" t="s">
        <v>152</v>
      </c>
      <c r="B91" s="47">
        <v>130.78219999999999</v>
      </c>
      <c r="C91" s="47" t="s">
        <v>374</v>
      </c>
    </row>
    <row r="92" spans="1:3">
      <c r="A92" t="s">
        <v>153</v>
      </c>
      <c r="B92" s="47">
        <v>204.47800000000001</v>
      </c>
      <c r="C92" s="47" t="s">
        <v>374</v>
      </c>
    </row>
    <row r="93" spans="1:3">
      <c r="A93" t="s">
        <v>154</v>
      </c>
      <c r="B93" s="47">
        <v>252.96680000000001</v>
      </c>
      <c r="C93" s="47" t="s">
        <v>374</v>
      </c>
    </row>
    <row r="94" spans="1:3">
      <c r="A94" t="s">
        <v>155</v>
      </c>
      <c r="B94" s="47">
        <v>65.726560000000006</v>
      </c>
      <c r="C94" s="47" t="s">
        <v>374</v>
      </c>
    </row>
    <row r="95" spans="1:3">
      <c r="A95" t="s">
        <v>156</v>
      </c>
      <c r="B95" s="47">
        <v>199.2568</v>
      </c>
      <c r="C95" s="47" t="s">
        <v>374</v>
      </c>
    </row>
    <row r="96" spans="1:3">
      <c r="A96" t="s">
        <v>157</v>
      </c>
      <c r="B96" s="47">
        <v>331.90379999999999</v>
      </c>
      <c r="C96" s="47" t="s">
        <v>374</v>
      </c>
    </row>
    <row r="97" spans="1:3">
      <c r="A97" t="s">
        <v>158</v>
      </c>
      <c r="B97" s="47">
        <v>235.666</v>
      </c>
      <c r="C97" s="47" t="s">
        <v>374</v>
      </c>
    </row>
    <row r="98" spans="1:3">
      <c r="A98" t="s">
        <v>159</v>
      </c>
      <c r="B98" s="47">
        <v>354.72460000000001</v>
      </c>
      <c r="C98" s="47" t="s">
        <v>374</v>
      </c>
    </row>
    <row r="99" spans="1:3">
      <c r="A99" t="s">
        <v>160</v>
      </c>
      <c r="B99" s="47">
        <v>111.9858</v>
      </c>
      <c r="C99" s="47" t="s">
        <v>375</v>
      </c>
    </row>
    <row r="100" spans="1:3">
      <c r="A100" t="s">
        <v>161</v>
      </c>
      <c r="B100" s="47">
        <v>148.30369999999999</v>
      </c>
      <c r="C100" s="47" t="s">
        <v>375</v>
      </c>
    </row>
    <row r="101" spans="1:3">
      <c r="A101" t="s">
        <v>162</v>
      </c>
      <c r="B101" s="47">
        <v>136.2183</v>
      </c>
      <c r="C101" s="47" t="s">
        <v>376</v>
      </c>
    </row>
    <row r="102" spans="1:3">
      <c r="A102" t="s">
        <v>163</v>
      </c>
      <c r="C102" s="47" t="s">
        <v>376</v>
      </c>
    </row>
    <row r="103" spans="1:3">
      <c r="A103" t="s">
        <v>164</v>
      </c>
      <c r="C103" s="47" t="s">
        <v>377</v>
      </c>
    </row>
    <row r="104" spans="1:3">
      <c r="A104" t="s">
        <v>165</v>
      </c>
      <c r="C104" s="47" t="s">
        <v>377</v>
      </c>
    </row>
    <row r="105" spans="1:3">
      <c r="A105" t="s">
        <v>166</v>
      </c>
      <c r="C105" s="47" t="s">
        <v>377</v>
      </c>
    </row>
    <row r="106" spans="1:3">
      <c r="A106" t="s">
        <v>167</v>
      </c>
      <c r="C106" s="47" t="s">
        <v>377</v>
      </c>
    </row>
    <row r="107" spans="1:3">
      <c r="A107" t="s">
        <v>168</v>
      </c>
      <c r="C107" s="47" t="s">
        <v>377</v>
      </c>
    </row>
    <row r="108" spans="1:3">
      <c r="A108" t="s">
        <v>169</v>
      </c>
      <c r="C108" s="47" t="s">
        <v>377</v>
      </c>
    </row>
    <row r="109" spans="1:3">
      <c r="A109" t="s">
        <v>170</v>
      </c>
      <c r="B109" s="47">
        <v>80.939003</v>
      </c>
      <c r="C109" s="47" t="s">
        <v>377</v>
      </c>
    </row>
    <row r="110" spans="1:3">
      <c r="A110" t="s">
        <v>171</v>
      </c>
      <c r="B110" s="47">
        <v>61.061000999999997</v>
      </c>
      <c r="C110" s="47" t="s">
        <v>377</v>
      </c>
    </row>
    <row r="111" spans="1:3">
      <c r="A111" t="s">
        <v>172</v>
      </c>
      <c r="B111" s="47">
        <v>59.610000999999997</v>
      </c>
      <c r="C111" s="47" t="s">
        <v>377</v>
      </c>
    </row>
    <row r="112" spans="1:3">
      <c r="A112" t="s">
        <v>173</v>
      </c>
      <c r="B112" s="47">
        <v>125.714</v>
      </c>
      <c r="C112" s="47" t="s">
        <v>378</v>
      </c>
    </row>
    <row r="113" spans="1:3">
      <c r="A113" t="s">
        <v>174</v>
      </c>
      <c r="B113" s="47">
        <v>528.61500000000001</v>
      </c>
      <c r="C113" s="47" t="s">
        <v>378</v>
      </c>
    </row>
    <row r="114" spans="1:3">
      <c r="A114" t="s">
        <v>175</v>
      </c>
      <c r="B114" s="47">
        <v>292.959</v>
      </c>
      <c r="C114" s="47" t="s">
        <v>378</v>
      </c>
    </row>
    <row r="115" spans="1:3">
      <c r="A115" t="s">
        <v>176</v>
      </c>
      <c r="B115" s="47">
        <v>59.414999999999999</v>
      </c>
      <c r="C115" s="47" t="s">
        <v>378</v>
      </c>
    </row>
    <row r="116" spans="1:3">
      <c r="A116" t="s">
        <v>177</v>
      </c>
      <c r="B116" s="47">
        <v>51.313000000000002</v>
      </c>
      <c r="C116" s="47" t="s">
        <v>378</v>
      </c>
    </row>
    <row r="117" spans="1:3">
      <c r="A117" t="s">
        <v>178</v>
      </c>
      <c r="B117" s="47">
        <v>211.745</v>
      </c>
      <c r="C117" s="47" t="s">
        <v>378</v>
      </c>
    </row>
    <row r="118" spans="1:3">
      <c r="A118" t="s">
        <v>179</v>
      </c>
      <c r="B118" s="47">
        <v>34.027999999999999</v>
      </c>
      <c r="C118" s="47" t="s">
        <v>378</v>
      </c>
    </row>
    <row r="119" spans="1:3">
      <c r="A119" t="s">
        <v>180</v>
      </c>
      <c r="B119" s="47">
        <v>28.788</v>
      </c>
      <c r="C119" s="47" t="s">
        <v>378</v>
      </c>
    </row>
    <row r="120" spans="1:3">
      <c r="A120" t="s">
        <v>181</v>
      </c>
      <c r="B120" s="47">
        <v>158.172</v>
      </c>
      <c r="C120" s="47" t="s">
        <v>378</v>
      </c>
    </row>
    <row r="121" spans="1:3">
      <c r="A121" t="s">
        <v>182</v>
      </c>
      <c r="B121" s="47">
        <v>129.435</v>
      </c>
      <c r="C121" s="47" t="s">
        <v>378</v>
      </c>
    </row>
    <row r="122" spans="1:3">
      <c r="A122" t="s">
        <v>183</v>
      </c>
      <c r="B122" s="47">
        <v>103.94499999999999</v>
      </c>
      <c r="C122" s="47" t="s">
        <v>378</v>
      </c>
    </row>
    <row r="123" spans="1:3">
      <c r="A123" t="s">
        <v>184</v>
      </c>
      <c r="B123" s="47">
        <v>258.51799999999997</v>
      </c>
      <c r="C123" s="47" t="s">
        <v>378</v>
      </c>
    </row>
    <row r="124" spans="1:3">
      <c r="A124" t="s">
        <v>185</v>
      </c>
      <c r="B124" s="47">
        <v>68.953999999999994</v>
      </c>
      <c r="C124" s="47" t="s">
        <v>378</v>
      </c>
    </row>
    <row r="125" spans="1:3">
      <c r="A125" t="s">
        <v>186</v>
      </c>
      <c r="B125" s="47">
        <v>170.39400000000001</v>
      </c>
      <c r="C125" s="47" t="s">
        <v>379</v>
      </c>
    </row>
    <row r="126" spans="1:3">
      <c r="A126" t="s">
        <v>187</v>
      </c>
      <c r="B126" s="47">
        <v>76.628420000000006</v>
      </c>
      <c r="C126" s="47" t="s">
        <v>379</v>
      </c>
    </row>
    <row r="127" spans="1:3">
      <c r="A127" t="s">
        <v>188</v>
      </c>
      <c r="B127" s="47">
        <v>287.11619999999999</v>
      </c>
      <c r="C127" s="47" t="s">
        <v>380</v>
      </c>
    </row>
    <row r="128" spans="1:3">
      <c r="A128" t="s">
        <v>189</v>
      </c>
      <c r="B128" s="47">
        <v>157.7705</v>
      </c>
      <c r="C128" s="47" t="s">
        <v>380</v>
      </c>
    </row>
    <row r="129" spans="1:3">
      <c r="A129" t="s">
        <v>190</v>
      </c>
      <c r="B129" s="47">
        <v>102.81489999999999</v>
      </c>
      <c r="C129" s="47" t="s">
        <v>380</v>
      </c>
    </row>
    <row r="130" spans="1:3">
      <c r="A130" t="s">
        <v>191</v>
      </c>
      <c r="B130" s="47">
        <v>202.3818</v>
      </c>
      <c r="C130" s="47" t="s">
        <v>380</v>
      </c>
    </row>
    <row r="131" spans="1:3">
      <c r="A131" t="s">
        <v>192</v>
      </c>
      <c r="B131" s="47">
        <v>147.91309999999999</v>
      </c>
      <c r="C131" s="47" t="s">
        <v>380</v>
      </c>
    </row>
    <row r="132" spans="1:3">
      <c r="A132" t="s">
        <v>193</v>
      </c>
      <c r="B132" s="47">
        <v>74.151859999999999</v>
      </c>
      <c r="C132" s="47" t="s">
        <v>380</v>
      </c>
    </row>
    <row r="133" spans="1:3">
      <c r="A133" t="s">
        <v>194</v>
      </c>
      <c r="B133" s="47">
        <v>106.6846</v>
      </c>
      <c r="C133" s="47" t="s">
        <v>380</v>
      </c>
    </row>
    <row r="134" spans="1:3">
      <c r="A134" t="s">
        <v>195</v>
      </c>
      <c r="B134" s="47">
        <v>198.8296</v>
      </c>
      <c r="C134" s="47" t="s">
        <v>380</v>
      </c>
    </row>
    <row r="135" spans="1:3">
      <c r="A135" t="s">
        <v>196</v>
      </c>
      <c r="B135" s="47">
        <v>702.97850000000005</v>
      </c>
      <c r="C135" s="47" t="s">
        <v>380</v>
      </c>
    </row>
    <row r="136" spans="1:3">
      <c r="A136" t="s">
        <v>197</v>
      </c>
      <c r="B136" s="47">
        <v>162.46440000000001</v>
      </c>
      <c r="C136" s="47" t="s">
        <v>380</v>
      </c>
    </row>
    <row r="137" spans="1:3">
      <c r="A137" t="s">
        <v>198</v>
      </c>
      <c r="B137" s="47">
        <v>513.07320000000004</v>
      </c>
      <c r="C137" s="47" t="s">
        <v>380</v>
      </c>
    </row>
    <row r="138" spans="1:3">
      <c r="A138" t="s">
        <v>199</v>
      </c>
      <c r="C138" s="47" t="s">
        <v>380</v>
      </c>
    </row>
    <row r="139" spans="1:3">
      <c r="A139" t="s">
        <v>200</v>
      </c>
      <c r="B139" s="47">
        <v>141.8931</v>
      </c>
      <c r="C139" s="47" t="s">
        <v>380</v>
      </c>
    </row>
    <row r="140" spans="1:3">
      <c r="A140" t="s">
        <v>201</v>
      </c>
      <c r="B140" s="47">
        <v>22.539059999999999</v>
      </c>
      <c r="C140" s="47" t="s">
        <v>380</v>
      </c>
    </row>
    <row r="141" spans="1:3">
      <c r="A141" t="s">
        <v>202</v>
      </c>
      <c r="B141" s="47">
        <v>226.92089999999999</v>
      </c>
      <c r="C141" s="47" t="s">
        <v>380</v>
      </c>
    </row>
    <row r="142" spans="1:3">
      <c r="A142" t="s">
        <v>203</v>
      </c>
      <c r="B142" s="47">
        <v>26.825199999999999</v>
      </c>
      <c r="C142" s="47" t="s">
        <v>381</v>
      </c>
    </row>
    <row r="143" spans="1:3">
      <c r="A143" t="s">
        <v>204</v>
      </c>
      <c r="B143" s="47">
        <v>318.00630000000001</v>
      </c>
      <c r="C143" s="47" t="s">
        <v>381</v>
      </c>
    </row>
    <row r="144" spans="1:3">
      <c r="A144" t="s">
        <v>205</v>
      </c>
      <c r="B144" s="47">
        <v>211.58940000000001</v>
      </c>
      <c r="C144" s="47" t="s">
        <v>381</v>
      </c>
    </row>
    <row r="145" spans="1:3">
      <c r="A145" t="s">
        <v>206</v>
      </c>
      <c r="B145" s="47">
        <v>530.78610000000003</v>
      </c>
      <c r="C145" s="47" t="s">
        <v>381</v>
      </c>
    </row>
    <row r="146" spans="1:3">
      <c r="A146" t="s">
        <v>150</v>
      </c>
      <c r="B146" s="47">
        <v>331.16550000000001</v>
      </c>
      <c r="C146" s="47" t="s">
        <v>381</v>
      </c>
    </row>
    <row r="147" spans="1:3">
      <c r="A147" t="s">
        <v>207</v>
      </c>
      <c r="B147" s="47">
        <v>428.5933</v>
      </c>
      <c r="C147" s="47" t="s">
        <v>381</v>
      </c>
    </row>
    <row r="148" spans="1:3">
      <c r="A148" t="s">
        <v>208</v>
      </c>
      <c r="C148" s="47" t="s">
        <v>381</v>
      </c>
    </row>
    <row r="149" spans="1:3">
      <c r="A149" t="s">
        <v>209</v>
      </c>
      <c r="B149" s="47">
        <v>71.516599999999997</v>
      </c>
      <c r="C149" s="47" t="s">
        <v>381</v>
      </c>
    </row>
    <row r="150" spans="1:3">
      <c r="A150" t="s">
        <v>210</v>
      </c>
      <c r="B150" s="47">
        <v>279.74369999999999</v>
      </c>
      <c r="C150" s="47" t="s">
        <v>381</v>
      </c>
    </row>
    <row r="151" spans="1:3">
      <c r="A151" t="s">
        <v>211</v>
      </c>
      <c r="B151" s="47">
        <v>299.18360000000001</v>
      </c>
      <c r="C151" s="47" t="s">
        <v>382</v>
      </c>
    </row>
    <row r="152" spans="1:3">
      <c r="A152" t="s">
        <v>212</v>
      </c>
      <c r="B152" s="47">
        <v>332.39260000000002</v>
      </c>
      <c r="C152" s="47" t="s">
        <v>383</v>
      </c>
    </row>
    <row r="153" spans="1:3">
      <c r="A153" t="s">
        <v>213</v>
      </c>
      <c r="B153" s="47">
        <v>778.98680000000002</v>
      </c>
      <c r="C153" s="47" t="s">
        <v>384</v>
      </c>
    </row>
    <row r="154" spans="1:3">
      <c r="A154" t="s">
        <v>214</v>
      </c>
      <c r="B154" s="47">
        <v>171.91849999999999</v>
      </c>
      <c r="C154" s="47" t="s">
        <v>384</v>
      </c>
    </row>
    <row r="155" spans="1:3">
      <c r="A155" t="s">
        <v>215</v>
      </c>
      <c r="B155" s="47">
        <v>261.14210000000003</v>
      </c>
      <c r="C155" s="47" t="s">
        <v>385</v>
      </c>
    </row>
    <row r="156" spans="1:3">
      <c r="A156" t="s">
        <v>216</v>
      </c>
      <c r="B156" s="47">
        <v>64.952640000000002</v>
      </c>
      <c r="C156" s="47" t="s">
        <v>385</v>
      </c>
    </row>
    <row r="157" spans="1:3">
      <c r="A157" t="s">
        <v>217</v>
      </c>
      <c r="B157" s="47">
        <v>68.242679999999993</v>
      </c>
      <c r="C157" s="47" t="s">
        <v>385</v>
      </c>
    </row>
    <row r="158" spans="1:3">
      <c r="A158" t="s">
        <v>218</v>
      </c>
      <c r="B158" s="47">
        <v>279.93020000000001</v>
      </c>
      <c r="C158" s="47" t="s">
        <v>385</v>
      </c>
    </row>
    <row r="159" spans="1:3">
      <c r="A159" t="s">
        <v>219</v>
      </c>
      <c r="B159" s="47">
        <v>1409.703</v>
      </c>
      <c r="C159" s="47" t="s">
        <v>386</v>
      </c>
    </row>
    <row r="160" spans="1:3">
      <c r="A160" t="s">
        <v>220</v>
      </c>
      <c r="B160" s="47">
        <v>173.98227900000001</v>
      </c>
      <c r="C160" s="47" t="s">
        <v>387</v>
      </c>
    </row>
    <row r="161" spans="1:3">
      <c r="A161" t="s">
        <v>221</v>
      </c>
      <c r="B161" s="47">
        <v>98.575288999999998</v>
      </c>
      <c r="C161" s="47" t="s">
        <v>387</v>
      </c>
    </row>
    <row r="162" spans="1:3">
      <c r="A162" t="s">
        <v>222</v>
      </c>
      <c r="B162" s="47">
        <v>195.67726099999999</v>
      </c>
      <c r="C162" s="47" t="s">
        <v>387</v>
      </c>
    </row>
    <row r="163" spans="1:3">
      <c r="A163" t="s">
        <v>223</v>
      </c>
      <c r="B163" s="47">
        <v>80.135987999999998</v>
      </c>
      <c r="C163" s="47" t="s">
        <v>387</v>
      </c>
    </row>
    <row r="164" spans="1:3">
      <c r="A164" t="s">
        <v>224</v>
      </c>
      <c r="B164" s="47">
        <v>202.16824800000001</v>
      </c>
      <c r="C164" s="47" t="s">
        <v>387</v>
      </c>
    </row>
    <row r="165" spans="1:3">
      <c r="A165" t="s">
        <v>225</v>
      </c>
      <c r="B165" s="47">
        <v>99.576176000000004</v>
      </c>
      <c r="C165" s="47" t="s">
        <v>387</v>
      </c>
    </row>
    <row r="166" spans="1:3">
      <c r="A166" t="s">
        <v>226</v>
      </c>
      <c r="B166" s="47">
        <v>82.921195999999995</v>
      </c>
      <c r="C166" s="47" t="s">
        <v>387</v>
      </c>
    </row>
    <row r="167" spans="1:3">
      <c r="A167" t="s">
        <v>227</v>
      </c>
      <c r="B167" s="47">
        <v>147.44464600000001</v>
      </c>
      <c r="C167" s="47" t="s">
        <v>387</v>
      </c>
    </row>
    <row r="168" spans="1:3">
      <c r="A168" t="s">
        <v>228</v>
      </c>
      <c r="B168" s="47">
        <v>142.14763300000001</v>
      </c>
      <c r="C168" s="47" t="s">
        <v>388</v>
      </c>
    </row>
    <row r="169" spans="1:3">
      <c r="A169" t="s">
        <v>229</v>
      </c>
      <c r="B169" s="47">
        <v>323.05517600000002</v>
      </c>
      <c r="C169" s="47" t="s">
        <v>388</v>
      </c>
    </row>
    <row r="170" spans="1:3">
      <c r="A170" t="s">
        <v>230</v>
      </c>
      <c r="B170" s="47">
        <v>577.48046899999997</v>
      </c>
      <c r="C170" s="47" t="s">
        <v>388</v>
      </c>
    </row>
    <row r="171" spans="1:3">
      <c r="A171" t="s">
        <v>231</v>
      </c>
      <c r="B171" s="47">
        <v>117.779297</v>
      </c>
      <c r="C171" s="47" t="s">
        <v>388</v>
      </c>
    </row>
    <row r="172" spans="1:3">
      <c r="A172" t="s">
        <v>114</v>
      </c>
      <c r="B172" s="47">
        <v>167.88720699999999</v>
      </c>
      <c r="C172" s="47" t="s">
        <v>388</v>
      </c>
    </row>
    <row r="173" spans="1:3">
      <c r="A173" t="s">
        <v>114</v>
      </c>
      <c r="B173" s="47">
        <v>161.63183599999999</v>
      </c>
      <c r="C173" s="47" t="s">
        <v>388</v>
      </c>
    </row>
    <row r="174" spans="1:3">
      <c r="A174" t="s">
        <v>232</v>
      </c>
      <c r="B174" s="47">
        <v>83.982910000000004</v>
      </c>
      <c r="C174" s="47" t="s">
        <v>388</v>
      </c>
    </row>
    <row r="175" spans="1:3">
      <c r="A175" t="s">
        <v>233</v>
      </c>
      <c r="B175" s="47">
        <v>113.45752</v>
      </c>
      <c r="C175" s="47" t="s">
        <v>388</v>
      </c>
    </row>
    <row r="176" spans="1:3">
      <c r="A176" t="s">
        <v>136</v>
      </c>
      <c r="B176" s="47">
        <v>933.06148299999995</v>
      </c>
      <c r="C176" s="47" t="s">
        <v>388</v>
      </c>
    </row>
    <row r="177" spans="1:3">
      <c r="A177" t="s">
        <v>234</v>
      </c>
      <c r="B177" s="47">
        <v>131.87800300000001</v>
      </c>
      <c r="C177" s="47" t="s">
        <v>388</v>
      </c>
    </row>
    <row r="178" spans="1:3">
      <c r="A178" t="s">
        <v>66</v>
      </c>
      <c r="B178" s="47">
        <v>186.683854</v>
      </c>
      <c r="C178" s="47" t="s">
        <v>388</v>
      </c>
    </row>
    <row r="179" spans="1:3">
      <c r="A179" t="s">
        <v>235</v>
      </c>
      <c r="B179" s="47">
        <v>358.32152000000002</v>
      </c>
      <c r="C179" s="47" t="s">
        <v>388</v>
      </c>
    </row>
    <row r="180" spans="1:3">
      <c r="A180" t="s">
        <v>236</v>
      </c>
      <c r="B180" s="47">
        <v>242.75630000000001</v>
      </c>
      <c r="C180" s="47" t="s">
        <v>389</v>
      </c>
    </row>
    <row r="181" spans="1:3">
      <c r="A181" t="s">
        <v>237</v>
      </c>
      <c r="B181" s="47">
        <v>76.368650000000002</v>
      </c>
      <c r="C181" s="47" t="s">
        <v>389</v>
      </c>
    </row>
    <row r="182" spans="1:3">
      <c r="A182" t="s">
        <v>238</v>
      </c>
      <c r="B182" s="47">
        <v>168.4316</v>
      </c>
      <c r="C182" s="47" t="s">
        <v>390</v>
      </c>
    </row>
    <row r="183" spans="1:3">
      <c r="A183" t="s">
        <v>239</v>
      </c>
      <c r="B183" s="47">
        <v>248.32230000000001</v>
      </c>
      <c r="C183" s="47" t="s">
        <v>390</v>
      </c>
    </row>
    <row r="184" spans="1:3">
      <c r="A184" t="s">
        <v>240</v>
      </c>
      <c r="B184" s="47">
        <v>227.21780000000001</v>
      </c>
      <c r="C184" s="47" t="s">
        <v>390</v>
      </c>
    </row>
    <row r="185" spans="1:3">
      <c r="A185" t="s">
        <v>241</v>
      </c>
      <c r="B185" s="47">
        <v>421.13040000000001</v>
      </c>
      <c r="C185" s="47" t="s">
        <v>390</v>
      </c>
    </row>
    <row r="186" spans="1:3">
      <c r="A186" t="s">
        <v>242</v>
      </c>
      <c r="B186" s="47">
        <v>402.50779999999997</v>
      </c>
      <c r="C186" s="47" t="s">
        <v>390</v>
      </c>
    </row>
    <row r="187" spans="1:3">
      <c r="A187" t="s">
        <v>243</v>
      </c>
      <c r="B187" s="47">
        <v>88.082447999999999</v>
      </c>
      <c r="C187" s="47" t="s">
        <v>391</v>
      </c>
    </row>
    <row r="188" spans="1:3">
      <c r="A188" t="s">
        <v>244</v>
      </c>
      <c r="B188" s="47">
        <v>162.98054400000001</v>
      </c>
      <c r="C188" s="47" t="s">
        <v>391</v>
      </c>
    </row>
    <row r="189" spans="1:3">
      <c r="A189" t="s">
        <v>245</v>
      </c>
      <c r="B189" s="47">
        <v>339.64196800000002</v>
      </c>
      <c r="C189" s="47" t="s">
        <v>391</v>
      </c>
    </row>
    <row r="190" spans="1:3">
      <c r="A190" t="s">
        <v>246</v>
      </c>
      <c r="B190" s="47">
        <v>905.47170000000006</v>
      </c>
      <c r="C190" s="47" t="s">
        <v>392</v>
      </c>
    </row>
    <row r="191" spans="1:3">
      <c r="A191" t="s">
        <v>247</v>
      </c>
      <c r="B191" s="47">
        <v>342.32810000000001</v>
      </c>
      <c r="C191" s="47" t="s">
        <v>392</v>
      </c>
    </row>
    <row r="192" spans="1:3">
      <c r="A192" t="s">
        <v>248</v>
      </c>
      <c r="C192" s="47" t="s">
        <v>392</v>
      </c>
    </row>
    <row r="193" spans="1:3">
      <c r="A193" t="s">
        <v>249</v>
      </c>
      <c r="B193" s="47">
        <v>221.61330000000001</v>
      </c>
      <c r="C193" s="47" t="s">
        <v>393</v>
      </c>
    </row>
    <row r="194" spans="1:3">
      <c r="A194" t="s">
        <v>250</v>
      </c>
      <c r="B194" s="47">
        <v>1074.202</v>
      </c>
      <c r="C194" s="47" t="s">
        <v>394</v>
      </c>
    </row>
    <row r="195" spans="1:3">
      <c r="A195" t="s">
        <v>251</v>
      </c>
      <c r="B195" s="47">
        <v>590.72460000000001</v>
      </c>
      <c r="C195" s="47" t="s">
        <v>395</v>
      </c>
    </row>
    <row r="196" spans="1:3">
      <c r="A196" t="s">
        <v>252</v>
      </c>
      <c r="B196" s="47">
        <v>451.0059</v>
      </c>
      <c r="C196" s="47" t="s">
        <v>395</v>
      </c>
    </row>
    <row r="197" spans="1:3">
      <c r="A197" t="s">
        <v>253</v>
      </c>
      <c r="B197" s="47">
        <v>160.33250000000001</v>
      </c>
      <c r="C197" s="47" t="s">
        <v>396</v>
      </c>
    </row>
    <row r="198" spans="1:3">
      <c r="A198" t="s">
        <v>254</v>
      </c>
      <c r="B198" s="47">
        <v>706.0444</v>
      </c>
      <c r="C198" s="47" t="s">
        <v>397</v>
      </c>
    </row>
    <row r="199" spans="1:3">
      <c r="A199" t="s">
        <v>255</v>
      </c>
      <c r="B199" s="47">
        <v>58.803710000000002</v>
      </c>
      <c r="C199" s="47" t="s">
        <v>398</v>
      </c>
    </row>
    <row r="200" spans="1:3">
      <c r="A200" t="s">
        <v>256</v>
      </c>
      <c r="B200" s="47">
        <v>815.37599999999998</v>
      </c>
      <c r="C200" s="47" t="s">
        <v>398</v>
      </c>
    </row>
    <row r="201" spans="1:3">
      <c r="A201" t="s">
        <v>66</v>
      </c>
      <c r="C201" s="47" t="s">
        <v>399</v>
      </c>
    </row>
    <row r="202" spans="1:3">
      <c r="A202" t="s">
        <v>257</v>
      </c>
      <c r="B202" s="47">
        <v>298.36430000000001</v>
      </c>
      <c r="C202" s="47" t="s">
        <v>400</v>
      </c>
    </row>
    <row r="203" spans="1:3">
      <c r="A203" t="s">
        <v>258</v>
      </c>
      <c r="B203" s="47">
        <v>302.42630000000003</v>
      </c>
      <c r="C203" s="47" t="s">
        <v>400</v>
      </c>
    </row>
    <row r="204" spans="1:3">
      <c r="A204" t="s">
        <v>259</v>
      </c>
      <c r="B204" s="47">
        <v>106.3569</v>
      </c>
      <c r="C204" s="47" t="s">
        <v>400</v>
      </c>
    </row>
    <row r="205" spans="1:3">
      <c r="A205" t="s">
        <v>260</v>
      </c>
      <c r="B205" s="47">
        <v>108.41500000000001</v>
      </c>
      <c r="C205" s="47" t="s">
        <v>400</v>
      </c>
    </row>
    <row r="206" spans="1:3">
      <c r="A206" t="s">
        <v>261</v>
      </c>
      <c r="B206" s="47">
        <v>493.16989999999998</v>
      </c>
      <c r="C206" s="47" t="s">
        <v>401</v>
      </c>
    </row>
    <row r="207" spans="1:3">
      <c r="A207" t="s">
        <v>262</v>
      </c>
      <c r="B207" s="47">
        <v>329.34230000000002</v>
      </c>
      <c r="C207" s="47" t="s">
        <v>402</v>
      </c>
    </row>
    <row r="208" spans="1:3">
      <c r="A208" t="s">
        <v>263</v>
      </c>
      <c r="B208" s="47">
        <v>330.68209999999999</v>
      </c>
      <c r="C208" s="47" t="s">
        <v>402</v>
      </c>
    </row>
    <row r="209" spans="1:3">
      <c r="A209" t="s">
        <v>264</v>
      </c>
      <c r="B209" s="47">
        <v>653.2627</v>
      </c>
      <c r="C209" s="47" t="s">
        <v>402</v>
      </c>
    </row>
    <row r="210" spans="1:3">
      <c r="A210" t="s">
        <v>265</v>
      </c>
      <c r="B210" s="47">
        <v>704.32910000000004</v>
      </c>
      <c r="C210" s="47" t="s">
        <v>402</v>
      </c>
    </row>
    <row r="211" spans="1:3">
      <c r="A211" t="s">
        <v>266</v>
      </c>
      <c r="B211" s="47">
        <v>144.98050000000001</v>
      </c>
      <c r="C211" s="47" t="s">
        <v>402</v>
      </c>
    </row>
    <row r="212" spans="1:3">
      <c r="A212" t="s">
        <v>267</v>
      </c>
      <c r="B212" s="47">
        <v>160.1318</v>
      </c>
      <c r="C212" s="47" t="s">
        <v>403</v>
      </c>
    </row>
    <row r="213" spans="1:3">
      <c r="A213" t="s">
        <v>250</v>
      </c>
      <c r="B213" s="47">
        <v>243.7646</v>
      </c>
      <c r="C213" s="47" t="s">
        <v>403</v>
      </c>
    </row>
    <row r="214" spans="1:3">
      <c r="A214" t="s">
        <v>268</v>
      </c>
      <c r="B214" s="47">
        <v>254.74950000000001</v>
      </c>
      <c r="C214" s="47" t="s">
        <v>403</v>
      </c>
    </row>
    <row r="215" spans="1:3">
      <c r="A215" t="s">
        <v>269</v>
      </c>
      <c r="B215" s="47">
        <v>137.1567</v>
      </c>
      <c r="C215" s="47" t="s">
        <v>403</v>
      </c>
    </row>
    <row r="216" spans="1:3">
      <c r="A216" t="s">
        <v>270</v>
      </c>
      <c r="B216" s="47">
        <v>358.8218</v>
      </c>
      <c r="C216" s="47" t="s">
        <v>403</v>
      </c>
    </row>
    <row r="217" spans="1:3">
      <c r="A217" t="s">
        <v>271</v>
      </c>
      <c r="B217" s="47">
        <v>971.44870000000003</v>
      </c>
      <c r="C217" s="47" t="s">
        <v>403</v>
      </c>
    </row>
    <row r="218" spans="1:3">
      <c r="A218" t="s">
        <v>272</v>
      </c>
      <c r="B218" s="47">
        <v>438.51319999999998</v>
      </c>
      <c r="C218" s="47" t="s">
        <v>403</v>
      </c>
    </row>
    <row r="219" spans="1:3">
      <c r="A219" t="s">
        <v>273</v>
      </c>
      <c r="B219" s="47">
        <v>618.4819</v>
      </c>
      <c r="C219" s="47" t="s">
        <v>404</v>
      </c>
    </row>
    <row r="220" spans="1:3">
      <c r="A220" t="s">
        <v>274</v>
      </c>
      <c r="B220" s="47">
        <v>607.66060000000004</v>
      </c>
      <c r="C220" s="47" t="s">
        <v>404</v>
      </c>
    </row>
    <row r="221" spans="1:3">
      <c r="A221" t="s">
        <v>275</v>
      </c>
      <c r="B221" s="47">
        <v>213.95410000000001</v>
      </c>
      <c r="C221" s="47" t="s">
        <v>404</v>
      </c>
    </row>
    <row r="222" spans="1:3">
      <c r="A222" t="s">
        <v>276</v>
      </c>
      <c r="B222" s="47">
        <v>199.26759999999999</v>
      </c>
      <c r="C222" s="47" t="s">
        <v>405</v>
      </c>
    </row>
    <row r="223" spans="1:3">
      <c r="A223" t="s">
        <v>277</v>
      </c>
      <c r="C223" s="47" t="s">
        <v>399</v>
      </c>
    </row>
    <row r="224" spans="1:3">
      <c r="A224" t="s">
        <v>278</v>
      </c>
      <c r="C224" s="47" t="s">
        <v>399</v>
      </c>
    </row>
    <row r="225" spans="1:3">
      <c r="A225" t="s">
        <v>279</v>
      </c>
      <c r="C225" s="47" t="s">
        <v>399</v>
      </c>
    </row>
    <row r="226" spans="1:3">
      <c r="A226" t="s">
        <v>280</v>
      </c>
      <c r="C226" s="47" t="s">
        <v>399</v>
      </c>
    </row>
    <row r="227" spans="1:3">
      <c r="A227" t="s">
        <v>281</v>
      </c>
      <c r="B227" s="47">
        <v>247.7319</v>
      </c>
      <c r="C227" s="47" t="s">
        <v>406</v>
      </c>
    </row>
    <row r="228" spans="1:3">
      <c r="A228" t="s">
        <v>282</v>
      </c>
      <c r="C228" s="47" t="s">
        <v>406</v>
      </c>
    </row>
    <row r="229" spans="1:3">
      <c r="A229" t="s">
        <v>283</v>
      </c>
      <c r="B229" s="47">
        <v>681.89549999999997</v>
      </c>
      <c r="C229" s="47" t="s">
        <v>407</v>
      </c>
    </row>
    <row r="230" spans="1:3">
      <c r="A230" t="s">
        <v>284</v>
      </c>
      <c r="B230" s="47">
        <v>781.69780000000003</v>
      </c>
      <c r="C230" s="47" t="s">
        <v>407</v>
      </c>
    </row>
    <row r="231" spans="1:3">
      <c r="A231" t="s">
        <v>285</v>
      </c>
      <c r="B231" s="47">
        <v>343.67430000000002</v>
      </c>
      <c r="C231" s="47" t="s">
        <v>408</v>
      </c>
    </row>
    <row r="232" spans="1:3">
      <c r="A232" t="s">
        <v>286</v>
      </c>
      <c r="B232" s="47">
        <v>293.08940000000001</v>
      </c>
      <c r="C232" s="47" t="s">
        <v>409</v>
      </c>
    </row>
    <row r="233" spans="1:3">
      <c r="A233" t="s">
        <v>287</v>
      </c>
      <c r="B233" s="47">
        <v>117.61279999999999</v>
      </c>
      <c r="C233" s="47" t="s">
        <v>410</v>
      </c>
    </row>
    <row r="234" spans="1:3">
      <c r="A234" t="s">
        <v>288</v>
      </c>
      <c r="B234" s="47">
        <v>216.47659999999999</v>
      </c>
      <c r="C234" s="47" t="s">
        <v>410</v>
      </c>
    </row>
    <row r="235" spans="1:3">
      <c r="A235" t="s">
        <v>289</v>
      </c>
      <c r="B235" s="47">
        <v>242.22069999999999</v>
      </c>
      <c r="C235" s="47" t="s">
        <v>411</v>
      </c>
    </row>
    <row r="236" spans="1:3">
      <c r="A236" t="s">
        <v>290</v>
      </c>
      <c r="B236" s="47">
        <v>668.7192</v>
      </c>
      <c r="C236" s="47" t="s">
        <v>411</v>
      </c>
    </row>
    <row r="237" spans="1:3">
      <c r="A237" t="s">
        <v>291</v>
      </c>
      <c r="B237" s="47">
        <v>274.11329999999998</v>
      </c>
      <c r="C237" s="47" t="s">
        <v>411</v>
      </c>
    </row>
    <row r="238" spans="1:3">
      <c r="A238" t="s">
        <v>292</v>
      </c>
      <c r="C238" s="47" t="s">
        <v>412</v>
      </c>
    </row>
    <row r="239" spans="1:3">
      <c r="A239" t="s">
        <v>293</v>
      </c>
      <c r="B239" s="47">
        <v>67.300290000000004</v>
      </c>
      <c r="C239" s="47" t="s">
        <v>413</v>
      </c>
    </row>
    <row r="240" spans="1:3">
      <c r="A240" t="s">
        <v>294</v>
      </c>
      <c r="B240" s="47">
        <v>397.21089999999998</v>
      </c>
      <c r="C240" s="47" t="s">
        <v>413</v>
      </c>
    </row>
    <row r="241" spans="1:3">
      <c r="A241" t="s">
        <v>295</v>
      </c>
      <c r="B241" s="47">
        <v>18.762699999999999</v>
      </c>
      <c r="C241" s="47" t="s">
        <v>413</v>
      </c>
    </row>
    <row r="242" spans="1:3">
      <c r="A242" t="s">
        <v>296</v>
      </c>
      <c r="B242" s="47">
        <v>173.3862</v>
      </c>
      <c r="C242" s="47" t="s">
        <v>414</v>
      </c>
    </row>
    <row r="243" spans="1:3">
      <c r="A243" t="s">
        <v>297</v>
      </c>
      <c r="B243" s="47">
        <v>99.243650000000002</v>
      </c>
      <c r="C243" s="47" t="s">
        <v>414</v>
      </c>
    </row>
    <row r="244" spans="1:3">
      <c r="A244" t="s">
        <v>298</v>
      </c>
      <c r="B244" s="47">
        <v>694.77980000000002</v>
      </c>
      <c r="C244" s="47" t="s">
        <v>414</v>
      </c>
    </row>
    <row r="245" spans="1:3">
      <c r="A245" t="s">
        <v>299</v>
      </c>
      <c r="B245" s="47">
        <v>517.88869999999997</v>
      </c>
      <c r="C245" s="47" t="s">
        <v>414</v>
      </c>
    </row>
    <row r="246" spans="1:3">
      <c r="A246" t="s">
        <v>300</v>
      </c>
      <c r="B246" s="47">
        <v>232.47900000000001</v>
      </c>
      <c r="C246" s="47" t="s">
        <v>415</v>
      </c>
    </row>
    <row r="247" spans="1:3">
      <c r="A247" t="s">
        <v>301</v>
      </c>
      <c r="B247" s="47">
        <v>192.9272</v>
      </c>
      <c r="C247" s="47" t="s">
        <v>415</v>
      </c>
    </row>
    <row r="248" spans="1:3">
      <c r="A248" t="s">
        <v>302</v>
      </c>
      <c r="B248" s="47">
        <v>539.04300000000001</v>
      </c>
      <c r="C248" s="47" t="s">
        <v>415</v>
      </c>
    </row>
    <row r="249" spans="1:3">
      <c r="A249" t="s">
        <v>303</v>
      </c>
      <c r="B249" s="47">
        <v>156.2559</v>
      </c>
      <c r="C249" s="47" t="s">
        <v>415</v>
      </c>
    </row>
    <row r="250" spans="1:3">
      <c r="A250" t="s">
        <v>304</v>
      </c>
      <c r="B250" s="47">
        <v>290.2998</v>
      </c>
      <c r="C250" s="47" t="s">
        <v>416</v>
      </c>
    </row>
    <row r="251" spans="1:3">
      <c r="A251" t="s">
        <v>305</v>
      </c>
      <c r="B251" s="47">
        <v>144.7217</v>
      </c>
      <c r="C251" s="47" t="s">
        <v>416</v>
      </c>
    </row>
    <row r="252" spans="1:3">
      <c r="A252" t="s">
        <v>306</v>
      </c>
      <c r="C252" s="47" t="s">
        <v>416</v>
      </c>
    </row>
    <row r="253" spans="1:3">
      <c r="A253" t="s">
        <v>307</v>
      </c>
      <c r="B253" s="47">
        <v>1174.1880000000001</v>
      </c>
      <c r="C253" s="47" t="s">
        <v>417</v>
      </c>
    </row>
    <row r="254" spans="1:3">
      <c r="A254" t="s">
        <v>308</v>
      </c>
      <c r="B254" s="47">
        <v>193.1035</v>
      </c>
      <c r="C254" s="47" t="s">
        <v>417</v>
      </c>
    </row>
    <row r="255" spans="1:3">
      <c r="A255" t="s">
        <v>309</v>
      </c>
      <c r="B255" s="47">
        <v>334.26119999999997</v>
      </c>
      <c r="C255" s="47" t="s">
        <v>417</v>
      </c>
    </row>
    <row r="256" spans="1:3">
      <c r="A256" t="s">
        <v>310</v>
      </c>
      <c r="B256" s="47">
        <v>44.804690000000001</v>
      </c>
      <c r="C256" s="47" t="s">
        <v>417</v>
      </c>
    </row>
    <row r="257" spans="1:3">
      <c r="A257" t="s">
        <v>311</v>
      </c>
      <c r="B257" s="47">
        <v>55.277830000000002</v>
      </c>
      <c r="C257" s="47" t="s">
        <v>417</v>
      </c>
    </row>
    <row r="258" spans="1:3">
      <c r="A258" t="s">
        <v>312</v>
      </c>
      <c r="B258" s="47">
        <v>68.574709999999996</v>
      </c>
      <c r="C258" s="47" t="s">
        <v>417</v>
      </c>
    </row>
    <row r="259" spans="1:3">
      <c r="A259" t="s">
        <v>313</v>
      </c>
      <c r="B259" s="47">
        <v>138.70410000000001</v>
      </c>
      <c r="C259" s="47" t="s">
        <v>417</v>
      </c>
    </row>
    <row r="260" spans="1:3">
      <c r="A260" t="s">
        <v>314</v>
      </c>
      <c r="B260" s="47">
        <v>154.4194</v>
      </c>
      <c r="C260" s="47" t="s">
        <v>417</v>
      </c>
    </row>
    <row r="261" spans="1:3">
      <c r="A261" t="s">
        <v>315</v>
      </c>
      <c r="B261" s="47">
        <v>103.3442</v>
      </c>
      <c r="C261" s="47" t="s">
        <v>417</v>
      </c>
    </row>
    <row r="262" spans="1:3">
      <c r="A262" t="s">
        <v>316</v>
      </c>
      <c r="B262" s="47">
        <v>131.5068</v>
      </c>
      <c r="C262" s="47" t="s">
        <v>417</v>
      </c>
    </row>
    <row r="263" spans="1:3">
      <c r="A263" t="s">
        <v>317</v>
      </c>
      <c r="B263" s="47">
        <v>68.791499999999999</v>
      </c>
      <c r="C263" s="47" t="s">
        <v>418</v>
      </c>
    </row>
    <row r="264" spans="1:3">
      <c r="A264" t="s">
        <v>318</v>
      </c>
      <c r="B264" s="47">
        <v>356.93599999999998</v>
      </c>
      <c r="C264" s="47" t="s">
        <v>418</v>
      </c>
    </row>
    <row r="265" spans="1:3">
      <c r="A265" t="s">
        <v>319</v>
      </c>
      <c r="C265" s="47" t="s">
        <v>418</v>
      </c>
    </row>
    <row r="266" spans="1:3">
      <c r="A266" t="s">
        <v>320</v>
      </c>
      <c r="B266" s="47">
        <v>73.720209999999994</v>
      </c>
      <c r="C266" s="47" t="s">
        <v>418</v>
      </c>
    </row>
    <row r="267" spans="1:3">
      <c r="A267" t="s">
        <v>321</v>
      </c>
      <c r="B267" s="47">
        <v>54.222659999999998</v>
      </c>
      <c r="C267" s="47" t="s">
        <v>418</v>
      </c>
    </row>
    <row r="268" spans="1:3">
      <c r="A268" t="s">
        <v>322</v>
      </c>
      <c r="B268" s="47">
        <v>60.893549999999998</v>
      </c>
      <c r="C268" s="47" t="s">
        <v>418</v>
      </c>
    </row>
    <row r="269" spans="1:3">
      <c r="A269" t="s">
        <v>323</v>
      </c>
      <c r="B269" s="47">
        <v>49.356929999999998</v>
      </c>
      <c r="C269" s="47" t="s">
        <v>419</v>
      </c>
    </row>
    <row r="270" spans="1:3">
      <c r="A270" t="s">
        <v>324</v>
      </c>
      <c r="B270" s="47">
        <v>33.02637</v>
      </c>
      <c r="C270" s="47" t="s">
        <v>419</v>
      </c>
    </row>
    <row r="271" spans="1:3">
      <c r="A271" t="s">
        <v>325</v>
      </c>
      <c r="B271" s="47">
        <v>98.481930000000006</v>
      </c>
      <c r="C271" s="47" t="s">
        <v>419</v>
      </c>
    </row>
    <row r="272" spans="1:3">
      <c r="A272" t="s">
        <v>326</v>
      </c>
      <c r="B272" s="47">
        <v>108.5806</v>
      </c>
      <c r="C272" s="47" t="s">
        <v>419</v>
      </c>
    </row>
    <row r="273" spans="1:3">
      <c r="A273" t="s">
        <v>327</v>
      </c>
      <c r="B273" s="47">
        <v>98.755369999999999</v>
      </c>
      <c r="C273" s="47" t="s">
        <v>419</v>
      </c>
    </row>
    <row r="274" spans="1:3">
      <c r="A274" t="s">
        <v>328</v>
      </c>
      <c r="B274" s="47">
        <v>258.2998</v>
      </c>
      <c r="C274" s="47" t="s">
        <v>419</v>
      </c>
    </row>
    <row r="275" spans="1:3">
      <c r="A275" t="s">
        <v>329</v>
      </c>
      <c r="B275" s="47">
        <v>122.41849999999999</v>
      </c>
      <c r="C275" s="47" t="s">
        <v>420</v>
      </c>
    </row>
    <row r="276" spans="1:3">
      <c r="A276" t="s">
        <v>330</v>
      </c>
      <c r="B276" s="47">
        <v>96.779300000000006</v>
      </c>
      <c r="C276" s="47" t="s">
        <v>420</v>
      </c>
    </row>
    <row r="277" spans="1:3">
      <c r="A277" t="s">
        <v>331</v>
      </c>
      <c r="B277" s="47">
        <v>76.552250000000001</v>
      </c>
      <c r="C277" s="47" t="s">
        <v>421</v>
      </c>
    </row>
    <row r="278" spans="1:3">
      <c r="A278" t="s">
        <v>332</v>
      </c>
      <c r="B278" s="47">
        <v>50.127929999999999</v>
      </c>
      <c r="C278" s="47" t="s">
        <v>422</v>
      </c>
    </row>
    <row r="279" spans="1:3">
      <c r="A279" t="s">
        <v>333</v>
      </c>
      <c r="B279" s="47">
        <v>53.107909999999997</v>
      </c>
      <c r="C279" s="47" t="s">
        <v>422</v>
      </c>
    </row>
    <row r="280" spans="1:3">
      <c r="A280" t="s">
        <v>334</v>
      </c>
      <c r="C280" s="47" t="s">
        <v>423</v>
      </c>
    </row>
    <row r="281" spans="1:3">
      <c r="A281" t="s">
        <v>335</v>
      </c>
      <c r="B281" s="47">
        <v>267.42189999999999</v>
      </c>
      <c r="C281" s="47" t="s">
        <v>423</v>
      </c>
    </row>
    <row r="282" spans="1:3">
      <c r="A282" t="s">
        <v>336</v>
      </c>
      <c r="B282" s="47">
        <v>450.52199999999999</v>
      </c>
      <c r="C282" s="47" t="s">
        <v>424</v>
      </c>
    </row>
    <row r="283" spans="1:3">
      <c r="A283" t="s">
        <v>337</v>
      </c>
      <c r="B283" s="47">
        <v>289.96089999999998</v>
      </c>
      <c r="C283" s="47" t="s">
        <v>424</v>
      </c>
    </row>
    <row r="284" spans="1:3">
      <c r="A284" t="s">
        <v>338</v>
      </c>
      <c r="B284" s="47">
        <v>207.01169999999999</v>
      </c>
      <c r="C284" s="47" t="s">
        <v>425</v>
      </c>
    </row>
    <row r="285" spans="1:3">
      <c r="A285" t="s">
        <v>339</v>
      </c>
      <c r="B285" s="47">
        <v>540.03520000000003</v>
      </c>
      <c r="C285" s="47" t="s">
        <v>381</v>
      </c>
    </row>
    <row r="286" spans="1:3">
      <c r="A286" t="s">
        <v>340</v>
      </c>
      <c r="B286" s="47">
        <v>510.9067</v>
      </c>
      <c r="C286" s="47" t="s">
        <v>342</v>
      </c>
    </row>
    <row r="287" spans="1:3">
      <c r="B287" s="47">
        <f>AVERAGE(B2:B286)</f>
        <v>288.46815377777784</v>
      </c>
      <c r="C287" s="47" t="s">
        <v>429</v>
      </c>
    </row>
    <row r="288" spans="1:3">
      <c r="B288" s="47">
        <f>MAX(B2:B286)</f>
        <v>1409.703</v>
      </c>
      <c r="C288" s="47" t="s">
        <v>430</v>
      </c>
    </row>
    <row r="289" spans="2:3">
      <c r="B289" s="47">
        <f>MIN(B2:B286)</f>
        <v>17.07</v>
      </c>
      <c r="C289" s="47" t="s">
        <v>431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2015-08-14T06:15:10Z</dcterms:created>
  <dcterms:modified xsi:type="dcterms:W3CDTF">2015-09-21T08:06:48Z</dcterms:modified>
</cp:coreProperties>
</file>