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23" i="1"/>
  <c r="O24"/>
  <c r="O22"/>
  <c r="N23"/>
  <c r="N24"/>
  <c r="N22"/>
  <c r="M23"/>
  <c r="M24"/>
  <c r="M22"/>
  <c r="L23"/>
  <c r="L24"/>
  <c r="L22"/>
  <c r="B7" i="2"/>
  <c r="B6" l="1"/>
  <c r="B5"/>
  <c r="B4" l="1"/>
  <c r="Z16" i="1"/>
  <c r="X16"/>
  <c r="V16"/>
  <c r="U16"/>
  <c r="T16"/>
  <c r="R16"/>
  <c r="P16"/>
  <c r="N16"/>
  <c r="M16"/>
  <c r="L16"/>
  <c r="Y16"/>
  <c r="Q16"/>
</calcChain>
</file>

<file path=xl/sharedStrings.xml><?xml version="1.0" encoding="utf-8"?>
<sst xmlns="http://schemas.openxmlformats.org/spreadsheetml/2006/main" count="61" uniqueCount="50">
  <si>
    <t>Rekapitulasi Kerusakan</t>
  </si>
  <si>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</si>
  <si>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</si>
  <si>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</si>
  <si>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</si>
  <si>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</si>
  <si>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</si>
  <si>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</si>
  <si>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</si>
  <si>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</si>
  <si>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</si>
  <si>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</si>
  <si>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</si>
  <si>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</si>
  <si>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</si>
  <si>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</si>
  <si>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</si>
  <si>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</si>
  <si>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</si>
  <si>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</si>
  <si>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</si>
  <si>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</si>
  <si>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</si>
  <si>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</si>
  <si>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</si>
  <si>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</si>
  <si>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</si>
  <si>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*penilaian dilakukan berdasarkan data kerusakan dan kerugian dari Dinas Olahraga</t>
  </si>
  <si>
    <t>STADION</t>
  </si>
  <si>
    <t>Nilai Perolehan (Rp.)</t>
  </si>
  <si>
    <t>Jumlah Pengunjung (2014)</t>
  </si>
  <si>
    <t>Rata-rata Jumlah Pengunjung/Bulan</t>
  </si>
  <si>
    <t>jumlah fasilitas olah raga</t>
  </si>
  <si>
    <t>perolehan/fasilitas olahraga/bulan</t>
  </si>
  <si>
    <t>perolehan/hari</t>
  </si>
  <si>
    <t>perolehan/fasilitas olahraga/tahun</t>
  </si>
  <si>
    <t>No</t>
  </si>
  <si>
    <t>Pengeluaran</t>
  </si>
  <si>
    <t>Jumlah</t>
  </si>
  <si>
    <t>Satuan</t>
  </si>
  <si>
    <t>Unit Cost</t>
  </si>
  <si>
    <t>Total</t>
  </si>
  <si>
    <t>Keterangan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</si>
  <si>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</si>
  <si>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</si>
  <si>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</si>
  <si>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</si>
  <si>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</si>
  <si>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Nilai perolehan dari seluruh fasilitas olahraga/bulan (diasumsikan per tahun)</t>
  </si>
  <si>
    <t>perolehan bersih/hari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</si>
</sst>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Fill="1" applyBorder="1"/>
    <xf numFmtId="0" fontId="4" fillId="0" borderId="0" xfId="0" applyFont="1"/>
    <xf numFmtId="3" fontId="0" fillId="0" borderId="0" xfId="0" applyNumberFormat="1"/>
    <xf numFmtId="0" fontId="5" fillId="0" borderId="0" xfId="1" applyFont="1"/>
    <xf numFmtId="164" fontId="2" fillId="0" borderId="0" xfId="1" applyNumberFormat="1" applyFont="1" applyBorder="1"/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 wrapText="1"/>
    </xf>
    <xf numFmtId="3" fontId="0" fillId="0" borderId="0" xfId="0" applyNumberFormat="1" applyBorder="1"/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wrapText="1"/>
    </xf>
    <xf numFmtId="0" fontId="3" fillId="0" borderId="0" xfId="1" applyFont="1"/>
    <xf numFmtId="0" fontId="0" fillId="0" borderId="0" xfId="0" applyFill="1" applyBorder="1"/>
    <xf numFmtId="0" fontId="3" fillId="0" borderId="0" xfId="0" applyFont="1" applyBorder="1"/>
    <xf numFmtId="164" fontId="3" fillId="0" borderId="0" xfId="2" applyNumberFormat="1" applyFont="1" applyBorder="1"/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0" fillId="0" borderId="0" xfId="0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164" fontId="0" fillId="0" borderId="0" xfId="0" applyNumberFormat="1" applyBorder="1"/>
    <xf numFmtId="0" fontId="2" fillId="0" borderId="0" xfId="1" applyFont="1" applyFill="1" applyBorder="1"/>
    <xf numFmtId="0" fontId="1" fillId="0" borderId="0" xfId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27"/>
  <sheetViews>
    <sheetView tabSelected="1" workbookViewId="0">
      <selection activeCell="M11" sqref="M11"/>
    </sheetView>
  </sheetViews>
  <sheetFormatPr defaultRowHeight="15"/>
  <cols>
    <col min="1" max="1" width="7.28515625" customWidth="1"/>
    <col min="2" max="2" width="6" customWidth="1"/>
    <col min="3" max="3" width="25.85546875" customWidth="1"/>
    <col min="4" max="4" width="7.7109375" customWidth="1"/>
    <col min="5" max="5" width="10.7109375" customWidth="1"/>
    <col min="6" max="6" width="12.5703125" bestFit="1" customWidth="1"/>
    <col min="7" max="7" width="13.5703125" bestFit="1" customWidth="1"/>
    <col min="8" max="8" width="19.28515625" customWidth="1"/>
    <col min="9" max="16" width="12.5703125" bestFit="1" customWidth="1"/>
  </cols>
  <sheetData>
    <row r="1" spans="2:27" ht="18">
      <c r="B1" s="12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7"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7"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7">
      <c r="B4" s="1"/>
      <c r="C4" s="1"/>
      <c r="D4" s="1"/>
      <c r="E4" s="1"/>
      <c r="F4" s="1"/>
      <c r="G4" s="1"/>
      <c r="H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7">
      <c r="B5" s="3" t="s">
        <v>43</v>
      </c>
      <c r="C5" s="2"/>
      <c r="D5" s="2"/>
      <c r="E5" s="2"/>
      <c r="F5" s="2"/>
      <c r="G5" s="2"/>
      <c r="H5" s="2"/>
      <c r="K5" s="3" t="s">
        <v>0</v>
      </c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7">
      <c r="B6" s="26" t="s">
        <v>44</v>
      </c>
      <c r="C6" s="2"/>
      <c r="D6" s="2"/>
      <c r="E6" s="2"/>
      <c r="F6" s="2"/>
      <c r="G6" s="2"/>
      <c r="H6" s="2"/>
      <c r="K6" s="16" t="s">
        <v>28</v>
      </c>
      <c r="L6" s="4" t="s">
        <v>1</v>
      </c>
      <c r="M6" s="4" t="s">
        <v>2</v>
      </c>
      <c r="N6" s="4" t="s">
        <v>3</v>
      </c>
      <c r="O6" s="4" t="s">
        <v>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7">
      <c r="B7" s="1"/>
      <c r="C7" s="1"/>
      <c r="D7" s="1"/>
      <c r="E7" s="1"/>
      <c r="F7" s="1"/>
      <c r="G7" s="1"/>
      <c r="H7" s="1"/>
      <c r="K7" s="17"/>
      <c r="L7" s="4">
        <v>1</v>
      </c>
      <c r="M7" s="4">
        <v>2</v>
      </c>
      <c r="N7" s="4">
        <v>6</v>
      </c>
      <c r="O7" s="4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7">
      <c r="B8" s="24" t="s">
        <v>36</v>
      </c>
      <c r="C8" s="24" t="s">
        <v>37</v>
      </c>
      <c r="D8" s="24" t="s">
        <v>38</v>
      </c>
      <c r="E8" s="24" t="s">
        <v>39</v>
      </c>
      <c r="F8" s="24" t="s">
        <v>40</v>
      </c>
      <c r="G8" s="24" t="s">
        <v>41</v>
      </c>
      <c r="H8" s="24" t="s">
        <v>42</v>
      </c>
      <c r="K8" s="5" t="s">
        <v>5</v>
      </c>
      <c r="L8" s="7"/>
      <c r="M8" s="7"/>
      <c r="N8" s="7"/>
      <c r="O8" s="7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7">
      <c r="B9" s="4">
        <v>1</v>
      </c>
      <c r="C9" s="5" t="s">
        <v>45</v>
      </c>
      <c r="D9" s="5"/>
      <c r="E9" s="4" t="s">
        <v>46</v>
      </c>
      <c r="F9" s="6">
        <v>25000000</v>
      </c>
      <c r="G9" s="6"/>
      <c r="H9" s="25"/>
      <c r="K9" s="5" t="s">
        <v>6</v>
      </c>
      <c r="L9" s="6"/>
      <c r="M9" s="6"/>
      <c r="N9" s="6"/>
      <c r="O9" s="6"/>
      <c r="P9" s="1"/>
    </row>
    <row r="10" spans="2:27">
      <c r="B10" s="4">
        <v>2</v>
      </c>
      <c r="C10" s="5" t="s">
        <v>47</v>
      </c>
      <c r="D10" s="5"/>
      <c r="E10" s="4"/>
      <c r="F10" s="6">
        <v>20500000</v>
      </c>
      <c r="G10" s="6"/>
      <c r="H10" s="25"/>
      <c r="K10" s="5" t="s">
        <v>7</v>
      </c>
      <c r="L10" s="7"/>
      <c r="M10" s="7"/>
      <c r="N10" s="7"/>
      <c r="O10" s="7"/>
      <c r="P10" s="1"/>
    </row>
    <row r="11" spans="2:27">
      <c r="J11" s="1"/>
      <c r="K11" s="5" t="s">
        <v>8</v>
      </c>
      <c r="L11" s="6"/>
      <c r="M11" s="6"/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7">
      <c r="B12" s="18"/>
      <c r="C12" s="37"/>
      <c r="D12" s="18"/>
      <c r="E12" s="18"/>
      <c r="F12" s="18"/>
      <c r="G12" s="18"/>
      <c r="H12" s="18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7">
      <c r="B13" s="38"/>
      <c r="C13" s="11"/>
      <c r="D13" s="34"/>
      <c r="E13" s="39"/>
      <c r="F13" s="35"/>
      <c r="G13" s="35"/>
      <c r="H13" s="28"/>
    </row>
    <row r="14" spans="2:27">
      <c r="B14" s="38"/>
      <c r="C14" s="32"/>
      <c r="D14" s="40"/>
      <c r="E14" s="31"/>
      <c r="F14" s="35"/>
      <c r="G14" s="35"/>
      <c r="H14" s="30"/>
    </row>
    <row r="15" spans="2:27" ht="30">
      <c r="B15" s="31"/>
      <c r="C15" s="32"/>
      <c r="D15" s="34"/>
      <c r="E15" s="39"/>
      <c r="F15" s="35"/>
      <c r="G15" s="35"/>
      <c r="H15" s="18"/>
      <c r="K15" s="9" t="s">
        <v>9</v>
      </c>
      <c r="L15" s="8" t="s">
        <v>10</v>
      </c>
      <c r="M15" s="8" t="s">
        <v>11</v>
      </c>
      <c r="N15" s="8" t="s">
        <v>12</v>
      </c>
      <c r="O15" s="8" t="s">
        <v>13</v>
      </c>
      <c r="P15" s="8" t="s">
        <v>14</v>
      </c>
      <c r="Q15" s="8" t="s">
        <v>15</v>
      </c>
      <c r="R15" s="8" t="s">
        <v>16</v>
      </c>
      <c r="S15" s="8" t="s">
        <v>17</v>
      </c>
      <c r="T15" s="8" t="s">
        <v>18</v>
      </c>
      <c r="U15" s="8" t="s">
        <v>19</v>
      </c>
      <c r="V15" s="8" t="s">
        <v>20</v>
      </c>
      <c r="W15" s="8" t="s">
        <v>21</v>
      </c>
      <c r="X15" s="8" t="s">
        <v>22</v>
      </c>
      <c r="Y15" s="8" t="s">
        <v>23</v>
      </c>
      <c r="Z15" s="8" t="s">
        <v>24</v>
      </c>
      <c r="AA15" s="8" t="s">
        <v>25</v>
      </c>
    </row>
    <row r="16" spans="2:27">
      <c r="B16" s="34"/>
      <c r="C16" s="32"/>
      <c r="D16" s="34"/>
      <c r="E16" s="31"/>
      <c r="F16" s="35"/>
      <c r="G16" s="35"/>
      <c r="H16" s="18"/>
      <c r="K16" s="9" t="s">
        <v>28</v>
      </c>
      <c r="L16" s="10">
        <f>L8+L22</f>
        <v>45500000</v>
      </c>
      <c r="M16" s="10">
        <f>L9+L23</f>
        <v>45500000</v>
      </c>
      <c r="N16" s="10">
        <f>L10+L24</f>
        <v>45500000</v>
      </c>
      <c r="O16" s="10"/>
      <c r="P16" s="10">
        <f>M8+M22</f>
        <v>71525000</v>
      </c>
      <c r="Q16" s="10">
        <f>M9+M23</f>
        <v>71525000</v>
      </c>
      <c r="R16" s="10">
        <f>M10+M24</f>
        <v>71525000</v>
      </c>
      <c r="S16" s="10"/>
      <c r="T16" s="10">
        <f>N8+N22</f>
        <v>175625000</v>
      </c>
      <c r="U16" s="10">
        <f>N9+N23</f>
        <v>175625000</v>
      </c>
      <c r="V16" s="10">
        <f>N10+N24</f>
        <v>175625000</v>
      </c>
      <c r="W16" s="10"/>
      <c r="X16" s="10">
        <f>O8+O22</f>
        <v>279725000</v>
      </c>
      <c r="Y16" s="10">
        <f>O9+O23</f>
        <v>279725000</v>
      </c>
      <c r="Z16" s="10">
        <f>O10+O24</f>
        <v>279725000</v>
      </c>
      <c r="AA16" s="10"/>
    </row>
    <row r="17" spans="2:17">
      <c r="B17" s="18"/>
      <c r="C17" s="11"/>
      <c r="D17" s="34"/>
      <c r="E17" s="41"/>
      <c r="F17" s="42"/>
      <c r="G17" s="29"/>
      <c r="H17" s="18"/>
    </row>
    <row r="18" spans="2:17">
      <c r="B18" s="34"/>
      <c r="C18" s="11"/>
      <c r="D18" s="18"/>
      <c r="E18" s="18"/>
      <c r="F18" s="18"/>
      <c r="G18" s="35"/>
      <c r="H18" s="33"/>
    </row>
    <row r="19" spans="2:17">
      <c r="B19" s="34"/>
      <c r="C19" s="11"/>
      <c r="D19" s="34"/>
      <c r="E19" s="31"/>
      <c r="F19" s="42"/>
      <c r="G19" s="35"/>
      <c r="H19" s="30"/>
      <c r="K19" s="3" t="s">
        <v>26</v>
      </c>
      <c r="L19" s="14"/>
      <c r="M19" s="14"/>
      <c r="N19" s="14"/>
      <c r="O19" s="14"/>
      <c r="P19" s="15"/>
      <c r="Q19" s="1"/>
    </row>
    <row r="20" spans="2:17">
      <c r="B20" s="34"/>
      <c r="C20" s="11"/>
      <c r="D20" s="34"/>
      <c r="E20" s="41"/>
      <c r="F20" s="42"/>
      <c r="G20" s="36"/>
      <c r="H20" s="18"/>
      <c r="K20" s="16" t="s">
        <v>28</v>
      </c>
      <c r="L20" s="4" t="s">
        <v>1</v>
      </c>
      <c r="M20" s="4" t="s">
        <v>2</v>
      </c>
      <c r="N20" s="4" t="s">
        <v>3</v>
      </c>
      <c r="O20" s="4" t="s">
        <v>4</v>
      </c>
      <c r="P20" s="1"/>
    </row>
    <row r="21" spans="2:17">
      <c r="B21" s="1"/>
      <c r="C21" s="1"/>
      <c r="D21" s="1"/>
      <c r="E21" s="1"/>
      <c r="F21" s="1"/>
      <c r="G21" s="1"/>
      <c r="H21" s="1"/>
      <c r="K21" s="17"/>
      <c r="L21" s="4">
        <v>1</v>
      </c>
      <c r="M21" s="4">
        <v>2</v>
      </c>
      <c r="N21" s="4">
        <v>6</v>
      </c>
      <c r="O21" s="4">
        <v>10</v>
      </c>
      <c r="P21" s="1"/>
    </row>
    <row r="22" spans="2:17">
      <c r="B22" s="1"/>
      <c r="C22" s="1"/>
      <c r="D22" s="1"/>
      <c r="E22" s="1"/>
      <c r="F22" s="1"/>
      <c r="G22" s="1"/>
      <c r="H22" s="1"/>
      <c r="K22" s="5" t="s">
        <v>5</v>
      </c>
      <c r="L22" s="7">
        <f>$F$9+$F$10</f>
        <v>45500000</v>
      </c>
      <c r="M22" s="7">
        <f>($M$21*$F$9)+$F$10+(5%*$F$10)</f>
        <v>71525000</v>
      </c>
      <c r="N22" s="7">
        <f>($N$21*$F$9)+$F$10+(25%*$F$10)</f>
        <v>175625000</v>
      </c>
      <c r="O22" s="7">
        <f>($O$21*$F$9)+$F$10+(45%*$F$10)</f>
        <v>279725000</v>
      </c>
      <c r="P22" s="1"/>
    </row>
    <row r="23" spans="2:17">
      <c r="B23" s="1"/>
      <c r="C23" s="1"/>
      <c r="D23" s="1"/>
      <c r="E23" s="1"/>
      <c r="F23" s="1"/>
      <c r="G23" s="1"/>
      <c r="H23" s="1"/>
      <c r="K23" s="5" t="s">
        <v>6</v>
      </c>
      <c r="L23" s="7">
        <f t="shared" ref="L23:L24" si="0">$F$9+$F$10</f>
        <v>45500000</v>
      </c>
      <c r="M23" s="7">
        <f t="shared" ref="M23:M24" si="1">($M$21*$F$9)+$F$10+(5%*$F$10)</f>
        <v>71525000</v>
      </c>
      <c r="N23" s="7">
        <f t="shared" ref="N23:N24" si="2">($N$21*$F$9)+$F$10+(25%*$F$10)</f>
        <v>175625000</v>
      </c>
      <c r="O23" s="7">
        <f t="shared" ref="O23:O24" si="3">($O$21*$F$9)+$F$10+(45%*$F$10)</f>
        <v>279725000</v>
      </c>
      <c r="P23" s="1"/>
    </row>
    <row r="24" spans="2:17">
      <c r="K24" s="5" t="s">
        <v>7</v>
      </c>
      <c r="L24" s="7">
        <f t="shared" si="0"/>
        <v>45500000</v>
      </c>
      <c r="M24" s="7">
        <f t="shared" si="1"/>
        <v>71525000</v>
      </c>
      <c r="N24" s="7">
        <f t="shared" si="2"/>
        <v>175625000</v>
      </c>
      <c r="O24" s="7">
        <f t="shared" si="3"/>
        <v>279725000</v>
      </c>
      <c r="P24" s="1"/>
    </row>
    <row r="25" spans="2:17">
      <c r="K25" s="5" t="s">
        <v>8</v>
      </c>
      <c r="L25" s="7"/>
      <c r="M25" s="7"/>
      <c r="N25" s="7"/>
      <c r="O25" s="7"/>
    </row>
    <row r="27" spans="2:17">
      <c r="K27" s="11" t="s">
        <v>27</v>
      </c>
    </row>
  </sheetData>
  <mergeCells count="2">
    <mergeCell ref="K20:K21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8" sqref="B8"/>
    </sheetView>
  </sheetViews>
  <sheetFormatPr defaultRowHeight="15"/>
  <cols>
    <col min="1" max="1" width="38.42578125" bestFit="1" customWidth="1"/>
    <col min="2" max="2" width="16.42578125" bestFit="1" customWidth="1"/>
    <col min="3" max="3" width="9.5703125" bestFit="1" customWidth="1"/>
    <col min="4" max="4" width="9.28515625" bestFit="1" customWidth="1"/>
  </cols>
  <sheetData>
    <row r="1" spans="1:10" s="1" customFormat="1" ht="48">
      <c r="A1" s="18"/>
      <c r="B1" s="19" t="s">
        <v>29</v>
      </c>
      <c r="C1" s="19" t="s">
        <v>30</v>
      </c>
      <c r="D1" s="19" t="s">
        <v>31</v>
      </c>
    </row>
    <row r="2" spans="1:10" ht="30">
      <c r="A2" s="20" t="s">
        <v>48</v>
      </c>
      <c r="B2" s="21">
        <v>481259584387</v>
      </c>
      <c r="C2" s="22">
        <v>3781839.5</v>
      </c>
      <c r="D2" s="22">
        <v>236884.54166666669</v>
      </c>
      <c r="H2">
        <v>0</v>
      </c>
      <c r="I2">
        <v>0</v>
      </c>
      <c r="J2">
        <v>0</v>
      </c>
    </row>
    <row r="3" spans="1:10">
      <c r="A3" s="18" t="s">
        <v>32</v>
      </c>
      <c r="B3" s="23">
        <v>10</v>
      </c>
      <c r="C3" s="22"/>
      <c r="D3" s="22"/>
    </row>
    <row r="4" spans="1:10">
      <c r="A4" s="18" t="s">
        <v>35</v>
      </c>
      <c r="B4" s="23">
        <f>B2/B3</f>
        <v>48125958438.699997</v>
      </c>
      <c r="C4" s="22"/>
      <c r="D4" s="22"/>
    </row>
    <row r="5" spans="1:10" s="1" customFormat="1">
      <c r="A5" s="18" t="s">
        <v>33</v>
      </c>
      <c r="B5" s="23">
        <f>B4/12</f>
        <v>4010496536.5583329</v>
      </c>
      <c r="C5" s="22"/>
      <c r="D5" s="22"/>
    </row>
    <row r="6" spans="1:10">
      <c r="A6" s="18" t="s">
        <v>34</v>
      </c>
      <c r="B6" s="23">
        <f>B5/30</f>
        <v>133683217.88527776</v>
      </c>
      <c r="C6" s="22"/>
      <c r="D6" s="22"/>
    </row>
    <row r="7" spans="1:10">
      <c r="A7" s="27" t="s">
        <v>49</v>
      </c>
      <c r="B7" s="13">
        <f>20%*B6</f>
        <v>26736643.577055555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2015-08-18T05:56:57Z</dcterms:created>
  <dcterms:modified xsi:type="dcterms:W3CDTF">2015-09-23T05:37:55Z</dcterms:modified>
</cp:coreProperties>
</file>