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9" i="1"/>
  <c r="N36"/>
  <c r="N37"/>
  <c r="N35"/>
  <c r="M36"/>
  <c r="M37"/>
  <c r="M35"/>
  <c r="L36"/>
  <c r="L37"/>
  <c r="L35"/>
  <c r="N26"/>
  <c r="N25"/>
  <c r="G28"/>
  <c r="G27"/>
  <c r="F18" l="1"/>
  <c r="F17"/>
  <c r="N38"/>
  <c r="M38"/>
  <c r="L38"/>
  <c r="K38"/>
  <c r="K37"/>
  <c r="K36"/>
  <c r="K35"/>
  <c r="G25"/>
  <c r="G24"/>
  <c r="G23"/>
  <c r="G18" l="1"/>
  <c r="G19"/>
  <c r="G17"/>
  <c r="G15"/>
  <c r="G14"/>
  <c r="G13"/>
  <c r="G12"/>
  <c r="G11"/>
  <c r="G9"/>
  <c r="G8"/>
  <c r="R30"/>
  <c r="V30"/>
  <c r="Z30"/>
  <c r="L24" l="1"/>
  <c r="N24"/>
  <c r="L26"/>
  <c r="Q30" s="1"/>
  <c r="K26"/>
  <c r="M30" s="1"/>
  <c r="M25"/>
  <c r="T30" s="1"/>
  <c r="M24"/>
  <c r="S30" s="1"/>
  <c r="M26"/>
  <c r="U30" s="1"/>
  <c r="W30"/>
  <c r="X30"/>
  <c r="Y30"/>
  <c r="K24"/>
  <c r="K30" s="1"/>
  <c r="O30"/>
  <c r="L25"/>
  <c r="P30" s="1"/>
  <c r="K25"/>
  <c r="L30" s="1"/>
  <c r="N30"/>
</calcChain>
</file>

<file path=xl/sharedStrings.xml><?xml version="1.0" encoding="utf-8"?>
<sst xmlns="http://schemas.openxmlformats.org/spreadsheetml/2006/main" count="107" uniqueCount="71">
  <si>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</si>
  <si>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</si>
  <si>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</si>
  <si>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</si>
  <si>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</si>
  <si>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</si>
  <si>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</si>
  <si>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</si>
  <si>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</si>
  <si>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</si>
  <si>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</si>
  <si>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</si>
  <si>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</si>
  <si>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</si>
  <si>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</si>
  <si>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</si>
  <si>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</si>
  <si>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</si>
  <si>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</si>
  <si>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</si>
  <si>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</si>
  <si>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</si>
  <si>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</si>
  <si>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</si>
  <si>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</si>
  <si>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</si>
  <si>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</si>
  <si>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</si>
  <si>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</si>
  <si>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</si>
  <si>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</si>
  <si>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</si>
  <si>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</si>
  <si>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</si>
  <si>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</si>
  <si>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</si>
  <si>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</si>
  <si>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</si>
  <si>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</si>
  <si>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</si>
  <si>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</si>
  <si>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</si>
  <si>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</si>
  <si>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</si>
  <si>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 (cat/plitur, bantalan)</t>
  </si>
  <si>
    <t>pintu (engsel, slot kunci)</t>
  </si>
  <si>
    <t>WARNET</t>
  </si>
  <si>
    <t xml:space="preserve">komputer </t>
  </si>
  <si>
    <t>cpu</t>
  </si>
  <si>
    <t>monitor</t>
  </si>
  <si>
    <t>mouse</t>
  </si>
  <si>
    <t>headset</t>
  </si>
  <si>
    <t>keyboard</t>
  </si>
  <si>
    <t>kursi</t>
  </si>
  <si>
    <t>meja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</si>
  <si>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</si>
  <si>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</si>
  <si>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</si>
  <si>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</si>
  <si>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</si>
  <si>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</si>
  <si>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</si>
  <si>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terdamapak sebesar 20% dari pendapatan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</si>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</sst>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tabSelected="1" topLeftCell="A4" workbookViewId="0">
      <selection activeCell="F19" sqref="F19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7.7109375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35" t="s">
        <v>46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>
      <c r="A8" s="1"/>
      <c r="B8" s="38">
        <v>1</v>
      </c>
      <c r="C8" s="37" t="s">
        <v>54</v>
      </c>
      <c r="D8" s="4">
        <v>7</v>
      </c>
      <c r="E8" s="4" t="s">
        <v>55</v>
      </c>
      <c r="F8" s="7">
        <v>800000</v>
      </c>
      <c r="G8" s="7">
        <f>D8*F8</f>
        <v>5600000</v>
      </c>
      <c r="H8" s="9" t="s">
        <v>64</v>
      </c>
    </row>
    <row r="9" spans="1:20">
      <c r="A9" s="1"/>
      <c r="B9" s="4">
        <v>2</v>
      </c>
      <c r="C9" s="6" t="s">
        <v>53</v>
      </c>
      <c r="D9" s="4">
        <v>7</v>
      </c>
      <c r="E9" s="4" t="s">
        <v>55</v>
      </c>
      <c r="F9" s="10">
        <v>500000</v>
      </c>
      <c r="G9" s="10">
        <f>D9*F9</f>
        <v>3500000</v>
      </c>
      <c r="H9" s="9" t="s">
        <v>64</v>
      </c>
    </row>
    <row r="10" spans="1:20" ht="36.75">
      <c r="A10" s="1"/>
      <c r="B10" s="4">
        <v>3</v>
      </c>
      <c r="C10" s="6" t="s">
        <v>47</v>
      </c>
      <c r="D10" s="4"/>
      <c r="E10" s="4"/>
      <c r="F10" s="10"/>
      <c r="G10" s="10"/>
      <c r="H10" s="47" t="s">
        <v>67</v>
      </c>
    </row>
    <row r="11" spans="1:20">
      <c r="A11" s="1"/>
      <c r="B11" s="4"/>
      <c r="C11" s="6" t="s">
        <v>48</v>
      </c>
      <c r="D11" s="4">
        <v>7</v>
      </c>
      <c r="E11" s="4" t="s">
        <v>55</v>
      </c>
      <c r="F11" s="10">
        <v>2500000</v>
      </c>
      <c r="G11" s="10">
        <f>D11*F11</f>
        <v>17500000</v>
      </c>
      <c r="H11" s="6"/>
      <c r="P11" s="2"/>
      <c r="Q11" s="1"/>
      <c r="R11" s="1"/>
      <c r="S11" s="1"/>
      <c r="T11" s="1"/>
    </row>
    <row r="12" spans="1:20">
      <c r="A12" s="1"/>
      <c r="B12" s="4"/>
      <c r="C12" s="6" t="s">
        <v>49</v>
      </c>
      <c r="D12" s="12">
        <v>7</v>
      </c>
      <c r="E12" s="4" t="s">
        <v>55</v>
      </c>
      <c r="F12" s="10">
        <v>1500000</v>
      </c>
      <c r="G12" s="10">
        <f>D12*F12</f>
        <v>10500000</v>
      </c>
      <c r="H12" s="6"/>
    </row>
    <row r="13" spans="1:20">
      <c r="A13" s="1"/>
      <c r="B13" s="4"/>
      <c r="C13" s="6" t="s">
        <v>50</v>
      </c>
      <c r="D13" s="13">
        <v>7</v>
      </c>
      <c r="E13" s="4" t="s">
        <v>55</v>
      </c>
      <c r="F13" s="10">
        <v>60000</v>
      </c>
      <c r="G13" s="10">
        <f>D13*F13</f>
        <v>420000</v>
      </c>
      <c r="H13" s="6"/>
    </row>
    <row r="14" spans="1:20">
      <c r="B14" s="28"/>
      <c r="C14" s="14" t="s">
        <v>51</v>
      </c>
      <c r="D14" s="13">
        <v>7</v>
      </c>
      <c r="E14" s="4" t="s">
        <v>55</v>
      </c>
      <c r="F14" s="16">
        <v>70000</v>
      </c>
      <c r="G14" s="10">
        <f>D14*F14</f>
        <v>490000</v>
      </c>
      <c r="H14" s="17"/>
    </row>
    <row r="15" spans="1:20">
      <c r="B15" s="13"/>
      <c r="C15" s="14" t="s">
        <v>52</v>
      </c>
      <c r="D15" s="4">
        <v>7</v>
      </c>
      <c r="E15" s="4" t="s">
        <v>55</v>
      </c>
      <c r="F15" s="10">
        <v>50000</v>
      </c>
      <c r="G15" s="10">
        <f>D15*F15</f>
        <v>350000</v>
      </c>
      <c r="H15" s="17"/>
    </row>
    <row r="16" spans="1:20">
      <c r="A16" s="3"/>
      <c r="B16" s="11"/>
      <c r="C16" s="19" t="s">
        <v>42</v>
      </c>
      <c r="D16" s="13"/>
      <c r="E16" s="15"/>
      <c r="F16" s="16"/>
      <c r="G16" s="10"/>
      <c r="H16" s="17"/>
    </row>
    <row r="17" spans="1:26">
      <c r="A17" s="1"/>
      <c r="B17" s="38">
        <v>1</v>
      </c>
      <c r="C17" s="39" t="s">
        <v>54</v>
      </c>
      <c r="D17" s="4">
        <v>7</v>
      </c>
      <c r="E17" s="4" t="s">
        <v>55</v>
      </c>
      <c r="F17" s="16">
        <f>10%*F8</f>
        <v>80000</v>
      </c>
      <c r="G17" s="10">
        <f>D17*F17</f>
        <v>560000</v>
      </c>
      <c r="H17" s="9" t="s">
        <v>63</v>
      </c>
    </row>
    <row r="18" spans="1:26">
      <c r="A18" s="1"/>
      <c r="B18" s="28">
        <v>2</v>
      </c>
      <c r="C18" s="36" t="s">
        <v>44</v>
      </c>
      <c r="D18" s="4">
        <v>7</v>
      </c>
      <c r="E18" s="4" t="s">
        <v>55</v>
      </c>
      <c r="F18" s="16">
        <f>10%*F9</f>
        <v>50000</v>
      </c>
      <c r="G18" s="10">
        <f t="shared" ref="G18:G19" si="0">D18*F18</f>
        <v>350000</v>
      </c>
      <c r="H18" s="9" t="s">
        <v>63</v>
      </c>
      <c r="O18" s="1"/>
    </row>
    <row r="19" spans="1:26" ht="36.75">
      <c r="A19" s="1"/>
      <c r="B19" s="13">
        <v>3</v>
      </c>
      <c r="C19" s="14" t="s">
        <v>47</v>
      </c>
      <c r="D19" s="4">
        <v>7</v>
      </c>
      <c r="E19" s="4" t="s">
        <v>55</v>
      </c>
      <c r="F19" s="16">
        <f>40%*(F11+F12)</f>
        <v>1600000</v>
      </c>
      <c r="G19" s="10">
        <f t="shared" si="0"/>
        <v>11200000</v>
      </c>
      <c r="H19" s="9" t="s">
        <v>65</v>
      </c>
    </row>
    <row r="20" spans="1:26">
      <c r="A20" s="1"/>
      <c r="B20" s="17"/>
      <c r="C20" s="18" t="s">
        <v>43</v>
      </c>
      <c r="D20" s="17"/>
      <c r="E20" s="17"/>
      <c r="F20" s="17"/>
      <c r="G20" s="17"/>
      <c r="H20" s="17"/>
    </row>
    <row r="21" spans="1:26">
      <c r="A21" s="1"/>
      <c r="B21" s="29">
        <v>1</v>
      </c>
      <c r="C21" s="14" t="s">
        <v>45</v>
      </c>
      <c r="D21" s="17"/>
      <c r="E21" s="17"/>
      <c r="F21" s="17"/>
      <c r="G21" s="10">
        <v>500000</v>
      </c>
      <c r="H21" s="36" t="s">
        <v>63</v>
      </c>
      <c r="J21" s="2" t="s">
        <v>2</v>
      </c>
      <c r="K21" s="1"/>
      <c r="L21" s="1"/>
      <c r="M21" s="1"/>
      <c r="N21" s="1"/>
    </row>
    <row r="22" spans="1:26" ht="24.75">
      <c r="A22" s="1"/>
      <c r="B22" s="29">
        <v>2</v>
      </c>
      <c r="C22" s="6" t="s">
        <v>56</v>
      </c>
      <c r="D22" s="12"/>
      <c r="E22" s="4"/>
      <c r="F22" s="10"/>
      <c r="G22" s="10"/>
      <c r="H22" s="47" t="s">
        <v>66</v>
      </c>
      <c r="J22" s="49" t="s">
        <v>46</v>
      </c>
      <c r="K22" s="4" t="s">
        <v>4</v>
      </c>
      <c r="L22" s="4" t="s">
        <v>5</v>
      </c>
      <c r="M22" s="4" t="s">
        <v>6</v>
      </c>
      <c r="N22" s="4" t="s">
        <v>7</v>
      </c>
    </row>
    <row r="23" spans="1:26">
      <c r="A23" s="1"/>
      <c r="B23" s="4"/>
      <c r="C23" s="6" t="s">
        <v>57</v>
      </c>
      <c r="D23" s="4">
        <v>6</v>
      </c>
      <c r="E23" s="4" t="s">
        <v>58</v>
      </c>
      <c r="F23" s="10">
        <v>45000</v>
      </c>
      <c r="G23" s="10">
        <f>D23*F23</f>
        <v>270000</v>
      </c>
      <c r="H23" s="17"/>
      <c r="I23" s="1"/>
      <c r="J23" s="50"/>
      <c r="K23" s="4">
        <v>1</v>
      </c>
      <c r="L23" s="4">
        <v>2</v>
      </c>
      <c r="M23" s="4">
        <v>6</v>
      </c>
      <c r="N23" s="4">
        <v>10</v>
      </c>
    </row>
    <row r="24" spans="1:26">
      <c r="A24" s="1"/>
      <c r="B24" s="13"/>
      <c r="C24" s="6" t="s">
        <v>59</v>
      </c>
      <c r="D24" s="13">
        <v>1</v>
      </c>
      <c r="E24" s="4" t="s">
        <v>55</v>
      </c>
      <c r="F24" s="10">
        <v>35000</v>
      </c>
      <c r="G24" s="10">
        <f>D24*F24</f>
        <v>35000</v>
      </c>
      <c r="H24" s="17"/>
      <c r="I24" s="1"/>
      <c r="J24" s="6" t="s">
        <v>15</v>
      </c>
      <c r="K24" s="8">
        <f>G19</f>
        <v>11200000</v>
      </c>
      <c r="L24" s="8">
        <f>G19</f>
        <v>11200000</v>
      </c>
      <c r="M24" s="8">
        <f>G17+G18+G19+G21</f>
        <v>12610000</v>
      </c>
      <c r="N24" s="8">
        <f>G8+G9+G19+G21+G27+G28</f>
        <v>22700000</v>
      </c>
    </row>
    <row r="25" spans="1:26">
      <c r="A25" s="1"/>
      <c r="B25" s="17"/>
      <c r="C25" s="14" t="s">
        <v>60</v>
      </c>
      <c r="D25" s="13">
        <v>2</v>
      </c>
      <c r="E25" s="15" t="s">
        <v>61</v>
      </c>
      <c r="F25" s="16">
        <v>50000</v>
      </c>
      <c r="G25" s="7">
        <f>D25*F25</f>
        <v>100000</v>
      </c>
      <c r="H25" s="17"/>
      <c r="J25" s="6" t="s">
        <v>16</v>
      </c>
      <c r="K25" s="7">
        <f>G19</f>
        <v>11200000</v>
      </c>
      <c r="L25" s="8">
        <f>G19</f>
        <v>11200000</v>
      </c>
      <c r="M25" s="8">
        <f>G11+G12+G13+G14+G15+G17+G18+G21+G23+G24+G25</f>
        <v>31075000</v>
      </c>
      <c r="N25" s="8">
        <f>G8+G9+G11+G12+G13+G14+G15+G21+G23+G24+G25+G27+G28</f>
        <v>41165000</v>
      </c>
    </row>
    <row r="26" spans="1:26">
      <c r="A26" s="1"/>
      <c r="B26" s="13">
        <v>3</v>
      </c>
      <c r="C26" s="14" t="s">
        <v>68</v>
      </c>
      <c r="D26" s="17"/>
      <c r="E26" s="17"/>
      <c r="F26" s="17"/>
      <c r="G26" s="10"/>
      <c r="H26" s="9" t="s">
        <v>64</v>
      </c>
      <c r="I26" s="1"/>
      <c r="J26" s="6" t="s">
        <v>17</v>
      </c>
      <c r="K26" s="7">
        <f>G11+G12+G13+G14+G15</f>
        <v>29260000</v>
      </c>
      <c r="L26" s="7">
        <f>G11+G12+G13+G14+G15</f>
        <v>29260000</v>
      </c>
      <c r="M26" s="7">
        <f>G11+G12+G13+G14+G15+G17+G18+G21+G23+G24+G25</f>
        <v>31075000</v>
      </c>
      <c r="N26" s="7">
        <f>G8+G9+G11+G12+G13+G14+G15+G21+G23+G24+G25+G27+G28</f>
        <v>41165000</v>
      </c>
    </row>
    <row r="27" spans="1:26">
      <c r="A27" s="1"/>
      <c r="B27" s="13"/>
      <c r="C27" s="14" t="s">
        <v>69</v>
      </c>
      <c r="D27" s="13">
        <v>30</v>
      </c>
      <c r="E27" s="13" t="s">
        <v>70</v>
      </c>
      <c r="F27" s="16">
        <v>60000</v>
      </c>
      <c r="G27" s="10">
        <f>D27*F27</f>
        <v>1800000</v>
      </c>
      <c r="H27" s="47"/>
      <c r="I27" s="1"/>
      <c r="J27" s="6" t="s">
        <v>18</v>
      </c>
      <c r="K27" s="7"/>
      <c r="L27" s="7"/>
      <c r="M27" s="7"/>
      <c r="N27" s="7"/>
    </row>
    <row r="28" spans="1:26">
      <c r="A28" s="1"/>
      <c r="B28" s="13"/>
      <c r="C28" s="14" t="s">
        <v>60</v>
      </c>
      <c r="D28" s="13">
        <v>2</v>
      </c>
      <c r="E28" s="13" t="s">
        <v>61</v>
      </c>
      <c r="F28" s="16">
        <v>50000</v>
      </c>
      <c r="G28" s="48">
        <f>D28*F28</f>
        <v>100000</v>
      </c>
      <c r="H28" s="17"/>
      <c r="I28" s="1"/>
      <c r="J28" s="1"/>
      <c r="K28" s="1"/>
      <c r="L28" s="1"/>
      <c r="M28" s="1"/>
      <c r="N28" s="1"/>
    </row>
    <row r="29" spans="1:26" ht="30">
      <c r="A29" s="1"/>
      <c r="I29" s="1"/>
      <c r="J29" s="20" t="s">
        <v>19</v>
      </c>
      <c r="K29" s="13" t="s">
        <v>20</v>
      </c>
      <c r="L29" s="13" t="s">
        <v>21</v>
      </c>
      <c r="M29" s="13" t="s">
        <v>22</v>
      </c>
      <c r="N29" s="13" t="s">
        <v>23</v>
      </c>
      <c r="O29" s="13" t="s">
        <v>24</v>
      </c>
      <c r="P29" s="13" t="s">
        <v>25</v>
      </c>
      <c r="Q29" s="13" t="s">
        <v>26</v>
      </c>
      <c r="R29" s="13" t="s">
        <v>27</v>
      </c>
      <c r="S29" s="13" t="s">
        <v>28</v>
      </c>
      <c r="T29" s="13" t="s">
        <v>29</v>
      </c>
      <c r="U29" s="13" t="s">
        <v>30</v>
      </c>
      <c r="V29" s="13" t="s">
        <v>31</v>
      </c>
      <c r="W29" s="13" t="s">
        <v>32</v>
      </c>
      <c r="X29" s="13" t="s">
        <v>33</v>
      </c>
      <c r="Y29" s="13" t="s">
        <v>34</v>
      </c>
      <c r="Z29" s="13" t="s">
        <v>35</v>
      </c>
    </row>
    <row r="30" spans="1:26">
      <c r="I30" s="1"/>
      <c r="J30" s="20" t="s">
        <v>46</v>
      </c>
      <c r="K30" s="21">
        <f>K24+K35</f>
        <v>12000000</v>
      </c>
      <c r="L30" s="21">
        <f>K25+K36</f>
        <v>12000000</v>
      </c>
      <c r="M30" s="21">
        <f>K26+K37</f>
        <v>30060000</v>
      </c>
      <c r="N30" s="21">
        <f>K27+K38</f>
        <v>60000</v>
      </c>
      <c r="O30" s="21">
        <f>L24+L35</f>
        <v>12040000</v>
      </c>
      <c r="P30" s="21">
        <f>L25+L36</f>
        <v>12040000</v>
      </c>
      <c r="Q30" s="21">
        <f>L26+L37</f>
        <v>30100000</v>
      </c>
      <c r="R30" s="21">
        <f>L27+L38</f>
        <v>63000</v>
      </c>
      <c r="S30" s="21">
        <f>M24+M35</f>
        <v>13610000</v>
      </c>
      <c r="T30" s="21">
        <f>M25+M36</f>
        <v>32075000</v>
      </c>
      <c r="U30" s="21">
        <f>M26+M37</f>
        <v>32075000</v>
      </c>
      <c r="V30" s="21">
        <f>M27+M38</f>
        <v>75000</v>
      </c>
      <c r="W30" s="21">
        <f>N24+N35</f>
        <v>23860000</v>
      </c>
      <c r="X30" s="21">
        <f>N25+N36</f>
        <v>42325000</v>
      </c>
      <c r="Y30" s="21">
        <f>N26+N37</f>
        <v>42325000</v>
      </c>
      <c r="Z30" s="21">
        <f>N27+N38</f>
        <v>87000</v>
      </c>
    </row>
    <row r="31" spans="1:26">
      <c r="I31" s="1"/>
    </row>
    <row r="32" spans="1:26">
      <c r="I32" s="1"/>
      <c r="J32" s="2" t="s">
        <v>3</v>
      </c>
      <c r="K32" s="1"/>
      <c r="L32" s="1"/>
      <c r="M32" s="1"/>
      <c r="N32" s="1"/>
    </row>
    <row r="33" spans="1:14">
      <c r="I33" s="1"/>
      <c r="J33" s="49" t="s">
        <v>46</v>
      </c>
      <c r="K33" s="4" t="s">
        <v>4</v>
      </c>
      <c r="L33" s="4" t="s">
        <v>5</v>
      </c>
      <c r="M33" s="4" t="s">
        <v>6</v>
      </c>
      <c r="N33" s="4" t="s">
        <v>7</v>
      </c>
    </row>
    <row r="34" spans="1:14">
      <c r="I34" s="1"/>
      <c r="J34" s="50"/>
      <c r="K34" s="4">
        <v>1</v>
      </c>
      <c r="L34" s="4">
        <v>2</v>
      </c>
      <c r="M34" s="4">
        <v>6</v>
      </c>
      <c r="N34" s="4">
        <v>10</v>
      </c>
    </row>
    <row r="35" spans="1:14">
      <c r="I35" s="1"/>
      <c r="J35" s="6" t="s">
        <v>15</v>
      </c>
      <c r="K35" s="8">
        <f>$F$44+$F$45</f>
        <v>800000</v>
      </c>
      <c r="L35" s="8">
        <f>(5%*($F$44+$F$45))+$F$44+$F$45</f>
        <v>840000</v>
      </c>
      <c r="M35" s="8">
        <f>(25%*($F$44+$F$45))+$F$44+$F$45</f>
        <v>1000000</v>
      </c>
      <c r="N35" s="8">
        <f>(45%*($F$44+$F$45))+$F$44+$F$45</f>
        <v>1160000</v>
      </c>
    </row>
    <row r="36" spans="1:14">
      <c r="J36" s="6" t="s">
        <v>16</v>
      </c>
      <c r="K36" s="8">
        <f>$F$44+$F$45</f>
        <v>800000</v>
      </c>
      <c r="L36" s="8">
        <f t="shared" ref="L36:L37" si="1">(5%*($F$44+$F$45))+$F$44+$F$45</f>
        <v>840000</v>
      </c>
      <c r="M36" s="8">
        <f t="shared" ref="M36:M37" si="2">(25%*($F$44+$F$45))+$F$44+$F$45</f>
        <v>1000000</v>
      </c>
      <c r="N36" s="8">
        <f t="shared" ref="N36:N37" si="3">(45%*($F$44+$F$45))+$F$44+$F$45</f>
        <v>1160000</v>
      </c>
    </row>
    <row r="37" spans="1:14">
      <c r="B37" s="31"/>
      <c r="C37" s="22"/>
      <c r="D37" s="31"/>
      <c r="E37" s="31"/>
      <c r="F37" s="30"/>
      <c r="G37" s="30"/>
      <c r="H37" s="22"/>
      <c r="J37" s="6" t="s">
        <v>17</v>
      </c>
      <c r="K37" s="8">
        <f>$F$44+$F$45</f>
        <v>800000</v>
      </c>
      <c r="L37" s="8">
        <f t="shared" si="1"/>
        <v>840000</v>
      </c>
      <c r="M37" s="8">
        <f t="shared" si="2"/>
        <v>1000000</v>
      </c>
      <c r="N37" s="8">
        <f t="shared" si="3"/>
        <v>1160000</v>
      </c>
    </row>
    <row r="38" spans="1:14">
      <c r="B38" s="31"/>
      <c r="C38" s="22"/>
      <c r="D38" s="31"/>
      <c r="E38" s="31"/>
      <c r="F38" s="30"/>
      <c r="G38" s="30"/>
      <c r="H38" s="22"/>
      <c r="J38" s="6" t="s">
        <v>18</v>
      </c>
      <c r="K38" s="8">
        <f>(20%*$F$44)</f>
        <v>60000</v>
      </c>
      <c r="L38" s="8">
        <f>(20%*$F$44)+(5%*(20%*$F$44))</f>
        <v>63000</v>
      </c>
      <c r="M38" s="8">
        <f>(20%*$F$44)+(25%*(20%*$F$44))</f>
        <v>75000</v>
      </c>
      <c r="N38" s="8">
        <f>(20%*$F$44)+(45%*(20%*$F$44))</f>
        <v>87000</v>
      </c>
    </row>
    <row r="39" spans="1:14">
      <c r="B39" s="32"/>
      <c r="C39" s="33"/>
      <c r="D39" s="34"/>
      <c r="E39" s="31"/>
      <c r="F39" s="30"/>
      <c r="G39" s="30"/>
      <c r="H39" s="22"/>
    </row>
    <row r="40" spans="1:14">
      <c r="A40" s="1"/>
      <c r="B40" s="2" t="s">
        <v>36</v>
      </c>
      <c r="C40" s="1"/>
      <c r="D40" s="1"/>
      <c r="E40" s="1"/>
      <c r="F40" s="1"/>
      <c r="G40" s="1"/>
      <c r="H40" s="1"/>
    </row>
    <row r="41" spans="1:14">
      <c r="A41" s="1"/>
      <c r="B41" s="3" t="s">
        <v>37</v>
      </c>
      <c r="C41" s="1"/>
      <c r="D41" s="1"/>
      <c r="E41" s="1"/>
      <c r="F41" s="1"/>
      <c r="G41" s="1"/>
      <c r="H41" s="1"/>
    </row>
    <row r="42" spans="1:14">
      <c r="A42" s="1"/>
    </row>
    <row r="43" spans="1:14">
      <c r="A43" s="1"/>
      <c r="B43" s="5" t="s">
        <v>8</v>
      </c>
      <c r="C43" s="5" t="s">
        <v>9</v>
      </c>
      <c r="D43" s="5" t="s">
        <v>10</v>
      </c>
      <c r="E43" s="5" t="s">
        <v>11</v>
      </c>
      <c r="F43" s="5" t="s">
        <v>12</v>
      </c>
      <c r="G43" s="5" t="s">
        <v>13</v>
      </c>
      <c r="H43" s="5" t="s">
        <v>14</v>
      </c>
      <c r="I43" s="2"/>
      <c r="K43" s="1"/>
      <c r="L43" s="1"/>
      <c r="M43" s="1"/>
    </row>
    <row r="44" spans="1:14" ht="36.75">
      <c r="A44" s="1"/>
      <c r="B44" s="4">
        <v>1</v>
      </c>
      <c r="C44" s="6" t="s">
        <v>38</v>
      </c>
      <c r="D44" s="6"/>
      <c r="E44" s="4" t="s">
        <v>39</v>
      </c>
      <c r="F44" s="7">
        <v>300000</v>
      </c>
      <c r="G44" s="7"/>
      <c r="H44" s="9" t="s">
        <v>62</v>
      </c>
    </row>
    <row r="45" spans="1:14">
      <c r="A45" s="1"/>
      <c r="B45" s="40">
        <v>2</v>
      </c>
      <c r="C45" s="43" t="s">
        <v>40</v>
      </c>
      <c r="D45" s="43"/>
      <c r="E45" s="40"/>
      <c r="F45" s="45">
        <v>500000</v>
      </c>
      <c r="G45" s="45"/>
      <c r="H45" s="46"/>
    </row>
    <row r="46" spans="1:14">
      <c r="A46" s="1"/>
      <c r="B46" s="44"/>
      <c r="C46" s="41"/>
      <c r="D46" s="44"/>
      <c r="E46" s="44"/>
      <c r="F46" s="42"/>
      <c r="G46" s="42"/>
      <c r="H46" s="41"/>
    </row>
    <row r="47" spans="1:14">
      <c r="A47" s="1"/>
      <c r="I47" s="1"/>
    </row>
    <row r="48" spans="1:14">
      <c r="A48" s="1"/>
      <c r="I48" s="1"/>
    </row>
    <row r="49" spans="1:13">
      <c r="A49" s="1"/>
      <c r="I49" s="1"/>
    </row>
    <row r="50" spans="1:13">
      <c r="A50" s="1"/>
      <c r="B50" s="26"/>
      <c r="C50" s="22"/>
      <c r="D50" s="22"/>
      <c r="E50" s="22"/>
      <c r="F50" s="23"/>
      <c r="G50" s="25"/>
      <c r="H50" s="22"/>
      <c r="I50" s="1"/>
    </row>
    <row r="51" spans="1:13">
      <c r="A51" s="1"/>
    </row>
    <row r="52" spans="1:13">
      <c r="A52" s="1"/>
    </row>
    <row r="53" spans="1:13">
      <c r="A53" s="1"/>
    </row>
    <row r="54" spans="1:13">
      <c r="A54" s="3"/>
      <c r="J54" s="1"/>
      <c r="K54" s="1"/>
      <c r="L54" s="1"/>
      <c r="M54" s="1"/>
    </row>
    <row r="55" spans="1:13">
      <c r="A55" s="1"/>
      <c r="J55" s="1"/>
      <c r="K55" s="1"/>
      <c r="L55" s="1"/>
      <c r="M55" s="1"/>
    </row>
    <row r="56" spans="1:13">
      <c r="A56" s="1"/>
      <c r="J56" s="1"/>
      <c r="K56" s="1"/>
      <c r="L56" s="1"/>
      <c r="M56" s="1"/>
    </row>
    <row r="57" spans="1:13">
      <c r="A57" s="1"/>
    </row>
    <row r="58" spans="1:13">
      <c r="A58" s="1"/>
      <c r="I58" s="1"/>
    </row>
    <row r="59" spans="1:13">
      <c r="I59" s="1"/>
    </row>
    <row r="60" spans="1:13">
      <c r="B60" s="24"/>
      <c r="C60" s="22"/>
      <c r="D60" s="22"/>
      <c r="E60" s="22"/>
      <c r="F60" s="22"/>
      <c r="G60" s="25"/>
      <c r="H60" s="22"/>
      <c r="I60" s="1"/>
    </row>
    <row r="61" spans="1:13">
      <c r="B61" s="22"/>
      <c r="C61" s="22"/>
      <c r="D61" s="22"/>
      <c r="E61" s="22"/>
      <c r="F61" s="23"/>
      <c r="G61" s="23"/>
      <c r="H61" s="27"/>
      <c r="I61" s="1"/>
    </row>
    <row r="62" spans="1:13">
      <c r="B62" s="22"/>
      <c r="C62" s="22"/>
      <c r="D62" s="22"/>
      <c r="E62" s="22"/>
      <c r="F62" s="23"/>
      <c r="G62" s="23"/>
      <c r="H62" s="22"/>
      <c r="I62" s="1"/>
    </row>
    <row r="63" spans="1:13">
      <c r="B63" s="22"/>
      <c r="C63" s="22"/>
      <c r="D63" s="22"/>
      <c r="E63" s="22"/>
      <c r="F63" s="23"/>
      <c r="G63" s="23"/>
      <c r="H63" s="22"/>
      <c r="I63" s="1"/>
    </row>
    <row r="64" spans="1:13">
      <c r="C64" s="22"/>
      <c r="D64" s="22"/>
      <c r="E64" s="22"/>
      <c r="F64" s="23"/>
      <c r="G64" s="23"/>
      <c r="H64" s="22"/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2015-09-11T08:59:23Z</dcterms:modified>
</cp:coreProperties>
</file>