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F:\BCIT\SSD #31\Schedule\"/>
    </mc:Choice>
  </mc:AlternateContent>
  <xr:revisionPtr revIDLastSave="0" documentId="13_ncr:1_{46583ED4-6EDE-4921-B229-F264ED24C2FB}" xr6:coauthVersionLast="47" xr6:coauthVersionMax="47" xr10:uidLastSave="{00000000-0000-0000-0000-000000000000}"/>
  <bookViews>
    <workbookView xWindow="1380" yWindow="615" windowWidth="22215" windowHeight="12645" xr2:uid="{2403D1DC-1BBB-B44B-B261-A70D66B868BA}"/>
  </bookViews>
  <sheets>
    <sheet name="Schedule" sheetId="1" r:id="rId1"/>
    <sheet name="Teaching Load" sheetId="2" r:id="rId2"/>
    <sheet name="Course Detai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 l="1"/>
  <c r="H2" i="1" l="1"/>
  <c r="H210" i="1"/>
  <c r="H186" i="1"/>
  <c r="H185" i="1"/>
  <c r="H177" i="1"/>
  <c r="H159" i="1"/>
  <c r="H154" i="1"/>
  <c r="H138" i="1"/>
  <c r="H126" i="1"/>
  <c r="H124" i="1"/>
  <c r="J4" i="1"/>
  <c r="J5" i="1"/>
  <c r="J6" i="1"/>
  <c r="J8" i="1"/>
  <c r="J10" i="1"/>
  <c r="J14" i="1"/>
  <c r="J15" i="1"/>
  <c r="J16" i="1"/>
  <c r="J17" i="1"/>
  <c r="J18" i="1"/>
  <c r="J20" i="1"/>
  <c r="J22" i="1"/>
  <c r="J23" i="1"/>
  <c r="J24" i="1"/>
  <c r="J26" i="1"/>
  <c r="J27" i="1"/>
  <c r="J28" i="1"/>
  <c r="J29" i="1"/>
  <c r="J30" i="1"/>
  <c r="J33" i="1"/>
  <c r="J34" i="1"/>
  <c r="J35" i="1"/>
  <c r="J36" i="1"/>
  <c r="J38" i="1"/>
  <c r="J39" i="1"/>
  <c r="J40" i="1"/>
  <c r="J41" i="1"/>
  <c r="J42" i="1"/>
  <c r="J44" i="1"/>
  <c r="J45" i="1"/>
  <c r="J46" i="1"/>
  <c r="J47" i="1"/>
  <c r="J48" i="1"/>
  <c r="J50" i="1"/>
  <c r="J51" i="1"/>
  <c r="J52" i="1"/>
  <c r="J53" i="1"/>
  <c r="J54" i="1"/>
  <c r="J56" i="1"/>
  <c r="J57" i="1"/>
  <c r="J58" i="1"/>
  <c r="J59" i="1"/>
  <c r="J60" i="1"/>
  <c r="J62" i="1"/>
  <c r="J63" i="1"/>
  <c r="J64" i="1"/>
  <c r="J65" i="1"/>
  <c r="J66" i="1"/>
  <c r="J68" i="1"/>
  <c r="J69" i="1"/>
  <c r="J70" i="1"/>
  <c r="J71" i="1"/>
  <c r="J72" i="1"/>
  <c r="J74" i="1"/>
  <c r="J75" i="1"/>
  <c r="J76" i="1"/>
  <c r="J77" i="1"/>
  <c r="J78" i="1"/>
  <c r="J80" i="1"/>
  <c r="J81" i="1"/>
  <c r="J82" i="1"/>
  <c r="J83" i="1"/>
  <c r="J84" i="1"/>
  <c r="J86" i="1"/>
  <c r="J87" i="1"/>
  <c r="J88" i="1"/>
  <c r="J89" i="1"/>
  <c r="J90" i="1"/>
  <c r="J3" i="1"/>
  <c r="T16" i="2" l="1"/>
  <c r="T20" i="2" s="1"/>
  <c r="H25" i="2"/>
  <c r="F25" i="2"/>
  <c r="B110" i="1"/>
  <c r="B116" i="1" s="1"/>
  <c r="B122" i="1" s="1"/>
  <c r="B128" i="1" s="1"/>
  <c r="B134" i="1" s="1"/>
  <c r="B140" i="1" s="1"/>
  <c r="B146" i="1" s="1"/>
  <c r="B152" i="1" s="1"/>
  <c r="B158" i="1" s="1"/>
  <c r="B164" i="1" s="1"/>
  <c r="B170" i="1" s="1"/>
  <c r="B176" i="1" s="1"/>
  <c r="B182" i="1" s="1"/>
  <c r="B188" i="1" s="1"/>
  <c r="B194" i="1" s="1"/>
  <c r="B200" i="1" s="1"/>
  <c r="B206" i="1" s="1"/>
  <c r="B8" i="1"/>
  <c r="B14" i="1" s="1"/>
  <c r="B20" i="1" s="1"/>
  <c r="B26" i="1" s="1"/>
  <c r="B32" i="1" s="1"/>
  <c r="B38" i="1" s="1"/>
  <c r="B44" i="1" s="1"/>
  <c r="B50" i="1" s="1"/>
  <c r="B56" i="1" s="1"/>
  <c r="B62" i="1" s="1"/>
  <c r="B68" i="1" s="1"/>
  <c r="B74" i="1" s="1"/>
  <c r="B80" i="1" s="1"/>
  <c r="B86" i="1" s="1"/>
  <c r="G189" i="1"/>
  <c r="G190" i="1" s="1"/>
  <c r="G23" i="1"/>
  <c r="G24" i="1" s="1"/>
  <c r="G28" i="1" l="1"/>
  <c r="G107" i="1"/>
  <c r="G111" i="1" s="1"/>
  <c r="G113" i="1" s="1"/>
  <c r="G117" i="1" s="1"/>
  <c r="G119" i="1" s="1"/>
  <c r="G124" i="1" s="1"/>
  <c r="G191" i="1"/>
  <c r="G192" i="1" s="1"/>
  <c r="G194" i="1" s="1"/>
  <c r="G195" i="1" s="1"/>
  <c r="G70" i="1"/>
  <c r="G45" i="1"/>
  <c r="G47" i="1" s="1"/>
  <c r="G52" i="1" s="1"/>
  <c r="G54" i="1" s="1"/>
  <c r="G15" i="1"/>
  <c r="G20" i="1" s="1"/>
  <c r="G26" i="1" s="1"/>
  <c r="G29" i="1" s="1"/>
  <c r="G34" i="1" s="1"/>
  <c r="G38" i="1" s="1"/>
  <c r="H38" i="1" s="1"/>
  <c r="E25" i="3"/>
  <c r="G144" i="1"/>
  <c r="G146" i="1" s="1"/>
  <c r="G148" i="1" s="1"/>
  <c r="G150" i="1" s="1"/>
  <c r="G152" i="1" s="1"/>
  <c r="G154" i="1" s="1"/>
  <c r="G53" i="1"/>
  <c r="G59" i="1" s="1"/>
  <c r="G63" i="1" s="1"/>
  <c r="G65" i="1" s="1"/>
  <c r="G69" i="1" s="1"/>
  <c r="G7" i="2"/>
  <c r="G183" i="1"/>
  <c r="G184" i="1" s="1"/>
  <c r="G186" i="1" s="1"/>
  <c r="G131" i="1"/>
  <c r="G136" i="1" s="1"/>
  <c r="G141" i="1" s="1"/>
  <c r="G143" i="1" s="1"/>
  <c r="G147" i="1" s="1"/>
  <c r="G149" i="1" s="1"/>
  <c r="G153" i="1" s="1"/>
  <c r="G155" i="1" s="1"/>
  <c r="G159" i="1" s="1"/>
  <c r="G158" i="1"/>
  <c r="G160" i="1" s="1"/>
  <c r="G162" i="1" s="1"/>
  <c r="G106" i="1"/>
  <c r="G108" i="1" s="1"/>
  <c r="G110" i="1" s="1"/>
  <c r="G112" i="1" s="1"/>
  <c r="G114" i="1" s="1"/>
  <c r="G116" i="1" s="1"/>
  <c r="G118" i="1" s="1"/>
  <c r="G120" i="1" s="1"/>
  <c r="G122" i="1" s="1"/>
  <c r="G123" i="1" s="1"/>
  <c r="G125" i="1" s="1"/>
  <c r="G126" i="1" s="1"/>
  <c r="G130" i="1"/>
  <c r="G86" i="1"/>
  <c r="G88" i="1" s="1"/>
  <c r="G90" i="1" s="1"/>
  <c r="H90" i="1" s="1"/>
  <c r="G5" i="1"/>
  <c r="G6" i="1" s="1"/>
  <c r="G8" i="1" s="1"/>
  <c r="G9" i="1" s="1"/>
  <c r="G12" i="1" s="1"/>
  <c r="G16" i="1" s="1"/>
  <c r="H16" i="1" s="1"/>
  <c r="G178" i="1"/>
  <c r="G185" i="1" s="1"/>
  <c r="G14" i="1"/>
  <c r="G17" i="1" s="1"/>
  <c r="G22" i="1" s="1"/>
  <c r="G27" i="1" s="1"/>
  <c r="G33" i="1" s="1"/>
  <c r="G35" i="1" s="1"/>
  <c r="G39" i="1" s="1"/>
  <c r="G68" i="1"/>
  <c r="H68" i="1" s="1"/>
  <c r="I3" i="1"/>
  <c r="I4" i="1" s="1"/>
  <c r="I5" i="1" s="1"/>
  <c r="I6" i="1" s="1"/>
  <c r="I8" i="1" s="1"/>
  <c r="I9" i="1" s="1"/>
  <c r="I10" i="1" s="1"/>
  <c r="I11" i="1" s="1"/>
  <c r="I12" i="1" s="1"/>
  <c r="I14" i="1" s="1"/>
  <c r="I15" i="1" s="1"/>
  <c r="I16" i="1" s="1"/>
  <c r="I17" i="1" s="1"/>
  <c r="I18" i="1" s="1"/>
  <c r="I20" i="1" s="1"/>
  <c r="I22" i="1" s="1"/>
  <c r="I23" i="1" s="1"/>
  <c r="I24" i="1" s="1"/>
  <c r="I26" i="1" s="1"/>
  <c r="I27" i="1" s="1"/>
  <c r="I29" i="1" s="1"/>
  <c r="I30" i="1" s="1"/>
  <c r="P8" i="2"/>
  <c r="N22" i="2"/>
  <c r="N21" i="2"/>
  <c r="N17" i="2"/>
  <c r="N16" i="2"/>
  <c r="N15" i="2"/>
  <c r="N14" i="2"/>
  <c r="N11" i="2"/>
  <c r="L20" i="2"/>
  <c r="L19" i="2"/>
  <c r="L18" i="2"/>
  <c r="L12" i="2"/>
  <c r="G170" i="1" l="1"/>
  <c r="G171" i="1" s="1"/>
  <c r="G173" i="1" s="1"/>
  <c r="G30" i="1"/>
  <c r="G48" i="1" s="1"/>
  <c r="G50" i="1" s="1"/>
  <c r="H50" i="1" s="1"/>
  <c r="G132" i="1"/>
  <c r="G134" i="1" s="1"/>
  <c r="G135" i="1" s="1"/>
  <c r="G137" i="1" s="1"/>
  <c r="G138" i="1" s="1"/>
  <c r="G71" i="1"/>
  <c r="G75" i="1" s="1"/>
  <c r="G77" i="1" s="1"/>
  <c r="G81" i="1" s="1"/>
  <c r="H81" i="1" s="1"/>
  <c r="G74" i="1"/>
  <c r="G76" i="1" s="1"/>
  <c r="G78" i="1" s="1"/>
  <c r="G80" i="1" s="1"/>
  <c r="G84" i="1"/>
  <c r="H84" i="1" s="1"/>
  <c r="G56" i="1"/>
  <c r="G58" i="1" s="1"/>
  <c r="G60" i="1" s="1"/>
  <c r="G196" i="1"/>
  <c r="G197" i="1" s="1"/>
  <c r="G198" i="1" s="1"/>
  <c r="N9" i="2"/>
  <c r="N25" i="2" s="1"/>
  <c r="T24" i="2" s="1"/>
  <c r="P7" i="2"/>
  <c r="P25" i="2" s="1"/>
  <c r="L10" i="2"/>
  <c r="L25" i="2" s="1"/>
  <c r="T19" i="2" s="1"/>
  <c r="T21" i="2" s="1"/>
  <c r="G23" i="2"/>
  <c r="G22" i="2"/>
  <c r="O22" i="2" s="1"/>
  <c r="G21" i="2"/>
  <c r="O21" i="2" s="1"/>
  <c r="G20" i="2"/>
  <c r="M20" i="2" s="1"/>
  <c r="G19" i="2"/>
  <c r="M19" i="2" s="1"/>
  <c r="G18" i="2"/>
  <c r="M18" i="2" s="1"/>
  <c r="G17" i="2"/>
  <c r="O17" i="2" s="1"/>
  <c r="G16" i="2"/>
  <c r="O16" i="2" s="1"/>
  <c r="G15" i="2"/>
  <c r="O15" i="2" s="1"/>
  <c r="G14" i="2"/>
  <c r="O14" i="2" s="1"/>
  <c r="G13" i="2"/>
  <c r="G12" i="2"/>
  <c r="M12" i="2" s="1"/>
  <c r="G11" i="2"/>
  <c r="O11" i="2" s="1"/>
  <c r="G10" i="2"/>
  <c r="M10" i="2" s="1"/>
  <c r="G9" i="2"/>
  <c r="O9" i="2" s="1"/>
  <c r="G8" i="2"/>
  <c r="Q8" i="2" s="1"/>
  <c r="B8" i="2"/>
  <c r="B9" i="2" s="1"/>
  <c r="B10" i="2" s="1"/>
  <c r="B11" i="2" s="1"/>
  <c r="B12" i="2" s="1"/>
  <c r="B13" i="2" s="1"/>
  <c r="B14" i="2" s="1"/>
  <c r="B15" i="2" s="1"/>
  <c r="B16" i="2" s="1"/>
  <c r="B17" i="2" s="1"/>
  <c r="B18" i="2" s="1"/>
  <c r="B19" i="2" s="1"/>
  <c r="B20" i="2" s="1"/>
  <c r="B21" i="2" s="1"/>
  <c r="B22" i="2" s="1"/>
  <c r="B23" i="2" s="1"/>
  <c r="B24" i="2" s="1"/>
  <c r="G174" i="1" l="1"/>
  <c r="G176" i="1" s="1"/>
  <c r="G177" i="1" s="1"/>
  <c r="M26" i="2"/>
  <c r="G25" i="2"/>
  <c r="O26" i="2"/>
  <c r="I33" i="1"/>
  <c r="I34" i="1" s="1"/>
  <c r="I35" i="1" s="1"/>
  <c r="I36" i="1" s="1"/>
  <c r="I38" i="1" s="1"/>
  <c r="I39" i="1" s="1"/>
  <c r="G41" i="1"/>
  <c r="G42" i="1" s="1"/>
  <c r="H42" i="1" s="1"/>
  <c r="H211" i="1" s="1"/>
  <c r="G62" i="1"/>
  <c r="G64" i="1" s="1"/>
  <c r="H64" i="1" s="1"/>
  <c r="G199" i="1"/>
  <c r="G200" i="1"/>
  <c r="I41" i="1" l="1"/>
  <c r="I42" i="1" s="1"/>
  <c r="I44" i="1" s="1"/>
  <c r="I45" i="1" s="1"/>
  <c r="I46" i="1" s="1"/>
  <c r="I47" i="1" s="1"/>
  <c r="I48" i="1" s="1"/>
  <c r="G201" i="1"/>
  <c r="G202" i="1" s="1"/>
  <c r="G203" i="1" s="1"/>
  <c r="G204" i="1" s="1"/>
  <c r="A8" i="1"/>
  <c r="A14" i="1" s="1"/>
  <c r="A20" i="1" s="1"/>
  <c r="A26" i="1" s="1"/>
  <c r="A32" i="1" s="1"/>
  <c r="A38" i="1" s="1"/>
  <c r="A44" i="1" s="1"/>
  <c r="A50" i="1" s="1"/>
  <c r="A56" i="1" s="1"/>
  <c r="C8" i="1"/>
  <c r="C9" i="1" s="1"/>
  <c r="C10" i="1" s="1"/>
  <c r="C11" i="1" s="1"/>
  <c r="C12" i="1" s="1"/>
  <c r="C3" i="1"/>
  <c r="C4" i="1" s="1"/>
  <c r="C5" i="1" s="1"/>
  <c r="C6" i="1" s="1"/>
  <c r="I50" i="1" l="1"/>
  <c r="I51" i="1" s="1"/>
  <c r="I53" i="1" s="1"/>
  <c r="G205" i="1"/>
  <c r="G206" i="1"/>
  <c r="A62" i="1"/>
  <c r="A68" i="1" s="1"/>
  <c r="A74" i="1" s="1"/>
  <c r="A80" i="1" s="1"/>
  <c r="A86" i="1" s="1"/>
  <c r="A92" i="1" s="1"/>
  <c r="A98" i="1" s="1"/>
  <c r="C14" i="1"/>
  <c r="A104" i="1" l="1"/>
  <c r="A110" i="1" s="1"/>
  <c r="A116" i="1" s="1"/>
  <c r="A122" i="1" s="1"/>
  <c r="A128" i="1" s="1"/>
  <c r="A134" i="1" s="1"/>
  <c r="A140" i="1" s="1"/>
  <c r="A146" i="1" s="1"/>
  <c r="A152" i="1" s="1"/>
  <c r="A158" i="1" s="1"/>
  <c r="A164" i="1" s="1"/>
  <c r="A170" i="1" s="1"/>
  <c r="A176" i="1" s="1"/>
  <c r="A182" i="1" s="1"/>
  <c r="A188" i="1" s="1"/>
  <c r="A194" i="1" s="1"/>
  <c r="A200" i="1" s="1"/>
  <c r="A206" i="1" s="1"/>
  <c r="G207" i="1"/>
  <c r="G208" i="1" s="1"/>
  <c r="G209" i="1" s="1"/>
  <c r="G210" i="1" s="1"/>
  <c r="C15" i="1"/>
  <c r="C16" i="1" s="1"/>
  <c r="C17" i="1" s="1"/>
  <c r="C18" i="1" s="1"/>
  <c r="C20" i="1"/>
  <c r="I54" i="1" l="1"/>
  <c r="C21" i="1"/>
  <c r="C22" i="1" s="1"/>
  <c r="C23" i="1" s="1"/>
  <c r="C24" i="1" s="1"/>
  <c r="C26" i="1"/>
  <c r="I56" i="1" l="1"/>
  <c r="I58" i="1" s="1"/>
  <c r="I59" i="1" s="1"/>
  <c r="I60" i="1" s="1"/>
  <c r="I62" i="1" s="1"/>
  <c r="I63" i="1" s="1"/>
  <c r="I64" i="1" s="1"/>
  <c r="I65" i="1" s="1"/>
  <c r="I66" i="1" s="1"/>
  <c r="I68" i="1" s="1"/>
  <c r="I69" i="1" s="1"/>
  <c r="I70" i="1" s="1"/>
  <c r="I71" i="1" s="1"/>
  <c r="I74" i="1" s="1"/>
  <c r="I75" i="1" s="1"/>
  <c r="I76" i="1" s="1"/>
  <c r="I77" i="1" s="1"/>
  <c r="I78" i="1" s="1"/>
  <c r="I80" i="1" s="1"/>
  <c r="C27" i="1"/>
  <c r="C28" i="1" s="1"/>
  <c r="C29" i="1" s="1"/>
  <c r="C30" i="1" s="1"/>
  <c r="C32" i="1"/>
  <c r="I81" i="1" l="1"/>
  <c r="I83" i="1" s="1"/>
  <c r="I84" i="1" s="1"/>
  <c r="C33" i="1"/>
  <c r="C34" i="1" s="1"/>
  <c r="C35" i="1" s="1"/>
  <c r="C36" i="1" s="1"/>
  <c r="C38" i="1"/>
  <c r="I86" i="1" l="1"/>
  <c r="I87" i="1" s="1"/>
  <c r="C39" i="1"/>
  <c r="C40" i="1" s="1"/>
  <c r="C41" i="1" s="1"/>
  <c r="C42" i="1" s="1"/>
  <c r="C44" i="1"/>
  <c r="I89" i="1" l="1"/>
  <c r="C45" i="1"/>
  <c r="C46" i="1" s="1"/>
  <c r="C47" i="1" s="1"/>
  <c r="C48" i="1" s="1"/>
  <c r="C50" i="1"/>
  <c r="I104" i="1" l="1"/>
  <c r="I105" i="1" s="1"/>
  <c r="I106" i="1" s="1"/>
  <c r="I107" i="1" s="1"/>
  <c r="I108" i="1" s="1"/>
  <c r="I110" i="1" s="1"/>
  <c r="I111" i="1" s="1"/>
  <c r="I112" i="1" s="1"/>
  <c r="I113" i="1" s="1"/>
  <c r="I114" i="1" s="1"/>
  <c r="I116" i="1" s="1"/>
  <c r="I117" i="1" s="1"/>
  <c r="I118" i="1" s="1"/>
  <c r="I119" i="1" s="1"/>
  <c r="I120" i="1" s="1"/>
  <c r="I122" i="1" s="1"/>
  <c r="I123" i="1" s="1"/>
  <c r="I124" i="1" s="1"/>
  <c r="I125" i="1" s="1"/>
  <c r="I126" i="1" s="1"/>
  <c r="I128" i="1" s="1"/>
  <c r="I129" i="1" s="1"/>
  <c r="I130" i="1" s="1"/>
  <c r="I131" i="1" s="1"/>
  <c r="I132" i="1" s="1"/>
  <c r="I134" i="1" s="1"/>
  <c r="I135" i="1" s="1"/>
  <c r="I136" i="1" s="1"/>
  <c r="I137" i="1" s="1"/>
  <c r="I138" i="1" s="1"/>
  <c r="I141" i="1" s="1"/>
  <c r="I142" i="1" s="1"/>
  <c r="I143" i="1" s="1"/>
  <c r="I144" i="1" s="1"/>
  <c r="I146" i="1" s="1"/>
  <c r="I147" i="1" s="1"/>
  <c r="I148" i="1" s="1"/>
  <c r="I149" i="1" s="1"/>
  <c r="I150" i="1" s="1"/>
  <c r="I152" i="1" s="1"/>
  <c r="I153" i="1" s="1"/>
  <c r="I154" i="1" s="1"/>
  <c r="I155" i="1" s="1"/>
  <c r="I156" i="1" s="1"/>
  <c r="C51" i="1"/>
  <c r="C52" i="1" s="1"/>
  <c r="C53" i="1" s="1"/>
  <c r="C54" i="1" s="1"/>
  <c r="C56" i="1"/>
  <c r="I158" i="1" l="1"/>
  <c r="I159" i="1" s="1"/>
  <c r="C62" i="1"/>
  <c r="C57" i="1"/>
  <c r="C58" i="1" s="1"/>
  <c r="C59" i="1" s="1"/>
  <c r="C60" i="1" s="1"/>
  <c r="I160" i="1" l="1"/>
  <c r="I161" i="1" s="1"/>
  <c r="I162" i="1" s="1"/>
  <c r="I170" i="1" s="1"/>
  <c r="I171" i="1" s="1"/>
  <c r="I173" i="1" s="1"/>
  <c r="C63" i="1"/>
  <c r="C64" i="1" s="1"/>
  <c r="C65" i="1" s="1"/>
  <c r="C66" i="1" s="1"/>
  <c r="C68" i="1"/>
  <c r="I174" i="1" l="1"/>
  <c r="I176" i="1" s="1"/>
  <c r="I177" i="1" s="1"/>
  <c r="C69" i="1"/>
  <c r="C70" i="1" s="1"/>
  <c r="C71" i="1" s="1"/>
  <c r="C72" i="1" s="1"/>
  <c r="C74" i="1"/>
  <c r="I178" i="1" l="1"/>
  <c r="I179" i="1" s="1"/>
  <c r="I183" i="1" s="1"/>
  <c r="I184" i="1" s="1"/>
  <c r="I185" i="1" s="1"/>
  <c r="I186" i="1" s="1"/>
  <c r="C80" i="1"/>
  <c r="C75" i="1"/>
  <c r="C76" i="1" s="1"/>
  <c r="C77" i="1" s="1"/>
  <c r="C78" i="1" s="1"/>
  <c r="I188" i="1" l="1"/>
  <c r="I189" i="1" s="1"/>
  <c r="I190" i="1" s="1"/>
  <c r="I191" i="1" s="1"/>
  <c r="I192" i="1" s="1"/>
  <c r="I194" i="1" s="1"/>
  <c r="I195" i="1" s="1"/>
  <c r="I196" i="1" s="1"/>
  <c r="I197" i="1" s="1"/>
  <c r="I198" i="1" s="1"/>
  <c r="I200" i="1" s="1"/>
  <c r="I201" i="1" s="1"/>
  <c r="I202" i="1" s="1"/>
  <c r="I203" i="1" s="1"/>
  <c r="I204" i="1" s="1"/>
  <c r="I206" i="1" s="1"/>
  <c r="I207" i="1" s="1"/>
  <c r="I208" i="1" s="1"/>
  <c r="I209" i="1" s="1"/>
  <c r="I210" i="1" s="1"/>
  <c r="I211" i="1" s="1"/>
  <c r="C81" i="1"/>
  <c r="C82" i="1" s="1"/>
  <c r="C83" i="1" s="1"/>
  <c r="C84" i="1" s="1"/>
  <c r="C86" i="1" s="1"/>
  <c r="C87" i="1" s="1"/>
  <c r="C88" i="1" s="1"/>
  <c r="C89" i="1" s="1"/>
  <c r="C90" i="1" s="1"/>
  <c r="C92" i="1" s="1"/>
  <c r="C93" i="1" s="1"/>
  <c r="C94" i="1" s="1"/>
  <c r="C95" i="1" s="1"/>
  <c r="C96" i="1" s="1"/>
  <c r="C98" i="1" s="1"/>
  <c r="C99" i="1" l="1"/>
  <c r="C100" i="1" s="1"/>
  <c r="C101" i="1" s="1"/>
  <c r="C102" i="1" s="1"/>
  <c r="C104" i="1"/>
  <c r="C105" i="1" l="1"/>
  <c r="C106" i="1" s="1"/>
  <c r="C107" i="1" s="1"/>
  <c r="C108" i="1" s="1"/>
  <c r="C110" i="1"/>
  <c r="C111" i="1" l="1"/>
  <c r="C112" i="1" s="1"/>
  <c r="C113" i="1" s="1"/>
  <c r="C114" i="1" s="1"/>
  <c r="C116" i="1"/>
  <c r="Q7" i="2"/>
  <c r="C117" i="1" l="1"/>
  <c r="C118" i="1" s="1"/>
  <c r="C119" i="1" s="1"/>
  <c r="C120" i="1" s="1"/>
  <c r="C122" i="1"/>
  <c r="Q26" i="2"/>
  <c r="C123" i="1" l="1"/>
  <c r="C124" i="1" s="1"/>
  <c r="C125" i="1" s="1"/>
  <c r="C126" i="1" s="1"/>
  <c r="C128" i="1"/>
  <c r="C129" i="1" l="1"/>
  <c r="C130" i="1" s="1"/>
  <c r="C131" i="1" s="1"/>
  <c r="C132" i="1" s="1"/>
  <c r="C134" i="1"/>
  <c r="C135" i="1" l="1"/>
  <c r="C136" i="1" s="1"/>
  <c r="C137" i="1" s="1"/>
  <c r="C138" i="1" s="1"/>
  <c r="C140" i="1"/>
  <c r="C141" i="1" l="1"/>
  <c r="C142" i="1" s="1"/>
  <c r="C143" i="1" s="1"/>
  <c r="C144" i="1" s="1"/>
  <c r="C146" i="1"/>
  <c r="C152" i="1" l="1"/>
  <c r="C147" i="1"/>
  <c r="C148" i="1" s="1"/>
  <c r="C149" i="1" s="1"/>
  <c r="C150" i="1" s="1"/>
  <c r="C153" i="1" l="1"/>
  <c r="C154" i="1" s="1"/>
  <c r="C155" i="1" s="1"/>
  <c r="C156" i="1" s="1"/>
  <c r="C158" i="1"/>
  <c r="C159" i="1" l="1"/>
  <c r="C160" i="1" s="1"/>
  <c r="C161" i="1" s="1"/>
  <c r="C162" i="1" s="1"/>
  <c r="C164" i="1"/>
  <c r="C165" i="1" l="1"/>
  <c r="C166" i="1" s="1"/>
  <c r="C167" i="1" s="1"/>
  <c r="C168" i="1" s="1"/>
  <c r="C170" i="1"/>
  <c r="C176" i="1" l="1"/>
  <c r="C171" i="1"/>
  <c r="C172" i="1" s="1"/>
  <c r="C173" i="1" s="1"/>
  <c r="C174" i="1" s="1"/>
  <c r="C182" i="1" l="1"/>
  <c r="C177" i="1"/>
  <c r="C178" i="1" s="1"/>
  <c r="C179" i="1" s="1"/>
  <c r="C180" i="1" s="1"/>
  <c r="C188" i="1" l="1"/>
  <c r="C183" i="1"/>
  <c r="C184" i="1" s="1"/>
  <c r="C185" i="1" s="1"/>
  <c r="C186" i="1" s="1"/>
  <c r="C189" i="1" l="1"/>
  <c r="C190" i="1" s="1"/>
  <c r="C191" i="1" s="1"/>
  <c r="C192" i="1" s="1"/>
  <c r="C194" i="1"/>
  <c r="C195" i="1" l="1"/>
  <c r="C196" i="1" s="1"/>
  <c r="C197" i="1" s="1"/>
  <c r="C198" i="1" s="1"/>
  <c r="C200" i="1"/>
  <c r="C201" i="1" l="1"/>
  <c r="C202" i="1" s="1"/>
  <c r="C203" i="1" s="1"/>
  <c r="C204" i="1" s="1"/>
  <c r="C206" i="1"/>
  <c r="C207" i="1" s="1"/>
  <c r="C208" i="1" s="1"/>
  <c r="C209" i="1" s="1"/>
  <c r="C210" i="1" s="1"/>
</calcChain>
</file>

<file path=xl/sharedStrings.xml><?xml version="1.0" encoding="utf-8"?>
<sst xmlns="http://schemas.openxmlformats.org/spreadsheetml/2006/main" count="696" uniqueCount="166">
  <si>
    <t>Week</t>
  </si>
  <si>
    <t>Orientation</t>
  </si>
  <si>
    <t>SSDP0055</t>
  </si>
  <si>
    <t>Team Professionalism Workshops</t>
  </si>
  <si>
    <t>Marlene</t>
  </si>
  <si>
    <t>SSDP2505</t>
  </si>
  <si>
    <t>Object-Oriented Development: with .NET</t>
  </si>
  <si>
    <t>Craig</t>
  </si>
  <si>
    <t>SSDP1100</t>
  </si>
  <si>
    <t xml:space="preserve">Front-End Web Development Essentials </t>
  </si>
  <si>
    <t>Josh</t>
  </si>
  <si>
    <t>SSDP1505</t>
  </si>
  <si>
    <t>Software Systems Relational Database Development</t>
  </si>
  <si>
    <t>SSDP2000</t>
  </si>
  <si>
    <t>JavaScript Fundamentals</t>
  </si>
  <si>
    <t>SSDP2600</t>
  </si>
  <si>
    <t>Software Systems Analysis and Design</t>
  </si>
  <si>
    <t>National day for truth and reconciliation</t>
  </si>
  <si>
    <t>Thanksgiving</t>
  </si>
  <si>
    <t>SSDP3200</t>
  </si>
  <si>
    <t>MVC and API Frameworks</t>
  </si>
  <si>
    <t>SSDP2800</t>
  </si>
  <si>
    <t>React Essentials</t>
  </si>
  <si>
    <t>SSDP3100</t>
  </si>
  <si>
    <t>Node.js Web Development</t>
  </si>
  <si>
    <t>SSDP2850</t>
  </si>
  <si>
    <t>Web Development Tools and Techniques</t>
  </si>
  <si>
    <t>SSDP2900</t>
  </si>
  <si>
    <t>Angular and Vue.js</t>
  </si>
  <si>
    <t>SSDP3700</t>
  </si>
  <si>
    <t>Advanced Back-End Web Development</t>
  </si>
  <si>
    <t>SSDP4300</t>
  </si>
  <si>
    <t>Cloud Application Development</t>
  </si>
  <si>
    <t>SSDP3800</t>
  </si>
  <si>
    <t>Mobile Software Development</t>
  </si>
  <si>
    <t>SSDP3300</t>
  </si>
  <si>
    <t>Software Systems Projects</t>
  </si>
  <si>
    <t>Family day</t>
  </si>
  <si>
    <t>SSDP3900</t>
  </si>
  <si>
    <t>DevOps and Containerization</t>
  </si>
  <si>
    <t>Spring Break</t>
  </si>
  <si>
    <t>SSDP0056</t>
  </si>
  <si>
    <t>Career Professionalism Workshops</t>
  </si>
  <si>
    <t>Good Friday</t>
  </si>
  <si>
    <t>Easter Monday</t>
  </si>
  <si>
    <t>SSDP4400</t>
  </si>
  <si>
    <t>Project Practicum</t>
  </si>
  <si>
    <t xml:space="preserve"> </t>
  </si>
  <si>
    <t>Program:</t>
  </si>
  <si>
    <t>Software System Developer</t>
  </si>
  <si>
    <t>School:</t>
  </si>
  <si>
    <t>SoCAS</t>
  </si>
  <si>
    <t>SSDP</t>
  </si>
  <si>
    <t>Org Code:</t>
  </si>
  <si>
    <t>Course No.</t>
  </si>
  <si>
    <t xml:space="preserve">     Title</t>
  </si>
  <si>
    <t>CRN</t>
  </si>
  <si>
    <t>Hours</t>
  </si>
  <si>
    <t>Days</t>
  </si>
  <si>
    <t>Credits</t>
  </si>
  <si>
    <t>Dates</t>
  </si>
  <si>
    <t>Graded</t>
  </si>
  <si>
    <t>0055</t>
  </si>
  <si>
    <t>No</t>
  </si>
  <si>
    <t>0056</t>
  </si>
  <si>
    <t>1100</t>
  </si>
  <si>
    <t>Front-End Web Development Essentials</t>
  </si>
  <si>
    <t>1505</t>
  </si>
  <si>
    <t>2000</t>
  </si>
  <si>
    <t>Sept. 18–Nov. 1</t>
  </si>
  <si>
    <t>2505</t>
  </si>
  <si>
    <t>Object-Oriented Development with .NET</t>
  </si>
  <si>
    <t>2600</t>
  </si>
  <si>
    <t xml:space="preserve">Software Systems Analysis and Design </t>
  </si>
  <si>
    <t>2800</t>
  </si>
  <si>
    <t>2850</t>
  </si>
  <si>
    <t>Jan. 3–Mar. 4</t>
  </si>
  <si>
    <t>2900</t>
  </si>
  <si>
    <t>Angular and View.js</t>
  </si>
  <si>
    <t>3100</t>
  </si>
  <si>
    <t>3200</t>
  </si>
  <si>
    <t>3300</t>
  </si>
  <si>
    <t>3700</t>
  </si>
  <si>
    <t>Advanced Backend Web Development</t>
  </si>
  <si>
    <t>3800</t>
  </si>
  <si>
    <t>3900</t>
  </si>
  <si>
    <t>4300</t>
  </si>
  <si>
    <t>4400</t>
  </si>
  <si>
    <t>Industry Project</t>
  </si>
  <si>
    <t>Total:</t>
  </si>
  <si>
    <t>Subject Code</t>
  </si>
  <si>
    <t xml:space="preserve">     Description</t>
  </si>
  <si>
    <t>N/A</t>
  </si>
  <si>
    <t>This course series promotes team success through a focus on effective verbal communication, acknowledgement of diversity, respect for others, conflict resolution techniques and stress reduction techniques. Team success skills are practised through discussion, case studies and role play activities. The series also promotes professionalism in presentations for explaining or sharing ideas with other teammates or for promotional pitches to project hosts. Presentation activities include a team presentation with slides for practice.</t>
  </si>
  <si>
    <t>This course series emphasizes professional career-focused communication and personal presentation necessary for professional job search. Course content includes how to construct an effective technical resume, compose a cover letter, develop digital profiles, prepare for the technical job interview and manage career goals over the long-term. Activities include composing a technical resume, practising mock job interviews and receiving constructive feedback. Guest speakers from industry attend to share their insights, and provide recommendations for pursuing career success.​</t>
  </si>
  <si>
    <t>Students will learn the basics of front-end web development, code management, and the tools of web design. Course topics and activities include a review of the web in general, how it works from the internet layer to the application layer, and how to create basic multi-page web sites. Students will understand the importance of writing modern, standards compliant, and semantic HTML using the latest web standards. Web-page design and layout is introduced through the introduction of CSS, the design language of the web. Students will develop web layouts that work on mobile, tablet and desktop clients by utilizing responsive web development techniques. ​</t>
  </si>
  <si>
    <t>In SSDP 1505, students learn and apply industry-standard development structures and methods for relational database design and development. The course first emphasizes structure and schema creation to ensure data accuracy and integrity. Then implementation of relational structures and management are examined through extensive coverage of Structured Query Language (SQL) for creating, reading, updating, and deleting data. A wide range of queries for joining, grouping, and aggregating data are practised. Database objects studied also include stored procedures, views, functions, triggers, and cursors. Permissions and access management through the users and roles are examined. Common concurrency configurations are also studied. Upon successful completion, participants are able to design and build complete databases which can be integrated into other software systems.​</t>
  </si>
  <si>
    <t>​This course examines client-side JavaScript fundamentals for developing dynamic interactive HTML/CSS-based applications. Course content examines JavaScript basics for implementing logic with basic structures such as variables, functions, loops, collections, and objects. The course also requires practice in DOM manipulation, event handling, callback functions, and simple animations.​</t>
  </si>
  <si>
    <t>In this course, students who have completed the program entry prerequisite are exposed to the fundamental programming structures of the main coding language(s) to be used within the Software Systems Developer program. Topics of this course include code environment setup, debugging, data structures, fundamental programming structures, string manipulation, and collections. Object-oriented content includes an in-depth focus on polymorphism, namespaces, access modifiers, virtual and abstract inheritance, generic types, interfaces, structs, delegates, anonymous functions, events, and call backs. Course content also focuses on object-relational mapping for creating, reading, updating, and deleting database content through code. Both code-first and database-first alternatives are examined for database implementations with exercises and projects. Labs and exercises focus on writing code for projects, assignments, and activities.​</t>
  </si>
  <si>
    <t>This course introduces a foundation in systems analysis and design and for Agile project management techniques that are commonly used by software developers.  The range of topics discussed and practiced include application design, UML and agile management. Beginning with an introduction to the Software Development Life Cycle (SDLC), students work in teams to define the scope of the problem being solved, analyze existing processes, gather requirements and supporting materials, and create logical design to model the solution. Participants are involved with initiating and managing the project in teams. Traditional modeling and Unified Modelling Language (UML) are used for design notation. Agile frameworks such as SCRUM are also introduced and practiced. Upon completion, successful students will be able to use collaborative tools and common methods for analyzing, designing, documenting, communicating, presenting and implementing software solutions within teams.</t>
  </si>
  <si>
    <t>This course introduces current mainstream JavaScript frameworks for developing modularized single-page applications. Content focuses on the benefits of the automation of features. Participants first learn development fundamentals and then practise building components, modules, and services for data-driven, client-side web applications. Exercises also include routing, asynchronous JSON transfer, and validation. Automated testing is introduced as well.</t>
  </si>
  <si>
    <t>Students will develop an understanding of web development processes as part of a team of developers and project stakeholders. Modern HTML and CSS technologies that allow for the creation of advanced responsive layouts and animated user interfaces will be explored. Students will discuss and practise sharing and version-controlling code with a team of developers, automating web development tasks using task runners and improving CSS development using the latest CSS pre-processors.</t>
  </si>
  <si>
    <t>This course provides further practice and development perspective for skills covered in SSDP 2800 React Essentials but with competing frameworks. Content focuses on the benefits of the automation of features. Participants first learn development fundamentals and then practise building components, modules, and services for data-driven, client-side web applications. Exercises also include routing, asynchronous JSON transfer, validation, and automated testing.</t>
  </si>
  <si>
    <t>This course focuses on using Node.js to develop MVC and API applications using both relational and unstructured NoSQL databases. The course begins with examining how to use the Node.js tool chain and then focuses on the Node.js programming model. Web frameworks for scaffolding and testing with Node.js are examined.</t>
  </si>
  <si>
    <t>This course focuses on the back-end web development of applications which serve HTML and JSON through MVC and API frameworks. Web applications built during the course manage content in relational databases. Topics include development patterns, user session management, server, and client-side validation, scaffolding for development automation, code testing, and interacting with separate client applications.</t>
  </si>
  <si>
    <t>This hands-on course builds upon SSDP2600 Software Systems Analysis and Design. The course starts with a review of the agile process. Then, students practise how to implement primary agile methods within the Scrum framework. Course work emphasizes team communication within a project setting while maintaining collaborative, coherent, flexible, and realistic designs during development. The project activity encourages research, complex problem solving, professional judgment and decision-making, active learning, and monitoring of team performance. Techniques and tools for gathering and responding to feedback, managing project timelines, and source code are also practised. Students will present their designs to the class at the end of the course. Detailed written materials, technical designs and source code will also be submitted at the end of the course to complete the project.</t>
  </si>
  <si>
    <t>This course builds upon SSDP 3200 MVC and API frameworks to focus on additional integration of back-end services with third-party clients and cloud services. Study and practice also emphasize role-based user management. Web application security against common application threats are examined, and techniques for preventing attacks, theft and vandalism are practised. To assist with learning, course activities include code attacks on classroom-hosted web applications.</t>
  </si>
  <si>
    <t>Lessons, labs, and practical assignments in this course examine cross-platform-enabled frameworks for developing mobile and tablet applications. The course will focus mainly on Android deployments but will address platform-neutral code, as well.</t>
  </si>
  <si>
    <t>This hands-on course was designed for web application developers with coding experience in a variety of web-programming environments. The course begins with a brief history of virtualization technologies, followed by an introduction to containerization technologies. Docker architecture is discussed, along with ways to simplify the software delivery process using containers. Students build custom images by pulling and pushing images from the Docker registry and setting up automated pipelines to build custom images directly from source control systems like GitHub. Topics include DevOps enablement by Docker, Docker Swarm orchestration engine, networking containers, and data persistence using volumes. Enabling microservices architecture using containers and cloud providers' support for containerization technologies are also discussed. Upon successful completion of the course, students will be able to use Docker to package applications for accelerated development and deployment to help enable software delivery at a faster pace.</t>
  </si>
  <si>
    <t>Students with experience creating full-stack web applications will learn how to deploy those applications to the cloud. Students will learn how to utilize a cloud platform to deploy their web applications. Students will also learn how to create serverless applications. Students will learn how to utilize modern cloud services to create and deploy serverless applications that are fully scalable without managing servers. Topics include: serverless architecture, serverless functions, serverless databases, user authentication and authorization, object storage, infrastructure as code, virtual machines, cloud-native databases, object storage, custom domain names, and horizontal scaling.​</t>
  </si>
  <si>
    <t>The industry project allows students to develop and manage projects within the guidelines specified by faculty. The projects are drawn from a variety of sources, especially from industry situations. While most work is usually completed in the BCIT lab, project work requires regular contact with the project host, who is usually within the business community. Students work in teams and seek advice from a faculty member acting as their project supervisor. The project requires practice of critical thinking, active listening to properly manage requirements and expectations, research, complex problem solving, professional judgment and decision-making, and performance monitoring. At the end of the course, students will present their industry solutions to the class in addition to submitting written project documentation, designs, and source code.​</t>
  </si>
  <si>
    <t>Sept. 11</t>
  </si>
  <si>
    <t>Flex Day</t>
  </si>
  <si>
    <t>C &amp; J</t>
  </si>
  <si>
    <t>Winter Break</t>
  </si>
  <si>
    <t>Sept. 10–Nov. 28</t>
  </si>
  <si>
    <t>Mar. 12–Apr. 8</t>
  </si>
  <si>
    <t>Sept. 12–Oct. 21</t>
  </si>
  <si>
    <t>Sept. 13–Oct. 10</t>
  </si>
  <si>
    <t>Sept. 11–Oct. 29</t>
  </si>
  <si>
    <t>Nov. 29–Dec. 13</t>
  </si>
  <si>
    <t>Nov. 1–Nov. 18</t>
  </si>
  <si>
    <t>Nov. 12–Dec. 12</t>
  </si>
  <si>
    <t>Oct. 28–Nov. 27</t>
  </si>
  <si>
    <t>Feb. 7–Apr. 1</t>
  </si>
  <si>
    <t>Jan. 7–Feb. 5</t>
  </si>
  <si>
    <t>Jan. 6–Jan. 31</t>
  </si>
  <si>
    <t>Feb. 4–Apr. 9</t>
  </si>
  <si>
    <t>Mar. 6–Apr. 7</t>
  </si>
  <si>
    <t>Jan. 13–Apr. 10</t>
  </si>
  <si>
    <t>Apr. 11–May 9</t>
  </si>
  <si>
    <t>Contact Days</t>
  </si>
  <si>
    <t>Teaching Load</t>
  </si>
  <si>
    <t>hrs</t>
  </si>
  <si>
    <t>In front of class a week</t>
  </si>
  <si>
    <t>Total weeks</t>
  </si>
  <si>
    <t>wks</t>
  </si>
  <si>
    <t>Release time</t>
  </si>
  <si>
    <t>Hours in front of the class</t>
  </si>
  <si>
    <t>Rememberance day</t>
  </si>
  <si>
    <t>M &amp; C</t>
  </si>
  <si>
    <t>Gabbie Available</t>
  </si>
  <si>
    <t>FWD</t>
  </si>
  <si>
    <t>OAT</t>
  </si>
  <si>
    <t>Vacation</t>
  </si>
  <si>
    <t>Gabbie FWD</t>
  </si>
  <si>
    <t>Gabbie OAT</t>
  </si>
  <si>
    <t>Gabbie Vacation</t>
  </si>
  <si>
    <t>Gabbie</t>
  </si>
  <si>
    <t>C and M</t>
  </si>
  <si>
    <t>Fall term</t>
  </si>
  <si>
    <t xml:space="preserve">September 8th, 2025 to December 19th, 2025 </t>
  </si>
  <si>
    <t>15 weeks</t>
  </si>
  <si>
    <t>December 22nd, 2025 to January 2nd, 2026</t>
  </si>
  <si>
    <t>2 weeks</t>
  </si>
  <si>
    <t>Winter Term</t>
  </si>
  <si>
    <t>January 5th, 2026 to May 8th, 2026</t>
  </si>
  <si>
    <t>18 weeks</t>
  </si>
  <si>
    <t>Spring break</t>
  </si>
  <si>
    <t>March 23rd - March 27th, 2026</t>
  </si>
  <si>
    <t>1 week</t>
  </si>
  <si>
    <t>Practicum</t>
  </si>
  <si>
    <t>April 14th, 2026 to May 8th, 2026</t>
  </si>
  <si>
    <t>4 weeks</t>
  </si>
  <si>
    <t>Yes</t>
  </si>
  <si>
    <t>Software System Developer Program - SSDP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</si>
</sst>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1"/>
      <color theme="1"/>
      <name val="Calibri"/>
      <family val="2"/>
      <scheme val="minor"/>
    </font>
    <font>
      <sz val="11"/>
      <color theme="1"/>
      <name val="Calibri"/>
      <family val="2"/>
      <scheme val="minor"/>
    </font>
    <font>
      <sz val="12"/>
      <color theme="0"/>
      <name val="Calibri"/>
      <family val="2"/>
      <scheme val="minor"/>
    </font>
    <font>
      <sz val="12"/>
      <color rgb="FF000000"/>
      <name val="Calibri"/>
      <family val="2"/>
      <scheme val="minor"/>
    </font>
    <font>
      <sz val="12"/>
      <color rgb="FF000000"/>
      <name val="Calibri"/>
      <family val="2"/>
    </font>
    <font>
      <b/>
      <sz val="11"/>
      <color theme="1"/>
      <name val="Calibri"/>
      <family val="2"/>
      <scheme val="minor"/>
    </font>
    <font>
      <sz val="11"/>
      <color rgb="FF0070C0"/>
      <name val="Calibri"/>
      <family val="2"/>
      <scheme val="minor"/>
    </font>
    <font>
      <sz val="11"/>
      <color theme="9" tint="-0.249977111117893"/>
      <name val="Calibri"/>
      <family val="2"/>
      <scheme val="minor"/>
    </font>
    <font>
      <sz val="11"/>
      <color theme="7" tint="-0.249977111117893"/>
      <name val="Calibri"/>
      <family val="2"/>
      <scheme val="minor"/>
    </font>
    <font>
      <sz val="11"/>
      <color theme="4" tint="-0.249977111117893"/>
      <name val="Calibri"/>
      <family val="2"/>
      <scheme val="minor"/>
    </font>
    <font>
      <sz val="11"/>
      <color theme="4" tint="-0.249977111117893"/>
      <name val="Calibri"/>
      <family val="2"/>
    </font>
    <font>
      <b/>
      <sz val="11"/>
      <color theme="4" tint="-0.249977111117893"/>
      <name val="Calibri"/>
      <family val="2"/>
      <scheme val="minor"/>
    </font>
    <font>
      <sz val="12"/>
      <color theme="1"/>
      <name val="Calibri"/>
      <family val="2"/>
    </font>
    <font>
      <b/>
      <sz val="11"/>
      <color rgb="FF0070C0"/>
      <name val="Calibri"/>
      <family val="2"/>
      <scheme val="minor"/>
    </font>
    <font>
      <b/>
      <sz val="11"/>
      <color theme="9" tint="-0.249977111117893"/>
      <name val="Calibri"/>
      <family val="2"/>
      <scheme val="minor"/>
    </font>
    <font>
      <b/>
      <sz val="11"/>
      <color theme="7" tint="-0.249977111117893"/>
      <name val="Calibri"/>
      <family val="2"/>
      <scheme val="minor"/>
    </font>
    <font>
      <b/>
      <sz val="11"/>
      <color theme="5" tint="-0.249977111117893"/>
      <name val="Calibri"/>
      <family val="2"/>
      <scheme val="minor"/>
    </font>
    <font>
      <sz val="12"/>
      <color theme="3" tint="0.79998168889431442"/>
      <name val="Calibri"/>
      <family val="2"/>
      <scheme val="minor"/>
    </font>
    <font>
      <sz val="12"/>
      <name val="Calibri"/>
      <family val="2"/>
      <scheme val="minor"/>
    </font>
    <font>
      <sz val="12"/>
      <color theme="1" tint="4.9989318521683403E-2"/>
      <name val="Calibri"/>
      <family val="2"/>
      <scheme val="minor"/>
    </font>
    <font>
      <sz val="12"/>
      <color theme="5"/>
      <name val="Calibri"/>
      <family val="2"/>
      <scheme val="minor"/>
    </font>
    <font>
      <b/>
      <sz val="12"/>
      <color theme="1"/>
      <name val="Calibri"/>
      <family val="2"/>
      <scheme val="minor"/>
    </font>
  </fonts>
  <fills count="2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9CD2"/>
        <bgColor indexed="64"/>
      </patternFill>
    </fill>
    <fill>
      <patternFill patternType="solid">
        <fgColor theme="9" tint="-0.249977111117893"/>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5" tint="-0.249977111117893"/>
        <bgColor rgb="FFB47804"/>
      </patternFill>
    </fill>
    <fill>
      <patternFill patternType="solid">
        <fgColor theme="8" tint="-0.499984740745262"/>
        <bgColor indexed="64"/>
      </patternFill>
    </fill>
    <fill>
      <patternFill patternType="solid">
        <fgColor rgb="FFFFC000"/>
        <bgColor indexed="64"/>
      </patternFill>
    </fill>
    <fill>
      <patternFill patternType="solid">
        <fgColor theme="4" tint="-0.249977111117893"/>
        <bgColor indexed="64"/>
      </patternFill>
    </fill>
    <fill>
      <patternFill patternType="solid">
        <fgColor rgb="FF6699FF"/>
        <bgColor indexed="64"/>
      </patternFill>
    </fill>
    <fill>
      <patternFill patternType="solid">
        <fgColor theme="3" tint="0.79998168889431442"/>
        <bgColor indexed="64"/>
      </patternFill>
    </fill>
    <fill>
      <patternFill patternType="solid">
        <fgColor theme="7"/>
        <bgColor indexed="64"/>
      </patternFill>
    </fill>
    <fill>
      <patternFill patternType="solid">
        <fgColor theme="6" tint="0.79998168889431442"/>
        <bgColor indexed="64"/>
      </patternFill>
    </fill>
    <fill>
      <patternFill patternType="solid">
        <fgColor theme="6" tint="0.79998168889431442"/>
        <bgColor rgb="FFB47804"/>
      </patternFill>
    </fill>
  </fills>
  <borders count="38">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medium">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double">
        <color indexed="64"/>
      </bottom>
      <diagonal/>
    </border>
    <border>
      <left/>
      <right style="medium">
        <color indexed="64"/>
      </right>
      <top style="thin">
        <color indexed="64"/>
      </top>
      <bottom/>
      <diagonal/>
    </border>
    <border>
      <left/>
      <right style="thin">
        <color indexed="64"/>
      </right>
      <top/>
      <bottom/>
      <diagonal/>
    </border>
  </borders>
  <cellStyleXfs count="1">
    <xf numFmtId="0" fontId="0" fillId="0" borderId="0"/>
  </cellStyleXfs>
  <cellXfs count="239">
    <xf numFmtId="0" fontId="0" fillId="0" borderId="0" xfId="0"/>
    <xf numFmtId="0" fontId="0" fillId="2" borderId="0" xfId="0" applyFill="1"/>
    <xf numFmtId="0" fontId="5" fillId="4" borderId="0" xfId="0" applyFont="1" applyFill="1" applyAlignment="1">
      <alignment vertical="center"/>
    </xf>
    <xf numFmtId="15" fontId="3" fillId="2" borderId="0" xfId="0" applyNumberFormat="1" applyFont="1" applyFill="1"/>
    <xf numFmtId="0" fontId="3" fillId="2" borderId="0" xfId="0" applyFont="1" applyFill="1"/>
    <xf numFmtId="0" fontId="4" fillId="7" borderId="0" xfId="0" applyFont="1" applyFill="1"/>
    <xf numFmtId="0" fontId="3" fillId="10" borderId="0" xfId="0" applyFont="1" applyFill="1"/>
    <xf numFmtId="0" fontId="3" fillId="8" borderId="0" xfId="0" applyFont="1" applyFill="1"/>
    <xf numFmtId="0" fontId="3" fillId="11" borderId="0" xfId="0" applyFont="1" applyFill="1"/>
    <xf numFmtId="0" fontId="0" fillId="0" borderId="0" xfId="0" applyAlignment="1">
      <alignment horizontal="center"/>
    </xf>
    <xf numFmtId="0" fontId="0" fillId="0" borderId="0" xfId="0" applyAlignment="1">
      <alignment horizontal="center" vertical="center"/>
    </xf>
    <xf numFmtId="0" fontId="6" fillId="0" borderId="0" xfId="0" applyFont="1" applyAlignment="1">
      <alignment horizontal="right"/>
    </xf>
    <xf numFmtId="0" fontId="6" fillId="0" borderId="0" xfId="0" applyFont="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3" xfId="0" applyFont="1" applyBorder="1" applyAlignment="1">
      <alignment horizontal="left"/>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0" xfId="0" applyFont="1" applyAlignment="1">
      <alignment horizontal="center" vertical="center"/>
    </xf>
    <xf numFmtId="9" fontId="7" fillId="0" borderId="0" xfId="0" applyNumberFormat="1" applyFont="1" applyAlignment="1">
      <alignment horizontal="center" vertical="center"/>
    </xf>
    <xf numFmtId="0" fontId="0" fillId="0" borderId="19" xfId="0" applyBorder="1"/>
    <xf numFmtId="0" fontId="8" fillId="15" borderId="8" xfId="0" applyFont="1" applyFill="1" applyBorder="1" applyAlignment="1">
      <alignment vertical="center"/>
    </xf>
    <xf numFmtId="49" fontId="8" fillId="15" borderId="0" xfId="0" applyNumberFormat="1" applyFont="1" applyFill="1" applyAlignment="1">
      <alignment horizontal="center" vertical="center"/>
    </xf>
    <xf numFmtId="0" fontId="8" fillId="15" borderId="0" xfId="0" applyFont="1" applyFill="1" applyAlignment="1">
      <alignment vertical="center"/>
    </xf>
    <xf numFmtId="0" fontId="8" fillId="15" borderId="0" xfId="0" applyFont="1" applyFill="1" applyAlignment="1">
      <alignment horizontal="center" vertical="center"/>
    </xf>
    <xf numFmtId="9" fontId="8" fillId="15" borderId="6" xfId="0" applyNumberFormat="1" applyFont="1" applyFill="1" applyBorder="1" applyAlignment="1">
      <alignment horizontal="center" vertical="center"/>
    </xf>
    <xf numFmtId="49" fontId="8" fillId="15" borderId="8" xfId="0" applyNumberFormat="1" applyFont="1" applyFill="1" applyBorder="1" applyAlignment="1">
      <alignment horizontal="center" vertical="center"/>
    </xf>
    <xf numFmtId="0" fontId="8" fillId="15" borderId="8" xfId="0" applyFont="1" applyFill="1" applyBorder="1" applyAlignment="1">
      <alignment horizontal="center"/>
    </xf>
    <xf numFmtId="0" fontId="8" fillId="15" borderId="8" xfId="0" applyFont="1" applyFill="1" applyBorder="1" applyAlignment="1">
      <alignment horizontal="center" vertical="center"/>
    </xf>
    <xf numFmtId="49" fontId="8" fillId="15" borderId="8" xfId="0" applyNumberFormat="1" applyFont="1" applyFill="1" applyBorder="1" applyAlignment="1">
      <alignment horizontal="left" vertical="center"/>
    </xf>
    <xf numFmtId="9" fontId="8" fillId="15" borderId="9" xfId="0" applyNumberFormat="1" applyFont="1" applyFill="1" applyBorder="1" applyAlignment="1">
      <alignment horizontal="center" vertical="center"/>
    </xf>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left"/>
    </xf>
    <xf numFmtId="0" fontId="9" fillId="14" borderId="14" xfId="0" applyFont="1" applyFill="1" applyBorder="1" applyAlignment="1">
      <alignment horizontal="center" vertical="center"/>
    </xf>
    <xf numFmtId="0" fontId="9" fillId="14" borderId="15" xfId="0" applyFont="1" applyFill="1" applyBorder="1" applyAlignment="1">
      <alignment vertical="center"/>
    </xf>
    <xf numFmtId="49" fontId="9" fillId="14" borderId="15" xfId="0" applyNumberFormat="1" applyFont="1" applyFill="1" applyBorder="1" applyAlignment="1">
      <alignment horizontal="center" vertical="center"/>
    </xf>
    <xf numFmtId="0" fontId="9" fillId="14" borderId="15" xfId="0" applyFont="1" applyFill="1" applyBorder="1" applyAlignment="1">
      <alignment horizontal="center" vertical="center"/>
    </xf>
    <xf numFmtId="0" fontId="9" fillId="14" borderId="7" xfId="0" applyFont="1" applyFill="1" applyBorder="1" applyAlignment="1">
      <alignment horizontal="center" vertical="center"/>
    </xf>
    <xf numFmtId="0" fontId="9" fillId="14" borderId="8" xfId="0" applyFont="1" applyFill="1" applyBorder="1" applyAlignment="1">
      <alignment vertical="center"/>
    </xf>
    <xf numFmtId="49" fontId="9" fillId="14" borderId="8" xfId="0" applyNumberFormat="1" applyFont="1" applyFill="1" applyBorder="1" applyAlignment="1">
      <alignment horizontal="center" vertical="center"/>
    </xf>
    <xf numFmtId="0" fontId="9" fillId="14" borderId="8" xfId="0" applyFont="1" applyFill="1" applyBorder="1" applyAlignment="1">
      <alignment horizontal="center" vertical="center"/>
    </xf>
    <xf numFmtId="0" fontId="8" fillId="15" borderId="7" xfId="0" applyFont="1" applyFill="1" applyBorder="1" applyAlignment="1">
      <alignment horizontal="center" vertical="center"/>
    </xf>
    <xf numFmtId="9" fontId="8" fillId="15" borderId="8" xfId="0" applyNumberFormat="1" applyFont="1" applyFill="1" applyBorder="1" applyAlignment="1">
      <alignment horizontal="center" vertical="center"/>
    </xf>
    <xf numFmtId="0" fontId="8" fillId="15" borderId="4" xfId="0" applyFont="1" applyFill="1" applyBorder="1" applyAlignment="1">
      <alignment horizontal="center" vertical="center"/>
    </xf>
    <xf numFmtId="9" fontId="8" fillId="15" borderId="0" xfId="0" applyNumberFormat="1" applyFont="1" applyFill="1" applyAlignment="1">
      <alignment horizontal="center" vertical="center"/>
    </xf>
    <xf numFmtId="0" fontId="10" fillId="13" borderId="7" xfId="0" applyFont="1" applyFill="1" applyBorder="1" applyAlignment="1">
      <alignment horizontal="center" vertical="center"/>
    </xf>
    <xf numFmtId="0" fontId="10" fillId="13" borderId="8" xfId="0" applyFont="1" applyFill="1" applyBorder="1" applyAlignment="1">
      <alignment vertical="center"/>
    </xf>
    <xf numFmtId="49" fontId="10" fillId="13" borderId="8" xfId="0" applyNumberFormat="1" applyFont="1" applyFill="1" applyBorder="1" applyAlignment="1">
      <alignment horizontal="center" vertical="center"/>
    </xf>
    <xf numFmtId="0" fontId="10" fillId="13" borderId="8" xfId="0" applyFont="1" applyFill="1" applyBorder="1" applyAlignment="1">
      <alignment horizontal="center" vertical="center"/>
    </xf>
    <xf numFmtId="9" fontId="10" fillId="13" borderId="8" xfId="0" applyNumberFormat="1" applyFont="1" applyFill="1" applyBorder="1" applyAlignment="1">
      <alignment horizontal="center" vertical="center"/>
    </xf>
    <xf numFmtId="0" fontId="10" fillId="13" borderId="4" xfId="0" applyFont="1" applyFill="1" applyBorder="1" applyAlignment="1">
      <alignment horizontal="center" vertical="center"/>
    </xf>
    <xf numFmtId="0" fontId="10" fillId="13" borderId="0" xfId="0" applyFont="1" applyFill="1" applyAlignment="1">
      <alignment vertical="center"/>
    </xf>
    <xf numFmtId="49" fontId="10" fillId="13" borderId="0" xfId="0" applyNumberFormat="1" applyFont="1" applyFill="1" applyAlignment="1">
      <alignment horizontal="center" vertical="center"/>
    </xf>
    <xf numFmtId="0" fontId="10" fillId="13" borderId="0" xfId="0" applyFont="1" applyFill="1" applyAlignment="1">
      <alignment horizontal="center" vertical="center"/>
    </xf>
    <xf numFmtId="9" fontId="10" fillId="13" borderId="0" xfId="0" applyNumberFormat="1" applyFont="1" applyFill="1" applyAlignment="1">
      <alignment horizontal="center" vertical="center"/>
    </xf>
    <xf numFmtId="0" fontId="11" fillId="13" borderId="9" xfId="0" applyFont="1" applyFill="1" applyBorder="1" applyAlignment="1">
      <alignment vertical="center" wrapText="1"/>
    </xf>
    <xf numFmtId="0" fontId="10" fillId="13" borderId="10" xfId="0" applyFont="1" applyFill="1" applyBorder="1" applyAlignment="1">
      <alignment horizontal="center" vertical="center"/>
    </xf>
    <xf numFmtId="0" fontId="10" fillId="13" borderId="11" xfId="0" applyFont="1" applyFill="1" applyBorder="1" applyAlignment="1">
      <alignment vertical="center"/>
    </xf>
    <xf numFmtId="49" fontId="10" fillId="13" borderId="11" xfId="0" applyNumberFormat="1" applyFont="1" applyFill="1" applyBorder="1" applyAlignment="1">
      <alignment horizontal="center" vertical="center"/>
    </xf>
    <xf numFmtId="0" fontId="10" fillId="13" borderId="11" xfId="0" applyFont="1" applyFill="1" applyBorder="1" applyAlignment="1">
      <alignment horizontal="center" vertical="center"/>
    </xf>
    <xf numFmtId="9" fontId="10" fillId="13" borderId="11" xfId="0" applyNumberFormat="1" applyFont="1" applyFill="1" applyBorder="1" applyAlignment="1">
      <alignment horizontal="center" vertical="center"/>
    </xf>
    <xf numFmtId="0" fontId="10" fillId="13" borderId="7" xfId="0" applyFont="1" applyFill="1" applyBorder="1"/>
    <xf numFmtId="0" fontId="10" fillId="13" borderId="8" xfId="0" applyFont="1" applyFill="1" applyBorder="1" applyAlignment="1">
      <alignment horizontal="center"/>
    </xf>
    <xf numFmtId="49" fontId="10" fillId="13" borderId="8" xfId="0" applyNumberFormat="1" applyFont="1" applyFill="1" applyBorder="1" applyAlignment="1">
      <alignment horizontal="left" vertical="center"/>
    </xf>
    <xf numFmtId="9" fontId="10" fillId="13" borderId="9" xfId="0" applyNumberFormat="1" applyFont="1" applyFill="1" applyBorder="1" applyAlignment="1">
      <alignment horizontal="center" vertical="center"/>
    </xf>
    <xf numFmtId="0" fontId="10" fillId="13" borderId="4" xfId="0" applyFont="1" applyFill="1" applyBorder="1"/>
    <xf numFmtId="9" fontId="10" fillId="13" borderId="6" xfId="0" applyNumberFormat="1" applyFont="1" applyFill="1" applyBorder="1" applyAlignment="1">
      <alignment horizontal="center" vertical="center"/>
    </xf>
    <xf numFmtId="0" fontId="8" fillId="15" borderId="4" xfId="0" applyFont="1" applyFill="1" applyBorder="1"/>
    <xf numFmtId="0" fontId="8" fillId="15" borderId="7" xfId="0" applyFont="1" applyFill="1" applyBorder="1"/>
    <xf numFmtId="0" fontId="6" fillId="0" borderId="20" xfId="0" applyFont="1" applyBorder="1" applyAlignment="1">
      <alignment horizontal="right"/>
    </xf>
    <xf numFmtId="0" fontId="0" fillId="0" borderId="32" xfId="0" applyBorder="1"/>
    <xf numFmtId="0" fontId="6" fillId="0" borderId="12" xfId="0" applyFont="1" applyBorder="1" applyAlignment="1">
      <alignment horizontal="right"/>
    </xf>
    <xf numFmtId="0" fontId="3" fillId="0" borderId="0" xfId="0" applyFont="1" applyAlignment="1">
      <alignment horizontal="center" vertical="center"/>
    </xf>
    <xf numFmtId="49" fontId="9" fillId="14" borderId="5" xfId="0" applyNumberFormat="1" applyFont="1" applyFill="1" applyBorder="1" applyAlignment="1">
      <alignment horizontal="left" vertical="center"/>
    </xf>
    <xf numFmtId="0" fontId="9" fillId="14" borderId="6" xfId="0" applyFont="1" applyFill="1" applyBorder="1" applyAlignment="1">
      <alignment horizontal="center" vertical="center"/>
    </xf>
    <xf numFmtId="0" fontId="9" fillId="14" borderId="8" xfId="0" applyFont="1" applyFill="1" applyBorder="1" applyAlignment="1">
      <alignment horizontal="center"/>
    </xf>
    <xf numFmtId="49" fontId="9" fillId="14" borderId="8" xfId="0" applyNumberFormat="1" applyFont="1" applyFill="1" applyBorder="1" applyAlignment="1">
      <alignment horizontal="left" vertical="center"/>
    </xf>
    <xf numFmtId="0" fontId="9" fillId="14" borderId="9" xfId="0" applyFont="1" applyFill="1" applyBorder="1" applyAlignment="1">
      <alignment horizontal="center" vertical="center"/>
    </xf>
    <xf numFmtId="0" fontId="10" fillId="13" borderId="7" xfId="0" applyFont="1" applyFill="1" applyBorder="1" applyAlignment="1">
      <alignment horizontal="center"/>
    </xf>
    <xf numFmtId="0" fontId="9" fillId="14" borderId="17" xfId="0" applyFont="1" applyFill="1" applyBorder="1" applyAlignment="1">
      <alignment horizontal="center"/>
    </xf>
    <xf numFmtId="9" fontId="2" fillId="0" borderId="0" xfId="0" applyNumberFormat="1" applyFont="1" applyAlignment="1">
      <alignment horizontal="center" vertical="center"/>
    </xf>
    <xf numFmtId="0" fontId="10" fillId="13" borderId="4" xfId="0" applyFont="1" applyFill="1" applyBorder="1" applyAlignment="1">
      <alignment horizontal="center"/>
    </xf>
    <xf numFmtId="0" fontId="8" fillId="15" borderId="17" xfId="0" applyFont="1" applyFill="1" applyBorder="1" applyAlignment="1">
      <alignment horizontal="center"/>
    </xf>
    <xf numFmtId="0" fontId="8" fillId="15" borderId="18" xfId="0" applyFont="1" applyFill="1" applyBorder="1" applyAlignment="1">
      <alignment horizontal="center"/>
    </xf>
    <xf numFmtId="0" fontId="8" fillId="15" borderId="28" xfId="0" applyFont="1" applyFill="1" applyBorder="1" applyAlignment="1">
      <alignment horizontal="center"/>
    </xf>
    <xf numFmtId="0" fontId="8" fillId="15" borderId="29" xfId="0" applyFont="1" applyFill="1" applyBorder="1" applyAlignment="1">
      <alignment horizontal="center"/>
    </xf>
    <xf numFmtId="0" fontId="10" fillId="13" borderId="26" xfId="0" applyFont="1" applyFill="1" applyBorder="1" applyAlignment="1">
      <alignment horizontal="center"/>
    </xf>
    <xf numFmtId="0" fontId="10" fillId="13" borderId="5" xfId="0" applyFont="1" applyFill="1" applyBorder="1" applyAlignment="1">
      <alignment horizontal="center"/>
    </xf>
    <xf numFmtId="0" fontId="10" fillId="13" borderId="31" xfId="0" applyFont="1" applyFill="1" applyBorder="1" applyAlignment="1">
      <alignment horizontal="center"/>
    </xf>
    <xf numFmtId="0" fontId="10" fillId="13" borderId="22" xfId="0" applyFont="1" applyFill="1" applyBorder="1" applyAlignment="1">
      <alignment horizontal="center"/>
    </xf>
    <xf numFmtId="0" fontId="10" fillId="13" borderId="27" xfId="0" applyFont="1" applyFill="1" applyBorder="1" applyAlignment="1">
      <alignment horizontal="center"/>
    </xf>
    <xf numFmtId="0" fontId="2" fillId="14" borderId="24" xfId="0" applyFont="1" applyFill="1" applyBorder="1" applyAlignment="1">
      <alignment horizontal="center"/>
    </xf>
    <xf numFmtId="0" fontId="9" fillId="14" borderId="4" xfId="0" applyFont="1" applyFill="1" applyBorder="1"/>
    <xf numFmtId="0" fontId="9" fillId="14" borderId="7" xfId="0" applyFont="1" applyFill="1" applyBorder="1"/>
    <xf numFmtId="0" fontId="2" fillId="0" borderId="0" xfId="0" applyFont="1" applyAlignment="1">
      <alignment horizontal="right"/>
    </xf>
    <xf numFmtId="0" fontId="6" fillId="0" borderId="2" xfId="0" applyFont="1" applyBorder="1" applyAlignment="1">
      <alignment horizontal="center" vertical="center"/>
    </xf>
    <xf numFmtId="0" fontId="6" fillId="0" borderId="3" xfId="0" applyFont="1" applyBorder="1" applyAlignment="1">
      <alignment horizontal="left" vertical="center"/>
    </xf>
    <xf numFmtId="0" fontId="1" fillId="0" borderId="0" xfId="0" applyFont="1" applyAlignment="1">
      <alignment horizontal="center" vertical="center"/>
    </xf>
    <xf numFmtId="0" fontId="8" fillId="15" borderId="22" xfId="0" applyFont="1" applyFill="1" applyBorder="1" applyAlignment="1">
      <alignment horizontal="center"/>
    </xf>
    <xf numFmtId="0" fontId="8" fillId="15" borderId="24" xfId="0" applyFont="1" applyFill="1" applyBorder="1" applyAlignment="1">
      <alignment horizontal="center"/>
    </xf>
    <xf numFmtId="0" fontId="9" fillId="14" borderId="24" xfId="0" applyFont="1" applyFill="1" applyBorder="1" applyAlignment="1">
      <alignment horizontal="center"/>
    </xf>
    <xf numFmtId="0" fontId="10" fillId="13" borderId="14" xfId="0" applyFont="1" applyFill="1" applyBorder="1" applyAlignment="1">
      <alignment horizontal="center" vertical="center"/>
    </xf>
    <xf numFmtId="0" fontId="10" fillId="13" borderId="15" xfId="0" applyFont="1" applyFill="1" applyBorder="1" applyAlignment="1">
      <alignment horizontal="center" vertical="center"/>
    </xf>
    <xf numFmtId="0" fontId="8" fillId="15" borderId="34" xfId="0" applyFont="1" applyFill="1" applyBorder="1" applyAlignment="1">
      <alignment horizontal="center" vertical="center"/>
    </xf>
    <xf numFmtId="0" fontId="8" fillId="15" borderId="15" xfId="0" applyFont="1" applyFill="1" applyBorder="1" applyAlignment="1">
      <alignment horizontal="center" vertical="center"/>
    </xf>
    <xf numFmtId="0" fontId="9" fillId="14" borderId="34" xfId="0" applyFont="1" applyFill="1" applyBorder="1" applyAlignment="1">
      <alignment horizontal="center" vertical="center"/>
    </xf>
    <xf numFmtId="0" fontId="14" fillId="0" borderId="0" xfId="0" applyFont="1" applyAlignment="1">
      <alignment horizontal="right"/>
    </xf>
    <xf numFmtId="0" fontId="14" fillId="0" borderId="0" xfId="0" applyFont="1" applyAlignment="1">
      <alignment horizontal="right" vertical="center"/>
    </xf>
    <xf numFmtId="0" fontId="2" fillId="0" borderId="0" xfId="0" applyFont="1" applyAlignment="1">
      <alignment vertical="center"/>
    </xf>
    <xf numFmtId="0" fontId="6" fillId="0" borderId="1" xfId="0" applyFont="1" applyBorder="1" applyAlignment="1">
      <alignment horizontal="left" vertical="center"/>
    </xf>
    <xf numFmtId="0" fontId="9" fillId="14" borderId="16" xfId="0" applyFont="1" applyFill="1" applyBorder="1" applyAlignment="1">
      <alignment vertical="center" wrapText="1"/>
    </xf>
    <xf numFmtId="0" fontId="9" fillId="14" borderId="9" xfId="0" applyFont="1" applyFill="1" applyBorder="1" applyAlignment="1">
      <alignment vertical="center" wrapText="1"/>
    </xf>
    <xf numFmtId="0" fontId="8" fillId="15" borderId="9" xfId="0" applyFont="1" applyFill="1" applyBorder="1" applyAlignment="1">
      <alignment vertical="center" wrapText="1"/>
    </xf>
    <xf numFmtId="0" fontId="10" fillId="13" borderId="9" xfId="0" applyFont="1" applyFill="1" applyBorder="1" applyAlignment="1">
      <alignment vertical="center" wrapText="1"/>
    </xf>
    <xf numFmtId="0" fontId="8" fillId="15" borderId="6" xfId="0" applyFont="1" applyFill="1" applyBorder="1" applyAlignment="1">
      <alignment vertical="center" wrapText="1"/>
    </xf>
    <xf numFmtId="0" fontId="10" fillId="13" borderId="6" xfId="0" applyFont="1" applyFill="1" applyBorder="1" applyAlignment="1">
      <alignment vertical="center" wrapText="1"/>
    </xf>
    <xf numFmtId="0" fontId="10" fillId="13" borderId="13" xfId="0" applyFont="1" applyFill="1" applyBorder="1" applyAlignment="1">
      <alignment vertical="center" wrapText="1"/>
    </xf>
    <xf numFmtId="0" fontId="2" fillId="14" borderId="17" xfId="0" applyFont="1" applyFill="1" applyBorder="1" applyAlignment="1">
      <alignment horizontal="center"/>
    </xf>
    <xf numFmtId="0" fontId="18" fillId="0" borderId="0" xfId="0" applyFont="1"/>
    <xf numFmtId="0" fontId="18" fillId="0" borderId="0" xfId="0" applyFont="1" applyAlignment="1">
      <alignment horizontal="center"/>
    </xf>
    <xf numFmtId="0" fontId="18" fillId="0" borderId="0" xfId="0" applyFont="1" applyAlignment="1">
      <alignment horizontal="center" vertical="center"/>
    </xf>
    <xf numFmtId="0" fontId="8" fillId="15" borderId="25" xfId="0" applyFont="1" applyFill="1" applyBorder="1" applyAlignment="1">
      <alignment horizontal="center"/>
    </xf>
    <xf numFmtId="0" fontId="0" fillId="4" borderId="0" xfId="0" applyFill="1" applyAlignment="1">
      <alignment horizontal="center" vertical="center"/>
    </xf>
    <xf numFmtId="0" fontId="3" fillId="16" borderId="0" xfId="0" applyFont="1" applyFill="1" applyAlignment="1">
      <alignment horizontal="center" vertical="center"/>
    </xf>
    <xf numFmtId="0" fontId="3" fillId="17" borderId="0" xfId="0" applyFont="1" applyFill="1" applyAlignment="1">
      <alignment horizontal="left"/>
    </xf>
    <xf numFmtId="0" fontId="0" fillId="7" borderId="0" xfId="0" applyFill="1" applyAlignment="1">
      <alignment horizontal="center" vertical="center"/>
    </xf>
    <xf numFmtId="0" fontId="19" fillId="0" borderId="0" xfId="0" applyFont="1" applyAlignment="1">
      <alignment horizontal="center" vertical="center"/>
    </xf>
    <xf numFmtId="0" fontId="3" fillId="8" borderId="0" xfId="0" applyFont="1" applyFill="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19" fillId="7" borderId="0" xfId="0" applyFont="1" applyFill="1" applyAlignment="1">
      <alignment horizontal="center" vertical="center"/>
    </xf>
    <xf numFmtId="0" fontId="19" fillId="6" borderId="0" xfId="0" applyFont="1" applyFill="1"/>
    <xf numFmtId="0" fontId="19" fillId="6" borderId="0" xfId="0" applyFont="1" applyFill="1" applyAlignment="1">
      <alignment horizontal="center" vertical="center"/>
    </xf>
    <xf numFmtId="0" fontId="3" fillId="5" borderId="0" xfId="0" applyFont="1" applyFill="1" applyAlignment="1">
      <alignment horizontal="center" vertical="center"/>
    </xf>
    <xf numFmtId="0" fontId="3" fillId="18" borderId="0" xfId="0" applyFont="1" applyFill="1"/>
    <xf numFmtId="0" fontId="3" fillId="18" borderId="0" xfId="0" applyFont="1" applyFill="1" applyAlignment="1">
      <alignment horizontal="center" vertical="center"/>
    </xf>
    <xf numFmtId="0" fontId="5" fillId="19" borderId="0" xfId="0" applyFont="1" applyFill="1" applyAlignment="1">
      <alignment vertical="center"/>
    </xf>
    <xf numFmtId="0" fontId="0" fillId="19" borderId="0" xfId="0" applyFill="1" applyAlignment="1">
      <alignment horizontal="center" vertical="center"/>
    </xf>
    <xf numFmtId="0" fontId="19" fillId="9" borderId="0" xfId="0" applyFont="1" applyFill="1"/>
    <xf numFmtId="0" fontId="19" fillId="9" borderId="0" xfId="0" applyFont="1" applyFill="1" applyAlignment="1">
      <alignment horizontal="center" vertical="center"/>
    </xf>
    <xf numFmtId="0" fontId="3" fillId="20" borderId="0" xfId="0" applyFont="1" applyFill="1"/>
    <xf numFmtId="0" fontId="3" fillId="20" borderId="0" xfId="0" applyFont="1" applyFill="1" applyAlignment="1">
      <alignment horizontal="center" vertical="center"/>
    </xf>
    <xf numFmtId="0" fontId="3" fillId="21" borderId="0" xfId="0" applyFont="1" applyFill="1"/>
    <xf numFmtId="0" fontId="0" fillId="21" borderId="0" xfId="0" applyFill="1" applyAlignment="1">
      <alignment horizontal="center" vertical="center"/>
    </xf>
    <xf numFmtId="0" fontId="19" fillId="7" borderId="0" xfId="0" applyFont="1" applyFill="1"/>
    <xf numFmtId="0" fontId="19" fillId="22" borderId="0" xfId="0" applyFont="1" applyFill="1"/>
    <xf numFmtId="0" fontId="19" fillId="22" borderId="0" xfId="0" applyFont="1" applyFill="1" applyAlignment="1">
      <alignment horizontal="center" vertical="center"/>
    </xf>
    <xf numFmtId="0" fontId="3" fillId="10" borderId="0" xfId="0" applyFont="1" applyFill="1" applyAlignment="1">
      <alignment horizontal="center" vertical="center"/>
    </xf>
    <xf numFmtId="15" fontId="3" fillId="2" borderId="0" xfId="0" applyNumberFormat="1" applyFont="1" applyFill="1" applyAlignment="1">
      <alignment horizontal="center" vertical="center"/>
    </xf>
    <xf numFmtId="0" fontId="3" fillId="11" borderId="0" xfId="0" applyFont="1" applyFill="1" applyAlignment="1">
      <alignment horizontal="center" vertical="center"/>
    </xf>
    <xf numFmtId="0" fontId="3" fillId="0" borderId="0" xfId="0" applyFont="1"/>
    <xf numFmtId="0" fontId="2" fillId="0" borderId="35" xfId="0" applyFont="1" applyBorder="1" applyAlignment="1">
      <alignment horizontal="center"/>
    </xf>
    <xf numFmtId="15" fontId="19" fillId="0" borderId="0" xfId="0" applyNumberFormat="1" applyFont="1"/>
    <xf numFmtId="0" fontId="0" fillId="3" borderId="0" xfId="0" applyFill="1"/>
    <xf numFmtId="0" fontId="3" fillId="3" borderId="0" xfId="0" applyFont="1" applyFill="1"/>
    <xf numFmtId="0" fontId="0" fillId="3" borderId="0" xfId="0" applyFill="1" applyAlignment="1">
      <alignment horizontal="center" vertical="center"/>
    </xf>
    <xf numFmtId="0" fontId="19" fillId="3" borderId="0" xfId="0" applyFont="1" applyFill="1" applyAlignment="1">
      <alignment horizontal="center" vertical="center"/>
    </xf>
    <xf numFmtId="0" fontId="3" fillId="3" borderId="0" xfId="0" applyFont="1" applyFill="1" applyAlignment="1">
      <alignment horizontal="center" vertical="center"/>
    </xf>
    <xf numFmtId="0" fontId="3" fillId="5" borderId="0" xfId="0" applyFont="1" applyFill="1"/>
    <xf numFmtId="0" fontId="0" fillId="24" borderId="0" xfId="0" applyFill="1"/>
    <xf numFmtId="0" fontId="13" fillId="25" borderId="0" xfId="0" applyFont="1" applyFill="1" applyAlignment="1">
      <alignment horizontal="left" vertical="center"/>
    </xf>
    <xf numFmtId="0" fontId="0" fillId="24" borderId="0" xfId="0" applyFill="1" applyAlignment="1">
      <alignment horizontal="center" vertical="center"/>
    </xf>
    <xf numFmtId="0" fontId="19" fillId="4" borderId="0" xfId="0" applyFont="1" applyFill="1" applyAlignment="1">
      <alignment horizontal="center" vertical="center"/>
    </xf>
    <xf numFmtId="0" fontId="19" fillId="23" borderId="0" xfId="0" applyFont="1" applyFill="1" applyAlignment="1">
      <alignment horizontal="center" vertical="center"/>
    </xf>
    <xf numFmtId="0" fontId="19" fillId="0" borderId="0" xfId="0" applyFont="1"/>
    <xf numFmtId="0" fontId="19" fillId="21" borderId="0" xfId="0" applyFont="1" applyFill="1" applyAlignment="1">
      <alignment horizontal="center" vertical="center"/>
    </xf>
    <xf numFmtId="0" fontId="20" fillId="24" borderId="0" xfId="0" applyFont="1" applyFill="1" applyAlignment="1">
      <alignment horizontal="center" vertical="center"/>
    </xf>
    <xf numFmtId="0" fontId="19" fillId="19" borderId="0" xfId="0" applyFont="1" applyFill="1" applyAlignment="1">
      <alignment horizontal="center" vertical="center"/>
    </xf>
    <xf numFmtId="0" fontId="0" fillId="0" borderId="30" xfId="0" applyBorder="1" applyAlignment="1">
      <alignment horizontal="center" vertical="center"/>
    </xf>
    <xf numFmtId="0" fontId="19" fillId="24" borderId="0" xfId="0" applyFont="1" applyFill="1" applyAlignment="1">
      <alignment horizontal="center" vertical="center"/>
    </xf>
    <xf numFmtId="0" fontId="21" fillId="0" borderId="0" xfId="0" applyFont="1" applyAlignment="1">
      <alignment horizontal="center" vertical="center"/>
    </xf>
    <xf numFmtId="15" fontId="19" fillId="0" borderId="0" xfId="0" applyNumberFormat="1" applyFont="1" applyAlignment="1">
      <alignment horizontal="center" vertical="center"/>
    </xf>
    <xf numFmtId="0" fontId="19" fillId="12" borderId="0" xfId="0" applyFont="1" applyFill="1" applyAlignment="1">
      <alignment horizontal="center" vertical="center"/>
    </xf>
    <xf numFmtId="0" fontId="0" fillId="0" borderId="0" xfId="0" applyAlignment="1">
      <alignment horizontal="right"/>
    </xf>
    <xf numFmtId="0" fontId="0" fillId="0" borderId="30" xfId="0" applyBorder="1"/>
    <xf numFmtId="0" fontId="22" fillId="0" borderId="0" xfId="0" applyFont="1" applyAlignment="1">
      <alignment horizontal="right"/>
    </xf>
    <xf numFmtId="0" fontId="2" fillId="14" borderId="28" xfId="0" applyFont="1" applyFill="1" applyBorder="1" applyAlignment="1">
      <alignment horizontal="center"/>
    </xf>
    <xf numFmtId="0" fontId="9" fillId="14" borderId="16" xfId="0" applyFont="1" applyFill="1" applyBorder="1" applyAlignment="1">
      <alignment horizontal="center" vertical="center"/>
    </xf>
    <xf numFmtId="0" fontId="10" fillId="13" borderId="0" xfId="0" applyFont="1" applyFill="1" applyAlignment="1">
      <alignment horizontal="center"/>
    </xf>
    <xf numFmtId="0" fontId="8" fillId="15" borderId="0" xfId="0" applyFont="1" applyFill="1" applyAlignment="1">
      <alignment horizontal="center"/>
    </xf>
    <xf numFmtId="0" fontId="9" fillId="14" borderId="6" xfId="0" applyFont="1" applyFill="1" applyBorder="1" applyAlignment="1">
      <alignment horizontal="center"/>
    </xf>
    <xf numFmtId="0" fontId="9" fillId="14" borderId="9" xfId="0" applyFont="1" applyFill="1" applyBorder="1" applyAlignment="1">
      <alignment horizontal="center"/>
    </xf>
    <xf numFmtId="0" fontId="2" fillId="14" borderId="36" xfId="0" applyFont="1" applyFill="1" applyBorder="1" applyAlignment="1">
      <alignment horizontal="center"/>
    </xf>
    <xf numFmtId="0" fontId="2" fillId="14" borderId="9" xfId="0" applyFont="1" applyFill="1" applyBorder="1" applyAlignment="1">
      <alignment horizontal="center"/>
    </xf>
    <xf numFmtId="0" fontId="2" fillId="14" borderId="6" xfId="0" applyFont="1" applyFill="1" applyBorder="1" applyAlignment="1">
      <alignment horizontal="center"/>
    </xf>
    <xf numFmtId="0" fontId="2" fillId="14" borderId="13" xfId="0" applyFont="1" applyFill="1" applyBorder="1" applyAlignment="1">
      <alignment horizontal="center"/>
    </xf>
    <xf numFmtId="0" fontId="1" fillId="12" borderId="14" xfId="0" applyFont="1" applyFill="1" applyBorder="1" applyAlignment="1">
      <alignment horizontal="center" vertical="center"/>
    </xf>
    <xf numFmtId="0" fontId="1" fillId="12" borderId="15" xfId="0" applyFont="1" applyFill="1" applyBorder="1" applyAlignment="1">
      <alignment horizontal="center" vertical="center"/>
    </xf>
    <xf numFmtId="0" fontId="1" fillId="12" borderId="15" xfId="0" applyFont="1" applyFill="1" applyBorder="1" applyAlignment="1">
      <alignment horizontal="left" vertical="center"/>
    </xf>
    <xf numFmtId="0" fontId="1" fillId="12" borderId="16" xfId="0" applyFont="1" applyFill="1" applyBorder="1" applyAlignment="1">
      <alignment horizontal="center" vertical="center"/>
    </xf>
    <xf numFmtId="49" fontId="9" fillId="14" borderId="0" xfId="0" applyNumberFormat="1" applyFont="1" applyFill="1" applyAlignment="1">
      <alignment horizontal="center" vertical="center"/>
    </xf>
    <xf numFmtId="0" fontId="9" fillId="14" borderId="0" xfId="0" applyFont="1" applyFill="1" applyAlignment="1">
      <alignment vertical="center"/>
    </xf>
    <xf numFmtId="0" fontId="9" fillId="14" borderId="0" xfId="0" applyFont="1" applyFill="1" applyAlignment="1">
      <alignment horizontal="center"/>
    </xf>
    <xf numFmtId="0" fontId="9" fillId="14" borderId="0" xfId="0" applyFont="1" applyFill="1" applyAlignment="1">
      <alignment horizontal="center" vertical="center"/>
    </xf>
    <xf numFmtId="49" fontId="8" fillId="15" borderId="0" xfId="0" applyNumberFormat="1" applyFont="1" applyFill="1" applyAlignment="1">
      <alignment horizontal="left" vertical="center"/>
    </xf>
    <xf numFmtId="49" fontId="10" fillId="13" borderId="0" xfId="0" applyNumberFormat="1" applyFont="1" applyFill="1" applyAlignment="1">
      <alignment horizontal="left" vertical="center"/>
    </xf>
    <xf numFmtId="0" fontId="10" fillId="13" borderId="10" xfId="0" applyFont="1" applyFill="1" applyBorder="1"/>
    <xf numFmtId="0" fontId="10" fillId="13" borderId="11" xfId="0" applyFont="1" applyFill="1" applyBorder="1" applyAlignment="1">
      <alignment horizontal="center"/>
    </xf>
    <xf numFmtId="49" fontId="10" fillId="13" borderId="11" xfId="0" applyNumberFormat="1" applyFont="1" applyFill="1" applyBorder="1" applyAlignment="1">
      <alignment horizontal="left" vertical="center"/>
    </xf>
    <xf numFmtId="9" fontId="10" fillId="13" borderId="13" xfId="0" applyNumberFormat="1" applyFont="1" applyFill="1" applyBorder="1" applyAlignment="1">
      <alignment horizontal="center" vertical="center"/>
    </xf>
    <xf numFmtId="0" fontId="10" fillId="13" borderId="10" xfId="0" applyFont="1" applyFill="1" applyBorder="1" applyAlignment="1">
      <alignment horizontal="center"/>
    </xf>
    <xf numFmtId="0" fontId="8" fillId="15" borderId="11" xfId="0" applyFont="1" applyFill="1" applyBorder="1" applyAlignment="1">
      <alignment horizontal="center"/>
    </xf>
    <xf numFmtId="0" fontId="2" fillId="14" borderId="25" xfId="0" applyFont="1" applyFill="1" applyBorder="1" applyAlignment="1">
      <alignment horizontal="center"/>
    </xf>
    <xf numFmtId="0" fontId="14" fillId="0" borderId="15" xfId="0" applyFont="1" applyBorder="1" applyAlignment="1">
      <alignment horizontal="center"/>
    </xf>
    <xf numFmtId="0" fontId="15" fillId="0" borderId="15" xfId="0" applyFont="1" applyBorder="1" applyAlignment="1">
      <alignment horizontal="right"/>
    </xf>
    <xf numFmtId="0" fontId="15" fillId="0" borderId="15" xfId="0" applyFont="1" applyBorder="1" applyAlignment="1">
      <alignment horizontal="center"/>
    </xf>
    <xf numFmtId="0" fontId="16" fillId="0" borderId="15" xfId="0" applyFont="1" applyBorder="1" applyAlignment="1">
      <alignment horizontal="right"/>
    </xf>
    <xf numFmtId="0" fontId="16" fillId="0" borderId="15" xfId="0" applyFont="1" applyBorder="1" applyAlignment="1">
      <alignment horizontal="center"/>
    </xf>
    <xf numFmtId="0" fontId="14" fillId="0" borderId="5" xfId="0" applyFont="1" applyBorder="1" applyAlignment="1">
      <alignment horizontal="right"/>
    </xf>
    <xf numFmtId="0" fontId="14" fillId="0" borderId="5" xfId="0" applyFont="1" applyBorder="1" applyAlignment="1">
      <alignment horizontal="center"/>
    </xf>
    <xf numFmtId="0" fontId="15" fillId="0" borderId="5" xfId="0" applyFont="1" applyBorder="1" applyAlignment="1">
      <alignment horizontal="right"/>
    </xf>
    <xf numFmtId="0" fontId="15" fillId="0" borderId="5" xfId="0" applyFont="1" applyBorder="1" applyAlignment="1">
      <alignment horizontal="center"/>
    </xf>
    <xf numFmtId="0" fontId="16" fillId="0" borderId="5" xfId="0" applyFont="1" applyBorder="1" applyAlignment="1">
      <alignment horizontal="right"/>
    </xf>
    <xf numFmtId="0" fontId="16" fillId="0" borderId="5" xfId="0" applyFont="1" applyBorder="1" applyAlignment="1">
      <alignment horizontal="center"/>
    </xf>
    <xf numFmtId="0" fontId="17" fillId="0" borderId="15" xfId="0" applyFont="1" applyBorder="1" applyAlignment="1">
      <alignment horizontal="right"/>
    </xf>
    <xf numFmtId="0" fontId="0" fillId="0" borderId="28" xfId="0" applyBorder="1"/>
    <xf numFmtId="0" fontId="0" fillId="0" borderId="22" xfId="0" applyBorder="1"/>
    <xf numFmtId="0" fontId="0" fillId="0" borderId="29" xfId="0" applyBorder="1"/>
    <xf numFmtId="0" fontId="0" fillId="12" borderId="17" xfId="0" applyFill="1" applyBorder="1"/>
    <xf numFmtId="0" fontId="0" fillId="12" borderId="8" xfId="0" applyFill="1" applyBorder="1"/>
    <xf numFmtId="0" fontId="0" fillId="12" borderId="18" xfId="0" applyFill="1" applyBorder="1"/>
    <xf numFmtId="0" fontId="0" fillId="0" borderId="24" xfId="0" applyBorder="1"/>
    <xf numFmtId="0" fontId="0" fillId="0" borderId="37" xfId="0" applyBorder="1"/>
    <xf numFmtId="0" fontId="0" fillId="0" borderId="17" xfId="0" applyBorder="1"/>
    <xf numFmtId="0" fontId="0" fillId="0" borderId="8" xfId="0" applyBorder="1"/>
    <xf numFmtId="0" fontId="0" fillId="0" borderId="18" xfId="0" applyBorder="1"/>
    <xf numFmtId="0" fontId="12" fillId="13" borderId="19" xfId="0" applyFont="1" applyFill="1" applyBorder="1" applyAlignment="1">
      <alignment horizontal="center" vertical="center"/>
    </xf>
    <xf numFmtId="0" fontId="12" fillId="13" borderId="20" xfId="0" applyFont="1" applyFill="1" applyBorder="1" applyAlignment="1">
      <alignment horizontal="center" vertical="center"/>
    </xf>
    <xf numFmtId="0" fontId="15" fillId="15" borderId="23" xfId="0" applyFont="1" applyFill="1" applyBorder="1" applyAlignment="1">
      <alignment horizontal="center" vertical="center"/>
    </xf>
    <xf numFmtId="0" fontId="15" fillId="15" borderId="20" xfId="0" applyFont="1" applyFill="1" applyBorder="1" applyAlignment="1">
      <alignment horizontal="center" vertical="center"/>
    </xf>
    <xf numFmtId="0" fontId="16" fillId="14" borderId="23" xfId="0" applyFont="1" applyFill="1" applyBorder="1" applyAlignment="1">
      <alignment horizontal="center" vertical="center"/>
    </xf>
    <xf numFmtId="0" fontId="16" fillId="14" borderId="21" xfId="0" applyFont="1" applyFill="1" applyBorder="1" applyAlignment="1">
      <alignment horizontal="center" vertical="center"/>
    </xf>
    <xf numFmtId="0" fontId="6" fillId="0" borderId="0" xfId="0" applyFont="1" applyBorder="1" applyAlignment="1">
      <alignment horizontal="right"/>
    </xf>
    <xf numFmtId="0" fontId="0" fillId="0" borderId="0" xfId="0" applyBorder="1" applyAlignment="1">
      <alignment horizontal="left"/>
    </xf>
    <xf numFmtId="2" fontId="0" fillId="0" borderId="0" xfId="0" applyNumberFormat="1" applyBorder="1" applyAlignment="1">
      <alignment horizontal="left"/>
    </xf>
    <xf numFmtId="0" fontId="0" fillId="0" borderId="21" xfId="0" applyBorder="1"/>
    <xf numFmtId="0" fontId="0" fillId="0" borderId="33" xfId="0" applyBorder="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FF"/>
      <color rgb="FFFF9CD2"/>
      <color rgb="FF3C6AFF"/>
      <color rgb="FF00F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9A348-F004-DA4D-AADC-DB23D06BF845}">
  <dimension ref="A1:P212"/>
  <sheetViews>
    <sheetView tabSelected="1" zoomScale="115" zoomScaleNormal="115" workbookViewId="0">
      <selection activeCell="A2" sqref="A2:H2"/>
    </sheetView>
  </sheetViews>
  <sheetFormatPr defaultColWidth="11" defaultRowHeight="15.75" x14ac:dyDescent="0.25"/>
  <cols>
    <col min="1" max="1" width="5.625" style="10" bestFit="1" customWidth="1"/>
    <col min="2" max="2" width="3" style="10" hidden="1" customWidth="1"/>
    <col min="3" max="3" width="9.875" style="166" bestFit="1" customWidth="1"/>
    <col min="4" max="4" width="10.125" customWidth="1"/>
    <col min="5" max="5" width="45.625" bestFit="1" customWidth="1"/>
    <col min="6" max="6" width="7.625" style="10" bestFit="1" customWidth="1"/>
    <col min="7" max="7" width="7.125" style="74" customWidth="1"/>
    <col min="8" max="8" width="5" style="128" bestFit="1" customWidth="1"/>
    <col min="9" max="9" width="11.875" style="10" hidden="1" customWidth="1"/>
    <col min="10" max="10" width="14.75" hidden="1" customWidth="1"/>
    <col min="11" max="11" width="17.5" hidden="1" customWidth="1"/>
    <col min="12" max="12" width="15.5" hidden="1" customWidth="1"/>
    <col min="13" max="13" width="15.625" hidden="1" customWidth="1"/>
    <col min="14" max="14" width="11.5" bestFit="1" customWidth="1"/>
    <col min="15" max="15" width="39" bestFit="1" customWidth="1"/>
    <col min="16" max="16" width="8.5" bestFit="1" customWidth="1"/>
    <col min="17" max="17" width="6.375" customWidth="1"/>
  </cols>
  <sheetData>
    <row r="1" spans="1:16" x14ac:dyDescent="0.25">
      <c r="A1" s="10" t="s">
        <v>0</v>
      </c>
      <c r="G1" s="128"/>
      <c r="I1" s="10" t="s">
        <v>131</v>
      </c>
      <c r="J1" t="s">
        <v>141</v>
      </c>
      <c r="K1" t="s">
        <v>145</v>
      </c>
      <c r="L1" t="s">
        <v>146</v>
      </c>
      <c r="M1" t="s">
        <v>147</v>
      </c>
    </row>
    <row r="2" spans="1:16" x14ac:dyDescent="0.25">
      <c r="A2" s="10">
        <v>1</v>
      </c>
      <c r="B2" s="10">
        <v>1</v>
      </c>
      <c r="C2" s="154">
        <v>45908</v>
      </c>
      <c r="D2" s="161"/>
      <c r="E2" s="162" t="s">
        <v>1</v>
      </c>
      <c r="F2" s="163" t="s">
        <v>149</v>
      </c>
      <c r="G2" s="168">
        <v>1</v>
      </c>
      <c r="H2" s="171">
        <f>G2</f>
        <v>1</v>
      </c>
      <c r="I2" s="10">
        <v>1</v>
      </c>
      <c r="N2" s="217" t="s">
        <v>150</v>
      </c>
      <c r="O2" s="218" t="s">
        <v>151</v>
      </c>
      <c r="P2" s="219" t="s">
        <v>152</v>
      </c>
    </row>
    <row r="3" spans="1:16" x14ac:dyDescent="0.25">
      <c r="C3" s="154">
        <f>C2+1</f>
        <v>45909</v>
      </c>
      <c r="D3" s="126" t="s">
        <v>2</v>
      </c>
      <c r="E3" s="126" t="s">
        <v>3</v>
      </c>
      <c r="F3" s="125" t="s">
        <v>4</v>
      </c>
      <c r="G3" s="125">
        <v>1</v>
      </c>
      <c r="H3" s="172"/>
      <c r="I3" s="10">
        <f>I2+1</f>
        <v>2</v>
      </c>
      <c r="J3" t="str">
        <f>IF(OR(K3&lt;&gt;"",L3&lt;&gt;"",M3&lt;&gt;""),"No","Yes")</f>
        <v>Yes</v>
      </c>
      <c r="N3" s="220" t="s">
        <v>114</v>
      </c>
      <c r="O3" s="221" t="s">
        <v>153</v>
      </c>
      <c r="P3" s="222" t="s">
        <v>154</v>
      </c>
    </row>
    <row r="4" spans="1:16" x14ac:dyDescent="0.25">
      <c r="C4" s="154">
        <f>C3+1</f>
        <v>45910</v>
      </c>
      <c r="D4" s="5" t="s">
        <v>8</v>
      </c>
      <c r="E4" s="5" t="s">
        <v>9</v>
      </c>
      <c r="F4" s="127" t="s">
        <v>148</v>
      </c>
      <c r="G4" s="132">
        <v>1</v>
      </c>
      <c r="I4" s="10">
        <f t="shared" ref="I4:I6" si="0">I3+1</f>
        <v>3</v>
      </c>
      <c r="J4" t="str">
        <f t="shared" ref="J4:J66" si="1">IF(OR(K4&lt;&gt;"",L4&lt;&gt;"",M4&lt;&gt;""),"No","Yes")</f>
        <v>Yes</v>
      </c>
      <c r="N4" s="223" t="s">
        <v>155</v>
      </c>
      <c r="O4" t="s">
        <v>156</v>
      </c>
      <c r="P4" s="224" t="s">
        <v>157</v>
      </c>
    </row>
    <row r="5" spans="1:16" x14ac:dyDescent="0.25">
      <c r="C5" s="154">
        <f>C4+1</f>
        <v>45911</v>
      </c>
      <c r="D5" s="5" t="s">
        <v>8</v>
      </c>
      <c r="E5" s="5" t="s">
        <v>9</v>
      </c>
      <c r="F5" s="127" t="s">
        <v>148</v>
      </c>
      <c r="G5" s="132">
        <f>G4+1</f>
        <v>2</v>
      </c>
      <c r="I5" s="10">
        <f t="shared" si="0"/>
        <v>4</v>
      </c>
      <c r="J5" t="str">
        <f t="shared" si="1"/>
        <v>Yes</v>
      </c>
      <c r="N5" s="220" t="s">
        <v>158</v>
      </c>
      <c r="O5" s="221" t="s">
        <v>159</v>
      </c>
      <c r="P5" s="222" t="s">
        <v>160</v>
      </c>
    </row>
    <row r="6" spans="1:16" x14ac:dyDescent="0.25">
      <c r="C6" s="154">
        <f>C5+1</f>
        <v>45912</v>
      </c>
      <c r="D6" s="5" t="s">
        <v>8</v>
      </c>
      <c r="E6" s="5" t="s">
        <v>9</v>
      </c>
      <c r="F6" s="127" t="s">
        <v>148</v>
      </c>
      <c r="G6" s="132">
        <f>G5+1</f>
        <v>3</v>
      </c>
      <c r="I6" s="10">
        <f t="shared" si="0"/>
        <v>5</v>
      </c>
      <c r="J6" t="str">
        <f t="shared" si="1"/>
        <v>Yes</v>
      </c>
      <c r="N6" s="225" t="s">
        <v>161</v>
      </c>
      <c r="O6" s="226" t="s">
        <v>162</v>
      </c>
      <c r="P6" s="227" t="s">
        <v>163</v>
      </c>
    </row>
    <row r="8" spans="1:16" x14ac:dyDescent="0.25">
      <c r="A8" s="10">
        <f>A2+1</f>
        <v>2</v>
      </c>
      <c r="B8" s="10">
        <f>B2+1</f>
        <v>2</v>
      </c>
      <c r="C8" s="154">
        <f>C2+7</f>
        <v>45915</v>
      </c>
      <c r="D8" s="5" t="s">
        <v>8</v>
      </c>
      <c r="E8" s="5" t="s">
        <v>9</v>
      </c>
      <c r="F8" s="127" t="s">
        <v>148</v>
      </c>
      <c r="G8" s="132">
        <f>G6+1</f>
        <v>4</v>
      </c>
      <c r="I8" s="10">
        <f>I6+1</f>
        <v>6</v>
      </c>
      <c r="J8" t="str">
        <f t="shared" si="1"/>
        <v>Yes</v>
      </c>
    </row>
    <row r="9" spans="1:16" x14ac:dyDescent="0.25">
      <c r="C9" s="154">
        <f>C8+1</f>
        <v>45916</v>
      </c>
      <c r="D9" s="5" t="s">
        <v>8</v>
      </c>
      <c r="E9" s="5" t="s">
        <v>9</v>
      </c>
      <c r="F9" s="127" t="s">
        <v>148</v>
      </c>
      <c r="G9" s="132">
        <f>G8+1</f>
        <v>5</v>
      </c>
      <c r="I9" s="10">
        <f>I8+1</f>
        <v>7</v>
      </c>
      <c r="J9" t="s">
        <v>164</v>
      </c>
    </row>
    <row r="10" spans="1:16" x14ac:dyDescent="0.25">
      <c r="C10" s="154">
        <f>C9+1</f>
        <v>45917</v>
      </c>
      <c r="D10" s="136" t="s">
        <v>11</v>
      </c>
      <c r="E10" s="136" t="s">
        <v>12</v>
      </c>
      <c r="F10" s="137" t="s">
        <v>7</v>
      </c>
      <c r="G10" s="137">
        <v>1</v>
      </c>
      <c r="I10" s="10">
        <f t="shared" ref="I10:I12" si="2">I9+1</f>
        <v>8</v>
      </c>
      <c r="J10" t="str">
        <f t="shared" si="1"/>
        <v>No</v>
      </c>
      <c r="K10" t="s">
        <v>142</v>
      </c>
    </row>
    <row r="11" spans="1:16" x14ac:dyDescent="0.25">
      <c r="C11" s="154">
        <f>C10+1</f>
        <v>45918</v>
      </c>
      <c r="D11" s="2" t="s">
        <v>5</v>
      </c>
      <c r="E11" s="2" t="s">
        <v>6</v>
      </c>
      <c r="F11" s="124" t="s">
        <v>7</v>
      </c>
      <c r="G11" s="164">
        <v>1</v>
      </c>
      <c r="I11" s="10">
        <f t="shared" si="2"/>
        <v>9</v>
      </c>
      <c r="J11" t="s">
        <v>63</v>
      </c>
      <c r="K11" t="s">
        <v>142</v>
      </c>
    </row>
    <row r="12" spans="1:16" x14ac:dyDescent="0.25">
      <c r="C12" s="154">
        <f>C11+1</f>
        <v>45919</v>
      </c>
      <c r="D12" s="5" t="s">
        <v>8</v>
      </c>
      <c r="E12" s="5" t="s">
        <v>9</v>
      </c>
      <c r="F12" s="127" t="s">
        <v>148</v>
      </c>
      <c r="G12" s="132">
        <f>G9+1</f>
        <v>6</v>
      </c>
      <c r="I12" s="10">
        <f t="shared" si="2"/>
        <v>10</v>
      </c>
      <c r="J12" t="str">
        <f>IF(OR(K12&lt;&gt;"",L12&lt;&gt;"",M12&lt;&gt;""),"No","Yes")</f>
        <v>Yes</v>
      </c>
    </row>
    <row r="14" spans="1:16" x14ac:dyDescent="0.25">
      <c r="A14" s="10">
        <f>A8+1</f>
        <v>3</v>
      </c>
      <c r="B14" s="10">
        <f>B8+1</f>
        <v>3</v>
      </c>
      <c r="C14" s="154">
        <f>C8+7</f>
        <v>45922</v>
      </c>
      <c r="D14" s="2" t="s">
        <v>5</v>
      </c>
      <c r="E14" s="2" t="s">
        <v>6</v>
      </c>
      <c r="F14" s="124" t="s">
        <v>7</v>
      </c>
      <c r="G14" s="164">
        <f>G11+1</f>
        <v>2</v>
      </c>
      <c r="I14" s="10">
        <f>I12+1</f>
        <v>11</v>
      </c>
      <c r="J14" t="str">
        <f t="shared" si="1"/>
        <v>No</v>
      </c>
      <c r="K14" t="s">
        <v>142</v>
      </c>
    </row>
    <row r="15" spans="1:16" x14ac:dyDescent="0.25">
      <c r="C15" s="154">
        <f>C14+1</f>
        <v>45923</v>
      </c>
      <c r="D15" s="136" t="s">
        <v>11</v>
      </c>
      <c r="E15" s="136" t="s">
        <v>12</v>
      </c>
      <c r="F15" s="137" t="s">
        <v>7</v>
      </c>
      <c r="G15" s="137">
        <f>G10+1</f>
        <v>2</v>
      </c>
      <c r="I15" s="10">
        <f>I14+1</f>
        <v>12</v>
      </c>
      <c r="J15" t="str">
        <f t="shared" si="1"/>
        <v>No</v>
      </c>
      <c r="K15" t="s">
        <v>142</v>
      </c>
    </row>
    <row r="16" spans="1:16" x14ac:dyDescent="0.25">
      <c r="C16" s="154">
        <f>C15+1</f>
        <v>45924</v>
      </c>
      <c r="D16" s="5" t="s">
        <v>8</v>
      </c>
      <c r="E16" s="5" t="s">
        <v>9</v>
      </c>
      <c r="F16" s="127" t="s">
        <v>148</v>
      </c>
      <c r="G16" s="132">
        <f>G12+1</f>
        <v>7</v>
      </c>
      <c r="H16" s="132">
        <f>G16</f>
        <v>7</v>
      </c>
      <c r="I16" s="10">
        <f t="shared" ref="I16:I18" si="3">I15+1</f>
        <v>13</v>
      </c>
      <c r="J16" t="str">
        <f t="shared" si="1"/>
        <v>Yes</v>
      </c>
    </row>
    <row r="17" spans="1:11" x14ac:dyDescent="0.25">
      <c r="C17" s="154">
        <f>C16+1</f>
        <v>45925</v>
      </c>
      <c r="D17" s="2" t="s">
        <v>5</v>
      </c>
      <c r="E17" s="2" t="s">
        <v>6</v>
      </c>
      <c r="F17" s="124" t="s">
        <v>7</v>
      </c>
      <c r="G17" s="164">
        <f>G14+1</f>
        <v>3</v>
      </c>
      <c r="I17" s="10">
        <f t="shared" si="3"/>
        <v>14</v>
      </c>
      <c r="J17" t="str">
        <f t="shared" si="1"/>
        <v>No</v>
      </c>
      <c r="K17" t="s">
        <v>142</v>
      </c>
    </row>
    <row r="18" spans="1:11" x14ac:dyDescent="0.25">
      <c r="C18" s="154">
        <f>C17+1</f>
        <v>45926</v>
      </c>
      <c r="D18" s="7" t="s">
        <v>13</v>
      </c>
      <c r="E18" s="7" t="s">
        <v>14</v>
      </c>
      <c r="F18" s="129" t="s">
        <v>148</v>
      </c>
      <c r="G18" s="129">
        <v>1</v>
      </c>
      <c r="I18" s="10">
        <f t="shared" si="3"/>
        <v>15</v>
      </c>
      <c r="J18" t="str">
        <f t="shared" si="1"/>
        <v>Yes</v>
      </c>
    </row>
    <row r="20" spans="1:11" x14ac:dyDescent="0.25">
      <c r="A20" s="10">
        <f>A14+1</f>
        <v>4</v>
      </c>
      <c r="B20" s="10">
        <f>B14+1</f>
        <v>4</v>
      </c>
      <c r="C20" s="154">
        <f>C14+7</f>
        <v>45929</v>
      </c>
      <c r="D20" s="136" t="s">
        <v>11</v>
      </c>
      <c r="E20" s="136" t="s">
        <v>12</v>
      </c>
      <c r="F20" s="137" t="s">
        <v>7</v>
      </c>
      <c r="G20" s="137">
        <f>G15+1</f>
        <v>3</v>
      </c>
      <c r="I20" s="10">
        <f>I18+1</f>
        <v>16</v>
      </c>
      <c r="J20" t="str">
        <f t="shared" si="1"/>
        <v>No</v>
      </c>
      <c r="K20" t="s">
        <v>142</v>
      </c>
    </row>
    <row r="21" spans="1:11" x14ac:dyDescent="0.25">
      <c r="C21" s="154">
        <f>C20+1</f>
        <v>45930</v>
      </c>
      <c r="D21" s="4" t="s">
        <v>17</v>
      </c>
      <c r="E21" s="1"/>
      <c r="F21" s="130"/>
      <c r="G21" s="131"/>
      <c r="J21" t="s">
        <v>63</v>
      </c>
    </row>
    <row r="22" spans="1:11" x14ac:dyDescent="0.25">
      <c r="C22" s="154">
        <f>C21+1</f>
        <v>45931</v>
      </c>
      <c r="D22" s="2" t="s">
        <v>5</v>
      </c>
      <c r="E22" s="2" t="s">
        <v>6</v>
      </c>
      <c r="F22" s="124" t="s">
        <v>7</v>
      </c>
      <c r="G22" s="164">
        <f>G17+1</f>
        <v>4</v>
      </c>
      <c r="I22" s="10">
        <f>I20+1</f>
        <v>17</v>
      </c>
      <c r="J22" t="str">
        <f t="shared" si="1"/>
        <v>No</v>
      </c>
      <c r="K22" t="s">
        <v>142</v>
      </c>
    </row>
    <row r="23" spans="1:11" x14ac:dyDescent="0.25">
      <c r="C23" s="154">
        <f>C22+1</f>
        <v>45932</v>
      </c>
      <c r="D23" s="7" t="s">
        <v>13</v>
      </c>
      <c r="E23" s="7" t="s">
        <v>14</v>
      </c>
      <c r="F23" s="129" t="s">
        <v>148</v>
      </c>
      <c r="G23" s="129">
        <f>G18+1</f>
        <v>2</v>
      </c>
      <c r="I23" s="10">
        <f t="shared" ref="I23:I24" si="4">I22+1</f>
        <v>18</v>
      </c>
      <c r="J23" t="str">
        <f t="shared" si="1"/>
        <v>Yes</v>
      </c>
    </row>
    <row r="24" spans="1:11" x14ac:dyDescent="0.25">
      <c r="C24" s="154">
        <f>C23+1</f>
        <v>45933</v>
      </c>
      <c r="D24" s="7" t="s">
        <v>13</v>
      </c>
      <c r="E24" s="7" t="s">
        <v>14</v>
      </c>
      <c r="F24" s="129" t="s">
        <v>148</v>
      </c>
      <c r="G24" s="129">
        <f>G23+1</f>
        <v>3</v>
      </c>
      <c r="I24" s="10">
        <f t="shared" si="4"/>
        <v>19</v>
      </c>
      <c r="J24" t="str">
        <f t="shared" si="1"/>
        <v>Yes</v>
      </c>
    </row>
    <row r="26" spans="1:11" x14ac:dyDescent="0.25">
      <c r="A26" s="10">
        <f>A20+1</f>
        <v>5</v>
      </c>
      <c r="B26" s="10">
        <f>B20+1</f>
        <v>5</v>
      </c>
      <c r="C26" s="154">
        <f>C20+7</f>
        <v>45936</v>
      </c>
      <c r="D26" s="136" t="s">
        <v>11</v>
      </c>
      <c r="E26" s="136" t="s">
        <v>12</v>
      </c>
      <c r="F26" s="137" t="s">
        <v>7</v>
      </c>
      <c r="G26" s="137">
        <f>G20+1</f>
        <v>4</v>
      </c>
      <c r="I26" s="10">
        <f>I24+1</f>
        <v>20</v>
      </c>
      <c r="J26" t="str">
        <f t="shared" si="1"/>
        <v>No</v>
      </c>
      <c r="K26" t="s">
        <v>142</v>
      </c>
    </row>
    <row r="27" spans="1:11" x14ac:dyDescent="0.25">
      <c r="C27" s="154">
        <f>C26+1</f>
        <v>45937</v>
      </c>
      <c r="D27" s="2" t="s">
        <v>5</v>
      </c>
      <c r="E27" s="2" t="s">
        <v>6</v>
      </c>
      <c r="F27" s="124" t="s">
        <v>7</v>
      </c>
      <c r="G27" s="164">
        <f>G22+1</f>
        <v>5</v>
      </c>
      <c r="I27" s="10">
        <f>I26+1</f>
        <v>21</v>
      </c>
      <c r="J27" t="str">
        <f t="shared" si="1"/>
        <v>No</v>
      </c>
      <c r="K27" t="s">
        <v>142</v>
      </c>
    </row>
    <row r="28" spans="1:11" x14ac:dyDescent="0.25">
      <c r="C28" s="154">
        <f>C27+1</f>
        <v>45938</v>
      </c>
      <c r="D28" s="7" t="s">
        <v>13</v>
      </c>
      <c r="E28" s="7" t="s">
        <v>14</v>
      </c>
      <c r="F28" s="129" t="s">
        <v>148</v>
      </c>
      <c r="G28" s="129">
        <f>G24+1</f>
        <v>4</v>
      </c>
      <c r="J28" t="str">
        <f t="shared" si="1"/>
        <v>Yes</v>
      </c>
    </row>
    <row r="29" spans="1:11" x14ac:dyDescent="0.25">
      <c r="C29" s="154">
        <f>C28+1</f>
        <v>45939</v>
      </c>
      <c r="D29" s="136" t="s">
        <v>11</v>
      </c>
      <c r="E29" s="136" t="s">
        <v>12</v>
      </c>
      <c r="F29" s="137" t="s">
        <v>7</v>
      </c>
      <c r="G29" s="137">
        <f>G26+1</f>
        <v>5</v>
      </c>
      <c r="I29" s="10">
        <f>I27+1</f>
        <v>22</v>
      </c>
      <c r="J29" t="str">
        <f t="shared" si="1"/>
        <v>No</v>
      </c>
      <c r="K29" t="s">
        <v>142</v>
      </c>
    </row>
    <row r="30" spans="1:11" x14ac:dyDescent="0.25">
      <c r="C30" s="154">
        <f>C29+1</f>
        <v>45940</v>
      </c>
      <c r="D30" s="7" t="s">
        <v>13</v>
      </c>
      <c r="E30" s="7" t="s">
        <v>14</v>
      </c>
      <c r="F30" s="129" t="s">
        <v>148</v>
      </c>
      <c r="G30" s="129">
        <f>G28+1</f>
        <v>5</v>
      </c>
      <c r="I30" s="10">
        <f>I29+1</f>
        <v>23</v>
      </c>
      <c r="J30" t="str">
        <f t="shared" si="1"/>
        <v>Yes</v>
      </c>
    </row>
    <row r="32" spans="1:11" x14ac:dyDescent="0.25">
      <c r="A32" s="10">
        <f>A26+1</f>
        <v>6</v>
      </c>
      <c r="B32" s="10">
        <f>B26+1</f>
        <v>6</v>
      </c>
      <c r="C32" s="154">
        <f>C26+7</f>
        <v>45943</v>
      </c>
      <c r="D32" s="4" t="s">
        <v>18</v>
      </c>
      <c r="E32" s="1"/>
      <c r="F32" s="130"/>
      <c r="G32" s="131"/>
      <c r="J32" t="s">
        <v>63</v>
      </c>
    </row>
    <row r="33" spans="1:12" x14ac:dyDescent="0.25">
      <c r="C33" s="154">
        <f>C32+1</f>
        <v>45944</v>
      </c>
      <c r="D33" s="2" t="s">
        <v>5</v>
      </c>
      <c r="E33" s="2" t="s">
        <v>6</v>
      </c>
      <c r="F33" s="124" t="s">
        <v>7</v>
      </c>
      <c r="G33" s="164">
        <f>G27+1</f>
        <v>6</v>
      </c>
      <c r="I33" s="10">
        <f>I30+1</f>
        <v>24</v>
      </c>
      <c r="J33" t="str">
        <f t="shared" si="1"/>
        <v>No</v>
      </c>
      <c r="L33" t="s">
        <v>143</v>
      </c>
    </row>
    <row r="34" spans="1:12" x14ac:dyDescent="0.25">
      <c r="C34" s="154">
        <f>C33+1</f>
        <v>45945</v>
      </c>
      <c r="D34" s="136" t="s">
        <v>11</v>
      </c>
      <c r="E34" s="136" t="s">
        <v>12</v>
      </c>
      <c r="F34" s="137" t="s">
        <v>7</v>
      </c>
      <c r="G34" s="137">
        <f>G29+1</f>
        <v>6</v>
      </c>
      <c r="I34" s="10">
        <f t="shared" ref="I34:I36" si="5">I33+1</f>
        <v>25</v>
      </c>
      <c r="J34" t="str">
        <f t="shared" si="1"/>
        <v>No</v>
      </c>
      <c r="L34" t="s">
        <v>143</v>
      </c>
    </row>
    <row r="35" spans="1:12" x14ac:dyDescent="0.25">
      <c r="C35" s="154">
        <f>C34+1</f>
        <v>45946</v>
      </c>
      <c r="D35" s="2" t="s">
        <v>5</v>
      </c>
      <c r="E35" s="2" t="s">
        <v>6</v>
      </c>
      <c r="F35" s="124" t="s">
        <v>7</v>
      </c>
      <c r="G35" s="164">
        <f>G33+1</f>
        <v>7</v>
      </c>
      <c r="I35" s="10">
        <f t="shared" si="5"/>
        <v>26</v>
      </c>
      <c r="J35" t="str">
        <f t="shared" si="1"/>
        <v>No</v>
      </c>
      <c r="L35" t="s">
        <v>143</v>
      </c>
    </row>
    <row r="36" spans="1:12" x14ac:dyDescent="0.25">
      <c r="C36" s="154">
        <f>C35+1</f>
        <v>45947</v>
      </c>
      <c r="D36" s="155"/>
      <c r="E36" s="156" t="s">
        <v>112</v>
      </c>
      <c r="F36" s="157"/>
      <c r="G36" s="158"/>
      <c r="I36" s="10">
        <f t="shared" si="5"/>
        <v>27</v>
      </c>
      <c r="J36" t="str">
        <f t="shared" si="1"/>
        <v>No</v>
      </c>
      <c r="L36" t="s">
        <v>143</v>
      </c>
    </row>
    <row r="38" spans="1:12" x14ac:dyDescent="0.25">
      <c r="A38" s="10">
        <f>A32+1</f>
        <v>7</v>
      </c>
      <c r="B38" s="10">
        <f>B32+1</f>
        <v>7</v>
      </c>
      <c r="C38" s="154">
        <f>C32+7</f>
        <v>45950</v>
      </c>
      <c r="D38" s="136" t="s">
        <v>11</v>
      </c>
      <c r="E38" s="136" t="s">
        <v>12</v>
      </c>
      <c r="F38" s="137" t="s">
        <v>7</v>
      </c>
      <c r="G38" s="137">
        <f>G34+1</f>
        <v>7</v>
      </c>
      <c r="H38" s="137">
        <f>G38</f>
        <v>7</v>
      </c>
      <c r="I38" s="10">
        <f>I36+1</f>
        <v>28</v>
      </c>
      <c r="J38" t="str">
        <f t="shared" si="1"/>
        <v>No</v>
      </c>
      <c r="L38" t="s">
        <v>143</v>
      </c>
    </row>
    <row r="39" spans="1:12" x14ac:dyDescent="0.25">
      <c r="C39" s="154">
        <f>C38+1</f>
        <v>45951</v>
      </c>
      <c r="D39" s="2" t="s">
        <v>5</v>
      </c>
      <c r="E39" s="2" t="s">
        <v>6</v>
      </c>
      <c r="F39" s="124" t="s">
        <v>7</v>
      </c>
      <c r="G39" s="164">
        <f>G35+1</f>
        <v>8</v>
      </c>
      <c r="I39" s="10">
        <f>I38+1</f>
        <v>29</v>
      </c>
      <c r="J39" t="str">
        <f t="shared" si="1"/>
        <v>No</v>
      </c>
      <c r="L39" t="s">
        <v>143</v>
      </c>
    </row>
    <row r="40" spans="1:12" x14ac:dyDescent="0.25">
      <c r="C40" s="154">
        <f>C39+1</f>
        <v>45952</v>
      </c>
      <c r="D40" s="155"/>
      <c r="E40" s="156" t="s">
        <v>112</v>
      </c>
      <c r="F40" s="157"/>
      <c r="G40" s="158"/>
      <c r="J40" t="str">
        <f t="shared" si="1"/>
        <v>No</v>
      </c>
      <c r="K40" t="s">
        <v>142</v>
      </c>
    </row>
    <row r="41" spans="1:12" x14ac:dyDescent="0.25">
      <c r="C41" s="154">
        <f>C40+1</f>
        <v>45953</v>
      </c>
      <c r="D41" s="2" t="s">
        <v>5</v>
      </c>
      <c r="E41" s="2" t="s">
        <v>6</v>
      </c>
      <c r="F41" s="124" t="s">
        <v>7</v>
      </c>
      <c r="G41" s="164">
        <f>G39+1</f>
        <v>9</v>
      </c>
      <c r="I41" s="10">
        <f>I39+1</f>
        <v>30</v>
      </c>
      <c r="J41" t="str">
        <f t="shared" si="1"/>
        <v>No</v>
      </c>
      <c r="K41" t="s">
        <v>142</v>
      </c>
    </row>
    <row r="42" spans="1:12" x14ac:dyDescent="0.25">
      <c r="C42" s="154">
        <f>C41+1</f>
        <v>45954</v>
      </c>
      <c r="D42" s="2" t="s">
        <v>5</v>
      </c>
      <c r="E42" s="2" t="s">
        <v>6</v>
      </c>
      <c r="F42" s="124" t="s">
        <v>7</v>
      </c>
      <c r="G42" s="164">
        <f>G41+1</f>
        <v>10</v>
      </c>
      <c r="H42" s="164">
        <f>G42</f>
        <v>10</v>
      </c>
      <c r="I42" s="10">
        <f t="shared" ref="I42" si="6">I41+1</f>
        <v>31</v>
      </c>
      <c r="J42" t="str">
        <f t="shared" si="1"/>
        <v>No</v>
      </c>
      <c r="L42" t="s">
        <v>143</v>
      </c>
    </row>
    <row r="44" spans="1:12" x14ac:dyDescent="0.25">
      <c r="A44" s="10">
        <f>A38+1</f>
        <v>8</v>
      </c>
      <c r="B44" s="10">
        <f>B38+1</f>
        <v>8</v>
      </c>
      <c r="C44" s="154">
        <f>C38+7</f>
        <v>45957</v>
      </c>
      <c r="D44" s="133" t="s">
        <v>19</v>
      </c>
      <c r="E44" s="133" t="s">
        <v>20</v>
      </c>
      <c r="F44" s="134" t="s">
        <v>7</v>
      </c>
      <c r="G44" s="134">
        <v>1</v>
      </c>
      <c r="I44" s="10">
        <f>I42+1</f>
        <v>32</v>
      </c>
      <c r="J44" t="str">
        <f t="shared" si="1"/>
        <v>No</v>
      </c>
      <c r="L44" t="s">
        <v>143</v>
      </c>
    </row>
    <row r="45" spans="1:12" x14ac:dyDescent="0.25">
      <c r="C45" s="154">
        <f>C44+1</f>
        <v>45958</v>
      </c>
      <c r="D45" s="133" t="s">
        <v>19</v>
      </c>
      <c r="E45" s="133" t="s">
        <v>20</v>
      </c>
      <c r="F45" s="134" t="s">
        <v>7</v>
      </c>
      <c r="G45" s="134">
        <f>G44+1</f>
        <v>2</v>
      </c>
      <c r="I45" s="10">
        <f t="shared" ref="I45:I46" si="7">I44+1</f>
        <v>33</v>
      </c>
      <c r="J45" t="str">
        <f t="shared" si="1"/>
        <v>No</v>
      </c>
      <c r="L45" t="s">
        <v>143</v>
      </c>
    </row>
    <row r="46" spans="1:12" x14ac:dyDescent="0.25">
      <c r="C46" s="154">
        <f>C45+1</f>
        <v>45959</v>
      </c>
      <c r="D46" s="155"/>
      <c r="E46" s="156" t="s">
        <v>112</v>
      </c>
      <c r="F46" s="157"/>
      <c r="G46" s="159"/>
      <c r="I46" s="10">
        <f t="shared" si="7"/>
        <v>34</v>
      </c>
      <c r="J46" t="str">
        <f t="shared" si="1"/>
        <v>No</v>
      </c>
      <c r="K46" t="s">
        <v>142</v>
      </c>
    </row>
    <row r="47" spans="1:12" x14ac:dyDescent="0.25">
      <c r="C47" s="154">
        <f>C46+1</f>
        <v>45960</v>
      </c>
      <c r="D47" s="133" t="s">
        <v>19</v>
      </c>
      <c r="E47" s="133" t="s">
        <v>20</v>
      </c>
      <c r="F47" s="134" t="s">
        <v>7</v>
      </c>
      <c r="G47" s="134">
        <f>G45+1</f>
        <v>3</v>
      </c>
      <c r="I47" s="10">
        <f t="shared" ref="I47:I48" si="8">I46+1</f>
        <v>35</v>
      </c>
      <c r="J47" t="str">
        <f t="shared" si="1"/>
        <v>No</v>
      </c>
      <c r="K47" t="s">
        <v>142</v>
      </c>
    </row>
    <row r="48" spans="1:12" x14ac:dyDescent="0.25">
      <c r="C48" s="154">
        <f>C47+1</f>
        <v>45961</v>
      </c>
      <c r="D48" s="7" t="s">
        <v>13</v>
      </c>
      <c r="E48" s="7" t="s">
        <v>14</v>
      </c>
      <c r="F48" s="129" t="s">
        <v>148</v>
      </c>
      <c r="G48" s="129">
        <f>G30+1</f>
        <v>6</v>
      </c>
      <c r="I48" s="10">
        <f t="shared" si="8"/>
        <v>36</v>
      </c>
      <c r="J48" t="str">
        <f t="shared" si="1"/>
        <v>Yes</v>
      </c>
    </row>
    <row r="50" spans="1:13" x14ac:dyDescent="0.25">
      <c r="A50" s="10">
        <f>A44+1</f>
        <v>9</v>
      </c>
      <c r="B50" s="10">
        <f>B44+1</f>
        <v>9</v>
      </c>
      <c r="C50" s="154">
        <f>C44+7</f>
        <v>45964</v>
      </c>
      <c r="D50" s="7" t="s">
        <v>13</v>
      </c>
      <c r="E50" s="7" t="s">
        <v>14</v>
      </c>
      <c r="F50" s="129" t="s">
        <v>148</v>
      </c>
      <c r="G50" s="129">
        <f>G48+1</f>
        <v>7</v>
      </c>
      <c r="H50" s="129">
        <f>G50</f>
        <v>7</v>
      </c>
      <c r="I50" s="10">
        <f>I48+1</f>
        <v>37</v>
      </c>
      <c r="J50" t="str">
        <f t="shared" si="1"/>
        <v>Yes</v>
      </c>
    </row>
    <row r="51" spans="1:13" x14ac:dyDescent="0.25">
      <c r="C51" s="154">
        <f>C50+1</f>
        <v>45965</v>
      </c>
      <c r="D51" s="140" t="s">
        <v>25</v>
      </c>
      <c r="E51" s="140" t="s">
        <v>26</v>
      </c>
      <c r="F51" s="141" t="s">
        <v>10</v>
      </c>
      <c r="G51" s="141">
        <v>1</v>
      </c>
      <c r="I51" s="10">
        <f>I50+1</f>
        <v>38</v>
      </c>
      <c r="J51" t="str">
        <f t="shared" si="1"/>
        <v>Yes</v>
      </c>
    </row>
    <row r="52" spans="1:13" x14ac:dyDescent="0.25">
      <c r="C52" s="154">
        <f>C51+1</f>
        <v>45966</v>
      </c>
      <c r="D52" s="133" t="s">
        <v>19</v>
      </c>
      <c r="E52" s="133" t="s">
        <v>20</v>
      </c>
      <c r="F52" s="134" t="s">
        <v>7</v>
      </c>
      <c r="G52" s="134">
        <f>G47+1</f>
        <v>4</v>
      </c>
      <c r="J52" t="str">
        <f t="shared" si="1"/>
        <v>No</v>
      </c>
      <c r="K52" t="s">
        <v>142</v>
      </c>
    </row>
    <row r="53" spans="1:13" x14ac:dyDescent="0.25">
      <c r="C53" s="154">
        <f>C52+1</f>
        <v>45967</v>
      </c>
      <c r="D53" s="140" t="s">
        <v>25</v>
      </c>
      <c r="E53" s="140" t="s">
        <v>26</v>
      </c>
      <c r="F53" s="141" t="s">
        <v>10</v>
      </c>
      <c r="G53" s="141">
        <f>G51+1</f>
        <v>2</v>
      </c>
      <c r="I53" s="10">
        <f>I51+1</f>
        <v>39</v>
      </c>
      <c r="J53" t="str">
        <f t="shared" si="1"/>
        <v>No</v>
      </c>
      <c r="K53" t="s">
        <v>142</v>
      </c>
    </row>
    <row r="54" spans="1:13" x14ac:dyDescent="0.25">
      <c r="C54" s="154">
        <f>C53+1</f>
        <v>45968</v>
      </c>
      <c r="D54" s="133" t="s">
        <v>19</v>
      </c>
      <c r="E54" s="133" t="s">
        <v>20</v>
      </c>
      <c r="F54" s="134" t="s">
        <v>7</v>
      </c>
      <c r="G54" s="134">
        <f>G52+1</f>
        <v>5</v>
      </c>
      <c r="I54" s="10">
        <f>I53+1</f>
        <v>40</v>
      </c>
      <c r="J54" t="str">
        <f t="shared" si="1"/>
        <v>No</v>
      </c>
      <c r="M54" t="s">
        <v>144</v>
      </c>
    </row>
    <row r="56" spans="1:13" x14ac:dyDescent="0.25">
      <c r="A56" s="10">
        <f>A50+1</f>
        <v>10</v>
      </c>
      <c r="B56" s="10">
        <f>B50+1</f>
        <v>10</v>
      </c>
      <c r="C56" s="154">
        <f>C50+7</f>
        <v>45971</v>
      </c>
      <c r="D56" s="133" t="s">
        <v>19</v>
      </c>
      <c r="E56" s="133" t="s">
        <v>20</v>
      </c>
      <c r="F56" s="134" t="s">
        <v>7</v>
      </c>
      <c r="G56" s="134">
        <f>G54+1</f>
        <v>6</v>
      </c>
      <c r="I56" s="10">
        <f>I54+1</f>
        <v>41</v>
      </c>
      <c r="J56" t="str">
        <f t="shared" si="1"/>
        <v>No</v>
      </c>
      <c r="M56" t="s">
        <v>144</v>
      </c>
    </row>
    <row r="57" spans="1:13" x14ac:dyDescent="0.25">
      <c r="C57" s="154">
        <f>C56+1</f>
        <v>45972</v>
      </c>
      <c r="D57" s="4" t="s">
        <v>139</v>
      </c>
      <c r="E57" s="1"/>
      <c r="F57" s="130"/>
      <c r="G57" s="131"/>
      <c r="J57" t="str">
        <f t="shared" si="1"/>
        <v>No</v>
      </c>
      <c r="M57" t="s">
        <v>144</v>
      </c>
    </row>
    <row r="58" spans="1:13" x14ac:dyDescent="0.25">
      <c r="C58" s="154">
        <f>C57+1</f>
        <v>45973</v>
      </c>
      <c r="D58" s="133" t="s">
        <v>19</v>
      </c>
      <c r="E58" s="133" t="s">
        <v>20</v>
      </c>
      <c r="F58" s="134" t="s">
        <v>7</v>
      </c>
      <c r="G58" s="134">
        <f>G56+1</f>
        <v>7</v>
      </c>
      <c r="I58" s="10">
        <f>I56+1</f>
        <v>42</v>
      </c>
      <c r="J58" t="str">
        <f t="shared" si="1"/>
        <v>No</v>
      </c>
      <c r="M58" t="s">
        <v>144</v>
      </c>
    </row>
    <row r="59" spans="1:13" x14ac:dyDescent="0.25">
      <c r="C59" s="154">
        <f>C58+1</f>
        <v>45974</v>
      </c>
      <c r="D59" s="140" t="s">
        <v>25</v>
      </c>
      <c r="E59" s="140" t="s">
        <v>26</v>
      </c>
      <c r="F59" s="141" t="s">
        <v>10</v>
      </c>
      <c r="G59" s="141">
        <f>G53+1</f>
        <v>3</v>
      </c>
      <c r="I59" s="10">
        <f t="shared" ref="I59:I60" si="9">I58+1</f>
        <v>43</v>
      </c>
      <c r="J59" t="str">
        <f t="shared" si="1"/>
        <v>No</v>
      </c>
      <c r="M59" t="s">
        <v>144</v>
      </c>
    </row>
    <row r="60" spans="1:13" x14ac:dyDescent="0.25">
      <c r="C60" s="154">
        <f>C59+1</f>
        <v>45975</v>
      </c>
      <c r="D60" s="133" t="s">
        <v>19</v>
      </c>
      <c r="E60" s="133" t="s">
        <v>20</v>
      </c>
      <c r="F60" s="134" t="s">
        <v>7</v>
      </c>
      <c r="G60" s="134">
        <f>G58+1</f>
        <v>8</v>
      </c>
      <c r="I60" s="10">
        <f t="shared" si="9"/>
        <v>44</v>
      </c>
      <c r="J60" t="str">
        <f t="shared" si="1"/>
        <v>No</v>
      </c>
      <c r="M60" t="s">
        <v>144</v>
      </c>
    </row>
    <row r="62" spans="1:13" x14ac:dyDescent="0.25">
      <c r="A62" s="10">
        <f>A56+1</f>
        <v>11</v>
      </c>
      <c r="B62" s="10">
        <f>B56+1</f>
        <v>11</v>
      </c>
      <c r="C62" s="154">
        <f>C56+7</f>
        <v>45978</v>
      </c>
      <c r="D62" s="133" t="s">
        <v>19</v>
      </c>
      <c r="E62" s="133" t="s">
        <v>20</v>
      </c>
      <c r="F62" s="134" t="s">
        <v>7</v>
      </c>
      <c r="G62" s="134">
        <f>G60+1</f>
        <v>9</v>
      </c>
      <c r="I62" s="10">
        <f>I60+1</f>
        <v>45</v>
      </c>
      <c r="J62" t="str">
        <f t="shared" si="1"/>
        <v>No</v>
      </c>
      <c r="K62" t="s">
        <v>142</v>
      </c>
    </row>
    <row r="63" spans="1:13" x14ac:dyDescent="0.25">
      <c r="C63" s="154">
        <f>C62+1</f>
        <v>45979</v>
      </c>
      <c r="D63" s="140" t="s">
        <v>25</v>
      </c>
      <c r="E63" s="140" t="s">
        <v>26</v>
      </c>
      <c r="F63" s="141" t="s">
        <v>10</v>
      </c>
      <c r="G63" s="141">
        <f>G59+1</f>
        <v>4</v>
      </c>
      <c r="I63" s="10">
        <f>I62+1</f>
        <v>46</v>
      </c>
      <c r="J63" t="str">
        <f t="shared" si="1"/>
        <v>No</v>
      </c>
      <c r="K63" t="s">
        <v>142</v>
      </c>
    </row>
    <row r="64" spans="1:13" x14ac:dyDescent="0.25">
      <c r="C64" s="154">
        <f>C63+1</f>
        <v>45980</v>
      </c>
      <c r="D64" s="133" t="s">
        <v>19</v>
      </c>
      <c r="E64" s="133" t="s">
        <v>20</v>
      </c>
      <c r="F64" s="134" t="s">
        <v>7</v>
      </c>
      <c r="G64" s="134">
        <f>G62+1</f>
        <v>10</v>
      </c>
      <c r="H64" s="134">
        <f>G64</f>
        <v>10</v>
      </c>
      <c r="I64" s="10">
        <f t="shared" ref="I64:I66" si="10">I63+1</f>
        <v>47</v>
      </c>
      <c r="J64" t="str">
        <f t="shared" si="1"/>
        <v>Yes</v>
      </c>
    </row>
    <row r="65" spans="1:11" x14ac:dyDescent="0.25">
      <c r="C65" s="154">
        <f>C64+1</f>
        <v>45981</v>
      </c>
      <c r="D65" s="140" t="s">
        <v>25</v>
      </c>
      <c r="E65" s="140" t="s">
        <v>26</v>
      </c>
      <c r="F65" s="141" t="s">
        <v>10</v>
      </c>
      <c r="G65" s="141">
        <f>G63+1</f>
        <v>5</v>
      </c>
      <c r="I65" s="10">
        <f t="shared" si="10"/>
        <v>48</v>
      </c>
      <c r="J65" t="str">
        <f t="shared" si="1"/>
        <v>Yes</v>
      </c>
    </row>
    <row r="66" spans="1:11" x14ac:dyDescent="0.25">
      <c r="C66" s="154">
        <f>C65+1</f>
        <v>45982</v>
      </c>
      <c r="D66" s="138" t="s">
        <v>15</v>
      </c>
      <c r="E66" s="138" t="s">
        <v>30</v>
      </c>
      <c r="F66" s="139" t="s">
        <v>7</v>
      </c>
      <c r="G66" s="165">
        <v>1</v>
      </c>
      <c r="I66" s="10">
        <f t="shared" si="10"/>
        <v>49</v>
      </c>
      <c r="J66" t="str">
        <f t="shared" si="1"/>
        <v>Yes</v>
      </c>
    </row>
    <row r="68" spans="1:11" x14ac:dyDescent="0.25">
      <c r="A68" s="10">
        <f>A62+1</f>
        <v>12</v>
      </c>
      <c r="B68" s="10">
        <f>B62+1</f>
        <v>12</v>
      </c>
      <c r="C68" s="154">
        <f>C62+7</f>
        <v>45985</v>
      </c>
      <c r="D68" s="126" t="s">
        <v>2</v>
      </c>
      <c r="E68" s="126" t="s">
        <v>3</v>
      </c>
      <c r="F68" s="125" t="s">
        <v>4</v>
      </c>
      <c r="G68" s="125">
        <f>G3+1</f>
        <v>2</v>
      </c>
      <c r="H68" s="125">
        <f>G68</f>
        <v>2</v>
      </c>
      <c r="I68" s="10">
        <f>I66+1</f>
        <v>50</v>
      </c>
      <c r="J68" t="str">
        <f t="shared" ref="J68:J90" si="11">IF(OR(K68&lt;&gt;"",L68&lt;&gt;"",M68&lt;&gt;""),"No","Yes")</f>
        <v>No</v>
      </c>
      <c r="K68" t="s">
        <v>142</v>
      </c>
    </row>
    <row r="69" spans="1:11" x14ac:dyDescent="0.25">
      <c r="C69" s="154">
        <f>C68+1</f>
        <v>45986</v>
      </c>
      <c r="D69" s="140" t="s">
        <v>25</v>
      </c>
      <c r="E69" s="140" t="s">
        <v>26</v>
      </c>
      <c r="F69" s="141" t="s">
        <v>10</v>
      </c>
      <c r="G69" s="141">
        <f>G65+1</f>
        <v>6</v>
      </c>
      <c r="I69" s="10">
        <f t="shared" ref="I69:I71" si="12">I68+1</f>
        <v>51</v>
      </c>
      <c r="J69" t="str">
        <f t="shared" si="11"/>
        <v>No</v>
      </c>
      <c r="K69" t="s">
        <v>142</v>
      </c>
    </row>
    <row r="70" spans="1:11" x14ac:dyDescent="0.25">
      <c r="C70" s="154">
        <f>C69+1</f>
        <v>45987</v>
      </c>
      <c r="D70" s="138" t="s">
        <v>15</v>
      </c>
      <c r="E70" s="138" t="s">
        <v>30</v>
      </c>
      <c r="F70" s="139" t="s">
        <v>7</v>
      </c>
      <c r="G70" s="169">
        <f>G66+1</f>
        <v>2</v>
      </c>
      <c r="I70" s="10">
        <f t="shared" si="12"/>
        <v>52</v>
      </c>
      <c r="J70" t="str">
        <f t="shared" si="11"/>
        <v>Yes</v>
      </c>
    </row>
    <row r="71" spans="1:11" x14ac:dyDescent="0.25">
      <c r="C71" s="154">
        <f>C70+1</f>
        <v>45988</v>
      </c>
      <c r="D71" s="140" t="s">
        <v>25</v>
      </c>
      <c r="E71" s="140" t="s">
        <v>26</v>
      </c>
      <c r="F71" s="141" t="s">
        <v>10</v>
      </c>
      <c r="G71" s="141">
        <f>G69+1</f>
        <v>7</v>
      </c>
      <c r="I71" s="10">
        <f t="shared" si="12"/>
        <v>53</v>
      </c>
      <c r="J71" t="str">
        <f t="shared" si="11"/>
        <v>Yes</v>
      </c>
    </row>
    <row r="72" spans="1:11" x14ac:dyDescent="0.25">
      <c r="C72" s="154">
        <f>C71+1</f>
        <v>45989</v>
      </c>
      <c r="D72" s="155"/>
      <c r="E72" s="156" t="s">
        <v>112</v>
      </c>
      <c r="F72" s="157"/>
      <c r="G72" s="159"/>
      <c r="J72" t="str">
        <f t="shared" si="11"/>
        <v>Yes</v>
      </c>
    </row>
    <row r="74" spans="1:11" x14ac:dyDescent="0.25">
      <c r="A74" s="10">
        <f>A68+1</f>
        <v>13</v>
      </c>
      <c r="B74" s="10">
        <f>B68+1</f>
        <v>13</v>
      </c>
      <c r="C74" s="154">
        <f>C68+7</f>
        <v>45992</v>
      </c>
      <c r="D74" s="138" t="s">
        <v>15</v>
      </c>
      <c r="E74" s="138" t="s">
        <v>30</v>
      </c>
      <c r="F74" s="139" t="s">
        <v>7</v>
      </c>
      <c r="G74" s="165">
        <f>G70+1</f>
        <v>3</v>
      </c>
      <c r="I74" s="10">
        <f>I71+1</f>
        <v>54</v>
      </c>
      <c r="J74" t="str">
        <f t="shared" si="11"/>
        <v>Yes</v>
      </c>
    </row>
    <row r="75" spans="1:11" x14ac:dyDescent="0.25">
      <c r="C75" s="154">
        <f>C74+1</f>
        <v>45993</v>
      </c>
      <c r="D75" s="140" t="s">
        <v>25</v>
      </c>
      <c r="E75" s="140" t="s">
        <v>26</v>
      </c>
      <c r="F75" s="141" t="s">
        <v>10</v>
      </c>
      <c r="G75" s="141">
        <f>G71+1</f>
        <v>8</v>
      </c>
      <c r="I75" s="10">
        <f>I74+1</f>
        <v>55</v>
      </c>
      <c r="J75" t="str">
        <f t="shared" si="11"/>
        <v>Yes</v>
      </c>
    </row>
    <row r="76" spans="1:11" x14ac:dyDescent="0.25">
      <c r="C76" s="154">
        <f>C75+1</f>
        <v>45994</v>
      </c>
      <c r="D76" s="138" t="s">
        <v>15</v>
      </c>
      <c r="E76" s="138" t="s">
        <v>30</v>
      </c>
      <c r="F76" s="139" t="s">
        <v>7</v>
      </c>
      <c r="G76" s="169">
        <f>G74+1</f>
        <v>4</v>
      </c>
      <c r="I76" s="10">
        <f t="shared" ref="I76:I78" si="13">I75+1</f>
        <v>56</v>
      </c>
      <c r="J76" t="str">
        <f t="shared" si="11"/>
        <v>Yes</v>
      </c>
    </row>
    <row r="77" spans="1:11" x14ac:dyDescent="0.25">
      <c r="C77" s="154">
        <f>C76+1</f>
        <v>45995</v>
      </c>
      <c r="D77" s="140" t="s">
        <v>25</v>
      </c>
      <c r="E77" s="140" t="s">
        <v>26</v>
      </c>
      <c r="F77" s="141" t="s">
        <v>10</v>
      </c>
      <c r="G77" s="141">
        <f>G75+1</f>
        <v>9</v>
      </c>
      <c r="I77" s="10">
        <f t="shared" si="13"/>
        <v>57</v>
      </c>
      <c r="J77" t="str">
        <f t="shared" si="11"/>
        <v>Yes</v>
      </c>
    </row>
    <row r="78" spans="1:11" x14ac:dyDescent="0.25">
      <c r="C78" s="154">
        <f>C77+1</f>
        <v>45996</v>
      </c>
      <c r="D78" s="138" t="s">
        <v>15</v>
      </c>
      <c r="E78" s="138" t="s">
        <v>30</v>
      </c>
      <c r="F78" s="139" t="s">
        <v>7</v>
      </c>
      <c r="G78" s="165">
        <f>G76+1</f>
        <v>5</v>
      </c>
      <c r="I78" s="10">
        <f t="shared" si="13"/>
        <v>58</v>
      </c>
      <c r="J78" t="str">
        <f t="shared" si="11"/>
        <v>Yes</v>
      </c>
    </row>
    <row r="80" spans="1:11" x14ac:dyDescent="0.25">
      <c r="A80" s="10">
        <f>A74+1</f>
        <v>14</v>
      </c>
      <c r="B80" s="10">
        <f>B74+1</f>
        <v>14</v>
      </c>
      <c r="C80" s="154">
        <f>C74+7</f>
        <v>45999</v>
      </c>
      <c r="D80" s="138" t="s">
        <v>15</v>
      </c>
      <c r="E80" s="138" t="s">
        <v>30</v>
      </c>
      <c r="F80" s="139" t="s">
        <v>7</v>
      </c>
      <c r="G80" s="169">
        <f>G78+1</f>
        <v>6</v>
      </c>
      <c r="I80" s="10">
        <f>I78+1</f>
        <v>59</v>
      </c>
      <c r="J80" t="str">
        <f t="shared" si="11"/>
        <v>Yes</v>
      </c>
    </row>
    <row r="81" spans="1:10" x14ac:dyDescent="0.25">
      <c r="C81" s="154">
        <f>C80+1</f>
        <v>46000</v>
      </c>
      <c r="D81" s="140" t="s">
        <v>25</v>
      </c>
      <c r="E81" s="140" t="s">
        <v>26</v>
      </c>
      <c r="F81" s="141" t="s">
        <v>10</v>
      </c>
      <c r="G81" s="141">
        <f>G77+1</f>
        <v>10</v>
      </c>
      <c r="H81" s="141">
        <f>G81</f>
        <v>10</v>
      </c>
      <c r="I81" s="10">
        <f t="shared" ref="I81" si="14">I80+1</f>
        <v>60</v>
      </c>
      <c r="J81" t="str">
        <f t="shared" si="11"/>
        <v>Yes</v>
      </c>
    </row>
    <row r="82" spans="1:10" x14ac:dyDescent="0.25">
      <c r="C82" s="154">
        <f>C81+1</f>
        <v>46001</v>
      </c>
      <c r="D82" s="156"/>
      <c r="E82" s="156" t="s">
        <v>112</v>
      </c>
      <c r="F82" s="159"/>
      <c r="G82" s="159"/>
      <c r="J82" t="str">
        <f t="shared" si="11"/>
        <v>Yes</v>
      </c>
    </row>
    <row r="83" spans="1:10" x14ac:dyDescent="0.25">
      <c r="C83" s="154">
        <f>C82+1</f>
        <v>46002</v>
      </c>
      <c r="D83" s="5" t="s">
        <v>21</v>
      </c>
      <c r="E83" s="5" t="s">
        <v>22</v>
      </c>
      <c r="F83" s="127" t="s">
        <v>10</v>
      </c>
      <c r="G83" s="132">
        <v>1</v>
      </c>
      <c r="I83" s="10">
        <f>I81+1</f>
        <v>61</v>
      </c>
      <c r="J83" t="str">
        <f t="shared" si="11"/>
        <v>Yes</v>
      </c>
    </row>
    <row r="84" spans="1:10" x14ac:dyDescent="0.25">
      <c r="C84" s="154">
        <f>C83+1</f>
        <v>46003</v>
      </c>
      <c r="D84" s="138" t="s">
        <v>15</v>
      </c>
      <c r="E84" s="138" t="s">
        <v>30</v>
      </c>
      <c r="F84" s="139" t="s">
        <v>7</v>
      </c>
      <c r="G84" s="165">
        <f>G34+1</f>
        <v>7</v>
      </c>
      <c r="H84" s="165">
        <f>G84</f>
        <v>7</v>
      </c>
      <c r="I84" s="10">
        <f t="shared" ref="I84" si="15">I83+1</f>
        <v>62</v>
      </c>
      <c r="J84" t="str">
        <f t="shared" si="11"/>
        <v>Yes</v>
      </c>
    </row>
    <row r="85" spans="1:10" x14ac:dyDescent="0.25">
      <c r="C85" s="154"/>
      <c r="D85" s="152"/>
      <c r="E85" s="152"/>
      <c r="F85" s="74"/>
    </row>
    <row r="86" spans="1:10" x14ac:dyDescent="0.25">
      <c r="A86" s="10">
        <f>A80+1</f>
        <v>15</v>
      </c>
      <c r="B86" s="10">
        <f>B80+1</f>
        <v>15</v>
      </c>
      <c r="C86" s="154">
        <f>C84+3</f>
        <v>46006</v>
      </c>
      <c r="D86" s="5" t="s">
        <v>21</v>
      </c>
      <c r="E86" s="5" t="s">
        <v>22</v>
      </c>
      <c r="F86" s="127" t="s">
        <v>10</v>
      </c>
      <c r="G86" s="132">
        <f>G83+1</f>
        <v>2</v>
      </c>
      <c r="I86" s="10">
        <f>I84+1</f>
        <v>63</v>
      </c>
      <c r="J86" t="str">
        <f t="shared" si="11"/>
        <v>Yes</v>
      </c>
    </row>
    <row r="87" spans="1:10" x14ac:dyDescent="0.25">
      <c r="C87" s="154">
        <f>C86+1</f>
        <v>46007</v>
      </c>
      <c r="D87" s="156"/>
      <c r="E87" s="156" t="s">
        <v>112</v>
      </c>
      <c r="F87" s="159"/>
      <c r="G87" s="159"/>
      <c r="I87" s="10">
        <f>I86+1</f>
        <v>64</v>
      </c>
      <c r="J87" t="str">
        <f t="shared" si="11"/>
        <v>Yes</v>
      </c>
    </row>
    <row r="88" spans="1:10" x14ac:dyDescent="0.25">
      <c r="C88" s="154">
        <f>C87+1</f>
        <v>46008</v>
      </c>
      <c r="D88" s="5" t="s">
        <v>21</v>
      </c>
      <c r="E88" s="5" t="s">
        <v>22</v>
      </c>
      <c r="F88" s="127" t="s">
        <v>10</v>
      </c>
      <c r="G88" s="132">
        <f>G86+1</f>
        <v>3</v>
      </c>
      <c r="J88" t="str">
        <f t="shared" si="11"/>
        <v>Yes</v>
      </c>
    </row>
    <row r="89" spans="1:10" x14ac:dyDescent="0.25">
      <c r="C89" s="154">
        <f>C88+1</f>
        <v>46009</v>
      </c>
      <c r="D89" s="156"/>
      <c r="E89" s="156" t="s">
        <v>112</v>
      </c>
      <c r="F89" s="159"/>
      <c r="G89" s="159"/>
      <c r="I89" s="10">
        <f>I87+1</f>
        <v>65</v>
      </c>
      <c r="J89" t="str">
        <f t="shared" si="11"/>
        <v>Yes</v>
      </c>
    </row>
    <row r="90" spans="1:10" x14ac:dyDescent="0.25">
      <c r="C90" s="154">
        <f>C89+1</f>
        <v>46010</v>
      </c>
      <c r="D90" s="5" t="s">
        <v>21</v>
      </c>
      <c r="E90" s="5" t="s">
        <v>22</v>
      </c>
      <c r="F90" s="127" t="s">
        <v>10</v>
      </c>
      <c r="G90" s="132">
        <f>G88+1</f>
        <v>4</v>
      </c>
      <c r="H90" s="132">
        <f>G90</f>
        <v>4</v>
      </c>
      <c r="J90" t="str">
        <f t="shared" si="11"/>
        <v>Yes</v>
      </c>
    </row>
    <row r="92" spans="1:10" x14ac:dyDescent="0.25">
      <c r="A92" s="10">
        <f>A86+1</f>
        <v>16</v>
      </c>
      <c r="C92" s="154">
        <f>C90+3</f>
        <v>46013</v>
      </c>
      <c r="D92" s="4" t="s">
        <v>114</v>
      </c>
      <c r="E92" s="4"/>
      <c r="F92" s="131"/>
      <c r="G92" s="131"/>
    </row>
    <row r="93" spans="1:10" x14ac:dyDescent="0.25">
      <c r="C93" s="154">
        <f>C92+1</f>
        <v>46014</v>
      </c>
      <c r="D93" s="4"/>
      <c r="E93" s="4"/>
      <c r="F93" s="131"/>
      <c r="G93" s="131"/>
    </row>
    <row r="94" spans="1:10" x14ac:dyDescent="0.25">
      <c r="C94" s="154">
        <f>C93+1</f>
        <v>46015</v>
      </c>
      <c r="D94" s="4"/>
      <c r="E94" s="4"/>
      <c r="F94" s="131"/>
      <c r="G94" s="131"/>
    </row>
    <row r="95" spans="1:10" x14ac:dyDescent="0.25">
      <c r="C95" s="154">
        <f>C94+1</f>
        <v>46016</v>
      </c>
      <c r="D95" s="4"/>
      <c r="E95" s="4"/>
      <c r="F95" s="131"/>
      <c r="G95" s="131"/>
    </row>
    <row r="96" spans="1:10" x14ac:dyDescent="0.25">
      <c r="C96" s="154">
        <f>C95+1</f>
        <v>46017</v>
      </c>
      <c r="D96" s="4"/>
      <c r="E96" s="4"/>
      <c r="F96" s="131"/>
      <c r="G96" s="131"/>
    </row>
    <row r="98" spans="1:9" x14ac:dyDescent="0.25">
      <c r="A98" s="10">
        <f>A92+1</f>
        <v>17</v>
      </c>
      <c r="C98" s="154">
        <f>C96+3</f>
        <v>46020</v>
      </c>
      <c r="D98" s="1"/>
      <c r="E98" s="1"/>
      <c r="F98" s="130"/>
      <c r="G98" s="131"/>
    </row>
    <row r="99" spans="1:9" x14ac:dyDescent="0.25">
      <c r="C99" s="154">
        <f>C98+1</f>
        <v>46021</v>
      </c>
      <c r="D99" s="1"/>
      <c r="E99" s="1"/>
      <c r="F99" s="130"/>
      <c r="G99" s="131"/>
    </row>
    <row r="100" spans="1:9" x14ac:dyDescent="0.25">
      <c r="C100" s="154">
        <f>C99+1</f>
        <v>46022</v>
      </c>
      <c r="D100" s="1"/>
      <c r="E100" s="1"/>
      <c r="F100" s="130"/>
      <c r="G100" s="131"/>
    </row>
    <row r="101" spans="1:9" x14ac:dyDescent="0.25">
      <c r="C101" s="154">
        <f>C100+1</f>
        <v>46023</v>
      </c>
      <c r="D101" s="1"/>
      <c r="E101" s="1"/>
      <c r="F101" s="130"/>
      <c r="G101" s="131"/>
    </row>
    <row r="102" spans="1:9" x14ac:dyDescent="0.25">
      <c r="C102" s="154">
        <f>C101+1</f>
        <v>46024</v>
      </c>
      <c r="D102" s="1"/>
      <c r="E102" s="1"/>
      <c r="F102" s="130"/>
      <c r="G102" s="131"/>
    </row>
    <row r="104" spans="1:9" x14ac:dyDescent="0.25">
      <c r="A104" s="10">
        <f>A98+1</f>
        <v>18</v>
      </c>
      <c r="B104" s="10">
        <v>1</v>
      </c>
      <c r="C104" s="154">
        <f>C98+7</f>
        <v>46027</v>
      </c>
      <c r="D104" s="147" t="s">
        <v>31</v>
      </c>
      <c r="E104" s="147" t="s">
        <v>32</v>
      </c>
      <c r="F104" s="148" t="s">
        <v>10</v>
      </c>
      <c r="G104" s="148">
        <v>1</v>
      </c>
      <c r="I104" s="10">
        <f>I89+1</f>
        <v>66</v>
      </c>
    </row>
    <row r="105" spans="1:9" x14ac:dyDescent="0.25">
      <c r="C105" s="154">
        <f>C104+1</f>
        <v>46028</v>
      </c>
      <c r="D105" s="146" t="s">
        <v>29</v>
      </c>
      <c r="E105" s="146" t="s">
        <v>16</v>
      </c>
      <c r="F105" s="132" t="s">
        <v>7</v>
      </c>
      <c r="G105" s="132">
        <v>1</v>
      </c>
      <c r="I105" s="10">
        <f>I104+1</f>
        <v>67</v>
      </c>
    </row>
    <row r="106" spans="1:9" x14ac:dyDescent="0.25">
      <c r="C106" s="154">
        <f>C105+1</f>
        <v>46029</v>
      </c>
      <c r="D106" s="147" t="s">
        <v>31</v>
      </c>
      <c r="E106" s="147" t="s">
        <v>32</v>
      </c>
      <c r="F106" s="148" t="s">
        <v>10</v>
      </c>
      <c r="G106" s="148">
        <f>G104+1</f>
        <v>2</v>
      </c>
      <c r="I106" s="10">
        <f>I105+1</f>
        <v>68</v>
      </c>
    </row>
    <row r="107" spans="1:9" x14ac:dyDescent="0.25">
      <c r="C107" s="154">
        <f>C106+1</f>
        <v>46030</v>
      </c>
      <c r="D107" s="146" t="s">
        <v>29</v>
      </c>
      <c r="E107" s="146" t="s">
        <v>16</v>
      </c>
      <c r="F107" s="132" t="s">
        <v>7</v>
      </c>
      <c r="G107" s="132">
        <f>G105+1</f>
        <v>2</v>
      </c>
      <c r="I107" s="10">
        <f>I106+1</f>
        <v>69</v>
      </c>
    </row>
    <row r="108" spans="1:9" x14ac:dyDescent="0.25">
      <c r="C108" s="154">
        <f>C107+1</f>
        <v>46031</v>
      </c>
      <c r="D108" s="147" t="s">
        <v>31</v>
      </c>
      <c r="E108" s="147" t="s">
        <v>32</v>
      </c>
      <c r="F108" s="148" t="s">
        <v>10</v>
      </c>
      <c r="G108" s="148">
        <f>G106+1</f>
        <v>3</v>
      </c>
      <c r="I108" s="10">
        <f t="shared" ref="I108" si="16">I107+1</f>
        <v>70</v>
      </c>
    </row>
    <row r="110" spans="1:9" x14ac:dyDescent="0.25">
      <c r="A110" s="10">
        <f>A104+1</f>
        <v>19</v>
      </c>
      <c r="B110" s="10">
        <f>B104+1</f>
        <v>2</v>
      </c>
      <c r="C110" s="154">
        <f>C104+7</f>
        <v>46034</v>
      </c>
      <c r="D110" s="147" t="s">
        <v>31</v>
      </c>
      <c r="E110" s="147" t="s">
        <v>32</v>
      </c>
      <c r="F110" s="148" t="s">
        <v>10</v>
      </c>
      <c r="G110" s="148">
        <f>G108+1</f>
        <v>4</v>
      </c>
      <c r="I110" s="10">
        <f>I108+1</f>
        <v>71</v>
      </c>
    </row>
    <row r="111" spans="1:9" x14ac:dyDescent="0.25">
      <c r="C111" s="154">
        <f>C110+1</f>
        <v>46035</v>
      </c>
      <c r="D111" s="146" t="s">
        <v>29</v>
      </c>
      <c r="E111" s="146" t="s">
        <v>16</v>
      </c>
      <c r="F111" s="132" t="s">
        <v>7</v>
      </c>
      <c r="G111" s="132">
        <f>G107+1</f>
        <v>3</v>
      </c>
      <c r="I111" s="10">
        <f>I110+1</f>
        <v>72</v>
      </c>
    </row>
    <row r="112" spans="1:9" x14ac:dyDescent="0.25">
      <c r="C112" s="154">
        <f>C111+1</f>
        <v>46036</v>
      </c>
      <c r="D112" s="147" t="s">
        <v>31</v>
      </c>
      <c r="E112" s="147" t="s">
        <v>32</v>
      </c>
      <c r="F112" s="148" t="s">
        <v>10</v>
      </c>
      <c r="G112" s="148">
        <f>G110+1</f>
        <v>5</v>
      </c>
      <c r="I112" s="10">
        <f>I111+1</f>
        <v>73</v>
      </c>
    </row>
    <row r="113" spans="1:9" x14ac:dyDescent="0.25">
      <c r="C113" s="154">
        <f>C112+1</f>
        <v>46037</v>
      </c>
      <c r="D113" s="146" t="s">
        <v>29</v>
      </c>
      <c r="E113" s="146" t="s">
        <v>16</v>
      </c>
      <c r="F113" s="132" t="s">
        <v>7</v>
      </c>
      <c r="G113" s="132">
        <f>G111+1</f>
        <v>4</v>
      </c>
      <c r="I113" s="10">
        <f>I112+1</f>
        <v>74</v>
      </c>
    </row>
    <row r="114" spans="1:9" x14ac:dyDescent="0.25">
      <c r="C114" s="154">
        <f>C113+1</f>
        <v>46038</v>
      </c>
      <c r="D114" s="147" t="s">
        <v>31</v>
      </c>
      <c r="E114" s="147" t="s">
        <v>32</v>
      </c>
      <c r="F114" s="148" t="s">
        <v>10</v>
      </c>
      <c r="G114" s="148">
        <f>G112+1</f>
        <v>6</v>
      </c>
      <c r="I114" s="10">
        <f t="shared" ref="I114" si="17">I113+1</f>
        <v>75</v>
      </c>
    </row>
    <row r="116" spans="1:9" x14ac:dyDescent="0.25">
      <c r="A116" s="10">
        <f>A110+1</f>
        <v>20</v>
      </c>
      <c r="B116" s="10">
        <f>B110+1</f>
        <v>3</v>
      </c>
      <c r="C116" s="154">
        <f>C110+7</f>
        <v>46041</v>
      </c>
      <c r="D116" s="147" t="s">
        <v>31</v>
      </c>
      <c r="E116" s="147" t="s">
        <v>32</v>
      </c>
      <c r="F116" s="148" t="s">
        <v>10</v>
      </c>
      <c r="G116" s="148">
        <f>G114+1</f>
        <v>7</v>
      </c>
      <c r="I116" s="10">
        <f>I114+1</f>
        <v>76</v>
      </c>
    </row>
    <row r="117" spans="1:9" x14ac:dyDescent="0.25">
      <c r="C117" s="154">
        <f>C116+1</f>
        <v>46042</v>
      </c>
      <c r="D117" s="146" t="s">
        <v>29</v>
      </c>
      <c r="E117" s="146" t="s">
        <v>16</v>
      </c>
      <c r="F117" s="132" t="s">
        <v>7</v>
      </c>
      <c r="G117" s="132">
        <f>G113+1</f>
        <v>5</v>
      </c>
      <c r="I117" s="10">
        <f>I116+1</f>
        <v>77</v>
      </c>
    </row>
    <row r="118" spans="1:9" x14ac:dyDescent="0.25">
      <c r="C118" s="154">
        <f>C117+1</f>
        <v>46043</v>
      </c>
      <c r="D118" s="147" t="s">
        <v>31</v>
      </c>
      <c r="E118" s="147" t="s">
        <v>32</v>
      </c>
      <c r="F118" s="148" t="s">
        <v>10</v>
      </c>
      <c r="G118" s="148">
        <f>G116+1</f>
        <v>8</v>
      </c>
      <c r="I118" s="10">
        <f>I117+1</f>
        <v>78</v>
      </c>
    </row>
    <row r="119" spans="1:9" x14ac:dyDescent="0.25">
      <c r="C119" s="154">
        <f>C118+1</f>
        <v>46044</v>
      </c>
      <c r="D119" s="146" t="s">
        <v>29</v>
      </c>
      <c r="E119" s="146" t="s">
        <v>16</v>
      </c>
      <c r="F119" s="132" t="s">
        <v>7</v>
      </c>
      <c r="G119" s="132">
        <f>G117+1</f>
        <v>6</v>
      </c>
      <c r="I119" s="10">
        <f>I118+1</f>
        <v>79</v>
      </c>
    </row>
    <row r="120" spans="1:9" x14ac:dyDescent="0.25">
      <c r="C120" s="154">
        <f>C119+1</f>
        <v>46045</v>
      </c>
      <c r="D120" s="147" t="s">
        <v>31</v>
      </c>
      <c r="E120" s="147" t="s">
        <v>32</v>
      </c>
      <c r="F120" s="148" t="s">
        <v>10</v>
      </c>
      <c r="G120" s="148">
        <f>G118+1</f>
        <v>9</v>
      </c>
      <c r="I120" s="10">
        <f t="shared" ref="I120" si="18">I119+1</f>
        <v>80</v>
      </c>
    </row>
    <row r="122" spans="1:9" x14ac:dyDescent="0.25">
      <c r="A122" s="10">
        <f>A116+1</f>
        <v>21</v>
      </c>
      <c r="B122" s="10">
        <f>B116+1</f>
        <v>4</v>
      </c>
      <c r="C122" s="154">
        <f>C116+7</f>
        <v>46048</v>
      </c>
      <c r="D122" s="147" t="s">
        <v>31</v>
      </c>
      <c r="E122" s="147" t="s">
        <v>32</v>
      </c>
      <c r="F122" s="148" t="s">
        <v>10</v>
      </c>
      <c r="G122" s="148">
        <f>G120+1</f>
        <v>10</v>
      </c>
      <c r="I122" s="10">
        <f>I120+1</f>
        <v>81</v>
      </c>
    </row>
    <row r="123" spans="1:9" x14ac:dyDescent="0.25">
      <c r="C123" s="154">
        <f>C122+1</f>
        <v>46049</v>
      </c>
      <c r="D123" s="147" t="s">
        <v>31</v>
      </c>
      <c r="E123" s="147" t="s">
        <v>32</v>
      </c>
      <c r="F123" s="148" t="s">
        <v>10</v>
      </c>
      <c r="G123" s="148">
        <f>G122+1</f>
        <v>11</v>
      </c>
      <c r="I123" s="10">
        <f>I122+1</f>
        <v>82</v>
      </c>
    </row>
    <row r="124" spans="1:9" x14ac:dyDescent="0.25">
      <c r="C124" s="154">
        <f>C123+1</f>
        <v>46050</v>
      </c>
      <c r="D124" s="146" t="s">
        <v>29</v>
      </c>
      <c r="E124" s="146" t="s">
        <v>16</v>
      </c>
      <c r="F124" s="132" t="s">
        <v>7</v>
      </c>
      <c r="G124" s="132">
        <f>G119+1</f>
        <v>7</v>
      </c>
      <c r="H124" s="132" t="str">
        <f>F124</f>
        <v>Craig</v>
      </c>
      <c r="I124" s="10">
        <f>I123+1</f>
        <v>83</v>
      </c>
    </row>
    <row r="125" spans="1:9" x14ac:dyDescent="0.25">
      <c r="C125" s="154">
        <f>C124+1</f>
        <v>46051</v>
      </c>
      <c r="D125" s="147" t="s">
        <v>31</v>
      </c>
      <c r="E125" s="147" t="s">
        <v>32</v>
      </c>
      <c r="F125" s="148" t="s">
        <v>10</v>
      </c>
      <c r="G125" s="148">
        <f>G123+1</f>
        <v>12</v>
      </c>
      <c r="I125" s="10">
        <f>I124+1</f>
        <v>84</v>
      </c>
    </row>
    <row r="126" spans="1:9" x14ac:dyDescent="0.25">
      <c r="C126" s="154">
        <f>C125+1</f>
        <v>46052</v>
      </c>
      <c r="D126" s="147" t="s">
        <v>31</v>
      </c>
      <c r="E126" s="147" t="s">
        <v>32</v>
      </c>
      <c r="F126" s="148" t="s">
        <v>10</v>
      </c>
      <c r="G126" s="148">
        <f>G125+1</f>
        <v>13</v>
      </c>
      <c r="H126" s="174" t="str">
        <f>F126</f>
        <v>Josh</v>
      </c>
      <c r="I126" s="10">
        <f t="shared" ref="I126" si="19">I125+1</f>
        <v>85</v>
      </c>
    </row>
    <row r="128" spans="1:9" x14ac:dyDescent="0.25">
      <c r="A128" s="10">
        <f>A122+1</f>
        <v>22</v>
      </c>
      <c r="B128" s="10">
        <f>B122+1</f>
        <v>5</v>
      </c>
      <c r="C128" s="154">
        <f>C122+7</f>
        <v>46055</v>
      </c>
      <c r="D128" s="160" t="s">
        <v>23</v>
      </c>
      <c r="E128" s="160" t="s">
        <v>24</v>
      </c>
      <c r="F128" s="135" t="s">
        <v>10</v>
      </c>
      <c r="G128" s="135">
        <v>1</v>
      </c>
      <c r="I128" s="10">
        <f>I126+1</f>
        <v>86</v>
      </c>
    </row>
    <row r="129" spans="1:9" x14ac:dyDescent="0.25">
      <c r="C129" s="154">
        <f>C128+1</f>
        <v>46056</v>
      </c>
      <c r="D129" s="142" t="s">
        <v>35</v>
      </c>
      <c r="E129" s="142" t="s">
        <v>36</v>
      </c>
      <c r="F129" s="143" t="s">
        <v>7</v>
      </c>
      <c r="G129" s="143">
        <v>1</v>
      </c>
      <c r="I129" s="10">
        <f>I128+1</f>
        <v>87</v>
      </c>
    </row>
    <row r="130" spans="1:9" x14ac:dyDescent="0.25">
      <c r="C130" s="154">
        <f>C129+1</f>
        <v>46057</v>
      </c>
      <c r="D130" s="160" t="s">
        <v>23</v>
      </c>
      <c r="E130" s="160" t="s">
        <v>24</v>
      </c>
      <c r="F130" s="135" t="s">
        <v>10</v>
      </c>
      <c r="G130" s="135">
        <f>G128+1</f>
        <v>2</v>
      </c>
      <c r="I130" s="10">
        <f>I129+1</f>
        <v>88</v>
      </c>
    </row>
    <row r="131" spans="1:9" x14ac:dyDescent="0.25">
      <c r="C131" s="154">
        <f>C130+1</f>
        <v>46058</v>
      </c>
      <c r="D131" s="142" t="s">
        <v>35</v>
      </c>
      <c r="E131" s="142" t="s">
        <v>36</v>
      </c>
      <c r="F131" s="143" t="s">
        <v>7</v>
      </c>
      <c r="G131" s="143">
        <f>G129+1</f>
        <v>2</v>
      </c>
      <c r="I131" s="10">
        <f>I130+1</f>
        <v>89</v>
      </c>
    </row>
    <row r="132" spans="1:9" x14ac:dyDescent="0.25">
      <c r="C132" s="154">
        <f>C131+1</f>
        <v>46059</v>
      </c>
      <c r="D132" s="160" t="s">
        <v>23</v>
      </c>
      <c r="E132" s="160" t="s">
        <v>24</v>
      </c>
      <c r="F132" s="135" t="s">
        <v>10</v>
      </c>
      <c r="G132" s="135">
        <f>G130+1</f>
        <v>3</v>
      </c>
      <c r="I132" s="10">
        <f t="shared" ref="I132" si="20">I131+1</f>
        <v>90</v>
      </c>
    </row>
    <row r="134" spans="1:9" x14ac:dyDescent="0.25">
      <c r="A134" s="10">
        <f>A128+1</f>
        <v>23</v>
      </c>
      <c r="B134" s="10">
        <f>B128+1</f>
        <v>6</v>
      </c>
      <c r="C134" s="154">
        <f>C128+7</f>
        <v>46062</v>
      </c>
      <c r="D134" s="160" t="s">
        <v>23</v>
      </c>
      <c r="E134" s="160" t="s">
        <v>24</v>
      </c>
      <c r="F134" s="135" t="s">
        <v>10</v>
      </c>
      <c r="G134" s="135">
        <f>G132+1</f>
        <v>4</v>
      </c>
      <c r="I134" s="10">
        <f>I132+1</f>
        <v>91</v>
      </c>
    </row>
    <row r="135" spans="1:9" x14ac:dyDescent="0.25">
      <c r="C135" s="154">
        <f>C134+1</f>
        <v>46063</v>
      </c>
      <c r="D135" s="160" t="s">
        <v>23</v>
      </c>
      <c r="E135" s="160" t="s">
        <v>24</v>
      </c>
      <c r="F135" s="135" t="s">
        <v>10</v>
      </c>
      <c r="G135" s="135">
        <f>G134+1</f>
        <v>5</v>
      </c>
      <c r="I135" s="10">
        <f>I134+1</f>
        <v>92</v>
      </c>
    </row>
    <row r="136" spans="1:9" x14ac:dyDescent="0.25">
      <c r="C136" s="154">
        <f>C135+1</f>
        <v>46064</v>
      </c>
      <c r="D136" s="142" t="s">
        <v>35</v>
      </c>
      <c r="E136" s="142" t="s">
        <v>36</v>
      </c>
      <c r="F136" s="143" t="s">
        <v>7</v>
      </c>
      <c r="G136" s="143">
        <f>G131+1</f>
        <v>3</v>
      </c>
      <c r="I136" s="10">
        <f>I135+1</f>
        <v>93</v>
      </c>
    </row>
    <row r="137" spans="1:9" x14ac:dyDescent="0.25">
      <c r="C137" s="154">
        <f>C136+1</f>
        <v>46065</v>
      </c>
      <c r="D137" s="160" t="s">
        <v>23</v>
      </c>
      <c r="E137" s="160" t="s">
        <v>24</v>
      </c>
      <c r="F137" s="135" t="s">
        <v>10</v>
      </c>
      <c r="G137" s="135">
        <f>G135+1</f>
        <v>6</v>
      </c>
      <c r="I137" s="10">
        <f>I136+1</f>
        <v>94</v>
      </c>
    </row>
    <row r="138" spans="1:9" x14ac:dyDescent="0.25">
      <c r="C138" s="154">
        <f>C137+1</f>
        <v>46066</v>
      </c>
      <c r="D138" s="160" t="s">
        <v>23</v>
      </c>
      <c r="E138" s="160" t="s">
        <v>24</v>
      </c>
      <c r="F138" s="135" t="s">
        <v>10</v>
      </c>
      <c r="G138" s="135">
        <f>G137+1</f>
        <v>7</v>
      </c>
      <c r="H138" s="135" t="str">
        <f>F138</f>
        <v>Josh</v>
      </c>
      <c r="I138" s="10">
        <f t="shared" ref="I138" si="21">I137+1</f>
        <v>95</v>
      </c>
    </row>
    <row r="140" spans="1:9" x14ac:dyDescent="0.25">
      <c r="A140" s="10">
        <f>A134+1</f>
        <v>24</v>
      </c>
      <c r="B140" s="10">
        <f>B134+1</f>
        <v>7</v>
      </c>
      <c r="C140" s="154">
        <f>C134+7</f>
        <v>46069</v>
      </c>
      <c r="D140" s="4" t="s">
        <v>37</v>
      </c>
      <c r="E140" s="4"/>
      <c r="F140" s="131"/>
      <c r="G140" s="131"/>
    </row>
    <row r="141" spans="1:9" x14ac:dyDescent="0.25">
      <c r="C141" s="154">
        <f>C140+1</f>
        <v>46070</v>
      </c>
      <c r="D141" s="142" t="s">
        <v>35</v>
      </c>
      <c r="E141" s="142" t="s">
        <v>36</v>
      </c>
      <c r="F141" s="143" t="s">
        <v>7</v>
      </c>
      <c r="G141" s="143">
        <f>G136+1</f>
        <v>4</v>
      </c>
      <c r="I141" s="10">
        <f>I138+1</f>
        <v>96</v>
      </c>
    </row>
    <row r="142" spans="1:9" x14ac:dyDescent="0.25">
      <c r="C142" s="154">
        <f>C141+1</f>
        <v>46071</v>
      </c>
      <c r="D142" s="144" t="s">
        <v>27</v>
      </c>
      <c r="E142" s="144" t="s">
        <v>28</v>
      </c>
      <c r="F142" s="145" t="s">
        <v>10</v>
      </c>
      <c r="G142" s="167">
        <v>1</v>
      </c>
      <c r="I142" s="10">
        <f t="shared" ref="I142:I144" si="22">I141+1</f>
        <v>97</v>
      </c>
    </row>
    <row r="143" spans="1:9" x14ac:dyDescent="0.25">
      <c r="C143" s="154">
        <f>C142+1</f>
        <v>46072</v>
      </c>
      <c r="D143" s="142" t="s">
        <v>35</v>
      </c>
      <c r="E143" s="142" t="s">
        <v>36</v>
      </c>
      <c r="F143" s="143" t="s">
        <v>7</v>
      </c>
      <c r="G143" s="143">
        <f>G141+1</f>
        <v>5</v>
      </c>
      <c r="I143" s="10">
        <f t="shared" si="22"/>
        <v>98</v>
      </c>
    </row>
    <row r="144" spans="1:9" x14ac:dyDescent="0.25">
      <c r="C144" s="154">
        <f>C143+1</f>
        <v>46073</v>
      </c>
      <c r="D144" s="144" t="s">
        <v>27</v>
      </c>
      <c r="E144" s="144" t="s">
        <v>28</v>
      </c>
      <c r="F144" s="145" t="s">
        <v>10</v>
      </c>
      <c r="G144" s="167">
        <f>G142+1</f>
        <v>2</v>
      </c>
      <c r="I144" s="10">
        <f t="shared" si="22"/>
        <v>99</v>
      </c>
    </row>
    <row r="146" spans="1:9" x14ac:dyDescent="0.25">
      <c r="A146" s="10">
        <f>A140+1</f>
        <v>25</v>
      </c>
      <c r="B146" s="10">
        <f>B140+1</f>
        <v>8</v>
      </c>
      <c r="C146" s="154">
        <f>C140+7</f>
        <v>46076</v>
      </c>
      <c r="D146" s="144" t="s">
        <v>27</v>
      </c>
      <c r="E146" s="144" t="s">
        <v>28</v>
      </c>
      <c r="F146" s="145" t="s">
        <v>10</v>
      </c>
      <c r="G146" s="167">
        <f>G144+1</f>
        <v>3</v>
      </c>
      <c r="I146" s="10">
        <f>I144+1</f>
        <v>100</v>
      </c>
    </row>
    <row r="147" spans="1:9" x14ac:dyDescent="0.25">
      <c r="C147" s="154">
        <f>C146+1</f>
        <v>46077</v>
      </c>
      <c r="D147" s="142" t="s">
        <v>35</v>
      </c>
      <c r="E147" s="142" t="s">
        <v>36</v>
      </c>
      <c r="F147" s="143" t="s">
        <v>7</v>
      </c>
      <c r="G147" s="143">
        <f>G143+1</f>
        <v>6</v>
      </c>
      <c r="I147" s="10">
        <f>I146+1</f>
        <v>101</v>
      </c>
    </row>
    <row r="148" spans="1:9" x14ac:dyDescent="0.25">
      <c r="C148" s="154">
        <f>C147+1</f>
        <v>46078</v>
      </c>
      <c r="D148" s="144" t="s">
        <v>27</v>
      </c>
      <c r="E148" s="144" t="s">
        <v>28</v>
      </c>
      <c r="F148" s="145" t="s">
        <v>10</v>
      </c>
      <c r="G148" s="167">
        <f>G146+1</f>
        <v>4</v>
      </c>
      <c r="I148" s="10">
        <f>I147+1</f>
        <v>102</v>
      </c>
    </row>
    <row r="149" spans="1:9" x14ac:dyDescent="0.25">
      <c r="C149" s="154">
        <f>C148+1</f>
        <v>46079</v>
      </c>
      <c r="D149" s="142" t="s">
        <v>35</v>
      </c>
      <c r="E149" s="142" t="s">
        <v>36</v>
      </c>
      <c r="F149" s="143" t="s">
        <v>7</v>
      </c>
      <c r="G149" s="143">
        <f>G147+1</f>
        <v>7</v>
      </c>
      <c r="I149" s="10">
        <f>I148+1</f>
        <v>103</v>
      </c>
    </row>
    <row r="150" spans="1:9" x14ac:dyDescent="0.25">
      <c r="C150" s="154">
        <f>C149+1</f>
        <v>46080</v>
      </c>
      <c r="D150" s="144" t="s">
        <v>27</v>
      </c>
      <c r="E150" s="144" t="s">
        <v>28</v>
      </c>
      <c r="F150" s="145" t="s">
        <v>10</v>
      </c>
      <c r="G150" s="167">
        <f>G148+1</f>
        <v>5</v>
      </c>
      <c r="I150" s="10">
        <f t="shared" ref="I150" si="23">I149+1</f>
        <v>104</v>
      </c>
    </row>
    <row r="152" spans="1:9" x14ac:dyDescent="0.25">
      <c r="A152" s="10">
        <f>A146+1</f>
        <v>26</v>
      </c>
      <c r="B152" s="10">
        <f>B146+1</f>
        <v>9</v>
      </c>
      <c r="C152" s="154">
        <f>C146+7</f>
        <v>46083</v>
      </c>
      <c r="D152" s="144" t="s">
        <v>27</v>
      </c>
      <c r="E152" s="144" t="s">
        <v>28</v>
      </c>
      <c r="F152" s="145" t="s">
        <v>10</v>
      </c>
      <c r="G152" s="167">
        <f>G150+1</f>
        <v>6</v>
      </c>
      <c r="I152" s="10">
        <f>I150+1</f>
        <v>105</v>
      </c>
    </row>
    <row r="153" spans="1:9" x14ac:dyDescent="0.25">
      <c r="C153" s="154">
        <f>C152+1</f>
        <v>46084</v>
      </c>
      <c r="D153" s="142" t="s">
        <v>35</v>
      </c>
      <c r="E153" s="142" t="s">
        <v>36</v>
      </c>
      <c r="F153" s="143" t="s">
        <v>7</v>
      </c>
      <c r="G153" s="143">
        <f>G149+1</f>
        <v>8</v>
      </c>
      <c r="I153" s="10">
        <f>I152+1</f>
        <v>106</v>
      </c>
    </row>
    <row r="154" spans="1:9" x14ac:dyDescent="0.25">
      <c r="C154" s="154">
        <f>C153+1</f>
        <v>46085</v>
      </c>
      <c r="D154" s="144" t="s">
        <v>27</v>
      </c>
      <c r="E154" s="144" t="s">
        <v>28</v>
      </c>
      <c r="F154" s="145" t="s">
        <v>10</v>
      </c>
      <c r="G154" s="167">
        <f>G152+1</f>
        <v>7</v>
      </c>
      <c r="H154" s="167" t="str">
        <f>F154</f>
        <v>Josh</v>
      </c>
      <c r="I154" s="10">
        <f>I153+1</f>
        <v>107</v>
      </c>
    </row>
    <row r="155" spans="1:9" x14ac:dyDescent="0.25">
      <c r="C155" s="154">
        <f>C154+1</f>
        <v>46086</v>
      </c>
      <c r="D155" s="142" t="s">
        <v>35</v>
      </c>
      <c r="E155" s="142" t="s">
        <v>36</v>
      </c>
      <c r="F155" s="143" t="s">
        <v>7</v>
      </c>
      <c r="G155" s="143">
        <f>G153+1</f>
        <v>9</v>
      </c>
      <c r="I155" s="10">
        <f>I154+1</f>
        <v>108</v>
      </c>
    </row>
    <row r="156" spans="1:9" x14ac:dyDescent="0.25">
      <c r="C156" s="154">
        <f>C155+1</f>
        <v>46087</v>
      </c>
      <c r="D156" s="133" t="s">
        <v>33</v>
      </c>
      <c r="E156" s="133" t="s">
        <v>34</v>
      </c>
      <c r="F156" s="134" t="s">
        <v>10</v>
      </c>
      <c r="G156" s="134">
        <v>1</v>
      </c>
      <c r="I156" s="10">
        <f t="shared" ref="I156" si="24">I155+1</f>
        <v>109</v>
      </c>
    </row>
    <row r="158" spans="1:9" x14ac:dyDescent="0.25">
      <c r="A158" s="10">
        <f>A152+1</f>
        <v>27</v>
      </c>
      <c r="B158" s="10">
        <f>B152+1</f>
        <v>10</v>
      </c>
      <c r="C158" s="154">
        <f>C152+7</f>
        <v>46090</v>
      </c>
      <c r="D158" s="133" t="s">
        <v>33</v>
      </c>
      <c r="E158" s="133" t="s">
        <v>34</v>
      </c>
      <c r="F158" s="134" t="s">
        <v>10</v>
      </c>
      <c r="G158" s="134">
        <f>G156+1</f>
        <v>2</v>
      </c>
      <c r="I158" s="10">
        <f>I156+1</f>
        <v>110</v>
      </c>
    </row>
    <row r="159" spans="1:9" x14ac:dyDescent="0.25">
      <c r="C159" s="154">
        <f>C158+1</f>
        <v>46091</v>
      </c>
      <c r="D159" s="142" t="s">
        <v>35</v>
      </c>
      <c r="E159" s="142" t="s">
        <v>36</v>
      </c>
      <c r="F159" s="143" t="s">
        <v>7</v>
      </c>
      <c r="G159" s="143">
        <f>G155+1</f>
        <v>10</v>
      </c>
      <c r="H159" s="143" t="str">
        <f>F159</f>
        <v>Craig</v>
      </c>
      <c r="I159" s="10">
        <f>I158+1</f>
        <v>111</v>
      </c>
    </row>
    <row r="160" spans="1:9" x14ac:dyDescent="0.25">
      <c r="C160" s="154">
        <f>C159+1</f>
        <v>46092</v>
      </c>
      <c r="D160" s="133" t="s">
        <v>33</v>
      </c>
      <c r="E160" s="133" t="s">
        <v>34</v>
      </c>
      <c r="F160" s="134" t="s">
        <v>10</v>
      </c>
      <c r="G160" s="134">
        <f>G158+1</f>
        <v>3</v>
      </c>
      <c r="I160" s="10">
        <f>I159+1</f>
        <v>112</v>
      </c>
    </row>
    <row r="161" spans="1:12" x14ac:dyDescent="0.25">
      <c r="C161" s="154">
        <f>C160+1</f>
        <v>46093</v>
      </c>
      <c r="D161" s="126" t="s">
        <v>41</v>
      </c>
      <c r="E161" s="126" t="s">
        <v>42</v>
      </c>
      <c r="F161" s="125" t="s">
        <v>4</v>
      </c>
      <c r="G161" s="125">
        <v>1</v>
      </c>
      <c r="H161" s="173"/>
      <c r="I161" s="10">
        <f>I160+1</f>
        <v>113</v>
      </c>
    </row>
    <row r="162" spans="1:12" x14ac:dyDescent="0.25">
      <c r="C162" s="154">
        <f>C161+1</f>
        <v>46094</v>
      </c>
      <c r="D162" s="133" t="s">
        <v>33</v>
      </c>
      <c r="E162" s="133" t="s">
        <v>34</v>
      </c>
      <c r="F162" s="134" t="s">
        <v>10</v>
      </c>
      <c r="G162" s="134">
        <f>G160+1</f>
        <v>4</v>
      </c>
      <c r="H162" s="173"/>
      <c r="I162" s="10">
        <f t="shared" ref="I162" si="25">I161+1</f>
        <v>114</v>
      </c>
    </row>
    <row r="163" spans="1:12" x14ac:dyDescent="0.25">
      <c r="H163" s="173"/>
    </row>
    <row r="164" spans="1:12" x14ac:dyDescent="0.25">
      <c r="A164" s="10">
        <f>A158+1</f>
        <v>28</v>
      </c>
      <c r="B164" s="10">
        <f>B158+1</f>
        <v>11</v>
      </c>
      <c r="C164" s="154">
        <f>C158+7</f>
        <v>46097</v>
      </c>
      <c r="D164" s="3" t="s">
        <v>40</v>
      </c>
      <c r="E164" s="3"/>
      <c r="F164" s="150"/>
      <c r="G164" s="150"/>
      <c r="H164" s="173"/>
    </row>
    <row r="165" spans="1:12" x14ac:dyDescent="0.25">
      <c r="C165" s="154">
        <f>C164+1</f>
        <v>46098</v>
      </c>
      <c r="D165" s="3" t="s">
        <v>40</v>
      </c>
      <c r="E165" s="3"/>
      <c r="F165" s="150"/>
      <c r="G165" s="150"/>
      <c r="H165" s="173"/>
    </row>
    <row r="166" spans="1:12" x14ac:dyDescent="0.25">
      <c r="C166" s="154">
        <f>C165+1</f>
        <v>46099</v>
      </c>
      <c r="D166" s="3" t="s">
        <v>40</v>
      </c>
      <c r="E166" s="3"/>
      <c r="F166" s="150"/>
      <c r="G166" s="150"/>
    </row>
    <row r="167" spans="1:12" x14ac:dyDescent="0.25">
      <c r="C167" s="154">
        <f>C166+1</f>
        <v>46100</v>
      </c>
      <c r="D167" s="3" t="s">
        <v>40</v>
      </c>
      <c r="E167" s="3"/>
      <c r="F167" s="150"/>
      <c r="G167" s="150"/>
    </row>
    <row r="168" spans="1:12" x14ac:dyDescent="0.25">
      <c r="C168" s="154">
        <f>C167+1</f>
        <v>46101</v>
      </c>
      <c r="D168" s="3" t="s">
        <v>40</v>
      </c>
      <c r="E168" s="3"/>
      <c r="F168" s="150"/>
      <c r="G168" s="150"/>
    </row>
    <row r="170" spans="1:12" x14ac:dyDescent="0.25">
      <c r="A170" s="10">
        <f>A164+1</f>
        <v>29</v>
      </c>
      <c r="B170" s="10">
        <f>B164+1</f>
        <v>12</v>
      </c>
      <c r="C170" s="154">
        <f>C164+7</f>
        <v>46104</v>
      </c>
      <c r="D170" s="133" t="s">
        <v>33</v>
      </c>
      <c r="E170" s="133" t="s">
        <v>34</v>
      </c>
      <c r="F170" s="134" t="s">
        <v>10</v>
      </c>
      <c r="G170" s="134">
        <f>G162+1</f>
        <v>5</v>
      </c>
      <c r="I170" s="10">
        <f>I162+1</f>
        <v>115</v>
      </c>
    </row>
    <row r="171" spans="1:12" x14ac:dyDescent="0.25">
      <c r="C171" s="154">
        <f>C170+1</f>
        <v>46105</v>
      </c>
      <c r="D171" s="133" t="s">
        <v>33</v>
      </c>
      <c r="E171" s="133" t="s">
        <v>34</v>
      </c>
      <c r="F171" s="134" t="s">
        <v>10</v>
      </c>
      <c r="G171" s="134">
        <f>G170+1</f>
        <v>6</v>
      </c>
      <c r="I171" s="10">
        <f>I170+1</f>
        <v>116</v>
      </c>
    </row>
    <row r="172" spans="1:12" x14ac:dyDescent="0.25">
      <c r="C172" s="154">
        <f>C171+1</f>
        <v>46106</v>
      </c>
      <c r="D172" s="156"/>
      <c r="E172" s="156" t="s">
        <v>112</v>
      </c>
      <c r="F172" s="159"/>
      <c r="G172" s="159"/>
    </row>
    <row r="173" spans="1:12" x14ac:dyDescent="0.25">
      <c r="C173" s="154">
        <f>C172+1</f>
        <v>46107</v>
      </c>
      <c r="D173" s="133" t="s">
        <v>33</v>
      </c>
      <c r="E173" s="133" t="s">
        <v>34</v>
      </c>
      <c r="F173" s="134" t="s">
        <v>10</v>
      </c>
      <c r="G173" s="134">
        <f>G171+1</f>
        <v>7</v>
      </c>
      <c r="I173" s="10">
        <f>I171+1</f>
        <v>117</v>
      </c>
    </row>
    <row r="174" spans="1:12" x14ac:dyDescent="0.25">
      <c r="C174" s="154">
        <f>C173+1</f>
        <v>46108</v>
      </c>
      <c r="D174" s="133" t="s">
        <v>33</v>
      </c>
      <c r="E174" s="133" t="s">
        <v>34</v>
      </c>
      <c r="F174" s="134" t="s">
        <v>10</v>
      </c>
      <c r="G174" s="134">
        <f>G173+1</f>
        <v>8</v>
      </c>
      <c r="I174" s="10">
        <f t="shared" ref="I174" si="26">I173+1</f>
        <v>118</v>
      </c>
    </row>
    <row r="175" spans="1:12" x14ac:dyDescent="0.25">
      <c r="I175" s="152"/>
      <c r="J175" s="152"/>
      <c r="K175" s="74"/>
      <c r="L175" s="74"/>
    </row>
    <row r="176" spans="1:12" x14ac:dyDescent="0.25">
      <c r="A176" s="10">
        <f>A170+1</f>
        <v>30</v>
      </c>
      <c r="B176" s="10">
        <f>B170+1</f>
        <v>13</v>
      </c>
      <c r="C176" s="154">
        <f>C170+7</f>
        <v>46111</v>
      </c>
      <c r="D176" s="133" t="s">
        <v>33</v>
      </c>
      <c r="E176" s="133" t="s">
        <v>34</v>
      </c>
      <c r="F176" s="134" t="s">
        <v>10</v>
      </c>
      <c r="G176" s="134">
        <f>G174+1</f>
        <v>9</v>
      </c>
      <c r="I176" s="10">
        <f>I174+1</f>
        <v>119</v>
      </c>
    </row>
    <row r="177" spans="1:9" x14ac:dyDescent="0.25">
      <c r="C177" s="154">
        <f>C176+1</f>
        <v>46112</v>
      </c>
      <c r="D177" s="133" t="s">
        <v>33</v>
      </c>
      <c r="E177" s="133" t="s">
        <v>34</v>
      </c>
      <c r="F177" s="134" t="s">
        <v>10</v>
      </c>
      <c r="G177" s="134">
        <f>G176+1</f>
        <v>10</v>
      </c>
      <c r="H177" s="134" t="str">
        <f>F177</f>
        <v>Josh</v>
      </c>
      <c r="I177" s="10">
        <f>I176+1</f>
        <v>120</v>
      </c>
    </row>
    <row r="178" spans="1:9" x14ac:dyDescent="0.25">
      <c r="C178" s="154">
        <f>C177+1</f>
        <v>46113</v>
      </c>
      <c r="D178" s="126" t="s">
        <v>41</v>
      </c>
      <c r="E178" s="126" t="s">
        <v>42</v>
      </c>
      <c r="F178" s="125" t="s">
        <v>4</v>
      </c>
      <c r="G178" s="125">
        <f>G161+1</f>
        <v>2</v>
      </c>
      <c r="I178" s="10">
        <f>I177+1</f>
        <v>121</v>
      </c>
    </row>
    <row r="179" spans="1:9" x14ac:dyDescent="0.25">
      <c r="C179" s="154">
        <f>C178+1</f>
        <v>46114</v>
      </c>
      <c r="D179" s="6" t="s">
        <v>38</v>
      </c>
      <c r="E179" s="6" t="s">
        <v>39</v>
      </c>
      <c r="F179" s="149" t="s">
        <v>10</v>
      </c>
      <c r="G179" s="149">
        <v>1</v>
      </c>
      <c r="I179" s="10">
        <f>I178+1</f>
        <v>122</v>
      </c>
    </row>
    <row r="180" spans="1:9" x14ac:dyDescent="0.25">
      <c r="C180" s="154">
        <f>C179+1</f>
        <v>46115</v>
      </c>
      <c r="D180" s="4" t="s">
        <v>43</v>
      </c>
      <c r="E180" s="1"/>
      <c r="F180" s="131"/>
      <c r="G180" s="131"/>
    </row>
    <row r="182" spans="1:9" x14ac:dyDescent="0.25">
      <c r="A182" s="10">
        <f>A176+1</f>
        <v>31</v>
      </c>
      <c r="B182" s="10">
        <f>B176+1</f>
        <v>14</v>
      </c>
      <c r="C182" s="154">
        <f>C176+7</f>
        <v>46118</v>
      </c>
      <c r="D182" s="4" t="s">
        <v>44</v>
      </c>
      <c r="E182" s="1"/>
      <c r="F182" s="131"/>
      <c r="G182" s="131"/>
    </row>
    <row r="183" spans="1:9" x14ac:dyDescent="0.25">
      <c r="C183" s="154">
        <f>C182+1</f>
        <v>46119</v>
      </c>
      <c r="D183" s="6" t="s">
        <v>38</v>
      </c>
      <c r="E183" s="6" t="s">
        <v>39</v>
      </c>
      <c r="F183" s="149" t="s">
        <v>10</v>
      </c>
      <c r="G183" s="149">
        <f>G179+1</f>
        <v>2</v>
      </c>
      <c r="I183" s="10">
        <f>I179+1</f>
        <v>123</v>
      </c>
    </row>
    <row r="184" spans="1:9" x14ac:dyDescent="0.25">
      <c r="C184" s="154">
        <f>C183+1</f>
        <v>46120</v>
      </c>
      <c r="D184" s="6" t="s">
        <v>38</v>
      </c>
      <c r="E184" s="6" t="s">
        <v>39</v>
      </c>
      <c r="F184" s="149" t="s">
        <v>10</v>
      </c>
      <c r="G184" s="149">
        <f>G183+1</f>
        <v>3</v>
      </c>
      <c r="I184" s="10">
        <f>I183+1</f>
        <v>124</v>
      </c>
    </row>
    <row r="185" spans="1:9" x14ac:dyDescent="0.25">
      <c r="C185" s="154">
        <f>C184+1</f>
        <v>46121</v>
      </c>
      <c r="D185" s="126" t="s">
        <v>41</v>
      </c>
      <c r="E185" s="126" t="s">
        <v>42</v>
      </c>
      <c r="F185" s="125" t="s">
        <v>140</v>
      </c>
      <c r="G185" s="125">
        <f>G178+1</f>
        <v>3</v>
      </c>
      <c r="H185" s="125" t="str">
        <f>F185</f>
        <v>M &amp; C</v>
      </c>
      <c r="I185" s="10">
        <f>I184+1</f>
        <v>125</v>
      </c>
    </row>
    <row r="186" spans="1:9" x14ac:dyDescent="0.25">
      <c r="C186" s="154">
        <f>C185+1</f>
        <v>46122</v>
      </c>
      <c r="D186" s="6" t="s">
        <v>38</v>
      </c>
      <c r="E186" s="6" t="s">
        <v>39</v>
      </c>
      <c r="F186" s="149" t="s">
        <v>10</v>
      </c>
      <c r="G186" s="149">
        <f>G184+1</f>
        <v>4</v>
      </c>
      <c r="H186" s="149" t="str">
        <f>F186</f>
        <v>Josh</v>
      </c>
      <c r="I186" s="10">
        <f t="shared" ref="I186" si="27">I185+1</f>
        <v>126</v>
      </c>
    </row>
    <row r="188" spans="1:9" x14ac:dyDescent="0.25">
      <c r="A188" s="10">
        <f>A182+1</f>
        <v>32</v>
      </c>
      <c r="B188" s="10">
        <f>B182+1</f>
        <v>15</v>
      </c>
      <c r="C188" s="154">
        <f>C182+7</f>
        <v>46125</v>
      </c>
      <c r="D188" s="8" t="s">
        <v>45</v>
      </c>
      <c r="E188" s="8" t="s">
        <v>46</v>
      </c>
      <c r="F188" s="151" t="s">
        <v>113</v>
      </c>
      <c r="G188" s="151">
        <v>1</v>
      </c>
      <c r="H188" s="74"/>
      <c r="I188" s="10">
        <f>I186+1</f>
        <v>127</v>
      </c>
    </row>
    <row r="189" spans="1:9" x14ac:dyDescent="0.25">
      <c r="C189" s="154">
        <f>C188+1</f>
        <v>46126</v>
      </c>
      <c r="D189" s="8" t="s">
        <v>45</v>
      </c>
      <c r="E189" s="8" t="s">
        <v>46</v>
      </c>
      <c r="F189" s="151" t="s">
        <v>113</v>
      </c>
      <c r="G189" s="151">
        <f>G188+1</f>
        <v>2</v>
      </c>
      <c r="H189" s="74"/>
      <c r="I189" s="10">
        <f>I188+1</f>
        <v>128</v>
      </c>
    </row>
    <row r="190" spans="1:9" x14ac:dyDescent="0.25">
      <c r="C190" s="154">
        <f>C189+1</f>
        <v>46127</v>
      </c>
      <c r="D190" s="8" t="s">
        <v>45</v>
      </c>
      <c r="E190" s="8" t="s">
        <v>46</v>
      </c>
      <c r="F190" s="151" t="s">
        <v>113</v>
      </c>
      <c r="G190" s="151">
        <f>G189+1</f>
        <v>3</v>
      </c>
      <c r="H190" s="74"/>
      <c r="I190" s="10">
        <f>I189+1</f>
        <v>129</v>
      </c>
    </row>
    <row r="191" spans="1:9" x14ac:dyDescent="0.25">
      <c r="C191" s="154">
        <f>C190+1</f>
        <v>46128</v>
      </c>
      <c r="D191" s="8" t="s">
        <v>45</v>
      </c>
      <c r="E191" s="8" t="s">
        <v>46</v>
      </c>
      <c r="F191" s="151" t="s">
        <v>113</v>
      </c>
      <c r="G191" s="151">
        <f>G190+1</f>
        <v>4</v>
      </c>
      <c r="H191" s="74"/>
      <c r="I191" s="10">
        <f>I190+1</f>
        <v>130</v>
      </c>
    </row>
    <row r="192" spans="1:9" x14ac:dyDescent="0.25">
      <c r="C192" s="154">
        <f>C191+1</f>
        <v>46129</v>
      </c>
      <c r="D192" s="8" t="s">
        <v>45</v>
      </c>
      <c r="E192" s="8" t="s">
        <v>46</v>
      </c>
      <c r="F192" s="151" t="s">
        <v>113</v>
      </c>
      <c r="G192" s="151">
        <f>G191+1</f>
        <v>5</v>
      </c>
      <c r="H192" s="74"/>
      <c r="I192" s="10">
        <f t="shared" ref="I192" si="28">I191+1</f>
        <v>131</v>
      </c>
    </row>
    <row r="193" spans="1:9" x14ac:dyDescent="0.25">
      <c r="F193" s="74"/>
      <c r="H193" s="74"/>
    </row>
    <row r="194" spans="1:9" x14ac:dyDescent="0.25">
      <c r="A194" s="10">
        <f>A188+1</f>
        <v>33</v>
      </c>
      <c r="B194" s="10">
        <f>B188+1</f>
        <v>16</v>
      </c>
      <c r="C194" s="154">
        <f>C188+7</f>
        <v>46132</v>
      </c>
      <c r="D194" s="8" t="s">
        <v>45</v>
      </c>
      <c r="E194" s="8" t="s">
        <v>46</v>
      </c>
      <c r="F194" s="151" t="s">
        <v>113</v>
      </c>
      <c r="G194" s="151">
        <f>G192+1</f>
        <v>6</v>
      </c>
      <c r="H194" s="74"/>
      <c r="I194" s="10">
        <f>I192+1</f>
        <v>132</v>
      </c>
    </row>
    <row r="195" spans="1:9" x14ac:dyDescent="0.25">
      <c r="C195" s="154">
        <f>C194+1</f>
        <v>46133</v>
      </c>
      <c r="D195" s="8" t="s">
        <v>45</v>
      </c>
      <c r="E195" s="8" t="s">
        <v>46</v>
      </c>
      <c r="F195" s="151" t="s">
        <v>113</v>
      </c>
      <c r="G195" s="151">
        <f>G194+1</f>
        <v>7</v>
      </c>
      <c r="H195" s="74"/>
      <c r="I195" s="10">
        <f>I194+1</f>
        <v>133</v>
      </c>
    </row>
    <row r="196" spans="1:9" x14ac:dyDescent="0.25">
      <c r="C196" s="154">
        <f>C195+1</f>
        <v>46134</v>
      </c>
      <c r="D196" s="8" t="s">
        <v>45</v>
      </c>
      <c r="E196" s="8" t="s">
        <v>46</v>
      </c>
      <c r="F196" s="151" t="s">
        <v>113</v>
      </c>
      <c r="G196" s="151">
        <f t="shared" ref="G196:G210" si="29">G195+1</f>
        <v>8</v>
      </c>
      <c r="H196" s="74"/>
      <c r="I196" s="10">
        <f>I195+1</f>
        <v>134</v>
      </c>
    </row>
    <row r="197" spans="1:9" x14ac:dyDescent="0.25">
      <c r="C197" s="154">
        <f>C196+1</f>
        <v>46135</v>
      </c>
      <c r="D197" s="8" t="s">
        <v>45</v>
      </c>
      <c r="E197" s="8" t="s">
        <v>46</v>
      </c>
      <c r="F197" s="151" t="s">
        <v>113</v>
      </c>
      <c r="G197" s="151">
        <f t="shared" si="29"/>
        <v>9</v>
      </c>
      <c r="H197" s="74"/>
      <c r="I197" s="10">
        <f>I196+1</f>
        <v>135</v>
      </c>
    </row>
    <row r="198" spans="1:9" x14ac:dyDescent="0.25">
      <c r="C198" s="154">
        <f>C197+1</f>
        <v>46136</v>
      </c>
      <c r="D198" s="8" t="s">
        <v>45</v>
      </c>
      <c r="E198" s="8" t="s">
        <v>46</v>
      </c>
      <c r="F198" s="151" t="s">
        <v>113</v>
      </c>
      <c r="G198" s="151">
        <f t="shared" si="29"/>
        <v>10</v>
      </c>
      <c r="H198" s="74"/>
      <c r="I198" s="10">
        <f t="shared" ref="I198" si="30">I197+1</f>
        <v>136</v>
      </c>
    </row>
    <row r="199" spans="1:9" x14ac:dyDescent="0.25">
      <c r="F199" s="74"/>
      <c r="G199" s="74">
        <f t="shared" si="29"/>
        <v>11</v>
      </c>
      <c r="H199" s="74"/>
    </row>
    <row r="200" spans="1:9" x14ac:dyDescent="0.25">
      <c r="A200" s="10">
        <f>A194+1</f>
        <v>34</v>
      </c>
      <c r="B200" s="10">
        <f>B194+1</f>
        <v>17</v>
      </c>
      <c r="C200" s="154">
        <f>C194+7</f>
        <v>46139</v>
      </c>
      <c r="D200" s="8" t="s">
        <v>45</v>
      </c>
      <c r="E200" s="8" t="s">
        <v>46</v>
      </c>
      <c r="F200" s="151" t="s">
        <v>113</v>
      </c>
      <c r="G200" s="151">
        <f>G198+1</f>
        <v>11</v>
      </c>
      <c r="H200" s="74"/>
      <c r="I200" s="10">
        <f>I198+1</f>
        <v>137</v>
      </c>
    </row>
    <row r="201" spans="1:9" x14ac:dyDescent="0.25">
      <c r="C201" s="154">
        <f>C200+1</f>
        <v>46140</v>
      </c>
      <c r="D201" s="8" t="s">
        <v>45</v>
      </c>
      <c r="E201" s="8" t="s">
        <v>46</v>
      </c>
      <c r="F201" s="151" t="s">
        <v>113</v>
      </c>
      <c r="G201" s="151">
        <f t="shared" si="29"/>
        <v>12</v>
      </c>
      <c r="H201" s="74"/>
      <c r="I201" s="10">
        <f>I200+1</f>
        <v>138</v>
      </c>
    </row>
    <row r="202" spans="1:9" x14ac:dyDescent="0.25">
      <c r="C202" s="154">
        <f>C201+1</f>
        <v>46141</v>
      </c>
      <c r="D202" s="8" t="s">
        <v>45</v>
      </c>
      <c r="E202" s="8" t="s">
        <v>46</v>
      </c>
      <c r="F202" s="151" t="s">
        <v>113</v>
      </c>
      <c r="G202" s="151">
        <f t="shared" si="29"/>
        <v>13</v>
      </c>
      <c r="H202" s="74"/>
      <c r="I202" s="10">
        <f>I201+1</f>
        <v>139</v>
      </c>
    </row>
    <row r="203" spans="1:9" x14ac:dyDescent="0.25">
      <c r="C203" s="154">
        <f>C202+1</f>
        <v>46142</v>
      </c>
      <c r="D203" s="8" t="s">
        <v>45</v>
      </c>
      <c r="E203" s="8" t="s">
        <v>46</v>
      </c>
      <c r="F203" s="151" t="s">
        <v>113</v>
      </c>
      <c r="G203" s="151">
        <f t="shared" si="29"/>
        <v>14</v>
      </c>
      <c r="H203" s="74"/>
      <c r="I203" s="10">
        <f>I202+1</f>
        <v>140</v>
      </c>
    </row>
    <row r="204" spans="1:9" x14ac:dyDescent="0.25">
      <c r="C204" s="154">
        <f>C203+1</f>
        <v>46143</v>
      </c>
      <c r="D204" s="8" t="s">
        <v>45</v>
      </c>
      <c r="E204" s="8" t="s">
        <v>46</v>
      </c>
      <c r="F204" s="151" t="s">
        <v>113</v>
      </c>
      <c r="G204" s="151">
        <f t="shared" si="29"/>
        <v>15</v>
      </c>
      <c r="H204" s="74"/>
      <c r="I204" s="10">
        <f t="shared" ref="I204" si="31">I203+1</f>
        <v>141</v>
      </c>
    </row>
    <row r="205" spans="1:9" x14ac:dyDescent="0.25">
      <c r="F205" s="74"/>
      <c r="G205" s="74">
        <f t="shared" si="29"/>
        <v>16</v>
      </c>
      <c r="H205" s="74"/>
    </row>
    <row r="206" spans="1:9" x14ac:dyDescent="0.25">
      <c r="A206" s="10">
        <f>A200+1</f>
        <v>35</v>
      </c>
      <c r="B206" s="10">
        <f>B200+1</f>
        <v>18</v>
      </c>
      <c r="C206" s="154">
        <f>C200+7</f>
        <v>46146</v>
      </c>
      <c r="D206" s="8" t="s">
        <v>45</v>
      </c>
      <c r="E206" s="8" t="s">
        <v>46</v>
      </c>
      <c r="F206" s="151" t="s">
        <v>113</v>
      </c>
      <c r="G206" s="151">
        <f>G204+1</f>
        <v>16</v>
      </c>
      <c r="H206" s="74"/>
      <c r="I206" s="10">
        <f>I204+1</f>
        <v>142</v>
      </c>
    </row>
    <row r="207" spans="1:9" x14ac:dyDescent="0.25">
      <c r="C207" s="154">
        <f>C206+1</f>
        <v>46147</v>
      </c>
      <c r="D207" s="8" t="s">
        <v>45</v>
      </c>
      <c r="E207" s="8" t="s">
        <v>46</v>
      </c>
      <c r="F207" s="151" t="s">
        <v>113</v>
      </c>
      <c r="G207" s="151">
        <f t="shared" si="29"/>
        <v>17</v>
      </c>
      <c r="H207" s="74"/>
      <c r="I207" s="10">
        <f>I206+1</f>
        <v>143</v>
      </c>
    </row>
    <row r="208" spans="1:9" x14ac:dyDescent="0.25">
      <c r="C208" s="154">
        <f>C207+1</f>
        <v>46148</v>
      </c>
      <c r="D208" s="8" t="s">
        <v>45</v>
      </c>
      <c r="E208" s="8" t="s">
        <v>46</v>
      </c>
      <c r="F208" s="151" t="s">
        <v>113</v>
      </c>
      <c r="G208" s="151">
        <f t="shared" si="29"/>
        <v>18</v>
      </c>
      <c r="H208" s="74"/>
      <c r="I208" s="10">
        <f>I207+1</f>
        <v>144</v>
      </c>
    </row>
    <row r="209" spans="3:9" x14ac:dyDescent="0.25">
      <c r="C209" s="154">
        <f>C208+1</f>
        <v>46149</v>
      </c>
      <c r="D209" s="8" t="s">
        <v>45</v>
      </c>
      <c r="E209" s="8" t="s">
        <v>46</v>
      </c>
      <c r="F209" s="151" t="s">
        <v>113</v>
      </c>
      <c r="G209" s="151">
        <f t="shared" si="29"/>
        <v>19</v>
      </c>
      <c r="H209" s="74"/>
      <c r="I209" s="10">
        <f>I208+1</f>
        <v>145</v>
      </c>
    </row>
    <row r="210" spans="3:9" x14ac:dyDescent="0.25">
      <c r="C210" s="154">
        <f>C209+1</f>
        <v>46150</v>
      </c>
      <c r="D210" s="8" t="s">
        <v>45</v>
      </c>
      <c r="E210" s="8" t="s">
        <v>46</v>
      </c>
      <c r="F210" s="151" t="s">
        <v>113</v>
      </c>
      <c r="G210" s="151">
        <f t="shared" si="29"/>
        <v>20</v>
      </c>
      <c r="H210" s="151" t="str">
        <f>F210</f>
        <v>C &amp; J</v>
      </c>
      <c r="I210" s="10">
        <f t="shared" ref="I210" si="32">I209+1</f>
        <v>146</v>
      </c>
    </row>
    <row r="211" spans="3:9" ht="16.5" thickBot="1" x14ac:dyDescent="0.3">
      <c r="H211" s="128">
        <f>SUM(H2:H210)</f>
        <v>65</v>
      </c>
      <c r="I211" s="170">
        <f>I210</f>
        <v>146</v>
      </c>
    </row>
    <row r="212" spans="3:9" ht="16.5" thickTop="1" x14ac:dyDescent="0.25"/>
  </sheetData>
  <conditionalFormatting sqref="J3:J90">
    <cfRule type="expression" dxfId="1" priority="1">
      <formula>J3="No"</formula>
    </cfRule>
    <cfRule type="expression" dxfId="0" priority="2">
      <formula>J3="Yes"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BF2ED-71DA-3647-8529-5E7799055077}">
  <dimension ref="A1:U30"/>
  <sheetViews>
    <sheetView zoomScale="115" zoomScaleNormal="115" workbookViewId="0"/>
  </sheetViews>
  <sheetFormatPr defaultColWidth="8.875" defaultRowHeight="15.75" x14ac:dyDescent="0.25"/>
  <cols>
    <col min="1" max="1" width="2.875" customWidth="1"/>
    <col min="2" max="2" width="3.125" customWidth="1"/>
    <col min="3" max="3" width="11.125" style="9" customWidth="1"/>
    <col min="4" max="4" width="42.5" bestFit="1" customWidth="1"/>
    <col min="5" max="5" width="10.625" style="9" bestFit="1" customWidth="1"/>
    <col min="6" max="6" width="6.875" style="9" bestFit="1" customWidth="1"/>
    <col min="7" max="7" width="4.5" style="9" bestFit="1" customWidth="1"/>
    <col min="8" max="8" width="6.375" style="9" bestFit="1" customWidth="1"/>
    <col min="9" max="9" width="15.125" style="10" hidden="1" customWidth="1"/>
    <col min="11" max="11" width="5.5" bestFit="1" customWidth="1"/>
    <col min="12" max="17" width="4.625" style="9" hidden="1" customWidth="1"/>
    <col min="18" max="18" width="1.625" hidden="1" customWidth="1"/>
    <col min="19" max="19" width="22.125" style="175" hidden="1" customWidth="1"/>
    <col min="20" max="20" width="3.875" hidden="1" customWidth="1"/>
    <col min="21" max="21" width="3.375" hidden="1" customWidth="1"/>
  </cols>
  <sheetData>
    <row r="1" spans="1:21" ht="17.25" customHeight="1" thickBot="1" x14ac:dyDescent="0.3">
      <c r="A1" t="s">
        <v>47</v>
      </c>
    </row>
    <row r="2" spans="1:21" ht="17.25" customHeight="1" x14ac:dyDescent="0.25">
      <c r="B2" s="20"/>
      <c r="C2" s="71" t="s">
        <v>48</v>
      </c>
      <c r="D2" s="237" t="s">
        <v>165</v>
      </c>
      <c r="E2" s="234"/>
      <c r="F2" s="235"/>
    </row>
    <row r="3" spans="1:21" ht="17.25" customHeight="1" thickBot="1" x14ac:dyDescent="0.3">
      <c r="B3" s="72"/>
      <c r="C3" s="73" t="s">
        <v>50</v>
      </c>
      <c r="D3" s="238" t="s">
        <v>51</v>
      </c>
      <c r="E3" s="234"/>
      <c r="F3" s="236"/>
    </row>
    <row r="4" spans="1:21" ht="9.75" customHeight="1" thickBot="1" x14ac:dyDescent="0.3">
      <c r="D4" s="11"/>
    </row>
    <row r="5" spans="1:21" s="18" customFormat="1" ht="17.25" customHeight="1" thickBot="1" x14ac:dyDescent="0.3">
      <c r="B5" s="97"/>
      <c r="C5" s="17" t="s">
        <v>54</v>
      </c>
      <c r="D5" s="98" t="s">
        <v>55</v>
      </c>
      <c r="E5" s="17" t="s">
        <v>56</v>
      </c>
      <c r="F5" s="17" t="s">
        <v>57</v>
      </c>
      <c r="G5" s="17" t="s">
        <v>58</v>
      </c>
      <c r="H5" s="17" t="s">
        <v>59</v>
      </c>
      <c r="I5" s="17" t="s">
        <v>60</v>
      </c>
      <c r="J5" s="16" t="s">
        <v>61</v>
      </c>
      <c r="L5" s="228" t="s">
        <v>7</v>
      </c>
      <c r="M5" s="229"/>
      <c r="N5" s="230" t="s">
        <v>10</v>
      </c>
      <c r="O5" s="231"/>
      <c r="P5" s="232" t="s">
        <v>4</v>
      </c>
      <c r="Q5" s="233"/>
      <c r="R5"/>
    </row>
    <row r="6" spans="1:21" s="99" customFormat="1" ht="17.25" customHeight="1" x14ac:dyDescent="0.25">
      <c r="B6" s="188"/>
      <c r="C6" s="189"/>
      <c r="D6" s="190" t="s">
        <v>1</v>
      </c>
      <c r="E6" s="189"/>
      <c r="F6" s="189">
        <v>6</v>
      </c>
      <c r="G6" s="189">
        <v>1</v>
      </c>
      <c r="H6" s="189">
        <v>0</v>
      </c>
      <c r="I6" s="189" t="s">
        <v>111</v>
      </c>
      <c r="J6" s="191" t="s">
        <v>63</v>
      </c>
      <c r="L6" s="103">
        <v>6</v>
      </c>
      <c r="M6" s="104">
        <v>1</v>
      </c>
      <c r="N6" s="105">
        <v>6</v>
      </c>
      <c r="O6" s="106">
        <v>1</v>
      </c>
      <c r="P6" s="107">
        <v>6</v>
      </c>
      <c r="Q6" s="179">
        <v>1</v>
      </c>
      <c r="R6"/>
    </row>
    <row r="7" spans="1:21" ht="17.25" customHeight="1" x14ac:dyDescent="0.25">
      <c r="A7" s="31"/>
      <c r="B7" s="94">
        <v>1</v>
      </c>
      <c r="C7" s="192" t="s">
        <v>62</v>
      </c>
      <c r="D7" s="193" t="s">
        <v>3</v>
      </c>
      <c r="E7" s="194">
        <v>49968</v>
      </c>
      <c r="F7" s="195">
        <v>12</v>
      </c>
      <c r="G7" s="195">
        <f t="shared" ref="G7:G23" si="0">F7/6</f>
        <v>2</v>
      </c>
      <c r="H7" s="195">
        <v>0</v>
      </c>
      <c r="I7" s="75" t="s">
        <v>115</v>
      </c>
      <c r="J7" s="76" t="s">
        <v>63</v>
      </c>
      <c r="K7" s="33"/>
      <c r="L7" s="83"/>
      <c r="M7" s="180"/>
      <c r="N7" s="101"/>
      <c r="O7" s="181"/>
      <c r="P7" s="102">
        <f>F7</f>
        <v>12</v>
      </c>
      <c r="Q7" s="182">
        <f>G7</f>
        <v>2</v>
      </c>
    </row>
    <row r="8" spans="1:21" ht="17.25" customHeight="1" x14ac:dyDescent="0.25">
      <c r="A8" s="31"/>
      <c r="B8" s="95">
        <f>B7+1</f>
        <v>2</v>
      </c>
      <c r="C8" s="41" t="s">
        <v>64</v>
      </c>
      <c r="D8" s="40" t="s">
        <v>42</v>
      </c>
      <c r="E8" s="77">
        <v>50006</v>
      </c>
      <c r="F8" s="42">
        <v>18</v>
      </c>
      <c r="G8" s="42">
        <f t="shared" si="0"/>
        <v>3</v>
      </c>
      <c r="H8" s="42">
        <v>0</v>
      </c>
      <c r="I8" s="78" t="s">
        <v>116</v>
      </c>
      <c r="J8" s="79" t="s">
        <v>63</v>
      </c>
      <c r="K8" s="33"/>
      <c r="L8" s="80">
        <v>6</v>
      </c>
      <c r="M8" s="64">
        <v>1</v>
      </c>
      <c r="N8" s="86"/>
      <c r="O8" s="100"/>
      <c r="P8" s="81">
        <f>F8</f>
        <v>18</v>
      </c>
      <c r="Q8" s="183">
        <f>G8</f>
        <v>3</v>
      </c>
    </row>
    <row r="9" spans="1:21" ht="17.25" customHeight="1" x14ac:dyDescent="0.25">
      <c r="A9" s="31"/>
      <c r="B9" s="69">
        <f t="shared" ref="B9:B24" si="1">B8+1</f>
        <v>3</v>
      </c>
      <c r="C9" s="22" t="s">
        <v>65</v>
      </c>
      <c r="D9" s="23" t="s">
        <v>66</v>
      </c>
      <c r="E9" s="181">
        <v>49972</v>
      </c>
      <c r="F9" s="24">
        <v>42</v>
      </c>
      <c r="G9" s="24">
        <f t="shared" si="0"/>
        <v>7</v>
      </c>
      <c r="H9" s="24">
        <v>3</v>
      </c>
      <c r="I9" s="196" t="s">
        <v>117</v>
      </c>
      <c r="J9" s="25">
        <v>0.5</v>
      </c>
      <c r="K9" s="82"/>
      <c r="L9" s="83"/>
      <c r="M9" s="180"/>
      <c r="N9" s="84">
        <f>F9</f>
        <v>42</v>
      </c>
      <c r="O9" s="85">
        <f>G9</f>
        <v>7</v>
      </c>
      <c r="P9" s="178"/>
      <c r="Q9" s="184"/>
    </row>
    <row r="10" spans="1:21" ht="17.25" customHeight="1" x14ac:dyDescent="0.25">
      <c r="A10" s="31"/>
      <c r="B10" s="63">
        <f t="shared" si="1"/>
        <v>4</v>
      </c>
      <c r="C10" s="49" t="s">
        <v>67</v>
      </c>
      <c r="D10" s="48" t="s">
        <v>12</v>
      </c>
      <c r="E10" s="64">
        <v>49973</v>
      </c>
      <c r="F10" s="50">
        <v>42</v>
      </c>
      <c r="G10" s="50">
        <f t="shared" si="0"/>
        <v>7</v>
      </c>
      <c r="H10" s="50">
        <v>3</v>
      </c>
      <c r="I10" s="65" t="s">
        <v>118</v>
      </c>
      <c r="J10" s="66">
        <v>0.5</v>
      </c>
      <c r="K10" s="19"/>
      <c r="L10" s="80">
        <f>F10</f>
        <v>42</v>
      </c>
      <c r="M10" s="64">
        <f>G10</f>
        <v>7</v>
      </c>
      <c r="N10" s="84"/>
      <c r="O10" s="85"/>
      <c r="P10" s="119"/>
      <c r="Q10" s="185"/>
    </row>
    <row r="11" spans="1:21" ht="17.25" customHeight="1" x14ac:dyDescent="0.25">
      <c r="A11" s="31"/>
      <c r="B11" s="69">
        <f t="shared" si="1"/>
        <v>5</v>
      </c>
      <c r="C11" s="22" t="s">
        <v>68</v>
      </c>
      <c r="D11" s="23" t="s">
        <v>14</v>
      </c>
      <c r="E11" s="181">
        <v>49974</v>
      </c>
      <c r="F11" s="24">
        <v>42</v>
      </c>
      <c r="G11" s="24">
        <f t="shared" si="0"/>
        <v>7</v>
      </c>
      <c r="H11" s="24">
        <v>3</v>
      </c>
      <c r="I11" s="196" t="s">
        <v>69</v>
      </c>
      <c r="J11" s="25">
        <v>0.5</v>
      </c>
      <c r="K11" s="82"/>
      <c r="L11" s="80"/>
      <c r="M11" s="64"/>
      <c r="N11" s="84">
        <f>F11</f>
        <v>42</v>
      </c>
      <c r="O11" s="85">
        <f>G11</f>
        <v>7</v>
      </c>
      <c r="P11" s="93"/>
      <c r="Q11" s="186"/>
    </row>
    <row r="12" spans="1:21" ht="17.25" customHeight="1" x14ac:dyDescent="0.25">
      <c r="A12" s="31"/>
      <c r="B12" s="63">
        <f t="shared" si="1"/>
        <v>6</v>
      </c>
      <c r="C12" s="49" t="s">
        <v>70</v>
      </c>
      <c r="D12" s="48" t="s">
        <v>71</v>
      </c>
      <c r="E12" s="64">
        <v>49975</v>
      </c>
      <c r="F12" s="50">
        <v>60</v>
      </c>
      <c r="G12" s="50">
        <f t="shared" si="0"/>
        <v>10</v>
      </c>
      <c r="H12" s="50">
        <v>4</v>
      </c>
      <c r="I12" s="65" t="s">
        <v>119</v>
      </c>
      <c r="J12" s="66">
        <v>0.5</v>
      </c>
      <c r="K12" s="19"/>
      <c r="L12" s="80">
        <f>F12</f>
        <v>60</v>
      </c>
      <c r="M12" s="64">
        <f>G12</f>
        <v>10</v>
      </c>
      <c r="N12" s="86"/>
      <c r="O12" s="87"/>
      <c r="P12" s="119"/>
      <c r="Q12" s="185"/>
    </row>
    <row r="13" spans="1:21" ht="17.25" customHeight="1" x14ac:dyDescent="0.25">
      <c r="A13" s="31"/>
      <c r="B13" s="67">
        <f t="shared" si="1"/>
        <v>7</v>
      </c>
      <c r="C13" s="54" t="s">
        <v>72</v>
      </c>
      <c r="D13" s="53" t="s">
        <v>73</v>
      </c>
      <c r="E13" s="180">
        <v>49976</v>
      </c>
      <c r="F13" s="55">
        <v>42</v>
      </c>
      <c r="G13" s="55">
        <f t="shared" si="0"/>
        <v>7</v>
      </c>
      <c r="H13" s="55">
        <v>3</v>
      </c>
      <c r="I13" s="197" t="s">
        <v>120</v>
      </c>
      <c r="J13" s="68">
        <v>0.5</v>
      </c>
      <c r="K13" s="19"/>
      <c r="L13" s="80">
        <v>42</v>
      </c>
      <c r="M13" s="64">
        <v>7</v>
      </c>
      <c r="N13" s="84"/>
      <c r="O13" s="85"/>
      <c r="P13" s="93"/>
      <c r="Q13" s="186"/>
      <c r="S13" s="177" t="s">
        <v>132</v>
      </c>
    </row>
    <row r="14" spans="1:21" ht="17.25" customHeight="1" x14ac:dyDescent="0.25">
      <c r="A14" s="31"/>
      <c r="B14" s="70">
        <f t="shared" si="1"/>
        <v>8</v>
      </c>
      <c r="C14" s="26" t="s">
        <v>74</v>
      </c>
      <c r="D14" s="21" t="s">
        <v>22</v>
      </c>
      <c r="E14" s="27">
        <v>49977</v>
      </c>
      <c r="F14" s="28">
        <v>24</v>
      </c>
      <c r="G14" s="28">
        <f t="shared" si="0"/>
        <v>4</v>
      </c>
      <c r="H14" s="28">
        <v>1.5</v>
      </c>
      <c r="I14" s="29" t="s">
        <v>121</v>
      </c>
      <c r="J14" s="30">
        <v>0.5</v>
      </c>
      <c r="K14" s="82"/>
      <c r="L14" s="83"/>
      <c r="M14" s="180"/>
      <c r="N14" s="84">
        <f t="shared" ref="N14:O17" si="2">F14</f>
        <v>24</v>
      </c>
      <c r="O14" s="85">
        <f t="shared" si="2"/>
        <v>4</v>
      </c>
      <c r="P14" s="119"/>
      <c r="Q14" s="185"/>
      <c r="S14" s="175" t="s">
        <v>134</v>
      </c>
      <c r="T14">
        <v>15</v>
      </c>
      <c r="U14" t="s">
        <v>133</v>
      </c>
    </row>
    <row r="15" spans="1:21" ht="17.25" customHeight="1" x14ac:dyDescent="0.25">
      <c r="A15" s="31"/>
      <c r="B15" s="69">
        <f t="shared" si="1"/>
        <v>9</v>
      </c>
      <c r="C15" s="22" t="s">
        <v>75</v>
      </c>
      <c r="D15" s="23" t="s">
        <v>26</v>
      </c>
      <c r="E15" s="181">
        <v>50007</v>
      </c>
      <c r="F15" s="24">
        <v>60</v>
      </c>
      <c r="G15" s="24">
        <f t="shared" si="0"/>
        <v>10</v>
      </c>
      <c r="H15" s="24">
        <v>4</v>
      </c>
      <c r="I15" s="196" t="s">
        <v>76</v>
      </c>
      <c r="J15" s="25">
        <v>0.5</v>
      </c>
      <c r="K15" s="19"/>
      <c r="L15" s="80"/>
      <c r="M15" s="64"/>
      <c r="N15" s="84">
        <f t="shared" si="2"/>
        <v>60</v>
      </c>
      <c r="O15" s="85">
        <f t="shared" si="2"/>
        <v>10</v>
      </c>
      <c r="P15" s="93"/>
      <c r="Q15" s="186"/>
      <c r="S15" s="175" t="s">
        <v>135</v>
      </c>
      <c r="T15">
        <v>35</v>
      </c>
      <c r="U15" t="s">
        <v>136</v>
      </c>
    </row>
    <row r="16" spans="1:21" ht="17.25" customHeight="1" thickBot="1" x14ac:dyDescent="0.3">
      <c r="A16" s="31"/>
      <c r="B16" s="70">
        <f t="shared" si="1"/>
        <v>10</v>
      </c>
      <c r="C16" s="26" t="s">
        <v>77</v>
      </c>
      <c r="D16" s="21" t="s">
        <v>78</v>
      </c>
      <c r="E16" s="27">
        <v>50008</v>
      </c>
      <c r="F16" s="28">
        <v>42</v>
      </c>
      <c r="G16" s="28">
        <f t="shared" si="0"/>
        <v>7</v>
      </c>
      <c r="H16" s="28">
        <v>3</v>
      </c>
      <c r="I16" s="29" t="s">
        <v>126</v>
      </c>
      <c r="J16" s="30">
        <v>0.5</v>
      </c>
      <c r="K16" s="82"/>
      <c r="L16" s="88"/>
      <c r="M16" s="89"/>
      <c r="N16" s="84">
        <f t="shared" si="2"/>
        <v>42</v>
      </c>
      <c r="O16" s="85">
        <f t="shared" si="2"/>
        <v>7</v>
      </c>
      <c r="P16" s="119"/>
      <c r="Q16" s="185"/>
      <c r="T16" s="176">
        <f>T14*T15</f>
        <v>525</v>
      </c>
      <c r="U16" s="176" t="s">
        <v>133</v>
      </c>
    </row>
    <row r="17" spans="1:21" ht="17.25" customHeight="1" thickTop="1" x14ac:dyDescent="0.25">
      <c r="A17" s="31"/>
      <c r="B17" s="69">
        <f t="shared" si="1"/>
        <v>11</v>
      </c>
      <c r="C17" s="22" t="s">
        <v>79</v>
      </c>
      <c r="D17" s="23" t="s">
        <v>24</v>
      </c>
      <c r="E17" s="181">
        <v>50004</v>
      </c>
      <c r="F17" s="24">
        <v>42</v>
      </c>
      <c r="G17" s="24">
        <f t="shared" si="0"/>
        <v>7</v>
      </c>
      <c r="H17" s="24">
        <v>3</v>
      </c>
      <c r="I17" s="196" t="s">
        <v>122</v>
      </c>
      <c r="J17" s="25">
        <v>0.5</v>
      </c>
      <c r="K17" s="82"/>
      <c r="L17" s="83"/>
      <c r="M17" s="180"/>
      <c r="N17" s="84">
        <f t="shared" si="2"/>
        <v>42</v>
      </c>
      <c r="O17" s="85">
        <f t="shared" si="2"/>
        <v>7</v>
      </c>
      <c r="P17" s="93"/>
      <c r="Q17" s="186"/>
    </row>
    <row r="18" spans="1:21" ht="17.25" customHeight="1" x14ac:dyDescent="0.25">
      <c r="A18" s="31"/>
      <c r="B18" s="63">
        <f t="shared" si="1"/>
        <v>12</v>
      </c>
      <c r="C18" s="49" t="s">
        <v>80</v>
      </c>
      <c r="D18" s="48" t="s">
        <v>20</v>
      </c>
      <c r="E18" s="64">
        <v>50005</v>
      </c>
      <c r="F18" s="50">
        <v>60</v>
      </c>
      <c r="G18" s="50">
        <f t="shared" si="0"/>
        <v>10</v>
      </c>
      <c r="H18" s="50">
        <v>4</v>
      </c>
      <c r="I18" s="65" t="s">
        <v>123</v>
      </c>
      <c r="J18" s="66">
        <v>0.5</v>
      </c>
      <c r="K18" s="19"/>
      <c r="L18" s="80">
        <f t="shared" ref="L18:M20" si="3">F18</f>
        <v>60</v>
      </c>
      <c r="M18" s="64">
        <f t="shared" si="3"/>
        <v>10</v>
      </c>
      <c r="N18" s="84"/>
      <c r="O18" s="85"/>
      <c r="P18" s="119"/>
      <c r="Q18" s="185"/>
      <c r="S18" s="177" t="s">
        <v>7</v>
      </c>
    </row>
    <row r="19" spans="1:21" ht="17.25" customHeight="1" x14ac:dyDescent="0.25">
      <c r="A19" s="31"/>
      <c r="B19" s="67">
        <f t="shared" si="1"/>
        <v>13</v>
      </c>
      <c r="C19" s="54" t="s">
        <v>81</v>
      </c>
      <c r="D19" s="53" t="s">
        <v>36</v>
      </c>
      <c r="E19" s="180">
        <v>50009</v>
      </c>
      <c r="F19" s="55">
        <v>60</v>
      </c>
      <c r="G19" s="55">
        <f t="shared" si="0"/>
        <v>10</v>
      </c>
      <c r="H19" s="55">
        <v>4</v>
      </c>
      <c r="I19" s="197" t="s">
        <v>124</v>
      </c>
      <c r="J19" s="68">
        <v>0.5</v>
      </c>
      <c r="K19" s="19"/>
      <c r="L19" s="80">
        <f t="shared" si="3"/>
        <v>60</v>
      </c>
      <c r="M19" s="64">
        <f t="shared" si="3"/>
        <v>10</v>
      </c>
      <c r="N19" s="84"/>
      <c r="O19" s="85"/>
      <c r="P19" s="93"/>
      <c r="Q19" s="186"/>
      <c r="S19" s="175" t="s">
        <v>138</v>
      </c>
      <c r="T19">
        <f>L25</f>
        <v>378</v>
      </c>
      <c r="U19" t="s">
        <v>133</v>
      </c>
    </row>
    <row r="20" spans="1:21" ht="17.25" customHeight="1" x14ac:dyDescent="0.25">
      <c r="A20" s="31"/>
      <c r="B20" s="63">
        <f t="shared" si="1"/>
        <v>14</v>
      </c>
      <c r="C20" s="49" t="s">
        <v>82</v>
      </c>
      <c r="D20" s="48" t="s">
        <v>83</v>
      </c>
      <c r="E20" s="64">
        <v>50010</v>
      </c>
      <c r="F20" s="50">
        <v>42</v>
      </c>
      <c r="G20" s="50">
        <f t="shared" si="0"/>
        <v>7</v>
      </c>
      <c r="H20" s="50">
        <v>3</v>
      </c>
      <c r="I20" s="65" t="s">
        <v>125</v>
      </c>
      <c r="J20" s="66">
        <v>0.5</v>
      </c>
      <c r="K20" s="19"/>
      <c r="L20" s="80">
        <f t="shared" si="3"/>
        <v>42</v>
      </c>
      <c r="M20" s="64">
        <f t="shared" si="3"/>
        <v>7</v>
      </c>
      <c r="N20" s="84"/>
      <c r="O20" s="85"/>
      <c r="P20" s="119"/>
      <c r="Q20" s="185"/>
      <c r="S20" s="175" t="s">
        <v>137</v>
      </c>
      <c r="T20">
        <f>T16*0.3</f>
        <v>157.5</v>
      </c>
      <c r="U20" t="s">
        <v>133</v>
      </c>
    </row>
    <row r="21" spans="1:21" ht="17.25" customHeight="1" thickBot="1" x14ac:dyDescent="0.3">
      <c r="A21" s="31"/>
      <c r="B21" s="69">
        <f t="shared" si="1"/>
        <v>15</v>
      </c>
      <c r="C21" s="22" t="s">
        <v>84</v>
      </c>
      <c r="D21" s="23" t="s">
        <v>34</v>
      </c>
      <c r="E21" s="181">
        <v>50011</v>
      </c>
      <c r="F21" s="24">
        <v>60</v>
      </c>
      <c r="G21" s="24">
        <f t="shared" si="0"/>
        <v>10</v>
      </c>
      <c r="H21" s="24">
        <v>4</v>
      </c>
      <c r="I21" s="196" t="s">
        <v>127</v>
      </c>
      <c r="J21" s="25">
        <v>0.5</v>
      </c>
      <c r="K21" s="82"/>
      <c r="L21" s="90"/>
      <c r="M21" s="91"/>
      <c r="N21" s="84">
        <f>F21</f>
        <v>60</v>
      </c>
      <c r="O21" s="85">
        <f>G21</f>
        <v>10</v>
      </c>
      <c r="P21" s="93"/>
      <c r="Q21" s="186"/>
      <c r="T21" s="176">
        <f>SUM(T19:T20)</f>
        <v>535.5</v>
      </c>
      <c r="U21" s="176" t="s">
        <v>133</v>
      </c>
    </row>
    <row r="22" spans="1:21" ht="17.25" customHeight="1" thickTop="1" x14ac:dyDescent="0.25">
      <c r="A22" s="31"/>
      <c r="B22" s="70">
        <f t="shared" si="1"/>
        <v>16</v>
      </c>
      <c r="C22" s="26" t="s">
        <v>85</v>
      </c>
      <c r="D22" s="21" t="s">
        <v>39</v>
      </c>
      <c r="E22" s="27">
        <v>50012</v>
      </c>
      <c r="F22" s="28">
        <v>24</v>
      </c>
      <c r="G22" s="28">
        <f t="shared" si="0"/>
        <v>4</v>
      </c>
      <c r="H22" s="28">
        <v>1.5</v>
      </c>
      <c r="I22" s="29" t="s">
        <v>128</v>
      </c>
      <c r="J22" s="30">
        <v>0.5</v>
      </c>
      <c r="K22" s="19"/>
      <c r="L22" s="80"/>
      <c r="M22" s="64"/>
      <c r="N22" s="84">
        <f>F22</f>
        <v>24</v>
      </c>
      <c r="O22" s="85">
        <f>G22</f>
        <v>4</v>
      </c>
      <c r="P22" s="119"/>
      <c r="Q22" s="185"/>
    </row>
    <row r="23" spans="1:21" ht="17.25" customHeight="1" x14ac:dyDescent="0.25">
      <c r="A23" s="31"/>
      <c r="B23" s="69">
        <f t="shared" si="1"/>
        <v>17</v>
      </c>
      <c r="C23" s="22" t="s">
        <v>86</v>
      </c>
      <c r="D23" s="23" t="s">
        <v>32</v>
      </c>
      <c r="E23" s="27">
        <v>50013</v>
      </c>
      <c r="F23" s="24">
        <v>78</v>
      </c>
      <c r="G23" s="24">
        <f t="shared" si="0"/>
        <v>13</v>
      </c>
      <c r="H23" s="24">
        <v>5</v>
      </c>
      <c r="I23" s="196" t="s">
        <v>129</v>
      </c>
      <c r="J23" s="25">
        <v>0.5</v>
      </c>
      <c r="K23" s="82"/>
      <c r="L23" s="88"/>
      <c r="M23" s="92"/>
      <c r="N23" s="181">
        <v>78</v>
      </c>
      <c r="O23" s="181">
        <v>13</v>
      </c>
      <c r="P23" s="93"/>
      <c r="Q23" s="186"/>
      <c r="S23" s="177" t="s">
        <v>10</v>
      </c>
    </row>
    <row r="24" spans="1:21" ht="17.25" customHeight="1" thickBot="1" x14ac:dyDescent="0.3">
      <c r="A24" s="31"/>
      <c r="B24" s="198">
        <f t="shared" si="1"/>
        <v>18</v>
      </c>
      <c r="C24" s="60" t="s">
        <v>87</v>
      </c>
      <c r="D24" s="59" t="s">
        <v>88</v>
      </c>
      <c r="E24" s="199">
        <v>50014</v>
      </c>
      <c r="F24" s="61">
        <v>120</v>
      </c>
      <c r="G24" s="61">
        <v>20</v>
      </c>
      <c r="H24" s="61">
        <v>5</v>
      </c>
      <c r="I24" s="200" t="s">
        <v>130</v>
      </c>
      <c r="J24" s="201">
        <v>0.5</v>
      </c>
      <c r="K24" s="19"/>
      <c r="L24" s="202">
        <v>60</v>
      </c>
      <c r="M24" s="199">
        <v>10</v>
      </c>
      <c r="N24" s="123">
        <v>60</v>
      </c>
      <c r="O24" s="203">
        <v>10</v>
      </c>
      <c r="P24" s="204"/>
      <c r="Q24" s="187"/>
      <c r="S24" s="175" t="s">
        <v>138</v>
      </c>
      <c r="T24">
        <f>N25</f>
        <v>480</v>
      </c>
      <c r="U24" t="s">
        <v>133</v>
      </c>
    </row>
    <row r="25" spans="1:21" ht="17.25" customHeight="1" x14ac:dyDescent="0.25">
      <c r="A25" s="31"/>
      <c r="B25" s="31"/>
      <c r="C25" s="32"/>
      <c r="D25" s="96"/>
      <c r="E25" s="108" t="s">
        <v>89</v>
      </c>
      <c r="F25" s="205">
        <f>SUM(F6:F24)</f>
        <v>876</v>
      </c>
      <c r="G25" s="205">
        <f>SUM(G6:G24)</f>
        <v>146</v>
      </c>
      <c r="H25" s="205">
        <f>SUM(H6:H24)</f>
        <v>54</v>
      </c>
      <c r="I25" s="32"/>
      <c r="J25" s="33"/>
      <c r="K25" s="109" t="s">
        <v>57</v>
      </c>
      <c r="L25" s="205">
        <f>SUM(L6:L24)</f>
        <v>378</v>
      </c>
      <c r="M25" s="206"/>
      <c r="N25" s="207">
        <f>SUM(N6:N24)</f>
        <v>480</v>
      </c>
      <c r="O25" s="208"/>
      <c r="P25" s="209">
        <f>SUM(P6:P24)</f>
        <v>36</v>
      </c>
      <c r="Q25" s="216"/>
    </row>
    <row r="26" spans="1:21" ht="17.25" customHeight="1" x14ac:dyDescent="0.25">
      <c r="A26" s="31"/>
      <c r="B26" s="31"/>
      <c r="C26" s="32"/>
      <c r="D26" s="31"/>
      <c r="E26" s="32"/>
      <c r="F26" s="32"/>
      <c r="G26" s="32"/>
      <c r="H26" s="32"/>
      <c r="I26" s="33"/>
      <c r="J26" s="31"/>
      <c r="K26" s="108" t="s">
        <v>58</v>
      </c>
      <c r="L26" s="210"/>
      <c r="M26" s="211">
        <f>SUM(M6:M24)</f>
        <v>63</v>
      </c>
      <c r="N26" s="212"/>
      <c r="O26" s="213">
        <f>SUM(O6:O24)</f>
        <v>80</v>
      </c>
      <c r="P26" s="214"/>
      <c r="Q26" s="215">
        <f>SUM(Q6:Q25)</f>
        <v>6</v>
      </c>
    </row>
    <row r="27" spans="1:21" ht="17.25" customHeight="1" x14ac:dyDescent="0.25">
      <c r="D27" s="120"/>
      <c r="E27" s="121"/>
      <c r="F27" s="121"/>
      <c r="G27" s="121"/>
      <c r="H27" s="121"/>
      <c r="I27" s="122"/>
    </row>
    <row r="28" spans="1:21" ht="17.25" customHeight="1" x14ac:dyDescent="0.25"/>
    <row r="29" spans="1:21" ht="17.25" customHeight="1" x14ac:dyDescent="0.25"/>
    <row r="30" spans="1:21" ht="17.25" customHeight="1" x14ac:dyDescent="0.25"/>
  </sheetData>
  <mergeCells count="3">
    <mergeCell ref="L5:M5"/>
    <mergeCell ref="N5:O5"/>
    <mergeCell ref="P5:Q5"/>
  </mergeCells>
  <pageMargins left="0.7" right="0.7" top="0.75" bottom="0.75" header="0.3" footer="0.3"/>
  <pageSetup orientation="portrait" r:id="rId1"/>
  <ignoredErrors>
    <ignoredError sqref="C7:C2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6A581-1450-42D4-96C5-A93B66C691E6}">
  <dimension ref="B2:H26"/>
  <sheetViews>
    <sheetView workbookViewId="0"/>
  </sheetViews>
  <sheetFormatPr defaultColWidth="9" defaultRowHeight="15" x14ac:dyDescent="0.25"/>
  <cols>
    <col min="1" max="1" width="2.875" style="31" customWidth="1"/>
    <col min="2" max="2" width="11" style="31" bestFit="1" customWidth="1"/>
    <col min="3" max="3" width="42.5" style="31" bestFit="1" customWidth="1"/>
    <col min="4" max="4" width="11.125" style="32" customWidth="1"/>
    <col min="5" max="5" width="9.375" style="32" bestFit="1" customWidth="1"/>
    <col min="6" max="6" width="9" style="32"/>
    <col min="7" max="7" width="9" style="33"/>
    <col min="8" max="8" width="74" style="110" customWidth="1"/>
    <col min="9" max="9" width="8" style="31" customWidth="1"/>
    <col min="10" max="16384" width="9" style="31"/>
  </cols>
  <sheetData>
    <row r="2" spans="2:8" x14ac:dyDescent="0.25">
      <c r="B2" s="11" t="s">
        <v>48</v>
      </c>
      <c r="C2" s="31" t="s">
        <v>49</v>
      </c>
    </row>
    <row r="3" spans="2:8" x14ac:dyDescent="0.25">
      <c r="B3" s="11" t="s">
        <v>50</v>
      </c>
      <c r="C3" s="31" t="s">
        <v>51</v>
      </c>
    </row>
    <row r="4" spans="2:8" x14ac:dyDescent="0.25">
      <c r="B4" s="11" t="s">
        <v>53</v>
      </c>
      <c r="C4" s="34">
        <v>123101</v>
      </c>
    </row>
    <row r="5" spans="2:8" ht="15.75" thickBot="1" x14ac:dyDescent="0.3">
      <c r="B5" s="11"/>
      <c r="C5" s="11"/>
    </row>
    <row r="6" spans="2:8" s="12" customFormat="1" ht="15.75" thickBot="1" x14ac:dyDescent="0.3">
      <c r="B6" s="13" t="s">
        <v>90</v>
      </c>
      <c r="C6" s="15" t="s">
        <v>55</v>
      </c>
      <c r="D6" s="14" t="s">
        <v>54</v>
      </c>
      <c r="E6" s="14" t="s">
        <v>59</v>
      </c>
      <c r="F6" s="14" t="s">
        <v>57</v>
      </c>
      <c r="G6" s="17" t="s">
        <v>61</v>
      </c>
      <c r="H6" s="111" t="s">
        <v>91</v>
      </c>
    </row>
    <row r="7" spans="2:8" ht="89.25" customHeight="1" x14ac:dyDescent="0.25">
      <c r="B7" s="35" t="s">
        <v>52</v>
      </c>
      <c r="C7" s="36" t="s">
        <v>3</v>
      </c>
      <c r="D7" s="37" t="s">
        <v>62</v>
      </c>
      <c r="E7" s="38">
        <v>0</v>
      </c>
      <c r="F7" s="38">
        <v>12</v>
      </c>
      <c r="G7" s="38" t="s">
        <v>92</v>
      </c>
      <c r="H7" s="112" t="s">
        <v>93</v>
      </c>
    </row>
    <row r="8" spans="2:8" ht="105" x14ac:dyDescent="0.25">
      <c r="B8" s="39" t="s">
        <v>52</v>
      </c>
      <c r="C8" s="40" t="s">
        <v>42</v>
      </c>
      <c r="D8" s="41" t="s">
        <v>64</v>
      </c>
      <c r="E8" s="42">
        <v>0</v>
      </c>
      <c r="F8" s="42">
        <v>18</v>
      </c>
      <c r="G8" s="42" t="s">
        <v>92</v>
      </c>
      <c r="H8" s="113" t="s">
        <v>94</v>
      </c>
    </row>
    <row r="9" spans="2:8" ht="120" x14ac:dyDescent="0.25">
      <c r="B9" s="43" t="s">
        <v>52</v>
      </c>
      <c r="C9" s="21" t="s">
        <v>66</v>
      </c>
      <c r="D9" s="26" t="s">
        <v>65</v>
      </c>
      <c r="E9" s="28">
        <v>3</v>
      </c>
      <c r="F9" s="28">
        <v>42</v>
      </c>
      <c r="G9" s="44">
        <v>0.5</v>
      </c>
      <c r="H9" s="114" t="s">
        <v>95</v>
      </c>
    </row>
    <row r="10" spans="2:8" ht="150" x14ac:dyDescent="0.25">
      <c r="B10" s="47" t="s">
        <v>52</v>
      </c>
      <c r="C10" s="48" t="s">
        <v>12</v>
      </c>
      <c r="D10" s="49" t="s">
        <v>67</v>
      </c>
      <c r="E10" s="50">
        <v>3</v>
      </c>
      <c r="F10" s="50">
        <v>42</v>
      </c>
      <c r="G10" s="51">
        <v>0.5</v>
      </c>
      <c r="H10" s="115" t="s">
        <v>96</v>
      </c>
    </row>
    <row r="11" spans="2:8" ht="75" x14ac:dyDescent="0.25">
      <c r="B11" s="43" t="s">
        <v>52</v>
      </c>
      <c r="C11" s="21" t="s">
        <v>14</v>
      </c>
      <c r="D11" s="26" t="s">
        <v>68</v>
      </c>
      <c r="E11" s="28">
        <v>3</v>
      </c>
      <c r="F11" s="28">
        <v>42</v>
      </c>
      <c r="G11" s="44">
        <v>0.5</v>
      </c>
      <c r="H11" s="114" t="s">
        <v>97</v>
      </c>
    </row>
    <row r="12" spans="2:8" ht="165" x14ac:dyDescent="0.25">
      <c r="B12" s="47" t="s">
        <v>52</v>
      </c>
      <c r="C12" s="48" t="s">
        <v>71</v>
      </c>
      <c r="D12" s="49" t="s">
        <v>70</v>
      </c>
      <c r="E12" s="50">
        <v>4</v>
      </c>
      <c r="F12" s="50">
        <v>60</v>
      </c>
      <c r="G12" s="51">
        <v>0.5</v>
      </c>
      <c r="H12" s="115" t="s">
        <v>98</v>
      </c>
    </row>
    <row r="13" spans="2:8" ht="164.25" customHeight="1" x14ac:dyDescent="0.25">
      <c r="B13" s="47" t="s">
        <v>52</v>
      </c>
      <c r="C13" s="48" t="s">
        <v>73</v>
      </c>
      <c r="D13" s="49" t="s">
        <v>72</v>
      </c>
      <c r="E13" s="50">
        <v>3</v>
      </c>
      <c r="F13" s="50">
        <v>42</v>
      </c>
      <c r="G13" s="51">
        <v>0.5</v>
      </c>
      <c r="H13" s="115" t="s">
        <v>99</v>
      </c>
    </row>
    <row r="14" spans="2:8" ht="77.25" customHeight="1" x14ac:dyDescent="0.25">
      <c r="B14" s="43" t="s">
        <v>52</v>
      </c>
      <c r="C14" s="21" t="s">
        <v>22</v>
      </c>
      <c r="D14" s="26" t="s">
        <v>74</v>
      </c>
      <c r="E14" s="28">
        <v>1.5</v>
      </c>
      <c r="F14" s="28">
        <v>24</v>
      </c>
      <c r="G14" s="44">
        <v>0.5</v>
      </c>
      <c r="H14" s="114" t="s">
        <v>100</v>
      </c>
    </row>
    <row r="15" spans="2:8" ht="90" x14ac:dyDescent="0.25">
      <c r="B15" s="43" t="s">
        <v>52</v>
      </c>
      <c r="C15" s="21" t="s">
        <v>26</v>
      </c>
      <c r="D15" s="26" t="s">
        <v>75</v>
      </c>
      <c r="E15" s="28">
        <v>4</v>
      </c>
      <c r="F15" s="28">
        <v>60</v>
      </c>
      <c r="G15" s="44">
        <v>0.5</v>
      </c>
      <c r="H15" s="114" t="s">
        <v>101</v>
      </c>
    </row>
    <row r="16" spans="2:8" ht="75" customHeight="1" x14ac:dyDescent="0.25">
      <c r="B16" s="43" t="s">
        <v>52</v>
      </c>
      <c r="C16" s="21" t="s">
        <v>78</v>
      </c>
      <c r="D16" s="26" t="s">
        <v>77</v>
      </c>
      <c r="E16" s="28">
        <v>3</v>
      </c>
      <c r="F16" s="28">
        <v>42</v>
      </c>
      <c r="G16" s="44">
        <v>0.5</v>
      </c>
      <c r="H16" s="114" t="s">
        <v>102</v>
      </c>
    </row>
    <row r="17" spans="2:8" ht="60" x14ac:dyDescent="0.25">
      <c r="B17" s="45" t="s">
        <v>52</v>
      </c>
      <c r="C17" s="23" t="s">
        <v>24</v>
      </c>
      <c r="D17" s="22" t="s">
        <v>79</v>
      </c>
      <c r="E17" s="24">
        <v>3</v>
      </c>
      <c r="F17" s="24">
        <v>42</v>
      </c>
      <c r="G17" s="46">
        <v>0.5</v>
      </c>
      <c r="H17" s="116" t="s">
        <v>103</v>
      </c>
    </row>
    <row r="18" spans="2:8" ht="77.25" customHeight="1" x14ac:dyDescent="0.25">
      <c r="B18" s="47" t="s">
        <v>52</v>
      </c>
      <c r="C18" s="48" t="s">
        <v>20</v>
      </c>
      <c r="D18" s="49" t="s">
        <v>80</v>
      </c>
      <c r="E18" s="50">
        <v>4</v>
      </c>
      <c r="F18" s="50">
        <v>60</v>
      </c>
      <c r="G18" s="51">
        <v>0.5</v>
      </c>
      <c r="H18" s="115" t="s">
        <v>104</v>
      </c>
    </row>
    <row r="19" spans="2:8" ht="149.25" customHeight="1" x14ac:dyDescent="0.25">
      <c r="B19" s="52" t="s">
        <v>52</v>
      </c>
      <c r="C19" s="53" t="s">
        <v>36</v>
      </c>
      <c r="D19" s="54" t="s">
        <v>81</v>
      </c>
      <c r="E19" s="55">
        <v>4</v>
      </c>
      <c r="F19" s="55">
        <v>60</v>
      </c>
      <c r="G19" s="56">
        <v>0.5</v>
      </c>
      <c r="H19" s="117" t="s">
        <v>105</v>
      </c>
    </row>
    <row r="20" spans="2:8" ht="90" x14ac:dyDescent="0.25">
      <c r="B20" s="47" t="s">
        <v>52</v>
      </c>
      <c r="C20" s="48" t="s">
        <v>83</v>
      </c>
      <c r="D20" s="49" t="s">
        <v>82</v>
      </c>
      <c r="E20" s="50">
        <v>3</v>
      </c>
      <c r="F20" s="50">
        <v>42</v>
      </c>
      <c r="G20" s="51">
        <v>0.5</v>
      </c>
      <c r="H20" s="57" t="s">
        <v>106</v>
      </c>
    </row>
    <row r="21" spans="2:8" ht="45" x14ac:dyDescent="0.25">
      <c r="B21" s="45" t="s">
        <v>52</v>
      </c>
      <c r="C21" s="23" t="s">
        <v>34</v>
      </c>
      <c r="D21" s="22" t="s">
        <v>84</v>
      </c>
      <c r="E21" s="24">
        <v>4</v>
      </c>
      <c r="F21" s="24">
        <v>60</v>
      </c>
      <c r="G21" s="46">
        <v>0.5</v>
      </c>
      <c r="H21" s="116" t="s">
        <v>107</v>
      </c>
    </row>
    <row r="22" spans="2:8" ht="180" x14ac:dyDescent="0.25">
      <c r="B22" s="43" t="s">
        <v>52</v>
      </c>
      <c r="C22" s="21" t="s">
        <v>39</v>
      </c>
      <c r="D22" s="26" t="s">
        <v>85</v>
      </c>
      <c r="E22" s="28">
        <v>1.5</v>
      </c>
      <c r="F22" s="28">
        <v>24</v>
      </c>
      <c r="G22" s="44">
        <v>0.5</v>
      </c>
      <c r="H22" s="114" t="s">
        <v>108</v>
      </c>
    </row>
    <row r="23" spans="2:8" ht="120" x14ac:dyDescent="0.25">
      <c r="B23" s="45" t="s">
        <v>52</v>
      </c>
      <c r="C23" s="23" t="s">
        <v>32</v>
      </c>
      <c r="D23" s="22" t="s">
        <v>86</v>
      </c>
      <c r="E23" s="24">
        <v>5</v>
      </c>
      <c r="F23" s="24">
        <v>78</v>
      </c>
      <c r="G23" s="46">
        <v>0.5</v>
      </c>
      <c r="H23" s="116" t="s">
        <v>109</v>
      </c>
    </row>
    <row r="24" spans="2:8" ht="150.75" thickBot="1" x14ac:dyDescent="0.3">
      <c r="B24" s="58" t="s">
        <v>52</v>
      </c>
      <c r="C24" s="59" t="s">
        <v>88</v>
      </c>
      <c r="D24" s="60" t="s">
        <v>87</v>
      </c>
      <c r="E24" s="61">
        <v>5</v>
      </c>
      <c r="F24" s="61">
        <v>78</v>
      </c>
      <c r="G24" s="62">
        <v>0.5</v>
      </c>
      <c r="H24" s="118" t="s">
        <v>110</v>
      </c>
    </row>
    <row r="25" spans="2:8" ht="15.75" thickBot="1" x14ac:dyDescent="0.3">
      <c r="E25" s="153">
        <f>SUM(E7:E24)</f>
        <v>54</v>
      </c>
    </row>
    <row r="26" spans="2:8" ht="15.75" thickTop="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Teaching Load</vt:lpstr>
      <vt:lpstr>Course Detail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Craig Watson</cp:lastModifiedBy>
  <cp:revision/>
  <dcterms:created xsi:type="dcterms:W3CDTF">2022-10-18T17:55:05Z</dcterms:created>
  <dcterms:modified xsi:type="dcterms:W3CDTF">2025-09-05T02:22:17Z</dcterms:modified>
  <cp:category/>
  <cp:contentStatus/>
</cp:coreProperties>
</file>