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ublic\Documents\FDU\CSCI4028_6746_Python_for_ML\Assignments\Labs\Lab 6_DecisionTree_KNN_Examples\"/>
    </mc:Choice>
  </mc:AlternateContent>
  <xr:revisionPtr revIDLastSave="0" documentId="13_ncr:1_{36BD50A9-FA1C-49C9-BCDA-00BB02C68551}" xr6:coauthVersionLast="47" xr6:coauthVersionMax="47" xr10:uidLastSave="{00000000-0000-0000-0000-000000000000}"/>
  <bookViews>
    <workbookView xWindow="2415" yWindow="1440" windowWidth="25500" windowHeight="13215" activeTab="1" xr2:uid="{00000000-000D-0000-FFFF-FFFF00000000}"/>
  </bookViews>
  <sheets>
    <sheet name="Entropy" sheetId="1" r:id="rId1"/>
    <sheet name="G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L22" i="2"/>
  <c r="I17" i="2"/>
  <c r="L16" i="2"/>
  <c r="L15" i="2"/>
  <c r="L21" i="2"/>
  <c r="L6" i="2"/>
  <c r="I11" i="2" s="1"/>
  <c r="L8" i="2"/>
  <c r="L7" i="2"/>
  <c r="J14" i="1"/>
  <c r="J11" i="1"/>
  <c r="J9" i="1"/>
  <c r="I47" i="1"/>
  <c r="I34" i="1"/>
  <c r="J28" i="1"/>
  <c r="I30" i="1"/>
  <c r="I26" i="1"/>
  <c r="C51" i="1"/>
  <c r="C47" i="1"/>
  <c r="C43" i="1"/>
  <c r="C39" i="1"/>
  <c r="C35" i="1"/>
  <c r="C31" i="1"/>
  <c r="C27" i="1"/>
  <c r="C22" i="1"/>
</calcChain>
</file>

<file path=xl/sharedStrings.xml><?xml version="1.0" encoding="utf-8"?>
<sst xmlns="http://schemas.openxmlformats.org/spreadsheetml/2006/main" count="151" uniqueCount="89">
  <si>
    <t>Target</t>
  </si>
  <si>
    <t>Pred1</t>
  </si>
  <si>
    <t>Pred2</t>
  </si>
  <si>
    <t>Pred3</t>
  </si>
  <si>
    <t>Result</t>
  </si>
  <si>
    <t>Student Background</t>
  </si>
  <si>
    <t>Working Status</t>
  </si>
  <si>
    <t>P</t>
  </si>
  <si>
    <t>F</t>
  </si>
  <si>
    <t>Y</t>
  </si>
  <si>
    <t>N</t>
  </si>
  <si>
    <t>M</t>
  </si>
  <si>
    <t>C</t>
  </si>
  <si>
    <t>O</t>
  </si>
  <si>
    <t>NW</t>
  </si>
  <si>
    <t>W</t>
  </si>
  <si>
    <t>Parent</t>
  </si>
  <si>
    <t>8 P, 7 F</t>
  </si>
  <si>
    <t>-(8/15*LOG2(8/15)+7/15*LOG2(7/15))</t>
  </si>
  <si>
    <t>8/15*0.9069 + 7/15*1.0995</t>
  </si>
  <si>
    <t>3P, 6F</t>
  </si>
  <si>
    <t>5P, 1F</t>
  </si>
  <si>
    <t>-(3/9*LOG2(3/9)+6/9*LOG2(6/9))</t>
  </si>
  <si>
    <t>3/9*1.585 + 6/9*0.585</t>
  </si>
  <si>
    <t>-(5/6*LOG2(5/6)+1/6*LOG2(1/6))</t>
  </si>
  <si>
    <t>5/6*0.26303 + 1/6*2.585</t>
  </si>
  <si>
    <t>Entropy Node</t>
  </si>
  <si>
    <t>Parent (15)</t>
  </si>
  <si>
    <t>W(9)</t>
  </si>
  <si>
    <t>NW(6)</t>
  </si>
  <si>
    <t>M(7)</t>
  </si>
  <si>
    <t>4P, 3F</t>
  </si>
  <si>
    <t>-(4/7*LOG2(4/7)+3/7*LOG2(3/7))</t>
  </si>
  <si>
    <t>4/7*0.8074 + 3/7*1.2224</t>
  </si>
  <si>
    <t>C(4)</t>
  </si>
  <si>
    <t>4P, 0F</t>
  </si>
  <si>
    <t>-(4/4*LOG2(4/4)+0/4*LOG2(0/4))</t>
  </si>
  <si>
    <t>4/4*0 + 0</t>
  </si>
  <si>
    <t>O(4)</t>
  </si>
  <si>
    <t>0P, 4F</t>
  </si>
  <si>
    <t>-(0/4*LOG2(0/4)+4/4*LOG2(4/4))</t>
  </si>
  <si>
    <t xml:space="preserve">0+ 4/4*0 </t>
  </si>
  <si>
    <t>Y(8)</t>
  </si>
  <si>
    <t>5P, 3F</t>
  </si>
  <si>
    <t>-(5/8*LOG2(5/8)+3/8*LOG2(3/8))</t>
  </si>
  <si>
    <t>5/8*0.6781 + 3/8*1.415</t>
  </si>
  <si>
    <t>N(7)</t>
  </si>
  <si>
    <t>3P, 4F</t>
  </si>
  <si>
    <t>-(3/7*LOG2(3/7)+4/7*LOG2(4/7))</t>
  </si>
  <si>
    <t>3/7*1.2224 + 4/7*0.8074</t>
  </si>
  <si>
    <t>9/15*0.9183</t>
  </si>
  <si>
    <t>6/15*0.6500</t>
  </si>
  <si>
    <t>0.55098+0.26</t>
  </si>
  <si>
    <t>Info Gain</t>
  </si>
  <si>
    <t>7/15*0.9853 + 4/15*0 + 4/15*0</t>
  </si>
  <si>
    <t>8/15*0.9544 + 7/15*0.9853</t>
  </si>
  <si>
    <t>Avg Entropy (weighted avg)</t>
  </si>
  <si>
    <t xml:space="preserve">4P, 3F </t>
  </si>
  <si>
    <t>0.9853 (already calculated above)</t>
  </si>
  <si>
    <t>Average Entropy</t>
  </si>
  <si>
    <t>where j represents the number of labels or classes</t>
  </si>
  <si>
    <t>and P(i) is the ratio of that over the total num of observations</t>
  </si>
  <si>
    <t>So previous sheet (Entropy) Line 33 we have Gini for M as 1-(4/7)^2 -(3/7)^2</t>
  </si>
  <si>
    <t xml:space="preserve">Student Bkgrd Weighted avg = 0.489796*7/15 + 0*4/15+0*4/15 </t>
  </si>
  <si>
    <t>Let us calculate Gini Index for Student Background</t>
  </si>
  <si>
    <t>Online Courses</t>
  </si>
  <si>
    <t>Let us calculate Gini Index for Online courses</t>
  </si>
  <si>
    <t>So previous sheet (Entropy) Line 45 we have Gini for Y as 1-(5/8)^2 -(3/8)^2</t>
  </si>
  <si>
    <t>Let us calculate Gini Index for Working status</t>
  </si>
  <si>
    <t>So previous sheet (Entropy) Line 25  we have Gini for W as 1-(3/9)^2 -(6/9)^2</t>
  </si>
  <si>
    <t>previous sheet (Entropy) Line 29  we have Gini for NW as 1-(5/6)^2 -(1/6)^2</t>
  </si>
  <si>
    <t xml:space="preserve">Working Status Weighted avg = 0.44444*9/15 + 0.27778*6/15 </t>
  </si>
  <si>
    <t xml:space="preserve">Online Courses Weighted avg = 0.46875*8/15 + 0.489796*7/15 </t>
  </si>
  <si>
    <t>Student backgrd is the lowest Gini so that is the path! Same as for Entropy!</t>
  </si>
  <si>
    <t>New parent (M)</t>
  </si>
  <si>
    <t>Weighted Average!</t>
  </si>
  <si>
    <t>Choose Student background - but only left with M to split further , no C, no O</t>
  </si>
  <si>
    <t>Everyone from Other backgrounds fails and this is also a terminal node.</t>
  </si>
  <si>
    <t xml:space="preserve">Student Background splits the target variable into 3 groups. </t>
  </si>
  <si>
    <t>M is split into 4 Pass and 3 Fail and hence it is impure and there is some scope for further splitting to attain greater purity.</t>
  </si>
  <si>
    <t>Further need to look at the Working Status and Online Courses with new parent M.</t>
  </si>
  <si>
    <t>Now parent is Math (7) and repeat the process!</t>
  </si>
  <si>
    <t>From previous sheet Line 37 we get Gini for C as 1-(4/4)^2-(0/4)^2</t>
  </si>
  <si>
    <t>From previous sheet Line 41 we get Gini for O as 1-(0/4)^2-(4/4)^2</t>
  </si>
  <si>
    <t xml:space="preserve">we have 3 nodes. Gini formula requires us to calculate the Gini Index for each sub node. </t>
  </si>
  <si>
    <t>Then do a weighted average to calculate the overall Gini Index for the node.</t>
  </si>
  <si>
    <t>Choose the variable with highest Information gain</t>
  </si>
  <si>
    <t>Repeat for other non-terminal nodes</t>
  </si>
  <si>
    <t>So previous sheet (Entropy) Line 49 we have Gini for N as 1-(3/7)^2 -(4/7)^2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</si>
</sst>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/>
    <xf numFmtId="0" fontId="4" fillId="0" borderId="0" xfId="0" applyFont="1"/>
    <xf numFmtId="49" fontId="4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indent="4" readingOrder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</xdr:row>
      <xdr:rowOff>0</xdr:rowOff>
    </xdr:from>
    <xdr:to>
      <xdr:col>9</xdr:col>
      <xdr:colOff>152401</xdr:colOff>
      <xdr:row>2</xdr:row>
      <xdr:rowOff>205637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97F41-BEB9-F2ED-F5DE-8B5672179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1" y="190500"/>
          <a:ext cx="2895600" cy="10152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410228</xdr:colOff>
      <xdr:row>1</xdr:row>
      <xdr:rowOff>457264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6C7099-9C44-0CE3-23F9-D1389AD31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6450" y="333375"/>
          <a:ext cx="4677428" cy="457264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6</xdr:row>
      <xdr:rowOff>180975</xdr:rowOff>
    </xdr:from>
    <xdr:to>
      <xdr:col>17</xdr:col>
      <xdr:colOff>400674</xdr:colOff>
      <xdr:row>7</xdr:row>
      <xdr:rowOff>38164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39058-0E7B-E795-64B9-4044F203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3181350"/>
          <a:ext cx="4467849" cy="45726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55</xdr:row>
      <xdr:rowOff>33003</xdr:rowOff>
    </xdr:from>
    <xdr:to>
      <xdr:col>17</xdr:col>
      <xdr:colOff>42929</xdr:colOff>
      <xdr:row>61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3CCE7F-DE58-AD35-66A1-9C2BD0158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6275" y="15015828"/>
          <a:ext cx="4329179" cy="13481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476487</xdr:colOff>
      <xdr:row>3</xdr:row>
      <xdr:rowOff>57238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8E214-EFF5-4BC6-2839-8AA1C7329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95687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opLeftCell="A33" workbookViewId="0">
      <selection activeCell="K10" sqref="K10"/>
    </sheetView>
  </sheetViews>
  <sheetFormatPr defaultRowHeight="15" x14ac:dyDescent="0.25"/>
  <cols>
    <col min="1" max="1" width="13.140625" customWidth="1"/>
    <col min="2" max="2" width="10.5703125" customWidth="1"/>
    <col min="3" max="3" width="11" customWidth="1"/>
    <col min="4" max="4" width="16.140625" customWidth="1"/>
    <col min="5" max="5" width="11.85546875" customWidth="1"/>
    <col min="7" max="7" width="14.7109375" customWidth="1"/>
    <col min="8" max="8" width="13.140625" customWidth="1"/>
    <col min="9" max="9" width="13.28515625" customWidth="1"/>
    <col min="10" max="10" width="11.7109375" customWidth="1"/>
  </cols>
  <sheetData>
    <row r="1" spans="1:13" ht="26.25" x14ac:dyDescent="0.4">
      <c r="A1" s="1"/>
      <c r="B1" s="20" t="s">
        <v>0</v>
      </c>
      <c r="C1" s="20" t="s">
        <v>1</v>
      </c>
      <c r="D1" s="20" t="s">
        <v>2</v>
      </c>
      <c r="E1" s="20" t="s">
        <v>3</v>
      </c>
    </row>
    <row r="2" spans="1:13" ht="63.75" x14ac:dyDescent="0.4">
      <c r="A2" s="1"/>
      <c r="B2" s="1" t="s">
        <v>4</v>
      </c>
      <c r="C2" s="18" t="s">
        <v>65</v>
      </c>
      <c r="D2" s="19" t="s">
        <v>5</v>
      </c>
      <c r="E2" s="18" t="s">
        <v>6</v>
      </c>
    </row>
    <row r="3" spans="1:13" ht="26.25" x14ac:dyDescent="0.4">
      <c r="A3" s="1">
        <v>1</v>
      </c>
      <c r="B3" s="1" t="s">
        <v>7</v>
      </c>
      <c r="C3" s="1" t="s">
        <v>9</v>
      </c>
      <c r="D3" s="1" t="s">
        <v>11</v>
      </c>
      <c r="E3" s="1" t="s">
        <v>14</v>
      </c>
      <c r="M3" t="s">
        <v>75</v>
      </c>
    </row>
    <row r="4" spans="1:13" ht="26.25" x14ac:dyDescent="0.4">
      <c r="A4" s="1">
        <v>2</v>
      </c>
      <c r="B4" s="1" t="s">
        <v>8</v>
      </c>
      <c r="C4" s="1" t="s">
        <v>10</v>
      </c>
      <c r="D4" s="1" t="s">
        <v>11</v>
      </c>
      <c r="E4" s="1" t="s">
        <v>15</v>
      </c>
    </row>
    <row r="5" spans="1:13" ht="26.25" x14ac:dyDescent="0.4">
      <c r="A5" s="1">
        <v>3</v>
      </c>
      <c r="B5" s="1" t="s">
        <v>8</v>
      </c>
      <c r="C5" s="1" t="s">
        <v>9</v>
      </c>
      <c r="D5" s="1" t="s">
        <v>11</v>
      </c>
      <c r="E5" s="1" t="s">
        <v>15</v>
      </c>
    </row>
    <row r="6" spans="1:13" ht="26.25" x14ac:dyDescent="0.4">
      <c r="A6" s="1">
        <v>4</v>
      </c>
      <c r="B6" s="1" t="s">
        <v>7</v>
      </c>
      <c r="C6" s="1" t="s">
        <v>9</v>
      </c>
      <c r="D6" s="1" t="s">
        <v>12</v>
      </c>
      <c r="E6" s="1" t="s">
        <v>14</v>
      </c>
    </row>
    <row r="7" spans="1:13" ht="47.25" x14ac:dyDescent="0.4">
      <c r="A7" s="1">
        <v>5</v>
      </c>
      <c r="B7" s="1" t="s">
        <v>8</v>
      </c>
      <c r="C7" s="1" t="s">
        <v>10</v>
      </c>
      <c r="D7" s="1" t="s">
        <v>13</v>
      </c>
      <c r="E7" s="1" t="s">
        <v>15</v>
      </c>
      <c r="G7" s="4"/>
      <c r="H7" s="6" t="s">
        <v>26</v>
      </c>
      <c r="I7" s="6" t="s">
        <v>59</v>
      </c>
      <c r="J7" s="6" t="s">
        <v>53</v>
      </c>
    </row>
    <row r="8" spans="1:13" ht="26.25" x14ac:dyDescent="0.4">
      <c r="A8" s="1">
        <v>6</v>
      </c>
      <c r="B8" s="1" t="s">
        <v>8</v>
      </c>
      <c r="C8" s="1" t="s">
        <v>9</v>
      </c>
      <c r="D8" s="1" t="s">
        <v>13</v>
      </c>
      <c r="E8" s="1" t="s">
        <v>15</v>
      </c>
      <c r="G8" s="4" t="s">
        <v>16</v>
      </c>
      <c r="H8" s="7">
        <v>0.99680000000000002</v>
      </c>
      <c r="I8" s="5"/>
      <c r="J8" s="5"/>
    </row>
    <row r="9" spans="1:13" ht="26.25" x14ac:dyDescent="0.4">
      <c r="A9" s="1">
        <v>7</v>
      </c>
      <c r="B9" s="1" t="s">
        <v>7</v>
      </c>
      <c r="C9" s="1" t="s">
        <v>9</v>
      </c>
      <c r="D9" s="1" t="s">
        <v>11</v>
      </c>
      <c r="E9" s="1" t="s">
        <v>14</v>
      </c>
      <c r="G9" s="8" t="s">
        <v>15</v>
      </c>
      <c r="H9" s="9">
        <v>0.91830000000000001</v>
      </c>
      <c r="I9" s="26">
        <v>0.81098000000000003</v>
      </c>
      <c r="J9" s="29">
        <f>H8-I9</f>
        <v>0.18581999999999999</v>
      </c>
    </row>
    <row r="10" spans="1:13" ht="26.25" x14ac:dyDescent="0.4">
      <c r="A10" s="1">
        <v>8</v>
      </c>
      <c r="B10" s="1" t="s">
        <v>7</v>
      </c>
      <c r="C10" s="1" t="s">
        <v>9</v>
      </c>
      <c r="D10" s="1" t="s">
        <v>12</v>
      </c>
      <c r="E10" s="1" t="s">
        <v>14</v>
      </c>
      <c r="G10" s="8" t="s">
        <v>14</v>
      </c>
      <c r="H10" s="9">
        <v>0.65</v>
      </c>
      <c r="I10" s="27"/>
      <c r="J10" s="27"/>
      <c r="K10" s="23" t="s">
        <v>86</v>
      </c>
    </row>
    <row r="11" spans="1:13" ht="26.25" x14ac:dyDescent="0.4">
      <c r="A11" s="1">
        <v>9</v>
      </c>
      <c r="B11" s="1" t="s">
        <v>7</v>
      </c>
      <c r="C11" s="1" t="s">
        <v>10</v>
      </c>
      <c r="D11" s="1" t="s">
        <v>11</v>
      </c>
      <c r="E11" s="1" t="s">
        <v>15</v>
      </c>
      <c r="G11" s="10" t="s">
        <v>11</v>
      </c>
      <c r="H11" s="11">
        <v>0.98519999999999996</v>
      </c>
      <c r="I11" s="26">
        <v>0.45979999999999999</v>
      </c>
      <c r="J11" s="30">
        <f>H8-I11</f>
        <v>0.53700000000000003</v>
      </c>
      <c r="K11" s="23" t="s">
        <v>87</v>
      </c>
    </row>
    <row r="12" spans="1:13" ht="26.25" x14ac:dyDescent="0.4">
      <c r="A12" s="1">
        <v>10</v>
      </c>
      <c r="B12" s="1" t="s">
        <v>7</v>
      </c>
      <c r="C12" s="1" t="s">
        <v>10</v>
      </c>
      <c r="D12" s="1" t="s">
        <v>12</v>
      </c>
      <c r="E12" s="1" t="s">
        <v>15</v>
      </c>
      <c r="G12" s="10" t="s">
        <v>12</v>
      </c>
      <c r="H12" s="11">
        <v>0</v>
      </c>
      <c r="I12" s="28"/>
      <c r="J12" s="31"/>
      <c r="K12" t="s">
        <v>76</v>
      </c>
    </row>
    <row r="13" spans="1:13" ht="26.25" x14ac:dyDescent="0.4">
      <c r="A13" s="1">
        <v>11</v>
      </c>
      <c r="B13" s="1" t="s">
        <v>7</v>
      </c>
      <c r="C13" s="1" t="s">
        <v>9</v>
      </c>
      <c r="D13" s="1" t="s">
        <v>12</v>
      </c>
      <c r="E13" s="1" t="s">
        <v>15</v>
      </c>
      <c r="G13" s="10" t="s">
        <v>13</v>
      </c>
      <c r="H13" s="11">
        <v>0</v>
      </c>
      <c r="I13" s="27"/>
      <c r="J13" s="32"/>
    </row>
    <row r="14" spans="1:13" ht="26.25" x14ac:dyDescent="0.4">
      <c r="A14" s="1">
        <v>12</v>
      </c>
      <c r="B14" s="1" t="s">
        <v>7</v>
      </c>
      <c r="C14" s="1" t="s">
        <v>10</v>
      </c>
      <c r="D14" s="1" t="s">
        <v>11</v>
      </c>
      <c r="E14" s="1" t="s">
        <v>14</v>
      </c>
      <c r="G14" s="12" t="s">
        <v>9</v>
      </c>
      <c r="H14" s="13">
        <v>0.95440000000000003</v>
      </c>
      <c r="I14" s="26">
        <v>0.96879999999999999</v>
      </c>
      <c r="J14" s="29">
        <f>H8-I14</f>
        <v>2.8000000000000025E-2</v>
      </c>
    </row>
    <row r="15" spans="1:13" ht="26.25" x14ac:dyDescent="0.4">
      <c r="A15" s="1">
        <v>13</v>
      </c>
      <c r="B15" s="1" t="s">
        <v>8</v>
      </c>
      <c r="C15" s="1" t="s">
        <v>9</v>
      </c>
      <c r="D15" s="1" t="s">
        <v>13</v>
      </c>
      <c r="E15" s="1" t="s">
        <v>15</v>
      </c>
      <c r="G15" s="12" t="s">
        <v>10</v>
      </c>
      <c r="H15" s="13">
        <v>0.98529999999999995</v>
      </c>
      <c r="I15" s="27"/>
      <c r="J15" s="27"/>
    </row>
    <row r="16" spans="1:13" ht="26.25" x14ac:dyDescent="0.4">
      <c r="A16" s="1">
        <v>14</v>
      </c>
      <c r="B16" s="1" t="s">
        <v>8</v>
      </c>
      <c r="C16" s="1" t="s">
        <v>10</v>
      </c>
      <c r="D16" s="1" t="s">
        <v>13</v>
      </c>
      <c r="E16" s="1" t="s">
        <v>14</v>
      </c>
    </row>
    <row r="17" spans="1:10" ht="26.25" x14ac:dyDescent="0.4">
      <c r="A17" s="1">
        <v>15</v>
      </c>
      <c r="B17" s="1" t="s">
        <v>8</v>
      </c>
      <c r="C17" s="1" t="s">
        <v>10</v>
      </c>
      <c r="D17" s="1" t="s">
        <v>11</v>
      </c>
      <c r="E17" s="1" t="s">
        <v>15</v>
      </c>
    </row>
    <row r="19" spans="1:10" ht="18.75" x14ac:dyDescent="0.3">
      <c r="A19" s="2" t="s">
        <v>27</v>
      </c>
      <c r="B19" s="2"/>
      <c r="C19" s="2"/>
      <c r="D19" s="2"/>
      <c r="E19" s="2"/>
    </row>
    <row r="20" spans="1:10" ht="18.75" x14ac:dyDescent="0.3">
      <c r="A20" s="2"/>
      <c r="B20" s="2" t="s">
        <v>17</v>
      </c>
      <c r="C20" s="3" t="s">
        <v>18</v>
      </c>
      <c r="D20" s="2"/>
      <c r="E20" s="2"/>
    </row>
    <row r="21" spans="1:10" ht="18.75" x14ac:dyDescent="0.3">
      <c r="A21" s="2"/>
      <c r="B21" s="2"/>
      <c r="C21" s="2" t="s">
        <v>19</v>
      </c>
      <c r="D21" s="2"/>
      <c r="E21" s="2"/>
    </row>
    <row r="22" spans="1:10" ht="18.75" x14ac:dyDescent="0.3">
      <c r="A22" s="2"/>
      <c r="B22" s="2"/>
      <c r="C22" s="2">
        <f>8/15*0.9069 + 7/15*1.0995</f>
        <v>0.99678</v>
      </c>
      <c r="D22" s="2"/>
      <c r="E22" s="2"/>
    </row>
    <row r="23" spans="1:10" ht="18.75" x14ac:dyDescent="0.3">
      <c r="A23" s="2"/>
      <c r="B23" s="2"/>
      <c r="C23" s="2">
        <v>0.99680000000000002</v>
      </c>
      <c r="D23" s="2"/>
      <c r="E23" s="2"/>
    </row>
    <row r="24" spans="1:10" ht="18.75" x14ac:dyDescent="0.3">
      <c r="A24" s="2"/>
      <c r="B24" s="2"/>
      <c r="C24" s="2"/>
      <c r="D24" s="2"/>
      <c r="E24" s="2"/>
      <c r="I24" t="s">
        <v>56</v>
      </c>
    </row>
    <row r="25" spans="1:10" ht="18.75" x14ac:dyDescent="0.3">
      <c r="A25" s="2" t="s">
        <v>28</v>
      </c>
      <c r="B25" s="2" t="s">
        <v>20</v>
      </c>
      <c r="C25" s="3" t="s">
        <v>22</v>
      </c>
      <c r="D25" s="2"/>
      <c r="E25" s="2"/>
      <c r="I25" t="s">
        <v>50</v>
      </c>
    </row>
    <row r="26" spans="1:10" ht="18.75" x14ac:dyDescent="0.3">
      <c r="A26" s="2"/>
      <c r="B26" s="2"/>
      <c r="C26" s="2" t="s">
        <v>23</v>
      </c>
      <c r="D26" s="2"/>
      <c r="E26" s="2"/>
      <c r="I26">
        <f>9/15*0.9183</f>
        <v>0.55098000000000003</v>
      </c>
    </row>
    <row r="27" spans="1:10" ht="18.75" x14ac:dyDescent="0.3">
      <c r="A27" s="2"/>
      <c r="B27" s="2"/>
      <c r="C27" s="2">
        <f>3/9*1.585 + 6/9*0.585</f>
        <v>0.91833333333333322</v>
      </c>
      <c r="D27" s="2"/>
      <c r="E27" s="2"/>
      <c r="J27" t="s">
        <v>52</v>
      </c>
    </row>
    <row r="28" spans="1:10" ht="18.75" x14ac:dyDescent="0.3">
      <c r="A28" s="2"/>
      <c r="B28" s="2"/>
      <c r="C28" s="2"/>
      <c r="D28" s="2"/>
      <c r="E28" s="2"/>
      <c r="J28">
        <f>0.55098+0.26</f>
        <v>0.81098000000000003</v>
      </c>
    </row>
    <row r="29" spans="1:10" ht="18.75" x14ac:dyDescent="0.3">
      <c r="A29" s="2" t="s">
        <v>29</v>
      </c>
      <c r="B29" s="2" t="s">
        <v>21</v>
      </c>
      <c r="C29" s="3" t="s">
        <v>24</v>
      </c>
      <c r="D29" s="2"/>
      <c r="E29" s="2"/>
      <c r="I29" t="s">
        <v>51</v>
      </c>
    </row>
    <row r="30" spans="1:10" ht="18.75" x14ac:dyDescent="0.3">
      <c r="A30" s="2"/>
      <c r="B30" s="2"/>
      <c r="C30" s="2" t="s">
        <v>25</v>
      </c>
      <c r="D30" s="2"/>
      <c r="E30" s="2"/>
      <c r="I30">
        <f>6/15*0.65</f>
        <v>0.26</v>
      </c>
    </row>
    <row r="31" spans="1:10" ht="18.75" x14ac:dyDescent="0.3">
      <c r="A31" s="2"/>
      <c r="B31" s="2"/>
      <c r="C31" s="2">
        <f>5/6*0.26303 + 1/6*2.585</f>
        <v>0.65002499999999996</v>
      </c>
      <c r="D31" s="2"/>
      <c r="E31" s="2"/>
    </row>
    <row r="33" spans="1:9" ht="18.75" x14ac:dyDescent="0.3">
      <c r="A33" s="2" t="s">
        <v>30</v>
      </c>
      <c r="B33" s="2" t="s">
        <v>31</v>
      </c>
      <c r="C33" s="3" t="s">
        <v>32</v>
      </c>
      <c r="I33" t="s">
        <v>54</v>
      </c>
    </row>
    <row r="34" spans="1:9" ht="18.75" x14ac:dyDescent="0.3">
      <c r="B34" s="2"/>
      <c r="C34" s="2" t="s">
        <v>33</v>
      </c>
      <c r="I34">
        <f>7/15*0.9853 + 4/15*0 + 4/15*0</f>
        <v>0.45980666666666664</v>
      </c>
    </row>
    <row r="35" spans="1:9" ht="18.75" x14ac:dyDescent="0.3">
      <c r="B35" s="2"/>
      <c r="C35" s="2">
        <f>4/7*0.8074 + 3/7*1.2224</f>
        <v>0.98525714285714272</v>
      </c>
    </row>
    <row r="37" spans="1:9" ht="18.75" x14ac:dyDescent="0.3">
      <c r="A37" s="2" t="s">
        <v>34</v>
      </c>
      <c r="B37" s="2" t="s">
        <v>35</v>
      </c>
      <c r="C37" s="3" t="s">
        <v>36</v>
      </c>
    </row>
    <row r="38" spans="1:9" ht="18.75" x14ac:dyDescent="0.3">
      <c r="A38" s="2"/>
      <c r="B38" s="2"/>
      <c r="C38" s="2" t="s">
        <v>37</v>
      </c>
    </row>
    <row r="39" spans="1:9" ht="18.75" x14ac:dyDescent="0.3">
      <c r="A39" s="2"/>
      <c r="B39" s="2"/>
      <c r="C39" s="2">
        <f>4/4*0 + 0</f>
        <v>0</v>
      </c>
    </row>
    <row r="41" spans="1:9" ht="18.75" x14ac:dyDescent="0.3">
      <c r="A41" s="2" t="s">
        <v>38</v>
      </c>
      <c r="B41" s="2" t="s">
        <v>39</v>
      </c>
      <c r="C41" s="3" t="s">
        <v>40</v>
      </c>
    </row>
    <row r="42" spans="1:9" ht="18.75" x14ac:dyDescent="0.3">
      <c r="A42" s="2"/>
      <c r="B42" s="2"/>
      <c r="C42" s="2" t="s">
        <v>41</v>
      </c>
    </row>
    <row r="43" spans="1:9" ht="18.75" x14ac:dyDescent="0.3">
      <c r="A43" s="2"/>
      <c r="B43" s="2"/>
      <c r="C43" s="2">
        <f>0+ 4/4*0</f>
        <v>0</v>
      </c>
    </row>
    <row r="45" spans="1:9" ht="18.75" x14ac:dyDescent="0.3">
      <c r="A45" s="2" t="s">
        <v>42</v>
      </c>
      <c r="B45" s="2" t="s">
        <v>43</v>
      </c>
      <c r="C45" s="3" t="s">
        <v>44</v>
      </c>
    </row>
    <row r="46" spans="1:9" ht="18.75" x14ac:dyDescent="0.3">
      <c r="B46" s="2"/>
      <c r="C46" s="2" t="s">
        <v>45</v>
      </c>
      <c r="I46" t="s">
        <v>55</v>
      </c>
    </row>
    <row r="47" spans="1:9" ht="18.75" x14ac:dyDescent="0.3">
      <c r="B47" s="2"/>
      <c r="C47" s="2">
        <f>5/8*0.6781+3/8*1.415</f>
        <v>0.95443750000000005</v>
      </c>
      <c r="I47">
        <f>8/15*0.9544 + 7/15*0.9853</f>
        <v>0.96882000000000001</v>
      </c>
    </row>
    <row r="49" spans="1:5" ht="18.75" x14ac:dyDescent="0.3">
      <c r="A49" s="2" t="s">
        <v>46</v>
      </c>
      <c r="B49" s="2" t="s">
        <v>47</v>
      </c>
      <c r="C49" s="3" t="s">
        <v>48</v>
      </c>
    </row>
    <row r="50" spans="1:5" ht="18.75" x14ac:dyDescent="0.3">
      <c r="B50" s="2"/>
      <c r="C50" s="2" t="s">
        <v>49</v>
      </c>
    </row>
    <row r="51" spans="1:5" ht="18.75" x14ac:dyDescent="0.3">
      <c r="B51" s="2"/>
      <c r="C51" s="2">
        <f>3/7*1.2224 + 4/7*0.8074</f>
        <v>0.98525714285714272</v>
      </c>
    </row>
    <row r="54" spans="1:5" x14ac:dyDescent="0.25">
      <c r="A54" t="s">
        <v>76</v>
      </c>
    </row>
    <row r="55" spans="1:5" x14ac:dyDescent="0.25">
      <c r="A55" t="s">
        <v>78</v>
      </c>
    </row>
    <row r="56" spans="1:5" x14ac:dyDescent="0.25">
      <c r="A56" t="s">
        <v>77</v>
      </c>
    </row>
    <row r="57" spans="1:5" x14ac:dyDescent="0.25">
      <c r="A57" t="s">
        <v>79</v>
      </c>
    </row>
    <row r="58" spans="1:5" x14ac:dyDescent="0.25">
      <c r="A58" t="s">
        <v>80</v>
      </c>
    </row>
    <row r="60" spans="1:5" ht="18.75" x14ac:dyDescent="0.3">
      <c r="A60" s="2" t="s">
        <v>81</v>
      </c>
      <c r="B60" s="2"/>
      <c r="C60" s="2"/>
      <c r="D60" s="2"/>
      <c r="E60" s="2"/>
    </row>
    <row r="61" spans="1:5" ht="18.75" x14ac:dyDescent="0.3">
      <c r="A61" s="2"/>
      <c r="B61" s="2" t="s">
        <v>57</v>
      </c>
      <c r="C61" s="2" t="s">
        <v>58</v>
      </c>
      <c r="D61" s="2"/>
      <c r="E61" s="2"/>
    </row>
    <row r="63" spans="1:5" ht="18.75" x14ac:dyDescent="0.3">
      <c r="A63" s="2"/>
      <c r="B63" s="2"/>
      <c r="C63" s="3"/>
    </row>
    <row r="64" spans="1:5" ht="18.75" x14ac:dyDescent="0.3">
      <c r="A64" s="2"/>
      <c r="B64" s="2"/>
      <c r="C64" s="2"/>
    </row>
    <row r="65" spans="1:10" ht="46.5" x14ac:dyDescent="0.35">
      <c r="A65" s="2"/>
      <c r="B65" s="2"/>
      <c r="C65" s="2"/>
      <c r="G65" s="4"/>
      <c r="H65" s="6" t="s">
        <v>26</v>
      </c>
      <c r="I65" s="6" t="s">
        <v>59</v>
      </c>
      <c r="J65" s="6" t="s">
        <v>53</v>
      </c>
    </row>
    <row r="66" spans="1:10" ht="69.75" x14ac:dyDescent="0.35">
      <c r="A66" s="2"/>
      <c r="B66" s="2"/>
      <c r="C66" s="2"/>
      <c r="G66" s="6" t="s">
        <v>74</v>
      </c>
      <c r="H66" s="7">
        <v>0.98519999999999996</v>
      </c>
      <c r="I66" s="5"/>
      <c r="J66" s="5"/>
    </row>
    <row r="67" spans="1:10" ht="23.25" x14ac:dyDescent="0.35">
      <c r="A67" s="2"/>
      <c r="B67" s="2"/>
      <c r="C67" s="3"/>
      <c r="G67" s="4"/>
      <c r="H67" s="7"/>
      <c r="I67" s="21"/>
      <c r="J67" s="21"/>
    </row>
    <row r="68" spans="1:10" ht="23.25" x14ac:dyDescent="0.35">
      <c r="A68" s="2"/>
      <c r="B68" s="2"/>
      <c r="C68" s="2"/>
      <c r="G68" s="4"/>
      <c r="H68" s="7"/>
      <c r="I68" s="21"/>
      <c r="J68" s="21"/>
    </row>
    <row r="69" spans="1:10" ht="23.25" x14ac:dyDescent="0.35">
      <c r="G69" s="4"/>
      <c r="H69" s="7"/>
      <c r="I69" s="21"/>
      <c r="J69" s="22"/>
    </row>
    <row r="70" spans="1:10" ht="23.25" x14ac:dyDescent="0.35">
      <c r="G70" s="4"/>
      <c r="H70" s="7"/>
      <c r="I70" s="21"/>
      <c r="J70" s="21"/>
    </row>
    <row r="72" spans="1:10" ht="18.75" x14ac:dyDescent="0.3">
      <c r="A72" s="2"/>
      <c r="B72" s="2"/>
      <c r="C72" s="3"/>
    </row>
    <row r="73" spans="1:10" ht="18.75" x14ac:dyDescent="0.3">
      <c r="B73" s="2"/>
      <c r="C73" s="2"/>
    </row>
    <row r="74" spans="1:10" ht="18.75" x14ac:dyDescent="0.3">
      <c r="B74" s="2"/>
      <c r="C74" s="2"/>
    </row>
    <row r="75" spans="1:10" ht="23.25" x14ac:dyDescent="0.35">
      <c r="A75" s="2"/>
      <c r="B75" s="2"/>
      <c r="C75" s="3"/>
      <c r="G75" s="15"/>
      <c r="H75" s="16"/>
      <c r="I75" s="16"/>
      <c r="J75" s="16"/>
    </row>
    <row r="76" spans="1:10" ht="23.25" x14ac:dyDescent="0.35">
      <c r="B76" s="2"/>
      <c r="C76" s="2"/>
      <c r="G76" s="15"/>
      <c r="H76" s="17"/>
      <c r="I76" s="24"/>
      <c r="J76" s="25"/>
    </row>
    <row r="77" spans="1:10" ht="23.25" x14ac:dyDescent="0.35">
      <c r="G77" s="15"/>
      <c r="H77" s="17"/>
      <c r="I77" s="24"/>
      <c r="J77" s="24"/>
    </row>
    <row r="78" spans="1:10" ht="23.25" x14ac:dyDescent="0.35">
      <c r="A78" s="2"/>
      <c r="B78" s="2"/>
      <c r="C78" s="3"/>
      <c r="G78" s="15"/>
      <c r="H78" s="17"/>
      <c r="I78" s="24"/>
      <c r="J78" s="25"/>
    </row>
    <row r="79" spans="1:10" ht="23.25" x14ac:dyDescent="0.35">
      <c r="B79" s="2"/>
      <c r="C79" s="2"/>
      <c r="G79" s="15"/>
      <c r="H79" s="17"/>
      <c r="I79" s="24"/>
      <c r="J79" s="24"/>
    </row>
    <row r="80" spans="1:10" ht="18.75" x14ac:dyDescent="0.3">
      <c r="B80" s="2"/>
      <c r="C80" s="2"/>
    </row>
  </sheetData>
  <mergeCells count="10">
    <mergeCell ref="I76:I77"/>
    <mergeCell ref="J76:J77"/>
    <mergeCell ref="I78:I79"/>
    <mergeCell ref="J78:J79"/>
    <mergeCell ref="I9:I10"/>
    <mergeCell ref="I11:I13"/>
    <mergeCell ref="I14:I15"/>
    <mergeCell ref="J9:J10"/>
    <mergeCell ref="J11:J13"/>
    <mergeCell ref="J14:J1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F950-2668-4408-AE20-85A3DE368BED}">
  <dimension ref="D2:L26"/>
  <sheetViews>
    <sheetView tabSelected="1" topLeftCell="A7" workbookViewId="0">
      <selection activeCell="D23" sqref="D23"/>
    </sheetView>
  </sheetViews>
  <sheetFormatPr defaultRowHeight="15" x14ac:dyDescent="0.25"/>
  <cols>
    <col min="8" max="8" width="24.28515625" customWidth="1"/>
  </cols>
  <sheetData>
    <row r="2" spans="4:12" x14ac:dyDescent="0.25">
      <c r="D2" t="s">
        <v>60</v>
      </c>
      <c r="K2" t="s">
        <v>84</v>
      </c>
    </row>
    <row r="3" spans="4:12" x14ac:dyDescent="0.25">
      <c r="D3" t="s">
        <v>61</v>
      </c>
      <c r="K3" t="s">
        <v>85</v>
      </c>
    </row>
    <row r="5" spans="4:12" x14ac:dyDescent="0.25">
      <c r="D5" t="s">
        <v>64</v>
      </c>
    </row>
    <row r="6" spans="4:12" x14ac:dyDescent="0.25">
      <c r="D6" t="s">
        <v>62</v>
      </c>
      <c r="L6">
        <f>1-(4/7*4/7) - (3/7*3/7)</f>
        <v>0.48979591836734704</v>
      </c>
    </row>
    <row r="7" spans="4:12" x14ac:dyDescent="0.25">
      <c r="D7" t="s">
        <v>82</v>
      </c>
      <c r="L7">
        <f>1-4/4*4/4 - 0/4*0/4</f>
        <v>0</v>
      </c>
    </row>
    <row r="8" spans="4:12" x14ac:dyDescent="0.25">
      <c r="D8" t="s">
        <v>83</v>
      </c>
      <c r="L8">
        <f>1 - 0/4*0/4 - 4/4*4/4</f>
        <v>0</v>
      </c>
    </row>
    <row r="11" spans="4:12" x14ac:dyDescent="0.25">
      <c r="D11" t="s">
        <v>63</v>
      </c>
      <c r="I11" s="14">
        <f>L6*7/15</f>
        <v>0.22857142857142862</v>
      </c>
    </row>
    <row r="14" spans="4:12" x14ac:dyDescent="0.25">
      <c r="D14" t="s">
        <v>68</v>
      </c>
    </row>
    <row r="15" spans="4:12" x14ac:dyDescent="0.25">
      <c r="D15" t="s">
        <v>69</v>
      </c>
      <c r="L15">
        <f>1-(3/9*3/9) -(6/9*6/9)</f>
        <v>0.44444444444444442</v>
      </c>
    </row>
    <row r="16" spans="4:12" x14ac:dyDescent="0.25">
      <c r="D16" t="s">
        <v>70</v>
      </c>
      <c r="L16">
        <f>1-(5/6*5/6) -(1/6*1/6)</f>
        <v>0.27777777777777768</v>
      </c>
    </row>
    <row r="17" spans="4:12" x14ac:dyDescent="0.25">
      <c r="D17" t="s">
        <v>71</v>
      </c>
      <c r="I17">
        <f>0.4444*9/15+0.27778*6/15</f>
        <v>0.37775199999999998</v>
      </c>
    </row>
    <row r="20" spans="4:12" x14ac:dyDescent="0.25">
      <c r="D20" t="s">
        <v>66</v>
      </c>
    </row>
    <row r="21" spans="4:12" x14ac:dyDescent="0.25">
      <c r="D21" t="s">
        <v>67</v>
      </c>
      <c r="L21">
        <f>1-(5/8*5/8) - (3/8*3/8)</f>
        <v>0.46875</v>
      </c>
    </row>
    <row r="22" spans="4:12" x14ac:dyDescent="0.25">
      <c r="D22" t="s">
        <v>88</v>
      </c>
      <c r="L22">
        <f>1-(3/7*3/7) - (4/7*4/7)</f>
        <v>0.48979591836734698</v>
      </c>
    </row>
    <row r="23" spans="4:12" x14ac:dyDescent="0.25">
      <c r="D23" t="s">
        <v>72</v>
      </c>
      <c r="I23">
        <f xml:space="preserve"> 0.46875*8/15 + 0.489796*7/15</f>
        <v>0.47857146666666667</v>
      </c>
    </row>
    <row r="26" spans="4:12" x14ac:dyDescent="0.25">
      <c r="D26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Entropy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sinha@fdu.edu</dc:creator>
  <cp:lastModifiedBy>Deepen Sinha</cp:lastModifiedBy>
  <dcterms:created xsi:type="dcterms:W3CDTF">2015-06-05T18:17:20Z</dcterms:created>
  <dcterms:modified xsi:type="dcterms:W3CDTF">2023-04-21T01:49:11Z</dcterms:modified>
</cp:coreProperties>
</file>