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searescue.sharepoint.com/sites/ProjectsPS/Shared Documents/5. PINK RESCUE BUOYS/INCIDENT REPORTS AND STORIES/"/>
    </mc:Choice>
  </mc:AlternateContent>
  <xr:revisionPtr revIDLastSave="0" documentId="8_{7FD2F405-4740-E344-A92F-5B622E552235}" xr6:coauthVersionLast="47" xr6:coauthVersionMax="47" xr10:uidLastSave="{00000000-0000-0000-0000-000000000000}"/>
  <bookViews>
    <workbookView xWindow="-120" yWindow="-120" windowWidth="20730" windowHeight="11160" xr2:uid="{00000000-000D-0000-FFFF-FFFF00000000}"/>
  </bookViews>
  <sheets>
    <sheet name="Rescue Details " sheetId="1" r:id="rId1"/>
    <sheet name="Rescuer Details" sheetId="2" r:id="rId2"/>
    <sheet name="Sheet1" sheetId="4" r:id="rId3"/>
    <sheet name="Sheet2" sheetId="5" r:id="rId4"/>
    <sheet name="2022" sheetId="6" r:id="rId5"/>
  </sheets>
  <definedNames>
    <definedName name="_xlnm._FilterDatabase" localSheetId="4" hidden="1">'2022'!$A$1:$AL$57</definedName>
    <definedName name="_xlnm._FilterDatabase" localSheetId="0" hidden="1">'Rescue Details '!$A$1:$AN$706</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AC2" i="6"/>
  <c r="AB2" i="6"/>
  <c r="AA2" i="6"/>
  <c r="Z2" i="6"/>
  <c r="Y2" i="6"/>
  <c r="X2" i="6"/>
  <c r="V2" i="6"/>
  <c r="K2" i="6"/>
  <c r="J2" i="6"/>
  <c r="I2" i="6"/>
  <c r="H2" i="6"/>
  <c r="G2" i="6"/>
  <c r="F2" i="6"/>
  <c r="E2" i="6"/>
  <c r="D2" i="6"/>
  <c r="H3" i="4"/>
  <c r="H4" i="4"/>
  <c r="H5" i="4"/>
  <c r="H6" i="4"/>
  <c r="H7" i="4"/>
  <c r="H8" i="4"/>
  <c r="H9" i="4"/>
  <c r="H10" i="4"/>
  <c r="H11" i="4"/>
  <c r="H12" i="4"/>
  <c r="H13" i="4"/>
  <c r="H14" i="4"/>
  <c r="H15" i="4"/>
  <c r="H16" i="4"/>
  <c r="H17" i="4"/>
  <c r="H2" i="4"/>
  <c r="X2" i="1"/>
  <c r="J2" i="1"/>
  <c r="AE2" i="1"/>
  <c r="AD2" i="1"/>
  <c r="AC2" i="1"/>
  <c r="AB2" i="1"/>
  <c r="AA2" i="1"/>
  <c r="Z2" i="1"/>
  <c r="L2" i="1"/>
  <c r="H2" i="1"/>
  <c r="F2" i="1"/>
  <c r="K2" i="1"/>
  <c r="I2" i="1"/>
  <c r="G2" i="1"/>
</calcChain>
</file>

<file path=xl/sharedStrings.xml><?xml version="1.0" encoding="utf-8"?>
<sst xmlns="http://schemas.openxmlformats.org/spreadsheetml/2006/main" count="2215" uniqueCount="996">
  <si>
    <t xml:space="preserve">Rescues </t>
  </si>
  <si>
    <t>Previous NSRI / Lifeguarding experience</t>
  </si>
  <si>
    <t>Rescuer Details reference no</t>
  </si>
  <si>
    <t>Year</t>
  </si>
  <si>
    <t>Totals</t>
  </si>
  <si>
    <t>Date</t>
  </si>
  <si>
    <t>Month</t>
  </si>
  <si>
    <t>Number of people assisted</t>
  </si>
  <si>
    <t>Adult</t>
  </si>
  <si>
    <t>Child</t>
  </si>
  <si>
    <t>Female</t>
  </si>
  <si>
    <t>Male</t>
  </si>
  <si>
    <t>Number of Victims who needed PRB</t>
  </si>
  <si>
    <t>Number of rescuers who needed PRB</t>
  </si>
  <si>
    <t xml:space="preserve"># of  Persons in trouble -  Pink buoy deployed but not used </t>
  </si>
  <si>
    <t>Max number of persons floated</t>
  </si>
  <si>
    <t>PRB location number</t>
  </si>
  <si>
    <t>Place</t>
  </si>
  <si>
    <t>Sponsor</t>
  </si>
  <si>
    <t xml:space="preserve">Rescue </t>
  </si>
  <si>
    <t>Location/ Cause of Drowning</t>
  </si>
  <si>
    <t xml:space="preserve">Additional </t>
  </si>
  <si>
    <t xml:space="preserve">Link </t>
  </si>
  <si>
    <t>Rescuer Details</t>
  </si>
  <si>
    <t>Name of Rescuer with NSRI/Lifeguarding experience</t>
  </si>
  <si>
    <t>Capacity</t>
  </si>
  <si>
    <t>Rescued details</t>
  </si>
  <si>
    <t>Black</t>
  </si>
  <si>
    <t>White</t>
  </si>
  <si>
    <t>Coloured</t>
  </si>
  <si>
    <t>Indian</t>
  </si>
  <si>
    <t>Foreign</t>
  </si>
  <si>
    <t>Unknown</t>
  </si>
  <si>
    <t>28.12.17</t>
  </si>
  <si>
    <t>Dec</t>
  </si>
  <si>
    <t>23-11</t>
  </si>
  <si>
    <t>A NSRI Pink Rescue Flotation Buoy at a Wilderness beach was used by a brave bystander to save the life of a teenager today. At 12h05, Thursday, 28th December, NSRI Wilderness duty crew were activated following eye-witness reports of a drowning in progress in the sea in front of the Wilderness Hotel. An NSRI sea rescue craft was in the process of being launched and lifeguards were also activated by NSRI to respond directly to the scene using their quad bike – approximately 3 kilometers from their station. When lifeguards arrived on the scene, they confirmed that a 16-year old was successfully rescued from the water by a member of the public who had used an NSRI Pink Rescue Flotation Buoy that is stationed at the foot of the stairs to the beach. Lifeguards waded into the surf to assist the bystander with the casualty that he had just rescued to get out of the water the last few meters. The teenager was not injured.WC Government Health EMS and George Fire and Rescue Services responded and ER24 were also activated by NSRI to respond. WC Government Health EMS paramedics medically checked on the teenager who was released after being declared medically fit by the EMS paramedics and he required no further assistance. NSRI spoke to and commended the bystander rescuer, Mr. Johan Lamprecht, from Strand, Cape Town, who had noticed the teenager in trouble in the surf and he had grabbed the NSRI pink rescue flotation buoy and using the information on the board his family members raised the alarm while he jumped into the surf with the rescue buoy. He was able to reach the teenager and get him safely to the beach as lifeguards were arriving, followed by NSRI and by the emergency services. In eye-witness Claudine’s own words: “The Pink Buoy was a life saver, it definitely helped to save a life”. NSRI commend Mr. Lamprecht and his family members for their quick actions in grabbing the Buoy, and the family members who used the information on the NSRI board to raise the alarm. Multiple eye-witnesses had also called NSRI Wilderness to raise the alarm and we wish to take this opportunity to thank the callers for their concern and quick actions. As part of the NSRI’s National Drowning Prevention Drive, NSRI and Lifesaving lifeguards enjoy a close working relationship and the Wilderness lifeguards were able to get to the scene quickly on their quad bike from the Lifeguard Protected Beach which is 2.8 kilometers from the incident. NSRI commend this efficient close working relationship and the quick response by the Wilderness lifeguards.</t>
  </si>
  <si>
    <t>Rip Current</t>
  </si>
  <si>
    <t>http://mailchi.mp/searescue/sea-rescue-wilderness-5mpbxiq3wc?e=29152ef968</t>
  </si>
  <si>
    <t>Johan Lambrecht, 46</t>
  </si>
  <si>
    <t>Johan Lambrecht</t>
  </si>
  <si>
    <t>Ex Lifeguard</t>
  </si>
  <si>
    <t>Kavish Narshi (16)</t>
  </si>
  <si>
    <t>NSRI Volunteer</t>
  </si>
  <si>
    <t>5.1.18</t>
  </si>
  <si>
    <t>Jan</t>
  </si>
  <si>
    <t>37-LP6</t>
  </si>
  <si>
    <t xml:space="preserve">Jefferies Bay - The Point </t>
  </si>
  <si>
    <t xml:space="preserve">Young girl rescued </t>
  </si>
  <si>
    <t xml:space="preserve">http://nsri.wpengine.netdna-cdn.com/wp-content/uploads/2018/01/Rieghard.mp3.mp3 </t>
  </si>
  <si>
    <t>http://www.nsri.org.za/2018/01/torpedo-buoy-used-to-assist-young-girl-at-the-point-beach/</t>
  </si>
  <si>
    <t>Ask Reighard - st 37</t>
  </si>
  <si>
    <t>Lifeguard</t>
  </si>
  <si>
    <t>7. 1. 18</t>
  </si>
  <si>
    <t>11-PA4</t>
  </si>
  <si>
    <t xml:space="preserve">Port Alfred, West Beach  </t>
  </si>
  <si>
    <t>NSRI have been informed that a Pink Rescue Floatation buoy has been used by a bystander to rescue 2 children from drowning at West Beach, Port Alfred.Details are scarce but eye-witnesses have confirmed that an adult man grabbed the buoy off the pole at West Beach and used the buoy to successfully rescue 2 children. NSRI Port Alfred were activated but eye-witnesses then confirmed that no further assistance was required and no one was injured in a non-fatal drowning accident.  The buoy was returned to its post. NSRI are hoping more details come to light regarding this incident as this will be the second known successful rescue since the launch of this drowning prevention campaign.  If you would like to share information you can call 021 434 4011 during office hours or email us on info@searescue.org.za</t>
  </si>
  <si>
    <t>Ex NSRI Volunteer</t>
  </si>
  <si>
    <t>14.1.18</t>
  </si>
  <si>
    <t>n/a</t>
  </si>
  <si>
    <t xml:space="preserve">st 11 - Port Alfred </t>
  </si>
  <si>
    <t xml:space="preserve">Buoy taken to the water to rescue a man caught in the surf, but by that time another bystander had already swum in and resuced the man in need. </t>
  </si>
  <si>
    <t>Witnesses: Pauline and Alex (took the buoy to the surf): pwee100@yahoo.com</t>
  </si>
  <si>
    <t>15.1.18</t>
  </si>
  <si>
    <t>18-?</t>
  </si>
  <si>
    <t>Melkbosstrand</t>
  </si>
  <si>
    <t>Sean Thompson via Facebook: I am so glad that I was around to witness the sunset last night - The beach was quiet and I was in the water at tube wave shooting. A father, his daughter and son were surfing in the shore break in front of me. The dad moved outside of me and was trying to catch a wave which I doubted would happen - he never had fins on and the waves were feathering on the outside and reforming for the shore break close in to the beach. To cut a long story short I saw that he was potentially getting himself into an uncomfortable situation so shadowed him from closer in as he drifted down the beach. It wasn't long before the rip got him and he tried in vain to paddle into waves. After repeatedly shouting to him if he was okay he confirmed that he was not in control. I got out the water and ran up the beach to fetch one of the new pink NSRI flotation devices from the pole and asked some one to call the NSRI - I ran back down the beach , asked his daughter, and son to sit on the beach and keep my camera and housing so that I could fetch their dad. Another chap (the one I asked to call the NSRI) with fins and a handsurfing board came down to help me in the fading light. We managed to get him out and back to the beach just as the NSRI arrived. Their response time was really good Lesson to be learnt: Look after those pink devices on the poles- it might be you who is in need of it one day ( I saw a clip where some young guys stole one in J Bay). Be aware of the rips - they are unpredictable and take you so quickly ( been there done that). Keep an eye out for other water users - Make sure you have observed the water before just going out - as benign as Melkbos beach seems- those rips can get heavy quickly.  Don't venture out of your comfort zone.  If you get into trouble try and wave to people to signal as such ( This chap didn't). Dont fight the rip - we panic and forget this but there is an exit point at a rip - I was trying to tell him to paddle sideways , instead he kept trying to paddle straight back into it - I also observed two young girls, maybe 4 years old playing in knee deep water earlier in the day - there was quite a push and the one girl was knocked off her feet and washed up the sand. The mother/ parents were sitting way up on the grass bank chatting. These incidents happen so quickly - caution is the watch word. As I walked back up the beach before taking this image , I watched as the emotional kids went to their dad as he left the water - I am so glad it was emotion of relief..not other.</t>
  </si>
  <si>
    <t xml:space="preserve">Further details in the Station Report, names were not captured. </t>
  </si>
  <si>
    <t>https://www.facebook.com/groups/melkbosstranders/permalink/10155961641967296/</t>
  </si>
  <si>
    <t>Sean Thompson</t>
  </si>
  <si>
    <t>A 52 year old male, from Paarl but who now lives in Sunningdale</t>
  </si>
  <si>
    <t>14,2,18</t>
  </si>
  <si>
    <t>Feb</t>
  </si>
  <si>
    <t>23-18</t>
  </si>
  <si>
    <t>Heroldsbaai</t>
  </si>
  <si>
    <t>Michael Vonk, NSRI Wilderness duty controller, said:  At 12h30, Wednesday, 14th February, NSRI Wilderness duty crew were activated after we received a call on our NSRI emergency phone from bystanders reporting a drowning in progress at Herolds Bay. 3 men were reportedly being swept out to sea in rip currents at Herolds Bay (on the Eastern side along the rocks).  Two of the men had reportedly gone after the 3rd man, who was originally caught in rip currents, to try to assist him but then they were all caught in rip currents. The caller who raised the alarm, Jessica Barnard, from George, confirmed that her husband, Seth Barnard (32), and her father in-law, Abraham Vos (58), had both gone into the surf to swim out to try assist the three men. Mr Barnard had run up the beach to grab the NSRI pink rescue flotation buoy (that is positioned at the entrance to beach) and to also fetch their two body boards. He and Mr Vos entered the water with the NSRI pink rescue flotation buoy and the 2 body boards. NSRI Wilderness rescue crew were responding directly to the scene while additional NSRI crew members were preparing the sea rescue craft Clement Gold Rescuer and our NSRI rescue vehicle to tow the sea rescue craft to the scene. Mr Barnard and Mr Vos were able to reach two of the casualties who had been pulled out into deep surf towards the end of the Bay.  The 3rd casualty had been separated from the other 2 men and he had managed to swim back to shore unassisted. The 2 good Samaritans, Mr Vos and Mr Barnard, on reaching the 2 casualties they were able to calm both of the casualties and then they encouraged and assisted the 2 casualties to swim back safely to shore using the pink rescue buoy and the 2 body boards as flotation aids.
The 2 casualties, men, aged 30 and 34, both from Johannesburg, were not injured and they required no medical assistance.  The 3rd man was also not injured. Our responding NSRI crew were stood down after it was confirmed that all swimmers and the casualties were safe. Mr Barnard and Mr Vos are both acknowledged for their brave action today, for going to the assistance of the casualties, using the NSRI pink rescue flotation buoy and the 2 body boards, and for having the presence of mind to take all of the additional flotation aids with them, and assisting to prevent the two men from drowning. The caller, Mrs Jessica Barnard, is commended for immediately calling the telephone number displayed on the sign of the NSRI pink emergency floatation buoy and calling NSRI Wilderness Station 23 directly to raise the alarm.</t>
  </si>
  <si>
    <t xml:space="preserve">Seth Barnard (32), and her father in-law, Abraham Vos (58) - ask Mike from Wilderness for contact details </t>
  </si>
  <si>
    <t xml:space="preserve">2 casualties, males, aged 30 and 34, both from Johannesburg, </t>
  </si>
  <si>
    <t>21,1,18</t>
  </si>
  <si>
    <t>23-14</t>
  </si>
  <si>
    <t>Lietjiesklip</t>
  </si>
  <si>
    <t>2 men entered the surf with the pink buoy in order to try and save a man who was being swept out by a rip current. They were swept past the man they were attempting to rescue. NSRI rescue swimmer arrived on the scene (wife phoned NSRI) and helped the 3 men out of the water. One of the by standers who had gone in to help the man originally said that he was very glad he had the pink buoy with him as he was not as fit as he had thought, and would have been in serious difficulty without the floatation device. 
Mike Vonk, NSRI Wilderness duty controller, said: NSRI Wilderness were called at 11h38, Sunday, 21st January, by a wife whose husband was being pulled out to sea in rip currents at Lientjies Klip beach in Wilderness. NSRI Wilderness crew had just finished a routine training exercise when the call was received. Rescue Swimmer, Andrew Burrell, and crew member, Lucia Pinto, responded by quad bike from the sea rescue station to the scene – 2km West of the sea rescue station. 2 male members of public had already entered water with a pink rescue floatation buoy to attempt to assist the man. On arrival on the scene the NSRI rescue swimmer launched into the surf and reached the casualty near the back line and assisted the casualty back to shore. Rescue swimmer Andrew then swam back out to sea through the surf and assisted the 2 members of public (who had entered water with the pink rescue floatation buoy) to get back to shore. The NSRI Wilderness duty crew preparing the sea rescue craft Clemen Gold Rescuer were launching when it was confirmed that the casualty swimmers were out water. WC Government Health EMS and George Fire and Rescue Services responded. The casualty, a male, 65, from Cape Town was treated for non-fatal drowning symptoms and assessed on the scene by Fire Department medics and then ER24 paramedics. He was taken to hospital by ER24 ambulance in a stable condition for further assessment and treatment. Eden 911 ambulance services also responded. NSRI commend the response from public – multiple call received from eye-witnesses.</t>
  </si>
  <si>
    <t>The man who maintained the Pink Buoy said afterwards that he was extrememly grateful that he had ehas his fitness levels were not what he had thought, and he was struggling in the currents.</t>
  </si>
  <si>
    <t xml:space="preserve">caller was a wife whose husband was being pulled out to sea in rip currents. 2 male rescuers  </t>
  </si>
  <si>
    <t xml:space="preserve">The casualty, a male, 65, from Cape Town </t>
  </si>
  <si>
    <t>29.1.18</t>
  </si>
  <si>
    <t>Sedgefield</t>
  </si>
  <si>
    <t xml:space="preserve">29 year old man had a non-fatal drowning experience, 2 off duty lifeguards brought the man to the shore where NSRI crewmen met them. The buoy was taken to the water's edge by a bystander, but was not used as the lifegaurds had brought the man to the shore by that point. </t>
  </si>
  <si>
    <t>22.2.18</t>
  </si>
  <si>
    <t>10-01</t>
  </si>
  <si>
    <t>Kalk Bay</t>
  </si>
  <si>
    <t>At 11h50, Thursday, 22nd February, NSRI Simon’s Town were alerted to a person fallen off the Pier (the harbour wall) at Kalk Bay Harbour. NSRI rescue swimmers, CMR (Cape Medical Response), Cape Town Fire and Rescue Services and WC Government Health EMS were activated. While responding to the scene it was confirmed that a man had been rescued from the water and NSRI stood down while CMR, EMS and CoCT Fire and Rescue Services continued to respond. On arrival on the scene a 68 year old man was found on the harbour wall and being attended to by 3 young men and CMR, EMS and Fire paramedics treated the man for non-fatal drowning symptoms and he has been transported to hospital by EMS ambulance in a stable condition where he is expected to fully recover.NSRI have commended Duwayne Paulse, 23, and Nashwell Pietersen, 29, both from Lavendar Hill, and Abdullah Davids, 28, from Ocean View.These three young men work at the Kalk Bay fish market and Duwayne was alerted by friends that a man had fallen off the harbour wall into the harbour. Duwayne grabbed the NSRI Pink Rescue Flotation Buoy that was recently installed at Kalk Bay Harbour and he and Nashwell and Abdullah ran to the end of the Pier, by the Harbour Light, where they found the man in the water. They threw the buoy to the man and he grabbed the buoy while they, using the rope attached to the buoy, pulled the buoy with the holding onto the buoy around to where they were able to recover the man from the water. They placed the man in the recovery position to prevent him from aspirating water and they remained with the man until emergency services arrived to take over. They then replaced the buoy back on its pole. Duwayne rescued a teenager a year ago at the same place.</t>
  </si>
  <si>
    <t>Fell into water</t>
  </si>
  <si>
    <t>Duwayne Paulse, 23, and Nashwell Pietersen, 29, both from Lavendar Hill, and Abdullah Davids, 28, from Ocean View</t>
  </si>
  <si>
    <t xml:space="preserve">68 year old man </t>
  </si>
  <si>
    <t>15,3,18</t>
  </si>
  <si>
    <t>March</t>
  </si>
  <si>
    <t xml:space="preserve">Cape Vidal </t>
  </si>
  <si>
    <t xml:space="preserve">Boat flipped during a launch, buoy was used to resuce passengers. There were no casualties. (there were actually 2 people in the boat who were rescued) </t>
  </si>
  <si>
    <t>Capsized boat</t>
  </si>
  <si>
    <t xml:space="preserve">Carl Myhill &lt;carl@isimangaliso.com for more information. </t>
  </si>
  <si>
    <t>Kleinkranz - Wilderness</t>
  </si>
  <si>
    <t>Man and woman got into rip and were seen by family of Felicia Petersen 083 307 7052. Her 6 yr old grandson reminded them of the Pink Rescue buoy that they had seen when they were talking about what to do. Her son (Boys father) took the Pink buoy and ran down to the beach. The woman had got out by then and he threw the buoy to the man who was now close to the shore.</t>
  </si>
  <si>
    <t>27,3,18</t>
  </si>
  <si>
    <t xml:space="preserve">Sea Point </t>
  </si>
  <si>
    <t xml:space="preserve">Buoy taken out by sea rescue swimmer - boats arrived before she got to the victim, but had they not arrived the buoy would have reached her and been necessary. </t>
  </si>
  <si>
    <t>3,6,18</t>
  </si>
  <si>
    <t>June</t>
  </si>
  <si>
    <t>Cape 
Vidal</t>
  </si>
  <si>
    <t>The victim was a vising professor for the USA on a study tour in SA, one of his students, along with another lady on the beach, saw him in difficulty and swam out with the "PINK RESCUE" and managed to provide assistance until further help could arrive. Thanks to Arne Joost and team from Advantage Charters who helped.</t>
  </si>
  <si>
    <t xml:space="preserve">Difficulty Swimming </t>
  </si>
  <si>
    <t xml:space="preserve">2nd Cape Vidal Rescue </t>
  </si>
  <si>
    <t xml:space="preserve">Facebook - NSRI </t>
  </si>
  <si>
    <t>American student</t>
  </si>
  <si>
    <t xml:space="preserve">American Professor </t>
  </si>
  <si>
    <t>28,7,18</t>
  </si>
  <si>
    <t>July</t>
  </si>
  <si>
    <t>23-01 ?</t>
  </si>
  <si>
    <t>Groenvlei beach, Sedgefield</t>
  </si>
  <si>
    <t>49 year old man from George  had been kite boarding with three friends when he dropped his kite into the water and was unable to launch it again. He could not get back to the beach because of a strong rip current. Two of his friends noticed that the 49 year old man was no longer with them and turned around from their intended trip to Myoli beach to find him. The casualty was wearing an impact vest which helped him stay afloat until his friend could assist him out of the current and back to the beach. At the same time a bystander and one of the kite boarders entered the water with one of Sea Rescue’s Pink Rescue Buoys to help.</t>
  </si>
  <si>
    <t>Kite Surfer</t>
  </si>
  <si>
    <t>board used 23-1</t>
  </si>
  <si>
    <t xml:space="preserve">Station Report </t>
  </si>
  <si>
    <t>5,10,18</t>
  </si>
  <si>
    <t>Oct</t>
  </si>
  <si>
    <t>23-?</t>
  </si>
  <si>
    <t>Wilderness Beach</t>
  </si>
  <si>
    <t>Jaden Delport, 16, and his dad Henrico, 51, from Centurion, are on holiday with family in Wilderness.  They were at the beach on Friday afternoon when Jaden noticed someone being swept out to sea by a rip current.  Jaden immediately responded by rushing into surf and swimming towards a teenage girl who was being pulled out to sea by rip currents while she had been swimming in the surf.
His dad, concerned for the safety of both his son and the girl, grabbed an NSRI Pink Rescue Buoy, which is positioned at the entrance of the beach, and he ran into the water after the two of them.
By that stage Jaden had reached the casualty who had been pulled out some distance half way towards the backline.  Jaden found her to be exhausted from fighting against the current and she was struggling to swim and struggling to stay afloat.  He tried pulling her back towards the shore but the rip current that they were in was too strong and he couldn’t swim against it.  He then tried to just push her towards the beach in the breaking surf. Henrico  arrived and passed her the Pink Rescue Buoy and, holding onto the strap, he helped to pull her towards the shore.  They reached a sand bank and once on the sandbank the breaking surf, breaking over the sandbank, pushed them onto the beach. The girl was exhausted and reunited with her family.  After onlookers gathered she was whisked away and she left the beach with her family. NSRI have not been able to get the details of the girl but interviewed eye-witnesses, Jaden and Henrico.</t>
  </si>
  <si>
    <t xml:space="preserve">While the son did not grab the pink buoy to begin with, by the sounds of the story, he would have been in trouble without the additional floatation as the currents were incredibly strong and it was a struggle to bring the girl in. </t>
  </si>
  <si>
    <t>Jaden Delport, 16, and his dad Henrico, 51, from Centurion</t>
  </si>
  <si>
    <t xml:space="preserve">teenage girl </t>
  </si>
  <si>
    <t>7,10,18</t>
  </si>
  <si>
    <t>21-07</t>
  </si>
  <si>
    <t xml:space="preserve">St Francis, Grannies Pool </t>
  </si>
  <si>
    <t>Garth Shamley, NSRI St Francis Bay duty coxswain, said: At 12h30, Sunday, 07th October, NSRI St Francis Bay duty crew were activated following eye-witness reports of 2 men being swept out to sea at Grannies Pool, St Francis Bay. A local surfer, who had grabbed an NSRI Pink Rescue Buoy at the beach, was reported to be swimming out to try to assist the 2 men. The sea rescue craft Spirit of St Francis II was launched and NSRI rescue swimmers, the SA Police Services and Private Care ambulance services responded. On arrival on the scene the local surfer, known to NSRI only as AJ, had managed to get one of the men safely to shore with the use of the Pink Rescue Buoy but the second male casualty remained missing in the surf. During a search the second casualty was located and recovered from the surf by 2 local surfers (friends of AJ) and by NSRI rescue swimmers. He was brought onto the beach where NSRI medics and an NSRI doctor performed CPR (Cardio Pulmonary Resuscitation) efforts but sadly after all CPR efforts were exhausted he has been declared deceased.The rescued man has been transported to hospital by Private Care ambulance in a stable condition for treatment for non-fatal drowning symptoms. The body of the deceased male has been taken into the care of the Forensic Pathology Services and Police have opened an inquest docket. Condolences are conveyed to the family and friends of the deceased man. NSRI commend the effort of the surfer AJ who went to their aid and was able to use the Pink Rescue Buoy to successfully rescue one of the men.</t>
  </si>
  <si>
    <t xml:space="preserve">The other man was found in the surf a short while later, CPR was unsuccessful. </t>
  </si>
  <si>
    <t xml:space="preserve">surfer AJ - ask Garth Shamley from St Francis </t>
  </si>
  <si>
    <t>16,10,18</t>
  </si>
  <si>
    <t>Jefferies Bay - Magna Tubes</t>
  </si>
  <si>
    <t xml:space="preserve">30 year old man caught in a rip current (Magna Tubes), bystander tried to call from the beach to tell him what to do, when they didn’t work, bystander grabbed the pink rescue buoy and made towards the water. As he approached the man, he realised the victim was much bigger than him, and opted to go in with him surf board instead. </t>
  </si>
  <si>
    <t>24,10,18</t>
  </si>
  <si>
    <t>32-SR1</t>
  </si>
  <si>
    <t>Silver Beach - Port Edward</t>
  </si>
  <si>
    <t xml:space="preserve">19 year old male had been in difficulty in the surf when a bystander, believed to be aged in his 20's, went into the surf to try to assist but he got into difficulty himself. Seeing this, another bystander (Amos) grabbed the Pink Buoy and went into the surf to rescue the original 19 year old male.Emergency services arrived, and rescued the 20 year old as they could see the Pink Buoy had reached the other victim. By the time that the NSRI had the 20 year old on the beach and could head back for the 19 year old, both men had reached the beach. </t>
  </si>
  <si>
    <t>Amos Dlezi is a car guard/attendent who also helps out at the local boat club from time to time, was commended for his effort in saving the life of the teenager.</t>
  </si>
  <si>
    <t>Station Report - 32</t>
  </si>
  <si>
    <t>19,11,18</t>
  </si>
  <si>
    <t>Nov</t>
  </si>
  <si>
    <t>Kleinmond Lagoon</t>
  </si>
  <si>
    <t>Schalk Boonzaaier, NSRI Kleinmond station commander, said: At 16h15, Monday, 19th November, NSRI Kleinmond duty crew were activated following reports of a drowning at Kleinmond Lagoon. NSRI rescue swimmers, Overberg Fire and Rescue Services, WC Government Health EMS, EMR ambulance service and the SA Police Services responded. On arrival on the scene a 16 year old male had been rescued from the Lagoon by a bystander. Paramedics commenced CPR (Cardio Pulmonary Resuscitation) efforts but sadly after all efforts to resuscitate the teenager were exhausted he was declared deceased. It appears that teenagers were swimming in the lagoon when the 16 year old got into difficulty. His friends threw a Pink Rescue Buoy to the teenager but he was not able to hold on and he succumbed to the elements. A bystander swam to the teenager and was able to get him to shore where extensive CPR efforts were conducted, sadly without success. The body of the teenager has been taken into the care of the Forensic Pathology Services and Police have opened an inquest docket. Thoughts are with the family. The bystander is commended for rescuing the teenager from the water.</t>
  </si>
  <si>
    <t>Station report - 42</t>
  </si>
  <si>
    <t>29,11,18</t>
  </si>
  <si>
    <t>Swartviel Lagoon, Sedgefield</t>
  </si>
  <si>
    <t xml:space="preserve">Member of the public took out a PRB to assist a child being swept out to sea, he ended up not needing it, but it was good to have as a saftey precaution. </t>
  </si>
  <si>
    <t xml:space="preserve">Reported by Garth from Wilderness </t>
  </si>
  <si>
    <t>4,12,18</t>
  </si>
  <si>
    <t>Wilderness, river mouth</t>
  </si>
  <si>
    <t xml:space="preserve">Two females were at the mouth for a swim when they spotted a crowd of children swimming unsupervised. At 13.30 they heard children crying for help and rushed to help. The one female went into the water and managed to bring the child to safety on the other side of the mouth. The other female called for help. With the aid of passing canoes they managed to get the first child to the waiting paramedics. Another child was stuck on the other side of the mouth, and the females used the PRB to swim him back to safety. </t>
  </si>
  <si>
    <t xml:space="preserve">SMS from Andrew </t>
  </si>
  <si>
    <t>15,12,18</t>
  </si>
  <si>
    <t>Dappat</t>
  </si>
  <si>
    <t>Caves, Dapatt se Gat</t>
  </si>
  <si>
    <t>Djebbe Hiscock pulled a swimmer from the water at Koelbay yesterday close to the caves. Was very close to drowning. He spent about 45 minutes on the beach with him before the ambulance arrived. Swimmer is recovering in hospital. I just want to mention that Djebbe said if it was not for the pink torpedo bouys you guys(NSRI) arranged on the beaches he would have lost the swimmer and endangered his own life. Conditions were big and messy and that bouy made all the difference.</t>
  </si>
  <si>
    <t>WhatsApp to Andrew from Brendan Hioscock</t>
  </si>
  <si>
    <t>23,12,18</t>
  </si>
  <si>
    <t>37-M12</t>
  </si>
  <si>
    <t>Magnas Jeffrey's Bay</t>
  </si>
  <si>
    <t>JEFFREYS BAY: At 10h30, Sunday, 23rd December, NSRI Station 37 Jeffreys Bay were activated following reports of 5 swimmers in trouble at the beach break between Magna Tubes and Boneyards. A 16 year old female and a 17 year old male were caught in rip currents. Their Grandmother raised the alarm. 5 young men went to their aid and a NSRI Pink Rescue Buoy, stationed at that beach, was thrown to the men but after they also got caught in rip currents the Pink Buoy was used between these good samaritans for their own safety and they all got safely to shore. While this was happening a man used a kayak and he reached the two teenagers who were in difficulty and he used the kayak to guide them to safety. On NSRI’s arrival on the scene all casualties were safe ashore and only one man had obvious non-fatal drowning signs and symptoms and he was treated with oxygen therapy by NSRI medics and no further assistance was required.NSRI commend the good samaritans for helping.</t>
  </si>
  <si>
    <t>Lambinon report 25/12/18</t>
  </si>
  <si>
    <t>25,12,18</t>
  </si>
  <si>
    <t>37-C15</t>
  </si>
  <si>
    <t>Beach near to the Jeffreys 
Bay Caravan Park</t>
  </si>
  <si>
    <t>Rieghard Janse van Rensburg, NSRI Jeffreys Bay station commander, said:
At 09h25, Tuesday, 25th December, 2 teenagers, a male aged 14 from Paarl and a female aged 13 from Port Elizabeth, who were swimming at the beach near to the Jeffreys Bay Caravan Park when they were caught in a rip current. The teenage brother of the 14 year old went into the surf and he rescued the female bringing her safely to shore. He then grabbed the NSRI Pink Rescue Buoy off the pole at the beach and he went back into the surf and using the pink buoy he rescued his brother bringing him safely to shore. An NSRI member from NSRI Station 37 Jeffreys Bay arrived on the scene and he brought all 3 teenagers to our sea rescue station to be checked out medically and the 14 year old was administered medical oxygen for non-fatal drowning symptoms before being cleared and released requiring no further assistance.</t>
  </si>
  <si>
    <t>Lambinon report 26/12/18</t>
  </si>
  <si>
    <t>24-05</t>
  </si>
  <si>
    <t>Malkopbaai Lamberts Bay 
(board 24-5)</t>
  </si>
  <si>
    <t>Stewart Seini, NSRI Lifeguard Manager, said: At 15h20, Tuesday, 25th December, NSRI lifeguards and NSRI Lamberts Bay responded to Malkopbaai following reports of a drowning in progress, approximately 3 kilometers from Lamberts Bay. On arrival on the scene we found a male teenager, 13, had been rescued by a tourist from George who is an ex lifeguard. The ex lifeguard, Wium Albertyn, had tried to enter the water to assist but because of the rocky beach front he had attempted to enter the water from 3 different places. A bystander brought Wium the NSRI Pink Rescue Buoy, stationed at that beach,and Wium swam into the surf and he reached the teenager and used the pink buoy to tow the teenager safely to shore. Wium is commended for their efforts and admits that the pink buoy played a vital role in the rescue.</t>
  </si>
  <si>
    <t>31,12,18</t>
  </si>
  <si>
    <t>Dappat se Gat</t>
  </si>
  <si>
    <t>DAPPAT SE GAT:Vincent Landman, NSRI Gordons Bay crew member, was at Dappat se Gat today and he has recounted this story of a successful life saved using an NSRI pink rescue buoy. On 31 January, at 15h10, myself and friends were playing in the surf at Dapat se Gat. As an off duty NSRI crew member from Station 9 Gordons I am always aware of tides rip currents and most of the dangers to look out for when it comes to matters of the sea. It caught my eye that two people, adult males, appeared to be caught in rip currents .One man made it back closer to shore where he could stand in chest deep water and he was able to  fight against the rip current. The second man was quickly heading out to sea caught in a strong rip current. I approached his friends who were standing on the shore looking distressed to find out if they knew what the man's intentions were and they informed me that he is not a good swimmer and they were concerned for his safety and at that moment the man started to wave his arms for help. I grabbed my boarding fins and a NSRI pink rescue bouy that is stationed on a pole at that beach. Waves were in excess of 6 feet and rip currents had a strong side wash. I launched into the surf to go after the man and after an exhausting swim to the backline I reached him and I asked him if he is okay and he said that he is just very tired. I admit I was also tired.I gave him the NSRI pink rescue bouy and led him out of the rip current and we swam back to the shore together where he required no further assistance. The 2 men thanked me for my help and they returned to their friends.</t>
  </si>
  <si>
    <t>Lambinon report 31/12/18</t>
  </si>
  <si>
    <t>1,1,19</t>
  </si>
  <si>
    <t>18-03?</t>
  </si>
  <si>
    <t>Table view</t>
  </si>
  <si>
    <t>TABLEVIEW: At 16h03 NSRI Station 18 Melkbosstrand, Big Bay Surf Lifesaving lifeguards, Community Medics, WC Government Health EMS, CoCT Fire and Rescue Services,  Law Enforcement officers, the SA Police Services and local Neighbourhood Watch responded to Tableview Beach following reports of 2 people, a male and a female, being swept out to sea by rip currents. It appears that a female got into difficulty in rip currents in the surf and a man went to assist but he got into difficulty, another man went to assist and was able to reach the female and they got out of the water. On arrival on the scene it was found that German tourist Igor Obu had used an NSRI Pink Rescue Buoy (stationed at Tableview Beach on the pole) to rescue a 34 year old male from the water and it is believed that the 34 year old man was the man who had first gone to try to assist the lady.</t>
  </si>
  <si>
    <t>Lambinon report 02 01 2019</t>
  </si>
  <si>
    <t>18-05?</t>
  </si>
  <si>
    <t>Blouwberg</t>
  </si>
  <si>
    <t>On New Years day 2019, I witnessed the true meaning of humanity...the true spirit of Ubuntu. Tragedy almost struck for a young man when he nearly drowned while swimming out of the designated safe area, while under the influence of alcohol. Two young men, Dewald Van der Westhuizen and Hannes Swart saw the man in trouble and without thinking twice, put their own lives at risk and rushed to the man's aid. This man was unknown to Dewald and Hannes, yet they jumped in to assist and save the life of another human being...and the man's family from a possible untimely death.</t>
  </si>
  <si>
    <t xml:space="preserve">Alcohol </t>
  </si>
  <si>
    <t>https://www.facebook.com/oomdou/posts/10157019963344766</t>
  </si>
  <si>
    <t>18,1,19</t>
  </si>
  <si>
    <t>15-02?</t>
  </si>
  <si>
    <t>Hartenbos</t>
  </si>
  <si>
    <t xml:space="preserve">Young woman (18) was spotted in trouble, caught in a rip. A man went in, and a lady followed (with a pink buoy). All 3 had to use the pink rescue buoy to stay afloat as they all got caught in the rip. </t>
  </si>
  <si>
    <t xml:space="preserve">the teenager was a regular swimmer at the beach. </t>
  </si>
  <si>
    <t>https://www.nsri.org.za/2019/01/bystander-rescue-using-an-nsri-pink-rescue-buoy/</t>
  </si>
  <si>
    <t>18,2,19</t>
  </si>
  <si>
    <t>32-03</t>
  </si>
  <si>
    <t xml:space="preserve">Marina Beach, Port Edward </t>
  </si>
  <si>
    <t>2 tourists (professional golfers) were swimming with their South African caddy (teenage boy) when they all got pulled up in a rip current. 2 local men, Everett Duarte and Sage Knows, used NSRI pink rescue buoys and a surfboard to go their assistance.
Bruce Simpson had also rescued one female from the water.</t>
  </si>
  <si>
    <t>Wilderness</t>
  </si>
  <si>
    <t>Man in his 60s, swimming at Swartvlei Wilderness after a run.  Floating in surf to relax, caught in a rip current.  Became exhausted.  Swartvlei beach Pink Rescue Buoy which was taken to assist Mr Willie Malan (his wife’s number is 0833081442). The incident was about 2 March 2019. It was low tide and he got caught in a rip channel that he could not stand in and was being pulled out. A British couple heard him shouting for help and saw that he was in danger- and she went in to help using the sandbank where she could stand to get close to him. Mr Malan swam out of the channel and she took his hand helping him out of the deep water. While this was happening the British woman’s father had fetched the Pink Buoy (not sure what location number Swartvlei’s Gericke’s point is?) and taken it down to them but it was not actually given to Mr Malan.  
The Malan did not get the contact details of the British rescuers as they were traumatised. Mrs Malan was aware of the project and a supporter - she will carry the word on not stealing the Pink Rescue Buoys into her community.</t>
  </si>
  <si>
    <t>Garth Dominy 082 480 1326/ Wilderness NSRI crew</t>
  </si>
  <si>
    <t>British family no details</t>
  </si>
  <si>
    <t>Mr Willie Malan (his wife’s number is 0833081442)</t>
  </si>
  <si>
    <t>April</t>
  </si>
  <si>
    <t>Robberg Beach, Plettenberg Bay</t>
  </si>
  <si>
    <t>At 18h21, Monday, 01 April, NSRI Plettenberg Bay duty crew were activated following reports from Leah Berman, from Cape Town, on holiday with her family at their house at Robberg Beach reporting a young male, their family friend, caught in a rip current at Board Number 27 - Robberg Beach - between Robberg 5 and the Beacon Island hotel. The sea rescue craft Rescue Free Runner and a Side by Side was launched and our rescue vehicle responded. On arrival on the scene the Johannesburg 15 year old male had been rescued by local Good Samaritan Brian Bailey using an NSRI Pink Rescue Buoy. The teenager, Samora Tembe, 15, of Johannesburg, family friend's of the Berman's from Cape Town, was not injured and he required no further assistance. NSRI medics checked on Samora and he was fine and in good spirits. Saul Berman of Cape Town, Leah's dad, an avid supporter of NSRI for many years and more recently an avid supporter of our Pink Rescue Buoy program specifically asked NSRI Plettenberg Bay, some time ago, to place an NSRI Pink Rescue Buoy on the beach in front of his house at Robberg 5 due to the frequency of incidents at that beach where a rip current prevails. Saul, having sponsored a number of NSRI Pink Rescue Buoys, we complied without hesitation, said Marc Rodgers, NSRI Plettenberg Bay station commander. While swimming Samora got into trouble in the surf, he was caught in a rip current, Leah raised the alarm calling NSRI on her cellphone. Samora was caught in the current and trying to swim against the current. We later determined, although he is a strong swimmer he was unaware of the rip current and not aware to swim across the beach to free himself from the current. A life lesson he learnt today admitted the teenager with a broad smile. Leah saw a male jogger on the beach, local Brian Bailey, she was wading in shallow water and requested the assistance of the jogger pointing out Samora struggling in the surf, her brother Zack ran to fetch the pink buoy off the board while Brian stripped off his jogging gear and with the Pink buoy in his hand he launched into the surf and while wading through the surf towards the teenager he shouted at him to move sideways to free himself from the rip but the teenager still made no progress but then he popped onto the sand bank and was finally safe and Brian waded with the teenager to shore to safety.NSRI commend the efforts of these Good Samaritans involved, the Berman's of Cape Town and Brian Bailey. NSRI are delighted that this is now our 32nd successful rescue from the Pink rescue buoy program. Requested by Ross Badenhorst, deputy station commander of NSRI Plettenberg Bay, to recount his story, these are Good Samaritan Brian Bailey's own words...
"Hi Ross. No problem. I was on a run and about to finish - that’s my exit from the beach, Robberg 5. I noticed a girl wading in the shallows in the rip (Leah Berman), and on her indication then realised that there was a swimmer at the 3rd wave set but in the middle of the rip. I stopped running and watched him. He was reasonably comfortable but swimming directly back to the beach, against the rip.
I waved to him and motioned he should swim to the left- which he did. He then started tiring and losing ground to the rip. I asked the kid (Zack Berman) to run and get the pink buoy for me and stripped down to enter the water. I also asked the bystanders to call NSRI. At this stage the swimmer was trying to swim back stroke and clearly exhausted so I knew I had to go in. Armed with the pink buoy I waved to him to go right and ran in along the sand bank adjacent to the rip. He started moving towards the rendezvous point and I was about belly button deep when he popped onto the sandbank 15 meters to my left. We waded back together and I asked him how he was, he was tired but happy. I commended him on moving sideways out the rip ascertained that he was ok and hadn’t taken on too much water. Saul Berman (Zack and Leah's father) came down from the house and thanked me. I took the buoy back to the sign board and reattached it in its place and then went to the waters edge to clean up, put my shoes on and I continued on my run. That’s when I noticed you guys coming along the beach. Without the Pink buoy I admit I wouldn’t have had the courage to go in. It’s an amazing aid and you should be proud for supplying them, said Brian. </t>
  </si>
  <si>
    <t>Teenager.  Strong swimmer but not aware of how to escape rip currents</t>
  </si>
  <si>
    <t>Sea Rescue Comms 2019-04-02</t>
  </si>
  <si>
    <t>Brian Bailey</t>
  </si>
  <si>
    <t>Samora Tembe, 15</t>
  </si>
  <si>
    <t>Kleinmond Main Beach</t>
  </si>
  <si>
    <t>KLEINMOND:Marius was running on beach when man with a Pink Buoy asked him if he is a strong swimmer as a man was in difficulty in the surf. The man was in in a rip on a body board and Marius entered the rip with the buoy to swim to him. The man managed to get himself to the sandbank and out of danger but Marius was pulled out and says if it was not for the Pink Buoy he would have drowned. Because the wave action was not huge he could not use them to get out of the current. Eventually he did get himself out but if it was not for the flotation he says he would not have made it. Schalk Boonzaaier, NSRI Kleinmond station commander, said: On Thursday morning, at 11h55, 11th April, NSRI Kleinmond duty crew were activated following reports of a person in difficulty in the surf at Kleinmond main beach.
Our NSRI rescue swimmers responded to the scene where we found a retired Johannesburg Dominee, now living in Kleinmond, had been rescued by local man Marius Crowther - 0798729290 / 028 271 5053 who had used an NSRI Pink Rescue Buoy (stationed at that beach) to assist in the rescue. Marius was out for a morning jog when he saw the casualty in difficulty caught in strong rip currents. Marius took the pink rescue buoy off the pole at the beach and swam after the casualty and using the floatation aid of the pink rescue buoy they were able to get free of the strong rip current and get safely to shore. No one was injured and NSRI commend Marius Krause for the rescue effort. </t>
  </si>
  <si>
    <t>Rip current, jogger on beach noticed and used PRB to swim to the victim and get both of them out safely</t>
  </si>
  <si>
    <t>Marius Krause</t>
  </si>
  <si>
    <t>(Retired Jhb dominee)</t>
  </si>
  <si>
    <t>39-RB1 / 
31-RB2</t>
  </si>
  <si>
    <t>Rocky Bay</t>
  </si>
  <si>
    <t>ROCKY BAY:
Kevin Fourie, NSRI Rocky Bay station commander, said:
At 12h13, Saturday, 13th April, NSRI Rocky Bay duty crew were activated following reports of people in distress in the surf caught in rip currents at Rocky Bay.
We dispatched NSRI rescue swimmers and Ethekwini Municipal Lifesaving lifeguards from Scottsburgh and Med-Evac ambulance services responded.
On arrival on the scene we found local dive charter owner Gareth Salmond had used an NSRI Pink Rescue Buoy (stationed at that beach) to rescue a male and a female, aged in their late teens, and they are believed to be on holiday in the area. Using the pink rescue buoy Gareth rescued the 2 casualties safely to the beach. Gareth then  realised that an adult male bystander who had entered the water to also try to help was swept to beyond the backline breakers by rip currents and Gareth launched his dive charter boat and rescued that man at the backline breakers and bringing him safely ashore. No one was injured and Gareth Salmond is commended for his effort successfully rescuing all 3 casualties from the surf today.</t>
  </si>
  <si>
    <t>Rip current, two teens rescued by local charter owner using PRB</t>
  </si>
  <si>
    <t>Gareth Salmond 0714663903</t>
  </si>
  <si>
    <t>unknown</t>
  </si>
  <si>
    <t>Harness came off during rescue</t>
  </si>
  <si>
    <t>May</t>
  </si>
  <si>
    <t>Sodwana Bay</t>
  </si>
  <si>
    <t>2 rescued = Mother about 40 yrs old and boy child about 10 yrs old at 13h30 in Sodwana on 5 May. Rod Oscroft 083 2292876 diver at Sodwana rescued a 10 yr old boy and his mother using a PRB which is placed at the Kiosk at Sodwana Bay.  Two boys were snorkelling and got pulled further out than they were comfortable with - the tides was close to spring. One boy shouted for help and Rod heard - he grabbed the PRB and a friend took a body board. The boys mother had in the short space of time also gone to help - but had not taken flotation.  PRB rescue by Rod of the one child took him back to shore while the friend used the body board to help the other kid. Rod then went back for the mother with the PRB. All three had been snorkelling in the area for most of the day.</t>
  </si>
  <si>
    <t>Mother tried to go to their rescue but was herself rescued using PRB</t>
  </si>
  <si>
    <t>Andrew</t>
  </si>
  <si>
    <t>Rod Oscroft 083 229 2876</t>
  </si>
  <si>
    <t>Sept</t>
  </si>
  <si>
    <t>23-18?</t>
  </si>
  <si>
    <t xml:space="preserve">Mike Vonk, NSRI Wilderness deputy station commander, said: At 14h48, Sunday, 01 September, NSRI Wilderness duty crew were activated following reports of at least 3 persons reported to be in difficulty in the surf at Herolds Bay near to George.
NSRI rescue swimmers responded directly to the scene and our sea rescue craft was towed to the scene using our sea rescue vehicle. The EMS/AMS Skymed rescue helicopter, a WC Government Health EMS paramedic, Eden 911 ambulance services and George Fire and Rescue Services were activated.
On arrival on the scene all 3 teenagers were safely ashore.
As a precaution they have been transported to hospital by Eden 911 ambulance for observation for non-fatal drowning symptoms and they are due to make full recoveries.
NSRI learned that Dewald Gerber, 14, a local learner, was swimming with his friend when they noticed a teenager, from Kuruman in the Northern Cape, reportedly on a school trip, who was also swimming there had been caught in a rip current and was being swept out to sea.
Dewald had gone to the assistance of the Kuruman teenager but he then noticed that his own friend, a male teenage learner, was also in difficulty so he stopped to help his friend when a person appeared with a Pink Rescue Buoy to assist them and they were safely brought to the beach.
Cliff Coombe, from George, a former Strand and Fish Hoek Surf Life Saving lifeguard, was walking on the beach with his wife Tracy Whitelaw Coombe when they noticed 3 male teenagers in difficulty caught in rip currents while swimming.
Cliff grabbed the NSRI Pink Rescue Buoy that is posted at Herolds Bay Beach and while his wife used the information on the Pink Rescue Buoy Board to raise the alarm Cliff swam after the teenagers and he reached the 2 local teenagers (Dewald and his friend) and was able to get them safely to shore using the Pink Buoy. Dewald, who is a strong swimmer, was able to assist.
A local Body Boarder who had noticed the event unfolding, had suited up into his wet suit and using his body board he reached the remaining teenager, from Kuruman, who was further out to sea, and rescued him safely to shore.
NSRI commend Dewald Gerber, Cliff Coombe and the body boarder, Sydney Erasmus.
Sea Rescue’s Pink Rescue buoy project, aimed at stopping failed bystander rescue attempts, was started in November 2017. To date there are more than 450 Pink Rescue Buoys at drowning hot spots and they have been used to successfully help 45 people who were in danger of drowning.
The NSRI’s Pink Rescue Buoys won the 2018 IMRF (International Maritime Rescue Federation) award for Innovation and Technology, which was presented at a prestigious gala dinner in Norway on 08th November 2018.
NSRI’s Pink Rescue Buoy is also part of an emergency floatation equipment trial in Sydney Australia. Surf Life Saving New South Wales is busy with a trial of Rescue Floatation Equipment (RFE) designed to assist a member of the public in the event that they attempt to rescue someone from the water.
The project aims to test a variety of floatation devices from around the world, including the NSRI’s Pink Rescue Buoy, for suitability for use on Australian Beaches. This trial will form part of their research into the perceptions, motivations and mechanisms of bystander rescues.
“The Hawaii rotary clubs have a similar programme in which they have recorded over 150 successful peer rescues,” says NSRI’s Drowning Prevention manager Andrew Ingram.
“We are absolutely thrilled that the Pink Rescue Buoy has helped to save 45 lives,” said Ingram.
“ With the support that we are getting from most South African municipalities, who give permission to put the sponsored public rescue equipment on their beaches, we can help to educate people and prevent many more drownings,” he said.
A Pink Rescue Buoy and the sign that it hangs on costs R1500 and needs municipal permission to be put up at public waters. If you would like to sponsor this project please email aty@searescue.org.za for more details.
From: Sydney Erasmus &lt;sydney@fabrigging.co.uk&gt;
Subject: Herolds Bay Rescue 01 September 2019
Date: 03 November 2019 at 19:06:48 SAST
To: andrew@searescue.org.za
Hi Andrew 
This is my account of the rescue of the 3 boys in Herolds Bay.
I had driven down to the beach to do a surf check and was waiting for the tide to come in a bit more when I realised a school camp had arrived on the beach. Knowing that these kids have a tendency to get themselves in trouble, from previous experiences when I lived and worked as a lifeguard in the bay, I kept an eye on them.
They started swimming and were in a safe spot until the tide came up further causing the right side channel to fill and start pulling. The children were waist deep and bodysurfing the smaller waves in the shallow water - this is when a larger set came in and washed them immediately into the right channel.
I knew then that I would have to go help the 3 boys that were now in trouble.
From previous experiences I knew that this was going to be difficult as they were 3 boys and had split into a group of 2 and 1. I started to put on my wetsuit, I have been involved with rescues that have taken a very long time in Herolds bay where the boat has only arrived an hour plus later and I know that the cold will get you if you are not careful.
As I was changing I asked two people to please start spotting the boys and explained to give me hand signals to guide me onto the 3rd child if he was to go under. This is when I first noticed Cliff walking towards the water with the new pink buoys that have been posted along the coast. At first I screamed to stop him from going in as he had no swim fins and looked unsure - he was looking around for assistance. He did not hear my call but I do believe that his actions saved the boys that day. 
As I was putting on my leash for my bodyboard and running down to the water he had already entered and had used the rip to get to the first two boys. When I entered the water I made a conscious decision to now go for the group of 3 (including Cliff) first as I knew that I would probably have lost the 3rd child by the time I got to him. When I got to the first group Cliff seemed to have control and I told him that I was going to get the third child and be back for them, he agreed and I proceeded deeper into the channel were I got the final glimpse of the boy as he went under. 
As I reached his position I saw him under the water but lifted by the swell and dived in I was able to grab him first attempt. As we surfaced he coughed and spluttered some water out and was generally okay but naturally tired.
I then placed him on my board and started to make my way to the first party that had drifted closer towards us. Cliff then introduced himself to me and we started to make a plan. I informed him that we had 3 options 1)swim deeper and wait for a boat 2) swim out on the rocks or 3) swim out and left into the surf and hopefully get washed back in. We went for the third option which seemed the least painful as the backline was looking especially heavy that afternoon and washing up in a particular rocky gully had never been fun in previous rescues. I was also sure it would work as we had the pushing tide on our side which I think helped us that afternoon. 
As we started to slowly work our way over I noticed another boy swim in with another pink buoy, I asked if he had swim fins or any experience of life saving or Herolds bay which all answers were a "no". I told Cliff at this point I had to take at least two kids in and then return for the last three as the party was getting too big and one of the boys was starting to panic. Cliff agreed and continued to swim with the remaining two boys as I returned the new boy and the one of the original boys. Once they were safely ashore I returned to the last two boys and Cliff who had made great progress in getting back to shore. At this point there was a local surfer, Cliff and myself to get in the remainder of the way and we were out in no time. As we reached shore Cliff then proceeded with first aid and was then joined from all the emergency crew who got there in no time at all, I'm still amazed at the rapid response today.
All in all this was not my first time in that situation and was fully aware of what was needed that afternoon. I think the people that deserve the recognition that day are Cliff and the three boys. Cliff informed me in the water that 3 days prior he had a hernia operation, and he still responded. Without his selfless response we would have, without a doubt, lost the third boy. Secondly, the boys did an amazing job listening, assisting and staying calm, without this the outcome could have been different and would have made for difficult reading.
If there is anything else you need please give me a shout.
Thanks
Syd
Sydney Erasmus
M: 07714506821
W: fabulousrigging.co.uk
E:  sydney@fabrigging.co.uk
</t>
  </si>
  <si>
    <t>Two teenagers swimming saw a third child caught in a rip and tried to assist, but one the original two also got caught and his friend then tried to assist him.  Both friends then were rescued by a bystander with a pink buoy</t>
  </si>
  <si>
    <t>Sea Rescue Comms 2019-09-01</t>
  </si>
  <si>
    <t>Cliffe Coombe</t>
  </si>
  <si>
    <t>Dewald Gerber (14) and a friend</t>
  </si>
  <si>
    <t>14-21?</t>
  </si>
  <si>
    <t>Robberg 5 Beach, Plettenberg Bay</t>
  </si>
  <si>
    <t>Marc Rodgers, NSRI Plettenberg Bay station commander, said: At 17h41, Monday, 07 October, NSRI Plettenberg Bay duty crew were activated following reports of medical assistance required at Robberg 5 beach for persons involved in a non-fatal drowning incident and reportedly on the beach.
The sea rescue side by side rescue vehicle and NSRI medical crew and rescue swimmers responded.
On arrival on the scene 3 persons, a Johannesburg father and son, and an adult female, from Johannesburg, were treated on the beach for non-fatal drowning symptoms and Medlife ambulance services were activated.
It appears that the father and son got into difficulty in the surf.
A husband and his wife, who are on holiday in Plettenberg Bay with the father and his son, intervened with the female launching into the surf to try to assist but she got caught in rip currents.
A bystander gave her husband an NSRI Pink Rescue Buoy that is stationed at that beach and he launched into the surf with the pink rescue buoy and was able to rescue his wife from the surf and the father and son were also able to get out of the water onto the beach.
The lady was transported to hospital in a stable condition by ambulance in the care of paramedics for observation for non-fatal drowning symptoms and she was kept overnight in hospital and she has since been released from hospital today.
NSRI medics transported the father and son to hospital as a precaution and following observations for non-fatal drowning symptoms they were released requiring no further assistance.
NSRI pink rescue buoys stationed around the coastline have been used in 46 successful surf rescues since the program was launched by NSRI in cooperation with local Municipalities.</t>
  </si>
  <si>
    <t>Father and son in difficulty in surf.  Man and woman intervened.  The woman got caught in rip currents and was rescued by her husband with a PRB</t>
  </si>
  <si>
    <t xml:space="preserve">Manuel Gopfricht  </t>
  </si>
  <si>
    <t>Amina Elzayat (Manuel's wife)</t>
  </si>
  <si>
    <t>14-KCP 1 - 4</t>
  </si>
  <si>
    <t>Keurbooms Caravan Site, Plettenberg Bay</t>
  </si>
  <si>
    <t>Ross Badenhorst, NSRI Deputy station commander, 43 yrs old, had taken part in a cycle race in Plett and was staying with the cyclists who were camping in the Keurbooms caravan park. Ross had a campsite on the river front. He was woken up at 01h30 on Sunday morning when security guards had chased an alleged thief who ran into the river and was being then pulled by the very strong current in a fast ebbing tide. 
Ross saw that the man's head was partially submerged and his body angle vertical in the water. Knowing that there was a PRB close by Ross ran to it and returning to the river threw it to the man who he assessed was drowning. 
It was a good throw and the man grabbed hold of the PRB and drifted across the flow to a mid-stream sandbank where he climbed out of the river. Campers then got a canoe, however without a paddle did not launch into the river. Some said the alleged thief had a knife.
 The man then jumped back into the river holding on to the PRB and disappeared from sight. At first light an extensive search was launched including using a drone with heat recognition but only the PRB was found close to the river mouth and it is assumed that the man escaped and left the PRB at the side of the river.</t>
  </si>
  <si>
    <t>Thief chased by security guards ran into the river but got pulled away by strong current and started to drown.</t>
  </si>
  <si>
    <t>Ross Badenhorst</t>
  </si>
  <si>
    <t>Magnas, Jeffreys Bay</t>
  </si>
  <si>
    <t xml:space="preserve"> Ernie Schmidt, NSRI Jeffreys Bay duty controller, said:At 17h02, Wednesday, 27th November, NSRI Jeffreys Bay duty crew were activated following eye-witness reports of a surfer appearing to be in difficulty behind the back breakers at Magnas (a popular beach and surfing spot). We launched the sea rescue Waverunner and NSRI rescue swimmers responded to the scene.
On arrival on the scene an NSRI rescue swimmer found a male on a surfboard seeming to be stuck in rip currents behind the back breakers and a member of the public had launched his surfboard to go to assist.
Our NSRI rescue swimmer grabbed the NSRI Pink Rescue Buoy that is stationed on a pole at Magnas and he deployed into the surf and reached the casualty and swam the casualty out of the rip current and safely back to shore reaching the shoreline as our sea rescue Waverunner arrived on-scene.
NSRI medics assessed the local man and he required no further assistance, he was not injured, and he confirmed that he was not able to paddle his surfboard back to the beach after getting caught in rip currents.
This brings to 50 the number of persons assisted using an NSRI Pink Rescue Buoy</t>
  </si>
  <si>
    <t>Surfer caught in rip current, NSRI rescue swimmer swam the person to shore using a pink buoy.</t>
  </si>
  <si>
    <t>Sea Rescue Comms 2019-12-01</t>
  </si>
  <si>
    <t>Michael Van Den Bergh, NSRI Jeffreys Bay Station Commander, said:
An NSRI pink rescue buoy has successfully been used in a surf rescue in Jeffreys Bay bringing the NSRI Pink Rescue Buoys total successful deployments to date to 51.
On Friday afternoon, 29 November, an NSRI rescue swimmer deployed into the surf at Magnas Beach, a popular surf spot, with the NSRI Pink Rescue Buoy stationed at Magnas Beach, where a male aged approximately 7 and a male aged 15 were seen in difficulty in the surfline.
The NSRI rescue swimmer reached the child and the teenager and with the aid of the NSRI Pink Rescue Buoy flotation device, the child was assisted to the shore while the 15 year old, a good swimmer, was able to swim with them back to the shore.
Once safely ashore no further assistance was required.</t>
  </si>
  <si>
    <t>Two swimmers, males aged 7 and 15, in difficulty in surf.  NSRI rescue swimmer with PRB brought 7yo ashore.  15yo managed to get back unassisted.</t>
  </si>
  <si>
    <t>Central Beach, Plettenberg Bay</t>
  </si>
  <si>
    <t xml:space="preserve"> Ross Badenhorst, NSRI Plettenberg Bay deputy station commander, said: At 04h58, Friday, 06 December, NSRI Plettenberg Bay duty crew were activated following reports of a drowning in progress at Central beach.
NSRI rescue swimmers responded and on arrival on the scene no persons in difficulty could be found.
On investigation it was confirmed that a male bystander had used an NSRI Pink rescue buoy, stationed at Central Beach, to assist a man who had been in difficulty in the surfline and both were safe out the water.
NSRI commend the bystander who went into the surf to assist and we commend the bystanders who used the information on the Pink rescue buoy signboard to raise the alarm.</t>
  </si>
  <si>
    <t>Bystander with PRB assisted a man out of the surf using PRB</t>
  </si>
  <si>
    <t>Sea rescue Comms 2019-12-08</t>
  </si>
  <si>
    <t>Brenton-on-Sea</t>
  </si>
  <si>
    <t>Jerome Simonis, NSRI Knysna station commander, said:
At 18h18, Saturday, 04 January, NSRI Knysna duty crew were activated following reports of a drowning in progress at Brenton-On-Sea.
We were preparing to launched sea rescue craft and WC Government Health EMS and Knysna Fire and Rescue Services responded.
Prior to our sea rescue craft launching we were notified that an unidentified Good Samaritan man had launched into the surf to assist a father and his son who were reportedly caught in rip currents and swept to beyond the backline.
The Good Samaritan reportedly reached them and assisted and guided them back towards the beach where Samantha Muller, a Cape Town off-duty Big Bay Lifesaving lifeguard, on holiday at Brenton-On-Sea, waded into the surf with an NSRI Pink Rescue Buoy to help them onto the beach.
The American father and son were medically checked by paramedics on the scene and they were not injured and they required no further assistance.
NSRI commend those who went to their aid.</t>
  </si>
  <si>
    <t>Samantha Muller, a Cape Town off-duty Big Bay Lifesaving lifeguard, on holiday at Brenton-On-Sea, waded into the surf with an NSRI Pink Rescue Buoy to help them onto the beach.  Victims had already been brought closer to shore by another bystander and PRB was not needed.</t>
  </si>
  <si>
    <t>Sea rescue comms 2020-01-05</t>
  </si>
  <si>
    <t>Samantha Muller, a Cape Town off-duty Big Bay Lifesaving lifeguard, on holiday at Brenton-On-Sea, waded into the surf with an NSRI Pink Rescue Buoy to help them onto the beach.</t>
  </si>
  <si>
    <t>36-2</t>
  </si>
  <si>
    <t>Oyster Bay</t>
  </si>
  <si>
    <t xml:space="preserve"> Lodewyk van Rensburg, NSRI Oyster Bay station commander, said: At 13h20, Monday, 13th January, NSRI Oyster Bay duty crew were activated to investigate eye-witness reports, from an NSRI coast watcher, of children launching into the surf with the NSRI Pink Rescue Buoy that is stationed at that beach and the reasons for them launching into the surf with the pink rescue buoy were unknown.
I was already nearby to the scene at the time and on arriving at Oyster Bay Main Beach I established that a group of 7 local males (3 teenagers, 3 children, and an adult, their uncle) had been caught in rip currents while swimming.
The uncle, the 3 children and 1 of the teenagers were not too deep when they were caught in the rip current and they managed to escape the rip current and get safely out the water but 2 of the teenagers, both aged 14, were swept out to sea.
The uncle, Ricardo Kettledas, instructed the children to go and grab the pink buoy for him and he launched into the surf with the pink buoy and was able to rescue one of the teenagers to shore and that teenager was showing signs of non-fatal drowning symptoms and he was unconscious.
When I arrived on the scene I placed that teenager in the recovery position and I was informed of one teenager still missing in the surf.
Knowing that additional sea rescue crew were almost arriving I left the teenager in the recovery position in the care of the other boys while myself and Ricardo launched into the surf and at the backline we were able to reach the remaining teenager who was lifeless in the water, Ricardo still had the pink rescue buoy with him, and assisted by the pink rescue buoy we brought the teenager to shore and once on the shore I commenced CPR (Cardio Pulmonary Resuscitation) efforts on the boy who was not breathing and he had no pulse.
Private Care ambulance services had already been activated and our NSRI duty crew were arriving on the scene.
A pulse and spontaneous breathing was restored to the teenager during CPR efforts and the teenager was taken into the care of paramedics on their arrival and he was transported to hospital in a critical condition by Private Care ambulance.
The first teenager who was rescued by Ricardo was also transported to hospital in a serious condition by ambulance and he is recovering.
It has been confirmed that the second teenager remains in ICU and he remains in a serious condition in hospital after he was transferred to a Port Elizabeth hospital.
NSRI commend Ricardo Kettledas, 29, for his assistance.
NSRI:
Two lives were saved today thanks to a local Oyster Bay man, Ricardo Kettledas, NSRI station commander Lodewyk van Rensburg and the NSRI pink rescue buoy number 36-2, sponsored by REEF.
This brings the total to 56, the number of successful rescues that NSRI are aware of that have been assisted by the NSRI pink rescue buoys stationed at beaches around the South African coastline in cooperation with most Municipalities.</t>
  </si>
  <si>
    <t xml:space="preserve">Ricardo Kettledas, a 29 year old local man from Oyster Bay used our Pink Rescue Bouy, 36-2, Sponsored by Reef, to help save two teenagers
As per Lodewyk (Stn 36 Statcom): Lodewyk had just got into the Sea Rescue vehicle with the intention of going to photograph a property that he thought could work as a Sea Rescue base. He was driving down the hill when he saw a flash of pink on the beach - he was not thinking rescue and when he played this back in his mind he thought that it was someone in a bright costume. 
He then got a call from one of his coast watchers, Gerlinde Kerling, who told him that children had taken a Pink Buoy off its pole and were running to the sea playing with it. He knew that they must be locals because the holiday makers had all left Oyster Bay and thought that it was unlikely that local children would play with a Pink Rescue Buoy because of the educational drives that he and the Oyster Bay volunteers has been doing. 
Lodewyk decided to go to the beach to check what was happening. As he got there Ricardo Kettledas, who he knows as a weak swimmer was exiting the water with a youngster who was unconscious. As Lodewyk was helping get the child out of the water he heard that there was another child out at the backline. Having activated a call out for Stn 36, and knowing that the volunteers were responding Lodewyk put the first child into the recovery position, kicked his boots off and entered the rip current, as this was most likely where he would find the child. 
Ricardo followed him with the Pink Rescue Buoy. About 100 meters out in approximately three meters of water Lodewyk spotted the child under water at about 2 meters. He dived down and pulled the boy to the surface. Lodewyk and Ricardo used the Pink Rescue Buoy to keep themselves and the unconscious boy afloat. Lodewyk, assisted by Ricardo, swam the boy out of the rip and onto a sandbank where they could stand. They then waded the boy out of the water onto the beach where Lodewyk started CPR on him. The boy had been in the water for approximately 15 minutes and Lodewyk had little hope of a successful outcome. After doing CPR for around 12 minutes he once again did his vital checks and realised that the child was breathing shallowly and had a pulse.
The two boys were transported to hospital in a critical condition by Private Care Ambulance. Lodewyk met the two boys after their release from hospital 5 days after the incident and was thrilled that both went off to start their Grade 8 school year seven days after their ordeal. </t>
  </si>
  <si>
    <t>Sea rescue comms 2020-01-14</t>
  </si>
  <si>
    <t>Ricardo Kettledas</t>
  </si>
  <si>
    <t>HEROLDS BAY:Garth Dominy, NSRI Wilderness station commander, said:At 16h03, Friday, 14th February, NSRI Wilderness duty crew were activated following eye-witness reports of a drowning in progress at Herolds Bay near to George.
A male family member of a female who was being swept out to sea had taken the NSRI Pink Rescue Buoy off its stand at the beach and instructed other bystanders to call NSRI and raise the alarm from the emergency information provided on the NSRI Pink Rescue Buoy pole and signage while the man, armed with the pink rescue buoy, ran along rocks to attempt to reach his family member, a 21 year old female, who while swimming was caught in rip currents and was being swept out to sea.
The man had earlier swum out into the surf to attempt to assist her but turned around and swam back to shore after he was not able to help because of rough sea conditions that threatened his own life.
NSRI rescue swimmers responded to the scene while our NSRI duty crew responded in our sea rescue vehicle and our sea rescue craft Oscars Rescuer was towed to the scene to be launched on scene. WC Government Health EMS and ER24 ambulance services responded.
An unidentified surfer reached the female and placed the casualty female on his surfboard in the surfline and an NSRI rescue swimmer who had entered the water to assist reached them in the surfline and together the surfer and the NSRI rescue swimmer were able to get her to the shore safely.
The female was treated on the scene for hypothermia and non-fatal drowning symptoms by ER24 paramedics and required no further assistance following treatment.
The unidentified surfer who assisted is highly commended for his actions that contributed to saving the life of the 21 year old female and bystanders who raised the alarm are commended for their contribution.</t>
  </si>
  <si>
    <t>21 year old female caught in rip currents. Family member took PRB and ran along rocks to attempt to reach her.  NSRI was called. Victim was eventually rescued by a surfer &amp; brought to shore</t>
  </si>
  <si>
    <t>Sea resceu comms 2020-02-16</t>
  </si>
  <si>
    <t>Leentjiesklip</t>
  </si>
  <si>
    <t>Garth Dominy, NSRI Wilderness station commander, said: At 12h20, Sunday, 16th February, NSRI Wilderness duty crew were activated following reports of 3 men being swept out to sea in rip currents at Leentjiesklip, Wilderness, and an adult male, a Good Samaritan, a man who was playing volleyball on the beach with friends, armed with an NSRI Pink Rescue Buoy, had launched into the surf to attempt to assist the 3 men after he had grabbed the NSRI Pink Rescue Buoy off its pole on the beach and after he had instructed bystanders that were there to call the emergency telephone number, displayed on the signage board of the NSRI Pink Rescue Buoy, to raise the alarm.
The bystanders contacted the NSRI emergency number, raising the alarm and providing an accurate description of the incident that was unfolding and they provided the number displayed on the NSRI Pink Rescue Buoy signage board giving our responding NSRI and emergency services resources an exact location of the incident.
The sea rescue craft Clemengold Rescuer was launched and NSRI rescue swimmers and WC Government Health EMS responded to the scene.
On arrival on the scene we found that the 3 men had managed to reach rocks and they had managed to get themselves out of the surf unassisted after being caught in rip currents while swimming and swept out to sea and the man with the NSRI Pink Rescue Buoy had reached the backline in the surf and on finding all 3 casualties to be safely out of the water and on the rocks he had swum back to shore through the surf and he rehoused the NSRI Pink Rescue Buoy on her pole.
EMS paramedics treated the 3 casualties, local men, aged in their late 20’s and early 30’s, for scrapes and bruises sustained while clambering onto the rocks and following medical treatment they required no further assistance.
NSRI commend the Good Samaritan who launched into the sea armed with the NSRI Pink Rescue buoy and we commend the bystanders on the beach who raised the alarm, for their efforts.</t>
  </si>
  <si>
    <t>3 men swept out by rip current.  Bystander took NSRI to assist, but victims managed to get ashore (onto rocks without assistance).  Rescuer swam back to shore.</t>
  </si>
  <si>
    <t>32-05</t>
  </si>
  <si>
    <t>Kidds Beach</t>
  </si>
  <si>
    <t xml:space="preserve">From: "Patrick Carlson" &lt;patrick.carlson.tw@gmail.com&gt;
Date: 18 Feb 2020 11:21
Subject: Drowning Report
To: "Gill Morris" &lt;gill.morris31@gmail.com&gt;
Cc: 
Date: 4 February 
Time: Late afternoon (around 5 or 6)
Sea Conditions: Tide coming in
I was walking on the far end of Kidds Beach. I saw a commotion on the beach and people pointing to the sea. Then a man emptied his pockets and started wading into the water. I ran to see what the problem was and people pointing to a young boy about 11 or 12 years old struggling to stay above water.
I am quite a competent swimmer so raced into the water to help. I quickly passed the first man who went in. After swimming beyond the waves I reach the boy. He was panicked but able to listen and follow my instructions. 
I told him to put his arms around my shoulders and that he would be okay. We started to swim back to shore but the current was very strong and I struggled for several minutes.
We finally got to where I was able to stand. Another person had run to get the safety buoy and gave it to the boy and pulled him towards the shore. I walked back myself.
The boy was reunited with his mother who told me that he was with his cousins and got caught in the rip. He had just started swimming so was luckily able to tread water while I swam out. 
The boy was obviously shaken, tired and cold but unhurt and fully aware of what had happened. I was tired but unharmed, too. We waited a while on the other side of the beach until the police arrived. I told them what happened, they thanked me and said I could go. They were still talking to the mom and the boy when I left. I went home to my wife, had a beer and felt no discomfort the following days. I realize the danger of the situation but know that nobody else on the beach that afternoon were able to help him and believe that he would almost certainly have drowned if I did not help. I am just glad to have been in the right place at the right time.
Patrick Carlson </t>
  </si>
  <si>
    <t>11 or 12yo boy swept out by rip current.  Bystander Patrick Carlson went in to bring the boy closer to shore to where Patrick could stand.  Unknown bystander then used PRB to pull the victim from there to the beach.</t>
  </si>
  <si>
    <t>Andrew's email 2020-02-19 3:59PM</t>
  </si>
  <si>
    <t>Wild Lubanzi Backpackers</t>
  </si>
  <si>
    <t>Aug</t>
  </si>
  <si>
    <t>23-23?</t>
  </si>
  <si>
    <t>Pink Rescue Buoy rescuer : Tristin de Swardt, 20, cell 082 526 7978
Pt - unknown male approximately 16 years of age.
16 yr old male transported to hospital in a stable condition for observation of non-fatal drowning symptoms
Story:
At 15h53 on Tuesday 25 August, NSRI Wilderness duty crew were activated following reports of a teenager being swept out to sea at Herolds Bay.
Our duty crew responded to our sea rescue station and the Sea Rescue craft Clemengold Rescuer was launched. 
On arrival on the scene NSRI rescue swimmers found a local lifeguard, Tristin de Swardt, 20, was assisting a local 16 year old male out of the water and bringing him onto the beach.
Tristin told NSRI that he happened to be on the beach when he noticed a group of 6 teenagers, all in their mid-teens, had arrived at the beach. They appeared to be preparing to jump off rocks into the sea from the rocks on the Eastern side of Herolds Bay. This means that they would jump straight into a rip current.
Tristin approached them and asked them if they were competent swimmers as the sea conditions were dangerous with a 2 to 2.5 meter swell and strong rip currents evident.
They told Tristin that they were good swimmers.
One teenager jumped into the water and was immediately caught in the rip current that runs next to the rocks on the Eastern side of the bay. The rip started pulling him out and the young man, panicking, swam against the rip instead of towards the centre of the bay to get out of the current. His friends did not follow him and bystanders raised the alarm by calling the Sea Rescue emergency number on the Pink Rescue Buoy pole.
Tristin started out to the teenager but realised that the current was too strong. He decided to rather exit the water and fetch his fins before swimming out to the teenager.
He got his fins out of his car and ran back to the rocks from where a bystander had thrown the Pink Rescue Buoy to the teenager. The youngster was exhausted, unable to climb out onto the rocks because of the wave action and too tired to swim out of the rip. The bystander had shouted at the youngster to rather rest and use the Pink Rescue Buoy to float him knowing that Sea Rescue had been called and that Tristin was fetching his fins.
Tristin jumped off the rocks into the sea and using the rip he was quickly able to reach the teenager.
Tristin calmed him down and using the Pink Rescue Buoy for floatation, aided by his fins he swam the teenager towards the middle of Herolds Bay until they were free of the rip current and could then use the waves to get back to the beach.
Tristin says that if the youngster did not have the Pink Rescue Buoy to hold onto he would have drowned.
------------------------------------------------------
Garth Dominy, NSRI Wilderness station commander, said: At 15h53, Tuesday, 25 August, NSRI Wilderness duty crew were activated following reports of a teenager being swept out to sea at Herolds Bay.
Our duty crew responded to our sea rescue station and the sea rescue craft Clemengold Rescuer was launched.
NSRI rescue swimmers, WC Government Health EMS rescue squad, the SA Police Services, Frontier Medix medical services and Eden 911 ambulance services responded directly to the scene.
On arrival on the scene NSRI rescue swimmers found a local lifeguard, Tristin de Swardt, age 20, who was assisting a local 16 year old male out of the water and bringing the casualty teenager onto the beach.
Our sea rescue craft also arrived on the scene as casualty teenager was brought onto the beach.
The teenager was medically assessed and found to be suffering suspected non-fatal drowning symptoms.
A doctor, who happened to be on the beach at the time, assisted in medical care on the scene and NSRI have thanked her for her assistance on the scene.
The patient was taken into the care of paramedics and he has been transported to hospital, as a precaution for observation for non-fatal drowning symptoms, in an Eden 911 ambulance and the patient is in a stable condition.
The local lifeguard who assisted, Tristin de Swardt, has told NSRI that he happened to be on the beach when he noticed a group of 6 teenagers, aged approximately 16, who had arrived at the beach and they appeared to be preparing to jump off rocks into the sea on the Eastern side of Herolds Bay.
Tristin approached them and asked them if they were competent swimmers as the sea conditions were confused seas with a 2 to 2.5 meter swell with strong rip currents evident.
They told Tristin that they were competent.
The first teenager who jumped into the water was immediately caught in a rip current and he was swept out to sea.
His friends did not follow him.
Bystanders raised the alarm.
Tristin attempted to swim out to the teenager but the currents were too strong and Tristin realised that he needed his swimming rescue flippers if he was going to swim out to the teenager.
Tristin swam back to the shore and he got his rescue flippers out of his car and ran back to the rocks where bystanders had by that stage grabbed the NSRI pink rescue buoy off the pole nearby and they had thrown the rescue buoy to the teenager who was able to get a hold of the rescue buoy but he was still caught in rip currents and he was still being swept further out to sea.
Tristin jumped off the rocks into the sea and he swam after the teenager and he was able to reach the teenager.
Tristin calmed the teenager down and with the teenager using the pink rescue buoy for floatation and with Tristin aided by the strength of his rescue flippers Tristan assisted the teenager to swim towards the middle of Herolds Bay until they were free of the rip currents.
Then with the teenager still using the aid of the pink rescue buoy for floatation and Tristin using his rescue flippers for swimming strength Tristin swam the teenager to shore safely.
NSRI commend Tristin for his efforts in saving the teenagers life today.
NSRI also commend the bystanders who threw the NSRI pink rescue buoy to the teenager that contributed to saving the teenagers life.</t>
  </si>
  <si>
    <t>https://www.nsri.org.za/2020/08/herolds-bay-lifeguard-saves-teen-with-the-aid-of-a-pink-rescue-buoy/</t>
  </si>
  <si>
    <t>Tristin de Swardt, 20, cell 082 526 7978</t>
  </si>
  <si>
    <t>unknown male approximately 16 years of age.</t>
  </si>
  <si>
    <t>Victoria Bay</t>
  </si>
  <si>
    <t>Mike Vonk, NSRI Wilderness deputy station commander, said: At 16h00, Wednesday, 23 September, 2 NSRI trainee crew who are also local lifeguards, while off-duty and on the beach after body boarding at Victoria Bay, they noticed an adult man caught in rip currents and being pulled out to sea while swimming.
The 2 trainees grabbed the NSRI pink rescue buoy off the NSRI pink rescue buoy pole positioned on the beach at Victoria Bay and one of the trainees scaled over rocks before launching into the surf armed with the NSRI pink rescue buoy and he swam towards the casualty who was caught in a rip current.
On reaching the man in the surfline and using the pink rescue buoy to assist the man to float the trainee guided the man to shore safely without incident and the man was not injured.
The 2 trainees showed the man the location of the rip currents and the safe swimming area at Victoria Bay beach and no further assistance was required.</t>
  </si>
  <si>
    <t>https://www.nsri.org.za/2020/09/wilderness-wednesday-23-september-patient-assisted-and-man-caught-in-rip-currents-assisted-victoria-bay/</t>
  </si>
  <si>
    <t>Granny's Pool St Francis</t>
  </si>
  <si>
    <t>Neil Jones, NSRI St Francis Bay duty coxswain, said: At 14h19, Saturday, 10 October, NSRI St Francis Bay duty crew were activated following reports of a man on a jet-ski in difficulty off-shore of Grannies Pool, St Francis Bay.
The sea rescue craft Spirit of St Francis II was launched and NSRI shore crew responded to the scene by road.
An off-duty NSRI Plettenberg Bay rescue swimmer, who happened to be on the scene at the time, had raised the alarm after witnessing the jet-skier in difficulty in the surf line.
The NSRI Plettenberg Bay rescue swimmer suited up into a wet-suit and grabbed the NSRI pink rescue buoy that is stationed at Grannies Pool.
The NSRI Plettenberg Bay rescue swimmer reached the 29 year old male casualty, from Kriel, Mpumalanga, assisting the man in the surf but the jet-ski had filled with water and was not immediately able to be brought to shore.
The NSRI St Francis Bay sea rescue craft arrived on the scene and in a joint effort between NSRI rescue swimmers from our sea rescue craft and the NSRI shore crew we were able to right and recover the jet-ski and once recovered onto her trailer no further assistance was required.
The quick reaction of the NSRI Plettenberg Bay rescue swimmer and the swift response of the NSRI St Francis Bay duty crew is commended.
This operation has again highlighted the strategic importance of the NSRI pink rescue buoy project along the South African coastline and inland at rivers and dams.
NSRI commend the public who regularly check on the NSRI pink rescue buoys that are stationed at strategic points around our coastline and inland at rivers and dams.
This brings to 60 the number of persons assisted with the use of an NSRI pink rescue buoy since their introduction in November 2017.
Over 750 NSRI pink rescue buoys have been installed around South Africa.</t>
  </si>
  <si>
    <t>Jet-skier in difficulty in surf</t>
  </si>
  <si>
    <t>https://www.nsri.org.za/2020/10/national-sunday-11-october-bass-fishing-boat-assisted-witbank-a-jet-ski-assisted-hartbeespoort-dam-false-alarm-with-good-intentions-maidens-cove-jet-skier-assisted-and-a-patient-e/</t>
  </si>
  <si>
    <t>Hi All, I have spoken to the boys father and Dale Irvine who rescued Ruben the older boy - this is what they told me.
Herolds Bay 23 Oct 2020 - Dale Irvine, 50, 082 419 6543 dalei@sentineltrust.co.za  went in with body board and fins - saved Ruben Oelofsen, 21, by putting him on the body board, swimming him out of the rip and surfed them back in. (I think an award for saving a life, getting board and fins before going in shows clear thinking)
Willie Oelofsen Jnr ,19, used PRB to float himself. When he saw his brother had been washed off rocks while fishing right in front of him he ran back to beach, asked a bystander to call Sea Rescue, grabbed a Pink Buoy, went back to the rocks and decided to go into the water with the buoy rather than risk throwing it. He was unable to get to his brother because of bad sea conditions, but the pink buoy floated him and he was able to get out of the current and use the waves to get back to safety. Sea was wild both boys got knocked around by waves on rocks. 
Willie with the PRB got out himself, consensus from Willie Snr and Dale is that he would not have made it if he did not have the PRB. (PRB award to him I think for getting the PRB before going into the water)
Dale got to Ruben and surfed him back in on his body board. (CEO / Directors LoA?)
Mr Willie Oelofsen Snr 082 419 6543 father of two boys
Regards
Andrew
Mike Vonk, NSRI Wilderness deputy station commander, said: At 08h46, Friday, 23 October, NSRI Wilderness duty crew were activated following reports of a drowning in progress at Herolds Bay. 
The sea rescue craft Oscars Rescue was towed to Herolds Bay by WC Government Health EMS rescue squad and NSRI rescue swimmers responded directly to the scene.
On arrival on the scene the two swimmers who had been in difficulty in the surf were safely out the water and they were treated on the scene by ER24 paramedics for non-fatal drowning symptoms and cuts and abrasions sustained from the rocks on the shoreline.
It was revealed that two brothers aged 21 and 19 were fishing on the rocks at Herold’s Bay when the 21 year old was swept off the rocks by waves into the surf and pulled out to sea by rip currents.
His brother ran to collect the NSRI pink rescue buoy at Herold’s Bay beach and proceeded back along the rocks before launching into the water using the rescue buoy for floatation to go to attempt to help his brother.
Bystanders raised the alarm and activated Sea Rescue.
After witnessing the events, a local man, aged 50, and a local teenager aged 19, had launched into the water using body boards and fins. The man reached the older brother and brought him safely ashore using his body board as flotation.
The younger brother reached the shore using the pink rescue buoy for floatation.
The brothers were transported to hospital by ER24 ambulance and they are expected to make full recoveries.
NSRI commend the swift reaction of the bystanders who assisted.</t>
  </si>
  <si>
    <t>https://www.nsri.org.za/2020/10/herolds-bay-bystanders-assist-in-a-non-drowning-incident/</t>
  </si>
  <si>
    <t>Main Beach, Jeffreys Bay</t>
  </si>
  <si>
    <t>Additional info via Andrew Ingram:  I have just spoken to Zwelie - JBay lifeguard. He says that on Saturday 31 October his colleague Siphelele took the PRB and went to the children while he swam without flotation to the woman who was furtherest out. Siphelele floated all three children with the PRB - so please can we change the stats to 63 people floated / lives saved - the other three were floated on surfboards.
3 male children, believed to be aged between 6 and 10
JEFFREYS BAY: Michael van den Bergh, NSRI Jeffreys Bay station commander, said: On Saturday morning, 31st October, off duty lifeguards who had just arrived at the lifeguard facility at Main Beach, Jeffreys Bay, to attend to routine maintenance of the lifeguard facility, were alerted by bystanders of people in trouble in the water. 2 lifeguards Zwelie Mafutha and Siphelele Gasa stripped down to their costumes and in a race against time, and not having time to open the lifeguard facility, they simply grabbed the NSRI pink rescue buoys stationed on their poles at Main Beach and they launched into the water where 6 people, 3 adults and 3 children, were in difficulty and were being swept away by rip currents.
NSRI Jeffreys Bay duty crew were alerted.
It appears that the children may have had body boards and at least 3 of the casualties were having difficulty staying afloat using one of the body boards for floatation.
Using the pink rescue buoys for floatation the 2 lifeguards reached the casualties assisting them to float when bystanders Andrew Moon and Jerry van Wyk, who are both local surf instructors, launched on surfboards and paddled out to assist. Another unidentified bystander, a man, had also paddled out to assist.
Between the 2 lifeguards, the 2 surf instructors and the unidentified bystander they were able to get all 6 persons out of the water safely.
NSRI commend the quick action of these men who saved the lives of 3 male children, believed to be aged between 6 and 10, and 3 adults, a female believed to be aged in her 50’s or 60’s, and 2 males, believed to be aged in their 40’s and 50’s.
NSRI has strategically placed NSRI pink rescue buoys around the coastline and at some inland dams.
This incident has again highlighted the valuable life saving assistance these pink rescue buoys provide to bathers when they get into difficulty in water.
This brings the number of lives saved to 66 since the inception of the pink rescue buoy project in November 2017 and we are aware that sometimes incidents are not reported when the pink rescue buoys are used to provide assistance to bathers in difficulty.
NSRI are appealing to the public to keep the pink rescue buoys on their poles on the beach and only remove them from their poles to be used for life saving purposes.
NSRI commend these men for going to the assistance of the 6 swimmers in difficulty who were brought safely out of harms way thanks to the quick thinking of the lifeguards, the surf instructors and the bystander.</t>
  </si>
  <si>
    <t>As per Andrew Ingram:  19 November 12h00 was rescue. She is 19 yr old lifeguard. Francois went in first with fins and PRB. She lives further away so took a bit longer to get there. Also swam with fins. Francois gave PRB to both men (father and son about 40 yrs and 65 yrs). When Lisha arrived they started to swim the two out of the current with Francois using harness and Lisha pulling rope. Her brother Jason arrived with surfboard but in the surf it was too difficult to control the two so they stuck with the PRB. She says she was very tired as the sea was challenging and that the two men would not have survived without the PRB. She says PRB not enough flotation. I have asked her to send me a picture. I suspect that it is an old one that needs to be replaced with a newer 100 newton. Will know by picture. I will put Lisha and Francois forward for PRB Award. 66 lives saved</t>
  </si>
  <si>
    <t>26-04
or 26-05</t>
  </si>
  <si>
    <t>Silvermine Dam</t>
  </si>
  <si>
    <t>As per Andrew Ingram: (email 2020-12-07) By chance I bumped into a CoCT manager - Gregg Oelofse - at the beach on Sunday. 
He tells me that he was jogging at Silvermine on Saturday 5th Dec and saw a man grab a Pink Buoy and launch into the water to rescue another man in his early 30s about 50 meters out in the dam who was in difficulty as he is a weak swimmer. 
This rescue  illustrated what we thought … there are rescues happening that we do not hear about. Someone uses the Pink Buoy, does a rescue and hangs it back on the pole. No drama.
That makes it 67 rescues around the country that we know of so far.</t>
  </si>
  <si>
    <t>Table View</t>
  </si>
  <si>
    <t>At 19h05, Saturday, 13th February, NSRI Table Bay and NSRI Melkbosstrand duty crew and the CoCT (City of Cape Town) joint water rescue group were activated following reports from a CoCT (City of Cape Town) Law Enforcement officer of a drowning in progress at Table View Beach.
NSRI Table Bay duty crew responded to the sea rescue station at the V&amp;A Waterfront to launch a sea rescue craft, NSRI Melkbosstrand duty crew responded to their station to prepare to tow a vessel to the scene and NSRI rescue swimmers responded directly to the beach.
Off duty Big Bay Surf Lifesaving lifeguards, Community Medics, WC Government Health EMS, Netcare 911 ambulance services, Life Healthcare response paramedics and CoCT (City of Cape Town) Fire and Rescue Services responded to join CoCT Law Enforcement on the scene.
A group of off-duty local lifeguards from Big Bay Surf Lifesaving Club, who live or were near to Table View Beach at the time, responded and they arrived on the scene within minutes of the initial call.
The lifeguards saw the female in the surf being swept out to sea and she was already at least 200 meters off-shore.
Lifeguards Kyle Reynolds and Dylan Lloyd launched into the surf.
Keelen Rix, a CoCT Law Enforcement officer, was also in the surf and swimming towards the casualty.
Lifeguard Damian Kennedy grabbed an NSRI Pink Rescue Buoy and he also launched into the surf.
They were closely followed by lifeguards Logan Smithers and Wesley Oaks and by NSRI lifeguard Stewart Seini.
Between them they were armed with 3 rescue torpedo buoys (one of which was the NSRI pink rescue buoy that Damian had taken out with him).
Kyle was first to reach the female and he told NSRI that as he was approaching her, about 20 meters from her, she slipped under water and on reaching her she was barely able to stay afloat.
Kyle, Keenan and Dylan supported the female to stay afloat and started swimming her towards the shore. At that stage the remaining lifeguards joined them and the rescue torpedo buoys were used to aid the female casualty to stay afloat.
The lifeguards brought the female safely to the beach where medical treatment was initiated for non fatal drowning symptoms, exhaustion and hypothermia.
The 24 year old female, from Bloubergstrand, was transported to hospital by Netcare 911 ambulance and she is expected to make a full recovery.
NSRI commend the swift reaction of the lifeguards and the Law Enforcement officer. Their cooperation contributed to saving the young lady from drowning.
This is the 69th person who we are aware of who has been rescued with the assistance of a Pink Rescue Buoy.</t>
  </si>
  <si>
    <t>Female swept out to see, rescuers set out with 1 PRB and 3 other torpedo buoys</t>
  </si>
  <si>
    <t>https://www.nsri.org.za/2021/02/lifeguards-save-a-young-lady-from-drowning-at-table-view-beach/</t>
  </si>
  <si>
    <t>Damian Kennedy (Lifeguard)</t>
  </si>
  <si>
    <t>Rooi Els</t>
  </si>
  <si>
    <t>Tania Meiring, NSRI Kleinmond duty coxswain, said: At 07h18, Friday, 2 April, NSRI Kleinmond duty crew were activated following reports of a drowning in progress at Rooi Els.
Eye-witnesses reported 2 males in the water with a floatation tube and they had reportedly been in difficulty in the water for over 45 minutes.
NSRI Kleinmond dispatched rescue swimmers to the scene and NSRI Gordons Bay duty crew were activated and launched the sea rescue craft Spirit of Surfski.
GB Med Sec ambulance services responded.
While responding to the scene it was confirmed that a private boat with 3 local men onboard had launched to go to the assistance of the 2 casualties.
The crew on the private boat had taken the NSRI pink rescue buoy from the Rooi Els slipway with them.
William Boltmann told NSRI that they have a holiday house in Rooi Els.
William, age 36, his brother Richard, age 32, and their friend Francois Koekemoer, age 46, were preparing to go crayfishing on their 5 meter RHIB (rigid hull inflatable boat) when they informed by an NSRI coastwatcher of 2 males, age 27 and 19, who had been swept off rocks while crayfishing and they were being swept out to sea.
A floatation tube had been thrown to them by friends on the shore and they were holding on to the floatation tube but they were unable to recover themselves onto rocks because of heavy sea conditions.
The 3 Good Samaritans were informed that NSRI were on their way.
They launched their RHIB and they took the NSRI pink rescue buoy, that is stationed at the Rooi Els slipway, with them.
On their arrival they were unable to get their RHIB close inshore and they attempted to throw the pink rescue buoy, which they had attached to a rope, to the 2 casualties but it was being blown away in the wind.
William then jumped into the water armed with the pink rescue buoy and he got the buoy to one one of the casualties and the crew on the boat pulled him to the boat and he was rescued onto the boat.
William then swam the rescue buoy to the second casualty and he was also pulled onto the boat and rescued.
NSRI rescue swimmers had arrived on the scene by that stage but both casualties were safe on the RHIB and they were brought to the slipway where they were taken into the care of GB Med Sec paramedics.
They were treated for non-fatal drowning symptoms and for hypothermia.
The 2 casualties are from Kuils River.
NSRI commend the swift action of William Boltmann, his brother Richard, and their friend Francois Koekemoer, who together contributed to saving the lives of the 2 casualties.</t>
  </si>
  <si>
    <t>Swept off rocks</t>
  </si>
  <si>
    <t>2 Males (27 and 19) swept off rocks while crayfishing</t>
  </si>
  <si>
    <t>https://www.nsri.org.za/2021/04/pink-rescue-buoy-used-in-rescue-rooi-els-boat-assisted-rooi-els-boat-found-capsized-hangklip/</t>
  </si>
  <si>
    <t>William Boltmann (36), Richard Boltmann (32), Francois Koekemoer (46).  William swam out to each victim with the pink buoy and the other men pulled the victims to their RHIB one at a time</t>
  </si>
  <si>
    <t>Two men from Kuilsrivier, aged 27 and 19</t>
  </si>
  <si>
    <t>Perissa Beach</t>
  </si>
  <si>
    <t>“We were so relieved to have the buoy ! A wonderful asset to the beach!! I think it was Tuesday 13th April about 11am.
3 people got into trouble: 2 young girls in an inflatable life raft got sucked toward the pinnacle rocks to the left of Perissa beach, and their dad failed to rescue them and almost drowned himself in the process.
My son was at home “bunking” school, fortunately!! 
I gave him the buoy and he rescued the dad, whilst I paddled our on a longboard and got the 2 girls back to safety in their life raft...
My son was really brave! I was very proud of him...and the buoy kept him safe as that man may have pulled him under!”</t>
  </si>
  <si>
    <t>Attempted rescue, rescuer needed assistance</t>
  </si>
  <si>
    <t>Two girls on life raft swept out to sea, father tried to rescue them but needed to be rescued himself</t>
  </si>
  <si>
    <t>Email from Tina Cook to Andrew 2021-05-14  tinacookmedia@gmail.com</t>
  </si>
  <si>
    <t>Park Rynie</t>
  </si>
  <si>
    <t>Linda Putter, NSRI Rocky Bay deputy station commander, said: 2 Good Samaritans armed with an NSRI pink rescue buoy contributed to a life being saved at Rocky Bay KZN on Sunday.
At 13h20, Sunday, 18 April, NSRI Rocky Bay duty crew were activated following reports of a drowning in progress off-shore of Rocky Bay.
On arrival at Park Rynie Ski-boat Club we found an adult male in difficulty at the backline and he appeared to be caught in strong rip currents.
The man, from Phoenix, had been picnicking at Park Rynie with his family when he went for a swim and he was caught in rip currents that swept him out to sea.
A local charter operator, Neeval Ramchunder, who was in the vicinity at the time, had noticed the man in difficulty and he had grabbed the NSRI pink rescue buoy, stationed at at Park Rynie Ski Boat Club, and he launched into the water to go to the assistance of the casualty.
NSRI alerted commercial fisherman Rusten Naidoo, a local known to be a strong swimmer, and Rusten also launched into the water and swam out to assist.
Using the rescue buoy for floatation Neeval and Rusten rescued the casualty safely to the shore.
The casualty was medically assessed and although tired from the ordeal he was not injured and he was reunited with his family who expressed their thanks to the 2 Good Samaritans for their efforts.
We commend the courageous efforts of Neeval Ramchunder and Rusten Naidoo for their combined efforts that saved the life of the casualty.</t>
  </si>
  <si>
    <t>Adult male swept out to sea by rip currents</t>
  </si>
  <si>
    <t>https://www.nsri.org.za/2021/04/non-fatal-drowning-at-rocky-bay/</t>
  </si>
  <si>
    <t>Rescuer Neeval Ramchunder - 082 974 6016</t>
  </si>
  <si>
    <t>Person who was rescued - Ishaan Singh 064 158 9684
Wife of rescued - Kathleen Singh 081 240 4175</t>
  </si>
  <si>
    <t>Richard Gibson saw the child in difficulty and went in to help, also struggled to swim,  Nick and jonathan cam to the rescue with a pink rescue buoy.</t>
  </si>
  <si>
    <t>Adult male and child having difficulty to swim</t>
  </si>
  <si>
    <t>Richard Gibson - 0848006418              Nick Bell - 0845130032                           Jonathan Kellerman</t>
  </si>
  <si>
    <t>Richard Gibson - 0848006418</t>
  </si>
  <si>
    <t>Tuesday 04 May 2021
A young boy got caught in the current. 
The parent used the buoy to pull him back to safety</t>
  </si>
  <si>
    <t>Young boy caught in rip current</t>
  </si>
  <si>
    <t>BOS 400 Wreck, Sandy Bay</t>
  </si>
  <si>
    <t xml:space="preserve">Group of students assisted two of their party who jumped off the wreck and then couldn't get back to shore due to rough seas.  Started suffering hypothermia and became very weak.
Report for 22 August 2021
At 12:30 while on routine practice Rescue 2 Gemini Legend was alerted to a medical situation at the “landudno wreck” with further investigation from Rescue 1 EOC the location was confirmed that it was in fact at the  Boss400 wreck. On arrival on scene we could see a group of 20 hikers on rocks just below the hiking trail. I deployed a rescue swimmer to ascertain what the medical issue was. On scene the RS confirmed that there were 2 casualties both male, 1 with hypothermia and the other with deep cuts and abrasions on his legs, knees and thighs. The two casualties had been assisted by the group of hikers and lucky enough there was a NSRI volunteer amongst the group from Station 33 Witsands.
**Pink bouy was used in the rescue**
I believe that he was the initial caller to the duty phone, and to EOC – Christian 076 130 7246.
I deployed a second rescue swimmer with medical kit to assist and package the casualties, I requested EOC to divert and ambulance to Rocket Road as the initial idea would be to walk them out as both casualties did not want to re-enter the water and the sea conditions were rough due to the incoming spring tide. 
At this stage Rescue 8A and 8 were diverted from there practice with Kommetjie to assist.  Once both vessels were alongside, Geoff Stephens and I discussed that first prize would be to float the casualties out due to the condition of the hypothermia casualty. 
The plan was to extricate both casualties via the sea using the 6inch “crocoduck”. A 3rd RS was put onto rescue 2, while both casualties were briefed and prepared for the extrication. The 3rd RS with the crocoduck were deployed to scene where the extrication of the hypothermic casualty was commenced. Once loaded onto the crocoduck the casualty was extricated and transferred from the “crocoduck” /R2 onto Rescue 8 for further treatment, this was the case for the next casualty as well. 
Both casualties were then taken to Rescue 8 Base by Rescue 8 followed by 8A – R2 departed after the operation was complete. </t>
  </si>
  <si>
    <t>Rough seas</t>
  </si>
  <si>
    <t>Rough seas, victims jumped from the wreck but couldn't get back onto the rocks due to large waves</t>
  </si>
  <si>
    <t>Andrew's whatsapp 2021-08-23.  See also Sharepoint: https://searescue.sharepoint.com/:f:/r/Public%20Safety/5.%20PINK%20RESCUE%20BUOYS/INCIDENT%20REPORTS%20AND%20STORIES/Pictures_videos%20of%20rescues/Bos400%20rescue%20x%202%202021-08-22?csf=1&amp;web=1&amp;e=Pw2iCf</t>
  </si>
  <si>
    <t>NSRI Stn 8 
Anton Jacobus Kotze 0760614415 (Witsands NSRI member)
Shane de Kock 0761307246 (Student Nurse at Uni of Stellenbosc)</t>
  </si>
  <si>
    <t xml:space="preserve">Daniel-Keagan Hockly (21) from Grahams Town currently at Stellenbosch University
Leintin Strydom (23) from JHB currently at Stellenbosch University </t>
  </si>
  <si>
    <t>Darren Zimmerman, NSRI Simon's Town station commander, said: The NSRI Simon's Town sea rescue craft Spirit of Surfski II, the NSRI Strandfontein sea rescue craft Film Industry Fund Rescuer One and Rescue 16 Alpha were launched. NSRI rescue vehicles from NSRI Simon's Town and NSRI Strandfontein, CMR (Cape Medical Response), the SA Police Services, CoCT Law Enforcement, WC Government Health EMS, Cape Town Fire and Rescue Services and the EMS/AMS Skymed rescue helicoprter responded.
On arrival on the scene we found 2 bystanders in the water, one armed with an NSRI pink rescue buoy, who had both volunteered to enter the water to try to rescue a 32 year old male, who had fallen off a paddle-ski about 30 meters off-shore before disappearing under water, while public members raised the alarm.
An extensive air, sea and shoreline search commenced, which included NSRI rescue swimmers free dive sweeping line search efforts, but despite the extensive search no sign of the missing man was found.
A Police Dive Unit was activated and NSRI Simon's Town dispatched the sea rescue craft Donna Nicholas which was used to support the Police divers on the scene.
Police divers conducted scuba dive search efforts but there remains no sign of the missing man.
Police divers, supported by Cape Town Fire and Rescue Services rescue divers, will continue in an ongoing search and recovery operation.
While family of the missing man have not been located it is believed that he resides in Kalk Bay and he is known to locals.
Police have opened an investigation.
The 2 men who entered the water to try to help are commended for their efforts.</t>
  </si>
  <si>
    <t>Overturned paddle ski</t>
  </si>
  <si>
    <t>Victim disappeared under water.  Body still not found 2021-10-01</t>
  </si>
  <si>
    <t>Jan Hoffman, NSRI St Lucia station commander, said: At 11h20, Saturday, 9 October, NSRI St Lucia duty crew were activated following reports of a boat capsized during launching at Cape Vidal Bay. The fishing vessel was reportedly launching at the Cape Vidal launch site when the boat may have suffered engine failure to one of two outboard motors and capsized with 4 crew onboard, a 62 year old owner and skipper, from Durban, his son and his sons girlfriend, and a male family friend, onboard.
The 4 crew were thrown into the water. The capsized vessel and crew drifted Southwards to behind the main reef and out to sea in strong currents.
NSRI crew members from NSRI St Lucia happened to be on the beach at the time together with an NSRI Richards Bay crew member and together with public members they immediately responded while our NSRI St Lucia sea rescue vehicle, additional NSRI crew and Ezemvelo KZN Wildlife members responded.
Good Samaritan Jurgens Lubbe, 47, from Hazyview, was kite boarding nearby and he saw people on the beach pointing towards the water when he noticed the upturned boat with 2 men clinging onto the upturned hull and a male and female in the water nearby.
Jurgens kite boarded towards them and on reaching them he was able to pull the girl to the shore where NSRI members and public members took her from him.
Jurgens volunteered to kite board back out to assist and an NSRI rescue swimmers handed an NSRI pink rescue buoy, stationed along that stretch of beach, to Jurgens, as well as the girls life jacket,
Jurgens reached them in the water and gave the life jacket to the friend and the pink buoy to the younger man - as aids to stay afloat - they were about 30 to 40 meters apart from each other.
The son was also able to swim towards the rocks where on reaching the rocks he was pulled out of the water by NSRI rescue swimmers and public members.
Jurgens pulled the friend towards rocks where an NSRI rescue swimmer swam out and assisted the friend onto the rocks, also assisted by public members.
Jurgens then pulled the skipper from the backline towards rocks where an NSRI rescue swimmer assisted, holding onto the skipper with one hand and holding onto Jurgen's board with one hand and Jurgens pulled them towards the beach where NSRI members and public members assisted them out of the water..
Jurgens, who owns a rafting company in Hazyview, said that the wind speed lasted just long enough for him to assist to rescue the casualties and after the friend was out the water the wind died down to a point where he could no longer raise his kite.
The 62 year old skipper was seriously injured and he was medically attended to by a doctor, Dr. Pierre Els, from Richards Bay, who happened to be at the beach at the time, assisted by NSRI medics, before being transported in the NSRI rescue vehicle to St Lucia where Netcare 911 ambulance services arrived and their paramedics continued with medical treatment.
A Netcare 911 HEMS (Helicopter Emergency Medical Services) was activated and the patient was airlifted to hospital in a serious but stable condition.
During the incoming tide the capsized vessel washed towards rocks near 6o the end of the reef where we attached a rope and the vessel washed higher onto rocks in the rising tide where NSRI members, assisted by public members, righted the capsized vessel and walked the vessel, in shallow water, across the reef ledge into the Bay and recover the vessel; on the beach.
The vessel appears to have sustained minimal structural damage.
NSRI commend Jurgens Lubbe for his efforts and we commend the doctor and all of the public members who assisted.</t>
  </si>
  <si>
    <t>Bystander (kite boarder) handed PRB to one of the persons who was in trouble in the water, and pulled the person (who used PRB to stay afloat) to rocks where NSRI rescue swimmers could pull him out</t>
  </si>
  <si>
    <t>Jurgens Lubbe</t>
  </si>
  <si>
    <t>NSRI head office staff members (and crew) Grant Grove and Dean Wegerle spotted a person caught in a rip current while walking on the beach in Jeffreys Bay.  Grant launched into the water with the nearest NSRI pink rescue buoy while Dean activated Stn 37 for backup.</t>
  </si>
  <si>
    <t>Grant Grové, Dean Wegerle</t>
  </si>
  <si>
    <t>03-05</t>
  </si>
  <si>
    <t>Rocklands</t>
  </si>
  <si>
    <t>On Saturday, 6 November, at around 16h30, an NSRI Pink Rescue Buoy and Good Samaritans contributed to saving the life of a young teenager who was being swept out to sea in a rip current at Rocklands Beach, Sea Point.
Kerry Feldman, from Tokai, formerly from Johannesburg, and a former rescue coordinator at The Mountain Club of South Africa, while cycling with her children in Sea Point, noticed a commotion at Rocklands Beach and on investigating she saw a young girl being swept out to sea.
Someone had thrown the NSRI Pink Rescue Buoy, from its pole stationed at Three Anchor Bay, to the girl and the buoy was washing towards the girl in the same rip current, said Kerry.
Kerry raised the alarm alerting NSRI while 2 Good Samaritans, Duane Povey, 33, formerly from Durban and now residing in Somerset West, and a man only identified as Matt, assessed the situation and decided to assist and both of them entered the water.
By that stage the buoy had reached the girl and she was attempting to hold onto the buoy.
Duane has told NSRI that although he is not a strong swimmer he committed to entering the water because the pink rescue buoy had already reached the girl, giving him, and he believes Matt also, the confidence to enter the water because the floatation object was already in play.
NSRI EOC (Emergency Operations Centre) and NSRI Table Bay duty crew were alerted.
Duane and Matt reached the girl about 30 to 40 meters off-shore and they assisted her to get a better grip on the pink rescue buoy and between them they swam the girl safely to shore.
The girl was not injured and she was returned into the care of her family members.
NSRI commend the public members who threw the NSRI Pink Rescue Buoy to the girl. Kerry is commended for raising the alarm and helping out on the scene after the girl came ashore, and Duane and Matt are commended for their efforts that contributed to saving the girls life.
This is the 80th life saved with the contribution of an NSRI Pink Rescue Buoy since the inception of the NSRI Pink Rescue Buoy program that was initiated in 2017, said NSRI drowning prevention manager, Andrew Ingram.</t>
  </si>
  <si>
    <t>https://www.nsri.org.za/2021/11/incidents-at-sea-point-and-at-langebaan/</t>
  </si>
  <si>
    <t>Duane Povey &amp; "Matt" went in, Kerry Feldman raised the alarm</t>
  </si>
  <si>
    <t>West Beach Port Alfred</t>
  </si>
  <si>
    <t>NSRI Port Alfred duty crew were activated following eye-witness reports of a drowning in progress at West Beach. Watch the full rescue here: PRB Rescue NSRI PORT ALFRED 20 Nov 2021. The sea rescue craft Rescue 11 Alpha was launched while NSRI rescue swimmers, our NSRI sea rescue vehicle, EC Government Health EMS and Private Care ambulance services responded. On arrival on the scene we found a Good Samaritan, believed to be from Makanda, using an NSRI Pink Rescue Buoy, assisting a 16 year old local male out of the water. An NSRI rescue swimmer was deployed from our sea rescue craft and he waded ashore as the Good Samaritan, and other bystanders, were helping the teenager onto the beach.
The teenager was medically assessed by paramedics before being released into the care of his family.
NSRI commend the man who saved the teenagers life using the NSRI pink rescue buoy.
This is the 81st life saved with the contribution of an NSRI Pink Rescue Buoy around the South African coastline since the program launched in 2017.</t>
  </si>
  <si>
    <t>https://www.nsri.org.za/2021/11/81st-nsri-pink-rescue-buoy-life-saved/</t>
  </si>
  <si>
    <t>Mtunzini</t>
  </si>
  <si>
    <t xml:space="preserve">From: Jan Venter &lt;bielievanbosveld@gmail.com&gt; 
Sent: Sunday, 19 December 2021 21:18
To: NSRI Information &lt;info@searescue.org.za&gt;
Subject: Pink buoy @ Mtunzini beach saved a life today
Good day,
I would like to share with you that we have witnessed how the pink bouy at Mtunzini Beach was used to save the life of a young lady this morning. 
We were at the beach with family visiting from Gauteng enjoying the first day of sunshine of this long weekend. We were at the beach around 09:30 about the time of the change of the tide and the sea was quite mixed up. 
On our way onto the beach I noted the pink bouy and thought to myself that I am grateful that it is in place on the beach. 
There was another group of probably 2 families with some young adults - young, fit people, likely students enjoying swimming in the sea - there were also what seemed like 2 older couples.
Around 10:00 we were standing on the dune with the 2 boys playing in the sand discussing how the sea is all mixed up when I noted that one of the girls was floating on her back in the mixed up surf &amp; I thought to myself she seems to be very relaxed &amp; comfortable. It doesn't D not seem like she was in trouble, it seemed like she was simply floating at the same place - not like she's being pulled into the sea...
The next moment I noted that one of the older men came running past us with the pink bouy in hand. I tried to see where tge person who is in trouble could be when I realized that the girl that was floating all relaxed was the one in distress. When she was reached by the man with the bouy I could see that he also had trouble to be able to swim out with the girl.  Two of the other men in their group formed a human chain to reach them and help them out to solid ground. 
The girl and one of the older ladies held each other in an emotional hug and it really touched me to realize that we've just witnessed the rescue of the girl by the use of the NSRI Pink Bouy.
Thank you so much for the great work you do to make these boys available to enable people to assist people when someone is in distress. 
Regards 
Jan Venter </t>
  </si>
  <si>
    <t>Email from witness Jan Venter</t>
  </si>
  <si>
    <t>11-PA8 or 9</t>
  </si>
  <si>
    <t>Cannon Rocks</t>
  </si>
  <si>
    <t xml:space="preserve">Here’s to the NSRi pink life saving torpedo bouys 
Christmas Day 2021 , I got a call from a mate down the road on the beachfront of cannon rocks swimming bay, “ have I got eyes on the ocean? “ immediately I ran to our front lawn and saw two guys 400m far off the back line, knocked off their paddle skis and caught in a very strong rip offshore , beyond large 2.5 to  3 m  south east pitching waves in an erratic tumultuous sea. Realising the urgency, I asked my wife, Tess,   to rush to my Landy and get me my long carbon spear fishing fins. I then asked ngoni, a visitor from Zim who never knew the ocean , to rush to the bay and get me the buoy and meet me in front of our house at the waters edge. Realising the ocean was 15 deg , I donned my full length suit, put on swimming goggles in case I needed to dive down and find the body, I raced down to the waters edge. Ngoni had pulled the whole support pole out and raced to meet me at the beach with seconds to spare. Moments later , I took a line to swim out using the currents and got to the two guys. A local surfer and mate called Andre, strongly paddled out and took the stronger brother back to shore after a long hard paddle. I took the weaker victim who was on the verge of loosing it , to the back line. The buoy enabled be to fin on my back pulling hard , putting distance between us , whilst I could watch him and talk to him to keep him conscious. I felt that once we could get into the pounding surf zone we could better use the waves to reach the shore. The whole event took the best of a 30 min hard swim which then entailed a 2 hr stabilisation on the beach treating for hypothermia and severe fatigue. Many trips back and forth to our house by my 12 yr old son Jesse to fetch towels , my O2 kit digital thermometer and hot sweet black tea, ensured we had all we needed. A Doctor eventually came and we got him off the beach in a mates 4x4 to the ambulance could have easy access. Close call indeed but another life saved. Thanks to all the cannon rocks locals in helping and keeping a keen eye on the ocean. 
Niall Cameron </t>
  </si>
  <si>
    <t>Two men fell off paddle skis and ended up in rip current</t>
  </si>
  <si>
    <t>Niall Cameron</t>
  </si>
  <si>
    <t>Isi-01?</t>
  </si>
  <si>
    <t>On 31 Dec 2021, at 15:48, James Wood &lt;James.Wood@kznwildlife.com&gt; wrote:
Dear Andrew
Yes, one of the Pink Rescue Buoys was used in the rescue, it was on one of the new signs that you just gave me, I have 5 buoys stationed along the Vidal beach zone,
Three of them are in fixed positions spread out along the top of the beach in the areas normally used by bathers, the other two are more mobile
and we move them daily as the conditions determine so that they are close to the water’s edge.
Station 40 Trainee Crew member Riaan Burrell, who was at Vidal for the day with his family, grabbed one of the buoys situated close to the waters edge near the main bay area.
He swam out to the backline where the two casualties were, he assisted the Male casualty in with the rescue buoy while the female casualty was brought in by Thabo one of the temporary lifeguards who used a malibu board.
Unfortunately, I didn’t get the chance to take any pictures, I could try find out from other visitors if they got any pictures.
Wish you and your family all the best for the New year
Regards
James Wood
Conservation Manager
iSimangaliso Marine Protected Area
Cape Vidal Section
Cell: +27 82 559 2872
Office: 087 150 4006
After hours: +27 35 001 0296
Fax: 086 645 2357
Email: James.Wood@kznwildlife.com</t>
  </si>
  <si>
    <t>Swept off jetski by wave</t>
  </si>
  <si>
    <t xml:space="preserve">Mr. Izaak Steyn rescued by Station 40 Trainee Crew member Riaan Burrell, who was at Vidal for the day with his family, grabbed one of the buoys situated close to the waters edge near the main bay area.
He swam out to the backline where the two casualties were, he assisted the Male casualty in with the rescue buoy while the female casualty was brought in by Thabo one of the temporary lifeguards who used a malibu board.
At approximately 10:30 on the 25th of Dcember 2021, the Recreational Fishing Jetski Vessel DTG 6203 E MiniBite capsized during launching at Cape Vidal Bay.
The Skipper Mr. Izaak Johannes Steyn; Id number 810501 5001 083, from 1050 Cocker Avenue, Garsfontein, Pretoria borrowed a family members jetski to take his wife Mrs. Illenore Elizabeth Steyn for a “joyride” from Cape Vidal Bay out to sea.
While negotiating the surf zone near the end of the Cape Vidal Bay reef, it seems that he misjudged the size of a wave and the jetski was capsized by the wave, both crew members were thrown off the vessel into the water.
Thabo, one of the Lifeguards on duty at Cape Vidal beach noticed the vessel capsize and he immediately launched a Malibu board out to the two crew members to assist them.
Riaan a crew member of the NSRI Station 40 St Lucia who was on the beach with his family also immediately took one of the Pink Rescue Buoys and swam out to assist, the two of them together with a family member of the crew managed to get the two casualties back to shore.
CM:SLMR(S) James Wood contacted the NSRI Station 40 St Lucia emergency line to request back up from additional members.
As soon as the two casualties got to shore, they were loaded onto the EKZNW vehicle and transported up to the EKZNW Marine office for further medical treatment.
Mrs Steyn was out of breath and in shock and was placed on medical oxygen.
The NSRI team consisting of Damian, Penny, Zeiler and Ethan arrived to assist, a more detailed medical examination of Mr &amp; Mrs Steyn was done, Mrs Steyn indicated that she had pain in her back and right leg, she was also found to have aspirated water into her lungs, she was placed onto the vacuum stretcher and monitored until the Netcare ALS &amp; EMS members arrived.
Both patients were examined on scene by Netcare medical personal, Mr Steyn was declared fine, and he was released, Mrs Steyn was transported to the Netcare Bay Hospital for further treatment and monitoring.
The jetski washed closer to shore and was retrieved from the surf by the lifeguards, EKZNW staff and family members of the crew, it suffered minimal damage.
</t>
  </si>
  <si>
    <t>Station 40 Trainee Crew member Riaan Burrell</t>
  </si>
  <si>
    <t>23-22</t>
  </si>
  <si>
    <t>Swartvlei, Sedgefield</t>
  </si>
  <si>
    <t xml:space="preserve">Sunday 2 January 8am
Swartvlei PRB 23-22
Lifeguard helped 54 yr old fisherman out of rip - older fisherman was first guy who went into rip to cast, stood in hole and lost his footing. Young fisherman went in to help him without flotation. Renco Myburgh 0625978161 waded in and used Pink Buoy 23-22 to help the younger fisherman (who went in to help the first man in difficulty) back to the beach. Commend Renco for making sure that he was safe, knowing that Lifeguards and NSRI had been activated and taking a Pink Buoy to help a man in danger of drowning. Young fisherman was exhausted and used Renco and the Pink Buoy for stability although they did not swim it helped them.
</t>
  </si>
  <si>
    <t>41-11?</t>
  </si>
  <si>
    <t>The Hops, Ballito</t>
  </si>
  <si>
    <t>From Statcom Quentin Power:Monday 3 January 15h23
PRB location number: 41-
Emberton / The Hops / Clarke beach - two people got into difficulty in a rip current. Father (Thami 0814929555) got himself out and his son ( Themba Mdlollose, 16 ) was rescued by a bystander who used a PRB.</t>
  </si>
  <si>
    <t>41-13?</t>
  </si>
  <si>
    <t>The Bog/Grannies Pool, Ballito</t>
  </si>
  <si>
    <t>From Statcom Quentin Power:
Monday 3 January 15h21
PRB location number: 41-
The Bog / Ballito Grannies Pool - Person in rip - member of the public used Pink Buoy and rescued him</t>
  </si>
  <si>
    <t>31-07</t>
  </si>
  <si>
    <t>Jongensfontein tidal pool</t>
  </si>
  <si>
    <t>FEM</t>
  </si>
  <si>
    <t>On Wednesday, 5 January 2022, just after 18h00 two young men were swept out of the main beach tidal pool in front of the Jongensfontein camping area by a rip current. They were pulled into an extremely dangerous situation where they could not swim back into the tidal pool and risked being washed against the rocks. It was clear that they were rapidly tiring.
A number of people on the beach noticed that the two teenagers were in difficulty and when one of the swimmers waved an arm, indicating that they needed assistance, three sixteen year old friends ran to their tent to get their fins and their body boards to go and help. 
The lifeguards had left the beach for the day as their duty was finished, and were not available.
The three youngsters - Louis Fourie, Evert Bouwer and Gerrit de Vos, all sixteen years old, had the forethought to take an extra body board with them as well as a lifeguard’s torpedo buoy and the Pink Rescue Buoy 31-07 which was sponsored by FEM. 
They quickly reached the two swimmers who were exhausted. The Pink Rescue Buoy and body board was used to help the two float and regain their strength.  
Without the bravery of these three young men, the two swimmers (both approximately 14 years old) may have drowned.
The rescue was well planned and the three rescuers made sure that they had ample flotation for themselves and for the two who were in difficulty. The rapid response with ample emergency flotation saved two lives without risking the lives of the rescuers. This is highly commendable. 
The Pink Rescue Buoy, which helped one boy to float means that the Pink Buoys have been used to save 91 lives that we know of at the date of writing.</t>
  </si>
  <si>
    <t>Louis Fourie, Evert Bouwer &amp; Gerrit de Vos (all 16)</t>
  </si>
  <si>
    <t>10-29</t>
  </si>
  <si>
    <t>Danger Beach</t>
  </si>
  <si>
    <t>DEA</t>
  </si>
  <si>
    <t>As per Andrew / Craig Lambinon: Saturday 8 January 2021  (rescue no 88) of Anthony English 082 827 7771 - caught in a rip. PRB 10-29 was used. (name of rescuer?)</t>
  </si>
  <si>
    <t>10-03</t>
  </si>
  <si>
    <t>Glencairn</t>
  </si>
  <si>
    <t>Dave Staniforth
Davestani58@yahoo.co.uk</t>
  </si>
  <si>
    <t>UPDATE: 14 year old girl Amber - Rose Berry swam the Pink Buoy out and floated the patient who was initially called in as blue, made red with CPR in progress on the rescue boat and then declared by CMR medics at Stn10. Renier (trainee crew at Stn 10)  was on a surf board
Award request to add Amber-Rose to Renier - both PRB LoT I think bearing in mind that Renier had pointed out that the PRB sign had been removed by CoCT workers and replaced because of his complaint so that Amber-Rose could use it the next day.
Rescuer - Amber-Rose Berry (14 years old)
Rescuer contact Mother - Karen Berry littlechameleonsplaygroup@gmail.com 084 5801370
Pt floated with PRB but declared by CMR(FATAL DROWNING) Darren Zimmerman, NSRI Simonstown station commander, said: At 14h09, Saturday, 8 January - NSRI Simonstown duty crew and the City of Cape Town (CoCT) water rescue network were activated following eye-witness reports of a drowning in progress at Glencairn Beach. An NSRI trainee crew member (Renier Dupisani), who lives across the road from the beach and was at the beach at the time, had launched into the water with an NSRI pink rescue buoy, stationed at that beach, after being alerted to a commotion where bystanders were pointing towards a man being swept out to sea in rip currents.
NSRI Simonstown launched the sea rescue craft Spirit of Surfski II, an NSRI rescue vehicle, CMR (Cape Medical Response), Fish Hoek Lifesaving lifeguards, WC Government Health EMS, Cape Town Fire and Rescue Services and Law Enforcement officers responded.
The NSRI member reached the man in the surf zone finding him lifeless in the water.
Using the rescue buoy to aid floatation the current swept them further out to sea where they were both rescued onto the sea rescue craft.
CPR (Cardio Pulmonary Resuscitation) efforts were commenced on the 46 year old male from Ocean View on the sea rescue craft.
The patient was brought to False Bay Yacht Club where CMR paramedics continued with extensive CPR efforts. After all efforts to resuscitate the man were exhausted sadly he was declared deceased.
The body of the man has been taken into the care of Government Health Forensic Pathology Services.
Police have opened an inquest docket.
Condolences are conveyed to the family of the deceased man.</t>
  </si>
  <si>
    <t>33-02</t>
  </si>
  <si>
    <t>Infanta Slipway</t>
  </si>
  <si>
    <t>Anonymous NPO (Infanta Community)</t>
  </si>
  <si>
    <t>Infanta: +- 8am - Sunday 9 January 2021(rescue 90): man and woman caught in rip. Woman rescued with a life ring, man rescued with Pink Buoy: Henry Dipenage and Francois Roos (are they NSRI crew?) (Report from Lionel Prichard Is he crew?) Infanta witness - Loki 079 088 7130</t>
  </si>
  <si>
    <t>Email from Amber-Rose's mom: 
From: Karen Berry &lt;littlechameleonsplaygroup@gmail.com&gt; 
Sent: Monday, January 10, 2022 1:34 PM
To: Darren &lt;darren@cmr-med.co.za&gt;
Subject: Glencairn incident
Hi Darren
Karen Berry here, Justin’s wife.
I have just read your post about the Glencairn incident.  Thanks as always to Sea rescue for their outstanding service! 
However, I would like to just clarify to give credit where it is due, that it was in fact our 14 year old daughter, Amber-Rose who reached the body 1st with the NSRI pink Bouy.  She then worked with your off duty member, Reiner, who had initially not managed to swim out through the waves after realizing assistance was needed; and so as a lifeguard with exceptional long distance sea swimming ability, Amber-Rose swam the bouy out as Renier followed behind on a surf board.  They together turned him and Amber-Rose then swam the body in until the NSRI boat arrived.
Their team effort was most definitely the best way to ensure their own safety as the visibility of the patient from the beach and water was exceptionally poor, and I am very sure if they had not got there when they did, the body may have gone under.
As a member of the FH Surf Lifesaving Club, Amber-Rose is receiving a debrief session with a councilor this afternoon.  
Warm regards,
Karen Berry
-- 
Karen Berry
LITTLE CHAMELEONS PLAYGROUP
Tel: 084 5801370</t>
  </si>
  <si>
    <t>Mike Stein 021 683 5398
Bev Stein 084 883 5398</t>
  </si>
  <si>
    <t>Dappat 1 or Dappat 2</t>
  </si>
  <si>
    <t>none</t>
  </si>
  <si>
    <t>Sea Rescue Trainee's friend got swept out to sea by a rip current.  He is not a strong swimmer and started to panic.  Trainee went out to his friend to calm him and then swam back to shore to get the pink buoy.  In the meantime another person who had seen what happened, swam out to the casualty with fins, a board and the pink buoy and managed to bring the victim back to safety.  Reported to Andrew by Rebecca.</t>
  </si>
  <si>
    <t>Chris Jan van Zanten 066 532 4939</t>
  </si>
  <si>
    <t>10-36 or 37</t>
  </si>
  <si>
    <t>Plakkie</t>
  </si>
  <si>
    <t xml:space="preserve">Saturday 22 January 2022 at 08h10
Franswa Fernandez 51 rescued 21 year old Ridwaan Busiek of Mitchells Plain from a rip on the right hand side of Glencairn. Francois was walking on the beach when saw Ridwaan and another man being pulled out by the rip. Riedwaan was panicking while the other man seemed to be a capable swimmer. 
As a retired professional and volunteer lifeguard Franswa knew how to use a T Buoy. He hooked the Plakkies Pink Rescue Buoy (which had been installed 15 hours previously) off its pole and used the rip to get out to Ridwaan as fast as possible. He passed the Pink Buoy to Riedwaan who kept wiping the hair from his face and letting go of the Buoy so Franswa decided to rescue swim him out of the rip and onto the rocks on the Simons Town side of the beach. 
NSRI Station Commander Darren Zimmerman and CMR medics were on scene minutes after the DIP call in time to get the details of rescuer and rescued. No treatment was needed after rescue for pt.
Franswa Fernandez 084 9625066 franswafer@gmail.com </t>
  </si>
  <si>
    <t>Whatsapp from Darren Zimmerman</t>
  </si>
  <si>
    <t>Francois Fernanded 084 9625066</t>
  </si>
  <si>
    <t>Ridwaan Busiek 0624908123</t>
  </si>
  <si>
    <t>CML</t>
  </si>
  <si>
    <t>Club Mykonos</t>
  </si>
  <si>
    <t>Club Mykonos Resort</t>
  </si>
  <si>
    <t>20 January 2022 at 11h30 Mother (in 40s) and daughter (in her 20s) rescued at Paradise Beach Mykonos using Pink Buoys 04-11 and 04-12.(? also reported as being Club Mykonos)
Mark and Matt Pretorius hooked the two Pink Rescue Buoys off their poles and followed their father, Martin Pretorius into the water to rescue mother and daughter who had been pulled away from the beach in a rip current. Martin had experience as a professional lifeguard an his two sons as volunteers in Durban. The two Pink Buoys were used to float the women and get them back to safety on the sand bank and then back onto the beach. The young men had spotted the Pink Buoys two days previously and therefore knew exactly where they were when they were needed for the rescue.</t>
  </si>
  <si>
    <t xml:space="preserve">Martin Pretorius 083 628 1052 martin@hpsonrus.co.za </t>
  </si>
  <si>
    <t>04-11 or 12</t>
  </si>
  <si>
    <t>Paradise Beach, Langebaan</t>
  </si>
  <si>
    <t>Paradise Beach HOA</t>
  </si>
  <si>
    <t>Sunday 23 January 2022: 15h35 - A man and his daughter lost their footing in a rip current at Paradise beach, Langebaan. Pieter Jacobsz and his wife, Sasha-Lee, saw that they were being pulled away from the beach. Sasha-Lee was quick to get in and help the girl out of the rip. Pieter swam out with a Pink Rescue Buoy (There are two stationed at Paradise beach) and after giving it to the man helped him to swim out of the current and back to the beach. 
At the same time an older woman was also caught in the same rip and although she was on a body board she did not have experience in using it. Laying on it incorrectly made it difficult to manoeuvre. Another bystander, David Trant, swam out to help her as she was about 100 meters out and had started to wave for help. As the two got back into the backline it seemed like she may not be able to hold onto the body board and Sasha-Lee swam out to them with the same Pink Rescue Buoy that Pieter had used to rescue the first man. The woman grabbed hold of the Pink Buoy which allowed David, who had swum out to help her and keep her calm, and was now tiring, to save himself. 
Using one Pink Rescue Buoy Pieter and Sasha-Lee rescued two people on that Sunday afternoon.</t>
  </si>
  <si>
    <t>Pieter &amp; Sasha-Lee Jacobz</t>
  </si>
  <si>
    <t>Scarborough</t>
  </si>
  <si>
    <t>Sunday 23 January in the morning - 4 people caught in Scarbourgh rip rescued by members of the public, one rescued with a Pink Buoy. Reported by Jonathan Bakker Stn 26 StatComm. No more info as at 2022-01-27</t>
  </si>
  <si>
    <t>02-07</t>
  </si>
  <si>
    <t>Clifton 4th</t>
  </si>
  <si>
    <t>Debbie Gresak</t>
  </si>
  <si>
    <t xml:space="preserve">07h05 Friday 4th February 2022 Clifton 4th beach: 
Pink Rescue Buoy used to save another person - the 99th that we know of.
With your help we have found the man who used the Clifton Pink Rescue Buoy to help save a life at 07h00 on Friday morning! He is Struan Jamieson and this is the story:
A group of cold water swimmers including Sarah Oberholzer and Jonathan Smuts were about 75 meters off 4th beach when Sarah noticed that one of the group, a young man who had recently moved to Cape Town from Pretoria was unresponsive. She asked him if he was ok and got no answer … although he was still swimming. She realised that he needed help. She waved and shouted which prompted Struan Jamieson and Jason Fialkov who were on the beach to swim out to help her and Jonathan. 
Having two weeks previously rescued a woman who was washed out of the Saunders Rocks tidal pool, and really struggled with that rescue as he did not have any flotation, Struan decided to first run up the beach and fetch the Pink Buoy which he knew would help him and the man in difficulty.
Struan and Jason swam out through big surf with the Pink Buoy which the hypothermic young man gratefully took hold of.
“The conditions were hectic and there was a strong rip,” said Jason, who in his youth was a Clifton Lifeguard. “We had to fight the rip which was pulling us towards the rocks and he was so heavy,” agreed Struan. The four rescuers managed to get the young man safely onto the beach and tried to warm him up knowing that an ambulance was on the way.
The young man was taken to hospital and kept overnight with non-fatal drowning symptoms. He was released today (Saturday 5 February) and is absolutely fine after his ordeal.
This is the 99th successful rescue in which a Pink Rescue Buoy has been used to save a life. All rescues that have been attempted with a Pink Rescue Buoy have been successful and no harm has come to any rescuers.
Contact details:
Young woman who called for help:
Sarah Oberholzer cell 079 501 1759 email sjpost08@gmail.com
Jonathan Smuts …
Young man who swam out with PRB:
Struan Jamieson 082 557 5825
Jason Fialkov 082 882 5575
Rescued man:
Mardus Strydom 082 557 5825
</t>
  </si>
  <si>
    <t>Hypothermia</t>
  </si>
  <si>
    <t xml:space="preserve">Young woman who called for help:
Sarah Oberholzer cell 079 501 1759 email sjpost08@gmail.com
Person who swam out with the pink buoy
Struan Jamieson 082 557 5825
Assisted by Jason Fialkov 082 882 5575
</t>
  </si>
  <si>
    <t>Struan Jamieson</t>
  </si>
  <si>
    <t>Mardus Strydom 082 557 5825</t>
  </si>
  <si>
    <t>18-27</t>
  </si>
  <si>
    <t>Sunset Beach</t>
  </si>
  <si>
    <t>Ocean Basket</t>
  </si>
  <si>
    <t>Sunset beach 14h50 
Witnesses:
Colleen Lemmetjies  064 465 9055
Terri Lemmetjies 072 576 8997
Chrystal Filander, 45, was rescued by two unknown men (one coloured one white in their 30s) using a Pink Buoy 18 -27 sponsored by Ocean Basket.
Colleen and Chrystal swimming together, wave knocked them off their feet and Chrystal pulled out by a rip current. Colleen could still stand and shouted for help, her daughter Terri grabbed PRB, and ran down threw it to two men who entered water and who used it to rescue Chrystal.</t>
  </si>
  <si>
    <t>2 unknown men, one Coloured, one White in their 30s</t>
  </si>
  <si>
    <t>Chrystal Filander</t>
  </si>
  <si>
    <t>Sunset beach 15h00.
Rescuer Vicky Renramdhonee - 082 4455 630 (helped one of the victims but was not the person who used the Pink Buoy)
Vicky Renramdhonee, 35,  and wife Candice,31, and unknown bystander rescued 3 black teenagers.
Minutes after their non fatal drowning Chrystal, Colleen and Terri saw 4 teenage (in their 20s) Black men getting caught in the same rip. Terri googled NSRI and got through to EOC. Child ran to get Pink Buoy. Vicky and Candice Renramdhonee rescued one who was close to shore. Vicky went back and unknown bystander with Pink Buoy entered water rescued two people. 4th youngster was seen going under a wave, being tumbled and did not surface.</t>
  </si>
  <si>
    <t>Unknown bystander used the pink buoy</t>
  </si>
  <si>
    <t>26-03</t>
  </si>
  <si>
    <t>Rescued - two women. Names unknown. Race - white age - in 40s
Assisted - one rescuer who entered water with a surf board and gave it to one of the women and one man who entered the water with a Pink Rescue Buoy to help with the rescue.
Rescuer - Reagan Smith
Cell - 072 171 1119
email - reagan3smith3@gmail.com
Scarborough beach  
Tuesday 22 February 2022
11h00
Two women were pulled out in rip and man who paddled out with a surfboard as well as a man who swam out with a PRB were brought to safety by Reagan.
Reagan had just finished surfing at Scarborough and was getting out of his suit when he saw two woman ‘swimming in a bad spot’ in the rip on the right hand side of the beach.
Seconds later they were being pulled out in the rip and were waving for help.
Reagan put his suit back on and took Heidi Bosshard’s board (his girlfriend) as it had more flotation than his. He launched into the rip heading for the closest two people - a man (who had given his board to the one woman) and the other woman - neither of whom who now had flotation.
While Reagan was suiting up a surfer had paddled out and put one woman, who was struggling the most, on his board. He left her to help the other woman who had no flotation.
The woman on the board was pulled further out in rip and the man who’s board it was stayed with the other woman, trapped in the rip next to the rocks and unable to get out. Reagan paddled to them and using his board as flotation managed to pull the man (who had given his board to the one woman) and the woman out by using a wave and paddling them out and onto the rocks. Heidi’s board was not damaged in this manoeuvre.
Meanwhile Heidi had given a Pink Buoy to another bystander (no name) who then swam out to the woman on the surfboard. She had now been pulled out towards the surf spot known as Battleships in front of the Scarborough parking lot.
Reagan launched off the rocks on Heidi’s board for the second time and paddled out to the two. He helped the woman to better position herself on the board and told her to hold onto his leash after calming her down. The man with the Pink Buoy held on to the back of the board and Reagan paddled them out of the rip into the middle of Scarborough beach where he could use the waves over the sandbank to get the two onto the beach. 
It was a long paddle out of the rip and against an offshore cross wind.
By the time Reagan got the two into the shallows there were a number of bystanders to help get the man with the Pink Buoy and the woman onto the sand.
Reagan said that it was their plan to surf Witsand that day and it was Heidi that said she would prefer to go to Scarborough - a decision that saved two lives.</t>
  </si>
  <si>
    <t>Reagan Smith</t>
  </si>
  <si>
    <t>23-63</t>
  </si>
  <si>
    <t>Wilderness Main Beach</t>
  </si>
  <si>
    <t xml:space="preserve">A German citizen, name unknown  took the PRB in front of Stn 23, main beach Wilderness to help a Swiss man who was pulled out 200 m by a rip. They both self rescued before crew got on scene. </t>
  </si>
  <si>
    <t>Unknown German citizen</t>
  </si>
  <si>
    <t>03-25</t>
  </si>
  <si>
    <t>Saunders Rocks</t>
  </si>
  <si>
    <t>David Rosenberg, NSRI Bakoven deputy station commander, said: At 13h44, Sunday, 27 February, NSRI Bakoven, NSRI Table Bay and NSRI Hout Bay duty crews were activated following eye-witness reports of a drowning in progress at Bantry Bay. City of Cape Town (CoCT) water rescue network was activated. 3 Sea Rescue craft from NSRI Bakoven and NSRI Hout Bay responded, NSRI Bakoven and NSRI Table Bay rescue swimmers, CoCT lifeguards, Cape Town Fire and Rescue Services, CoCT Law Enforcement Law Enforcement officers, WC Government Health EMS, SA Police Services, Community Security Organisation Medics, Netcare 911 ambulance services responded.
It appears that a 35 year old male, believed to be a local, may have fallen into the water at Bantry Bay and he had then been swept into the middle of the Bay.
A CoCT lifeguard and 2 male bystander Good Samaritans launched into the water to assist.
One of the bystander had taken the NSRI pink rescue buoy, that is stationed at Saunders Rocks, and together the lifeguard, the surfer and the bystander, with the NSRI pink rescue buoy, were able to rescue the casualty to rocks along the shoreline and they hade pulled the casualty out of the water.
On rescue services arriving on the scene paramedics attended to the man on the rocks, treating him for non fatal drowning symptoms.
NSRI rescue swimmers were deployed into the water from the sea rescue craft and they swam an NSRI Croc (small floating craft) to shore carrying a Stokes basket stretcher which was used to carry the casualty from the rocks to the ambulance.
The man was transported to hospital by Netcare 911 ambulance in a stable condition.
The swift response by all emergency services is commended and the lifeguard and the 2 bystander who rescued the man are commended for their efforts in saving the life of the man.</t>
  </si>
  <si>
    <t>Fell into the water &amp; swept out</t>
  </si>
  <si>
    <t>https://www.nsri.org.za/2022/02/sea-rescue-multiple-incidents/</t>
  </si>
  <si>
    <t>Siyabonga Biyela 084 410 2756
Steve Newman – Member of the Public
Travis Springer - Member of the Public</t>
  </si>
  <si>
    <t>Siyabonga Biyela</t>
  </si>
  <si>
    <t>?</t>
  </si>
  <si>
    <t>Two female trainee crew went swimming and got caught in a rip.  Rescued using pink buoy stationed on the beach</t>
  </si>
  <si>
    <t>Stn 42 Kleinmond incident report O-42-220227-12</t>
  </si>
  <si>
    <t>Merwe Krige (Crew - rescue swimmer), Chris Venter (Crew - rescue swimmer), Pieter le Roux (Civilian)</t>
  </si>
  <si>
    <t>Merwe Krige</t>
  </si>
  <si>
    <t>Lucinda Butler (Trainee Crew), Tanya Buxman (Trainee Crew)</t>
  </si>
  <si>
    <t>Chris Venter</t>
  </si>
  <si>
    <t>43-03</t>
  </si>
  <si>
    <t>Port Nolloth Main Beach</t>
  </si>
  <si>
    <t>Port Nolloth Link Pharmacy</t>
  </si>
  <si>
    <t>14:21: Stn 43 Port Nolloth received a call about a drowning in progress at Port Nolloth main beach.  Statcom Hugo Foot reponded and entered the water with a Pink Rescue Buoy.  Victim was recovered and cleared by paramedics</t>
  </si>
  <si>
    <t>Stn 43 Port Nolloth incident report O-43-220306-04</t>
  </si>
  <si>
    <t>Hugo Foot 0837010630</t>
  </si>
  <si>
    <t>Hugo Foot</t>
  </si>
  <si>
    <t>Ashin Fredderick</t>
  </si>
  <si>
    <t>39-RB4</t>
  </si>
  <si>
    <t>Pennington Ski Boat Club</t>
  </si>
  <si>
    <t>Department of Tourism</t>
  </si>
  <si>
    <t>From: Anton Hawkes &lt;antonhawkesplumbing@gmail.com&gt;
Date: Tue, 08 Mar 2022, 20:18
Subject: Re: Pink Bouy at Pennington Ski boat Club
To: National Sea Rescue Institute &lt;no-reply@searescue.org.za&gt;
Hi, just a thank you for the Pink bouy at Pennington Ski Boat Club.
On Sunday afternoon two young ladies got caught in a  nasty rip to the right of the club. Fortunately one of the guys on the beach realised that the girls were in trouble and alerted others.
We have several ex- lifesavers at the club and Pink bouy was fetched, the stronger swimmers got to the girls in time.
 The rescue was completed with one of the members fetching his fishing ski and towing the girls out of the rip and safely to shore.
We only have life-guard's at our beach in holiday season so thanks to your Pink Bouy and alert beachgoers a tradegy was averted.
Thought you might appreciate the feedback.
With thanks
Anton</t>
  </si>
  <si>
    <t>Anton Hawkes</t>
  </si>
  <si>
    <t>Unknown girl in her 20s</t>
  </si>
  <si>
    <t>Bryce Hatton</t>
  </si>
  <si>
    <t>Sven</t>
  </si>
  <si>
    <t>02-05 or 02-07</t>
  </si>
  <si>
    <t>(From Facebook)DHL Clifton Surf Lifesaving Club - CSLC is at Clifton 4th Beach.
Maartcch 8 pat7l 1hn1:6s79or16 PahM  · Cape Town  · 
🔴🟡 Rescue Report: On Sunday 6th March 2022 at approximately 19:00, Tanner Gorille, Luke Mansvelt, Paul Lassen and Sylvie Gorille performed a rescue at Clifton 4th Beach. 
Whilst up at the clubhouse a series of distressing shouts from a small crowd of people were heard. 
The group were pointing towards a commotion taking place in the water in the 4th beach break zone in the middle of the beach. 
Our four lifeguards immediately realized someone was drowning in the water and proceeded to race down to the beach perform a rescue. 
Together, Tanner, Paul and Luke entered the water, carrying a pink torpedo buoy and upon securing the patient, they swam him back to shore. 
On shore, Sylvie was present to offer medical assistance and check in on his vital signs. Our team administered oxygen to the patient and continued to stay with the patient for 2 hours until his family arrived to collect him from our medical room.
A huge well done to our team of vigilant lifeguards who responded with great care and vigilance outside of their voluntary duty hours.😎⚡️</t>
  </si>
  <si>
    <t>https://www.facebook.com/100063608169407/posts/368344935295776/</t>
  </si>
  <si>
    <t>Tanner Gorille</t>
  </si>
  <si>
    <t xml:space="preserve"> Luke Mansvelt</t>
  </si>
  <si>
    <t xml:space="preserve">Paul Lassen </t>
  </si>
  <si>
    <t>Glenwood PA</t>
  </si>
  <si>
    <t>Ian Gerber, NSRI Wilderness duty coxswain said: At 11h14, Thursday, 17 March, NSRI Wilderness duty crew were activated following reports of a drowning in progress at Swartvlei, Sedgefield. At the time NSRI Wilderness were conducting a training drowning prevention and water safety orientation event for 90 school children at the NSRI Wilderness Base.
Eye-witnesses reported children from a school group (not related to the training that was happening at NSRI Wilderness) appeared to be caught in a rip current while swimming in the surfline at Swartvlei Beach, Sedgefield. 
NSRI Wilderness rescue swimmers responded directly to the scene. Our NSRI rescue vehicle responded and our sea rescue Jetrib was launched.
WC Government Health EMS - rescue squad and ambulance, The EMS/AMS Skymed rescue helicopter, Knysna Fire and Rescue Services, the SA Police Services and ER24 ambulance services responded. The Police Dive Unit were placed on alert.
It appears that a local school group were at the beach when a 12 year old female learner was swept away by a rip current while swimming. Her 12 year old male friend swam after her and he tried to help her.
A 17 year female matric learner, from the same school, who is also a surfer, grabbed the NSRI Pink Rescue Buoy that is stationed at Swartvlei Beach and she swam towards them to assist after a teacher had summoned children to run to fetch the NSRI Pink Rescue Buoy and while teachers raised the alarm alerting NSRI and the emergency services.
The teenager female reached the 12 year old girl and kept her afloat using the rescue buoy as a floatation aid.
A teacher shouted towards the 12 year old boy and indicated to him to swim parallel to the beach to escape the rip current. The boy, being a strong swimmer, swam out of the rip current and he managed to get back to shore safely without assistance.
A German man, who was on the beach at the time with his friend, they had been paragliding. They noticed the commotion and the German man fetched his kite boarding equipment from his car and he launched into the water with kite board under sail and he went to their aid.
The German man reached them while under sail and the teenager was able to hang on to his board, still using the rescue buoy for floatation, and holding on to the 12 year old girl and he sailed his kite board back to the beach with the 2 girls holding onto the kite board.
While NSRI were responding to the scene we were receiving calls from eye-witnesses reporting that a bystander Good Samaritan man had launched into the water on a kite-board and he rescued towed them to the beach using his kite board under sail.
On NSRI and emergency services arriving on the scene the children and the teenager were safely out of the water.
They were assessed by paramedics and treated for mild hypothermia and they were released requiring no further medical attention into the care of their teachers and no further assistance was required.
NSRI commend the German man and the matric teenager for saving the life of the child.
The quick reaction and instructions of the teachers is commended.</t>
  </si>
  <si>
    <t>Matric teenager (swam out with PRB)</t>
  </si>
  <si>
    <t>12 year od female learner, part of a school group</t>
  </si>
  <si>
    <t>Klaus Heinrich (German tourist, towed teen and victim back to shore while they held on to the pink buoy)</t>
  </si>
  <si>
    <t>02-06</t>
  </si>
  <si>
    <t>Bakoven</t>
  </si>
  <si>
    <t>Rotary Club of CT</t>
  </si>
  <si>
    <t>David Rosenberg, NSRI Bakoven deputy station commander, said: NSRI Bakoven rescue swimmers responded and while responding it was confirmed that the girls and 3 men, Good Samaritans who had gone to their aid, were safely out of the water and the 2 girls required medical care. ER24 ambulance services and WC Government Health EMS were activated.
NSRI medics arriving on the scene initiated medical care. They were assisted by bystanders who were helping on the scene before ER24 paramedics arrived on the scene.
Both patients, a Spanish female, age 18, and a German female, age, 20, were transported to hospital by ER24 ambulance in stable conditions where they are receiving care. They are reportedly on a holiday from abroad.
Eye-witnesses have told NSRI that while Bakoven Beach was fairly busy attention was only drawn to the 2 girls in the water after one began shouting for help.
It appears that they were swept off a rock by waves.
On falling into the water waves bashed them against rocks before they were able to escape to a deeper part in the water, beyond the Bakoven channel.
There they were treading water and realising the injuries that they had sustained they began shouting for help.
3 men, Good Samaritans, rushed into the water and they reached the 2 girls, who were by this stage a good 30 meters outside of the Bakoven channel.
The 3 men started to swim the 2 girls towards the shore noticing that one girl appeared to be losing consciousness.
A female bystander, Good Samaritan, grabbed the NSRI Pink Rescue Buoy that is stationed at Bakoven Beach and she ran along the rocks to a point where she was able to throw the rescue buoy to the 3 men and the 2 girls. They used the rescue buoy as a floatation aid and on getting to the beach other bystanders assisted.
It was at that stage that it was realised the gravity of the situation and the extent of the serious injuries sustained by the 2 girls.
Only one of the 3 men, who saved these girls lives, has been identified and NSRI are hopeful that we can identify the remaining 2 men who swam out and the lady who threw them the rescue buoy.
We commend all who assisted in this incident.</t>
  </si>
  <si>
    <t>washed off rocks</t>
  </si>
  <si>
    <t>Alessandro Varanini - 076 073 6568 alessandro.varanini@gmail.com</t>
  </si>
  <si>
    <t>Spanish female, age 18, and a German female, age 20</t>
  </si>
  <si>
    <t>41-17</t>
  </si>
  <si>
    <t>Sheffield beach</t>
  </si>
  <si>
    <t>North Coast Real Estate P/L</t>
  </si>
  <si>
    <t>As per EOC: [04/16, 11:14] Privi Macan. Councilor (Muncipal Service): This is incredible. Those NSRi pink buoys have saved so many lives. Gary, can i please share this with NSRi team?
[04/16, 11:14] Privi Macan. Councilor (Muncipal Service): Shout out to James Beith saving two kids in front of the stairs at Christmas bay “ his request is please we need more bouys along the beach “ without them he doubts he would have made it ✋🏻✋🏻</t>
  </si>
  <si>
    <t>James Beith, Accountant at BBS Mica Build Group, Ballito</t>
  </si>
  <si>
    <t>41-01</t>
  </si>
  <si>
    <t>Salmon Bay</t>
  </si>
  <si>
    <t>Christa Westergaard</t>
  </si>
  <si>
    <t xml:space="preserve">The rescuers name is Bradley Stroberg. He was at the local skiboat club when he noticed person battling in the rip current . He then took the bouy and entered the water , retrieving the person . We were activated by a witness on the hill. 
Casualty Narice De Swardt 082 5510415.
He was checked out by medics on scene and all in order.  </t>
  </si>
  <si>
    <t>Bradley Stroberg 082 882 7898 whatsapp call as he traves overseas as skipper</t>
  </si>
  <si>
    <t>White female about 19 years old caught in rip and pulled out at Salmon Bay behind a group of rocks that were exposed after the floods. She got caught in this position because of waves and rocks. He saw that she was starting to panic despite having a tube to hold onto. Bradley took a PRB and rode the rip out to behind her, exited the rip and swam inshore to her. She was washed onto the rocks while he was swimming and bystanders helped to to safety. He sais that the PRB gave him peace of mind foe his own safety in case he needed flotation (Big day with swells aproaching 2 meters at times) and for her to hold onto if he had have got to her before she was washed onto rocks.</t>
  </si>
  <si>
    <t>28-43 &amp; 28-44</t>
  </si>
  <si>
    <t>Sinangwana Beach</t>
  </si>
  <si>
    <t>On Friday , 1 July 2022 at 15h00, four youths who were on holiday got into difficulty in a rip current while swimming at Sinangwana Beach, Port St John’s. 
George Malherbe and Joshua Kitzinger and Renee Badenhorst were able to self-rescue. George went to call Anthony Ciro, who was on the beach for help as Minke Kritzinger, 13, was unable to swim out of the rip.
First into the water to help Minke was Anthony Ciro who went in without flotation. He found her at the backline. Anthony’s nephew Max Bischof also swam out – without flotation. Anthony was struggling as Minke was using him to help her float, trying to push herself out of the water. Because of the large surf he was fast becoming exhausted when Bernard Boulle arrived with the first Pink Buoy. This buoy was given to Minke.
Jonah Bischof brought the second Pink Buoy out and gave it to Bernard so that he could use it to assist and keep himself afloat. 
After resting Antony and Bernard used the Pink Buoys to float themselves and Minke while towing her back to the beach.
Minke was assisted by other bystanders when she was out of the water. She was treated for non-fatal drowning symptoms in consultation with a Doctor. 
Twenty four hours later she developed a fever, was short of breath and had a cough.
 Minke’s family took her to Medi-Clinic hospital in Bloemfontein where she was treated.</t>
  </si>
  <si>
    <t>Anthony Ciro white 071 267 5039
Bernard Boulle white 083 758 7144
Max Bischof white
Jonah Bischof white</t>
  </si>
  <si>
    <t xml:space="preserve">Minke Kritzinger,13 white
Rescuers who needed the help of a Pink Buoy : Anthony Ciro 52 and Bernard Boulle,47 </t>
  </si>
  <si>
    <t>23-</t>
  </si>
  <si>
    <t>2022-07-10 11:00 - Stn 12 Knysna volunteer Declan Nurse arrived at Victoria Bay near George to see two surfers helping two young men out of the rip on the right hand side of the bay. They were paddling in when they saw the two young men getting swept out in the rip and paddled over, gave them their boards to use as flotation and were paddling / swimming out of the rip when a young woman with a Pink Buoy swam out to them. Declan took a video.
Declan’s take on the situation was that the surfers had it under control and that the young woman who went in with the Pink Buoy needed it to help herself after joining up with the surfers and two casualties that they were helping.</t>
  </si>
  <si>
    <t>Witness: Declan Nurse Stn12
Contact: 082 308 9606</t>
  </si>
  <si>
    <t xml:space="preserve">Video: Sharepoint </t>
  </si>
  <si>
    <t>2022-07-10 15-30 - Joshua Scholtz, son of Stn 23 Wilderness Dep StatComm Johan Scholtz, had finished surfing at Victoria Bay with his friend Ryan McGillicudy and had taken their wetsuits off and dried themselves when he noticed a man (Mondae Arends, 23) getting pulled out by the rip.
Joshua grabbed his fins and the closest Pink Buoy while Andre also fetched a Pink Buoy. They agreed that while Joshua’s would swim to the casualty Ryan would stay on the beach to guide him to the casualty and as back up if needed. 
Mondae went under the surface two or three times as Joshua was swimming to him. When Joshua reached Mondae he passed him the Pink Buoy and told him to hold on as he started to swim them of the rip. Once out of the rip Joshua used the waves to help them get back to the shore.
Ryan helped Josh to get Mondae onto the beach from the shallows and while he tended to the patient Joshua called his father who was on duty for Station 23 asking for urgent medical back-up. The NSRI volunteers were quickly on scene and started treating Mondae for non-fatal drowning symptoms, handing him over to METRO EMS when they arrived on scene.
Mondae was admitted to hospital, treated and released later that night. A life saved.</t>
  </si>
  <si>
    <t xml:space="preserve">Joshua Scholtz, 18, white </t>
  </si>
  <si>
    <t>Joshua Scholtz, 18</t>
  </si>
  <si>
    <t xml:space="preserve">Mondae Arends, 23, coloured, Oudtshoorn </t>
  </si>
  <si>
    <t>West Beach Pier, Port Alfred</t>
  </si>
  <si>
    <t>Multi Security Systems</t>
  </si>
  <si>
    <t>NSRI Port Alfred duty crew were activated following reports a patron at Guido's restaurant, West Beach, Port Alfred, of a man swept off of the West Pier, by a wave, into the Kowie River near to the Kowie River Mouth.  Keryn van der Walt, NSRI Port Alfred duty coxswain, said:
While watching rugby, at Guido's restaurant, an eye-witness had seen the man on West Pier and he had commented to his friends that the man appeared to be acting strangely. The man was was wearing a wet suit, appearing to be fishing using a rope, and he was on a section of West Pier that was being washed over by waves in the incoming high tide.
Waves were already washing over the Pier and the eye-witness watched as a wave swept over the man and washed him off West Pier into the river.
The eye-witness alerted the manager of the restaurant. The patron called NSRI to raise the alarm while the restaurant manager ran to where an NSRI pink rescue buoy is stationed nearby on West Beach. The manager ran onto West Pier and he was able to throw the pink rescue buoy to the casualty who was able to grab a hold of the pink rescue buoy while he was being battered by waves in the surf line.
Our NSRI duty crew responded to our NSRI Port Alfred rescue station to launch sea rescue craft.
Gardmed ambulance services were activated.
An off duty NSRI trainee rescue swimmer, who was nearby at the time, saw the commotion and he ran along West Pier, stripped down to his under clothes and he jumped into the river to go to the assistance of the man.
But when he reached the man, about 50 meters into the river from West Pier, he found only the NSRI pink rescue buoy afloat with no sign of the man who had by now slipped under water.
The NSRI trainee rescue swimmer pulled on the rope and leash, that is attached to the pink rescue buoy, and to his surprise he could feel resistance so he continued to pull on the rope and leash when the leg of the man appeared from under water and it was obvious that the rope had somehow remarkably tangled itself around the man's leg.
He was able to get the man's head above water but the man was not breathing.
At that stage our NSRI rescue craft, Rescue 11 Alpha, had arrived on the scene and we pulled them onto our rescue craft. We initiated medical treatment and brought the man to our NSRI rescue station.
The man had started spontaneous breathing and he was expelling water from his lungs.
NSRI medics continued with oxygen therapy and handed the man into the care of Gardmed paramedics who transported the man to hospital in a serious condition by ambulance.
The man, believed to be aged in his early 20's, is recovering in hospital in the care of hospital staff and he remains unidentified.
Anyone with information pertaining to the identity of the man can call Port Alfred Police on
046 624 1583 or Port Alfred Hospital046 604 4000 or NSRI EOC (Emergency Operations Centre) 0870949774.
NSRI commend the swift reaction of all involved in the successful rescue, in particular the manager of Guido's restaurant, Irvin Arendse, for his assistance with the NSRI pink rescue buoy that contributed to saving the man's life.
This is the third life saved by that same NSRI pink rescue buoy stationed on-duty at West Beach and the 122nd recorded life saved by the contribution of an NSRI pink rescue buoy.</t>
  </si>
  <si>
    <t>Washed off pier</t>
  </si>
  <si>
    <t>Whatsapps from Keryn to Andrew</t>
  </si>
  <si>
    <t>Irvin Arendse.  Manager, Guido's Restaurant.  Threw the pink buoy to the victim.
Joao Felizardo.  Stn 11 crewman.  Went into the river and pulled the victim out</t>
  </si>
  <si>
    <t>Joao Felizardo</t>
  </si>
  <si>
    <t>Unknown male in his early 20s.</t>
  </si>
  <si>
    <t>In front of East Head Café, Knysna Lagoon</t>
  </si>
  <si>
    <t>Grant van Staden, NSRI Knysna deputy station commander, said: At 15h30, Wednesday, 24 August, NSRI Knysna duty crew were activated following reports of a drowning in progress in front of East Head Cafe, next to the NSRI Knysna rescue station, Knysna Lagoon.
NSRI rescue swimmers, SA Police Services, Community Police Forum members, Knysna Law Enforcement officers and SA National Park rangers responded.
On arrival on the scene it was confirmed that 5 local men, Somalians, were swimming when one of the men, believed to be aged in his mid twenties, appeared to get into difficulty in the water. His friends threw an NSRI pink rescue buoy towards the man, he was unable to reach the buoy.
One of the friends launched into the water to try to help but he got into difficulty himself and was forced to return to rocks and he was able to self rescue himself.
They reported that their friend had disappeared under water.
In an outgoing tide NSRI rescue swimmers conducted sweeping line free dive search efforts. SA National Park rangers conducted search efforts from their SANParks rigid inflatable craft. Personnel on the scene conducted shoreline search efforts.
Despite an extensive search there remains no sign of the missing man.
A Police Dive Unit are continuing in an ongoing search operation.
Thoughts are with the family and friends of the missing man in this difficult time.</t>
  </si>
  <si>
    <t>Buoy not used: Buoy thrown to the victim by his friends but he was unable to reach it</t>
  </si>
  <si>
    <t>Mike Vonk, NSRI Wilderness station commander, said:  On Friday, 9 September, at 17h46 NSRI Wilderness duty crew were activated following eye-witness reports of a sea-kayak with 2 people onboard capsized in the mid surf break, in moderate surf conditions, during fading daylight, at Wilderness Main Beach.  A member of public stood by on beach with an NSRI pink rescue buoy ready to assist if needed.
Our NSRI duty crew responded to our NSRI Wilderness rescue station where the rescue craft Ann Stratford was launched.
WC Government Health EMS responded.
Their sea-kayak had washed ashore leaving 2 residents from Hoekwil, a Father (age 50) and his daughter (age 17) in difficulties in the mid-break surf line. 
Our rescue craft reached the 2 casualties, who were both wearing PFD's (Personal Flotation Devices) and NSRI crew rescued them both onto the rescue craft.
They were brought to shore where the daughter was assessed by an NSRI medic and she was not injured. They required no further assistance.
During their ordeal the paddle for the sea-kayak was lost at sea and while NSRI conducted a search for the paddle it was not found.
NSRI has commended the family for wearing PFD's. The dad is an experienced sea-kayak fisherman. They were celebrating the daughters birthday.
The quick response by NSRI and emergency services is commended.
NSRI commend the multiple eye-witnesses who raised the alarm and who stood by on the scene to assist with the NSRI pink rescue buoy.</t>
  </si>
  <si>
    <t>Sea kayak capsized</t>
  </si>
  <si>
    <t>Buoy not used:  Member of public stood by on beach with an NSRI pink rescue buoy ready to assist if needed</t>
  </si>
  <si>
    <t>41-04</t>
  </si>
  <si>
    <t>Thompsons Tidal Pool</t>
  </si>
  <si>
    <t>Mike Bishop, NSRI Ballito station commander, said: At 17h13, Sunday, 11 September, NSRI Ballito duty crew were activated following reports of a drowning in progress at Thompsons tidal pool, Ballito. NSRI rescue swimmers, IPSS medical rescue, Netcare 911 ambulance services and Medi-Response rescue services responded.  On arrival the scene it was found that an adult male had entered the water to save his daughter, believed to be aged approximately 8, who it appears she may have been swept off the rocks near to the tidal pool during the Spring high tide.
He was able to push his daughter towards the shore to safety where she was recovered by family members on the shore.
It appears that during these efforts to save his daughter he was pulled out to sea by rip currents and he may have sustained head injuries in the process.
NSRI found an IPSS medical rescue member was already in the water heading out towards the casualty who could be seen in difficulties in the mid break surf line.
NSRI rescue swimmers, accompanied with an NSRI pink rescue buoy, entered the water.
The 2 NSRI rescue swimmers and the IPSS medical rescue member were able to reach the casualty in the mid break surf line and rescue him to the shore.
On the beach paramedics commenced with CPR (Cardio Pulmonary Resuscitation) efforts on the man.
After all efforts to resuscitate the man were exhausted sadly he was declared deceased.
Family were taken into the care of Medi-Response rescue services and into the care of a counsellor that was arranged for the family.
SA Police Services attended at the scene and the body of the deceased man was taken into the care of Police and Government Health Forensic Pathology Services.
Police have opened an inquest docket.
Condolences are conveyed to the family of the deceased man.</t>
  </si>
  <si>
    <t>Buoy not used: Two NSRI rescue swimmers entered the water with the buoy but the victim was already unresponsive</t>
  </si>
  <si>
    <t>Salmon Bay @11:20.  Gerhaard Horn (age 19) 0613015427 was the casualty who went swimming and got into difficulty when he got stuck in a rip and Josh Becker a member of the public went in and rescued him using a PRB . As they exited the water rescue crew arrived on scene as well as an ambo crew who then assessed the casualty . Josh wished not to give contact details as he wanted to remain anonymous .</t>
  </si>
  <si>
    <t>Josh Becker, no further details (wants to remain anonymous)</t>
  </si>
  <si>
    <t>Gerhaard Horn (age 19) 0613015427</t>
  </si>
  <si>
    <t>18-44</t>
  </si>
  <si>
    <t>The Diessner Family Trust</t>
  </si>
  <si>
    <t>Two bystanders each took a buoy in to try and help a man who had been pulled out in a rip current and both of them turned around before reaching him as they felt that conditions were beyond their capabilities. The one bystander got out easily but the other struggled and needed the Pink Buoy for his own safety. Our NSRI Lifeguards arrived on the scene and one lifeguard (Rebecca) took the Pink Buoy from the first bystander who exited the water and used it to rescue the man. He has recovered, but without the Pink Buoy, the outcome may well have been different.
From EOC report: intoxicated, consumed 6*44ml black label. Partial responsive after taken out of water. fully responsive after +- 15minutes.Rebecca and Stewart from Head Office ((LIFEGUARDS) responded to the scene. Rebecca went into the water making use of our Pink Buoy.
Along she collided with the drownee, bumped her right forehead.</t>
  </si>
  <si>
    <t xml:space="preserve">Rebecca Carter-Smith </t>
  </si>
  <si>
    <t>Rebecca Carter-Smith</t>
  </si>
  <si>
    <t>Sajesh Chetty - 26 year old</t>
  </si>
  <si>
    <t>11-PA5</t>
  </si>
  <si>
    <t>Kelly's Beach, Port Alfred</t>
  </si>
  <si>
    <t>Square Root Trading</t>
  </si>
  <si>
    <t>PORT ALFRED: On Saturday, 1 October, at around 10h00, NSRI Port Alfred were alerted to an incident that had happened at Kelly's Beach where 4 members of a family were rescued with the assistance of 2 Good Samaritans. The family were reported to be safely out of the water and they required no further assistance.
Edward Gutsche, 46, a friend of NSRI Port Alfred station commander Juan Pretorius, Ed is a local man who owns a financial company and Nick Laws, 64, a British man, in the film industry, who has been living in South Africas for 18 years (Nick's late wife was a Police Air Wing helicopter pilot). 
They recounted to NSRI details of an incident that happened at Kelly's Beach on Saturday.
At around 09h30, while body boarding at Kelly's Beach Edward kept planning this to be the last wave he would catch for the morning before heading home but somehow he kept riding waves until finally it was his last wave and he had exited the water to head towards his car.
A lady and her daughter came running up to him shouting appeals for him to help them -  their family members were drowning. Edward looked towards where they were frantically indicating, he saw 4 heads bobbing in the water.
Earlier there had been a number of people on the beach but somehow at this moment it was just the 3 of them on the beach and 4 people in serious trouble in the mid break surf line.
Thinking it would be only moments before other people arrived at the beach who would no doubt alert NSRI Edward, without hesitation put his flippers on his feet and he launched his body to go to their assistance.
By the time he reached the first casualty they appeared to have been separated from each other by about 15 to 30 meters each.
He reached a girl aged about 16. He instructed her to hold onto his body board for floatation and he reassured her he would come back shortly.
He then reached a male child aged about 12. He instructed the child to obey him and let him take him to the body board. The child obeyed and Ed swam him to the body board. That child kept trying to climb onto the body board, using a stern voice Ed showed the child to hold onto the board so both he and his sister could use the board for flotation. Reassuring them he would be back he went after the next casualty.
He then reached a female child aged about 14. As he reached her she disappeared under water.
He dived under water swimming deeper searching for her. He spotted her, she was looking at him. The braids in her hair that he had noticed just before she went under water were floating about her face giving the appearance of an Octopus. She took in a deep breath of water before appearing to be lifeless (or unconscious). Ed grabbed her and pulled her to the surface. Once above water she spluttered, coughed and expired water. To his surprise she was conscious. He reassured her before swimming her back to the body board. He arranged them so that all 3 could use the body board for flotation.
Ed then went in search of the dad. Finding him quite a distance away at the back breakers Ed had to be very stern with him. He was trying to use Ed for flotation.
Ed managed to calm him down before swimming him to his children.
Once they were all together Ed arranged them around the body board and started towing them towards the beach.
Ed admits he was surprised that no one else had reached them by this stage. No one had raised the alarm.
While towing them towards the shore Ed would keep a lookout for incoming waves, warning them of approaching waves, and together they braced themselves around the body board as waves were breaking around them and they all stayed together.
Nick Law had taken a swim when he noticed the drama unfolding out in the surf line.
Nick grabbed the NSRI pink rescue buoy that is stationed at Kelly's Beach and he launched into the surf reaching them at the mid breakers.
It appears that the family saw Nick as a lifeguard (because he had the pink buoy with him). Ed has suggested that on Nick arriving at them appeared to have a huge calming effect.
Although they admit that the pink was not needed Nick swam alongside them ready to use the pink buoy to assist any of the casualties who may have lost a holding on the body board.
Ed's company is the sponsor of that pink rescue buoy at Kelly's Beach.
They were brought safely to the beach where they were reunited with their 2 family members in an emotional reunion.
They were all holding onto each other huddled on the beach.
A member of the beach office seemed to be watching them from the beach office but surprisingly NSRI and emergency services had not been called.
Nick alerted NSRI to the incident. The 2 men watched over the family on the beach before it was evident they needed no further help and NSRI was not required.
The dad hugged Ed and expressed his heartfelt gratitude for the intervention.
It is believed that the family may be from Zimbabwe but NSRI has not managed to trace them. We are hoping they see this report and contact NSRI on 0823803800.
Nick, NSRI commend you for going to their aid with the rescue buoy. 
Ed, NSRI commend you for this incredible effort that saved 4 lives.</t>
  </si>
  <si>
    <t>Ed Gutsche (46) recoved all four victims with his body board.  Nick laws (64) swam out with the PRB but it was not needed.</t>
  </si>
  <si>
    <t>4 members of a family.  Believed to be from Zimbabwe.  Children 12, 14 &amp; 16 plus their dad</t>
  </si>
  <si>
    <t>23-53</t>
  </si>
  <si>
    <t>On Sunday 2 October 2022, two children aged around 12 years old were caught in rip currents at Herold’s Bay. 
Four members of the public attempted to assist, but two of them soon exited the water.  The other two rescuers, both believed to be aged 18, were themselves swept out past the original two child victims and were now also in difficulty. 
Dale Irvin from Cape Town, despite wearing a brace for an ankle injury, grabbed an NSRI Pink Rescue Buoy as well as a body board and launched into the water to assist the casualties.
He passed the pink buoy to an off-duty lifeguard, Abi Olivier (17) who handed it to a fellow lifeguard, Abre Pio (26) while Abi stayed on shore to help casualties as they were being brought out of the water.
Dale Irvin reached one of the 18-year-olds, placed him on the body board and swam him to shore where Abi and members of the public helped him out of the water.  Dale returned to the surf with the body board and brought one of the original 12-year-old victims to shore.  The child needed no medical treatment.
Lifeguard Abre, armed with the pink buoy, reached the other 18-year-old who was further out to sea and barely conscious by this time.  Using the pink buoy, Abre started to swim the victim to shore and was soon assisted by body boarder Hugo Naude (16) and another off-duty lifeguard from Mossel Bay.  Together they brought him to shore where he started receiving medical treatment.</t>
  </si>
  <si>
    <t>Additional info from Dale Irvine &lt;dalei@sentineltrust.co.za&gt; 
Sent: Tuesday, 18 October 2022 07:29
To: Andrew Ingram &lt;andrewi@searescue.org.za&gt;
Cc: Station 23 Wilderness &lt;station23@searescue.org.za&gt;; Pink Rescue Buoys &lt;pinkrescuebuoys@searescue.org.za&gt;
Subject: Re: Herolds Bay rescue 2nd October 2022
Dear All.
Thank you for your various emails, and the kind words contained therein. 
I've made some changes to the narrative, to the best of my recollection, but I'm pretty sure of the sequence of events.
Abré Pio - 082 052 1033
Hugo Naude - 060 777 2503
Get Outlook for Android
________________________________________
From: Andrew Ingram &lt;andrewi@searescue.org.za&gt;
Sent: Monday, 17 October 2022, 15:25
To: Dale Irvine &lt;dalei@sentineltrust.co.za&gt;
Cc: Station 23 Wilderness &lt;station23@searescue.org.za&gt;; Pink Rescue Buoys &lt;pinkrescuebuoys@searescue.org.za&gt;
Subject: Herolds Bay rescue 2nd October 2022
Hi Dale 
Congratulations on doing another rescue at Herolds Bay!
Are you able to help me with the details, please? I am missing some information …
STARTS///
On Sunday the 2nd of October 2022 at time?, two children approximately 12 years old were caught in a rip current at Herold’s Bay. 
Four members of the public attempted to assist, but two of them, realising that they were also in danger, soon exited the water.  The other two rescuers, both believed to be approximately 18 years old, were themselves swept out past the original two children and were now also in difficulty. I'M SURE THAT THE FOUR MANAGED TO RESCUE THE TWO 12-YEAR-OLDS, AND AFTER DOING SO, TWO OF THE FOUR GOT SUCKED OUT, THE OTHER TWO TRIED TO HELP THEM, AND THEN THERE WERE FOUR IN TROUBLE. BY THE TIME I HIT THE WATER ONE WAS EXITING TO MY RIGHT. HE CONFIRMED THAT THERE WERE 3 MORE. I THEN INSTRUCTED ALL BATHERS TO CLEAR THE SEA TO AVOID CONFUSION. ONCE I WAS AT CHEST DEPTH,  A SECOND CASUALTY MADE IT TO THE IMPACT ZONE, AND HE FURTHER CONFIRMED TWO MORE. THIS LEADS ME TO CONCLUDE THE 12-YEAR-OLD KIDS WERE OUT. CREDIT MUST GO TO THE FOUR FOR TAKING CARE OF THE KIDS.
Dale Irvine from Cape Town, despite wearing a brace for an ankle injury, grabbed an NSRI Pink Rescue Buoy as well as a bodyboard and ran to the shorefront to assist the casualties. 
Whilst on the beach, Dale passed the Pink Rescue Buoy to an off-duty lifeguard, Abi Olivier (17) who handed it to a fellow lifeguard, Abre Pio (26). Abi then stayed on shore to maintain control of the shallows and the beach and help the rescued casualties as they were being brought out of the water. By the time Dale had secured the shallower of the two casualties, Abre had reached them. After a quick assessment of the situation, Abre took responsibility for the deeper of the two and swam on to his rescue. Armed with the Pink Buoy, and swimming strongly, Abre reached the other 18-year-old who was further out to sea and barely conscious by this time after going under at least twice.
Shortly after this a bodyboarder Hugo Naude (16) + 1 (I'm trying to get his name) swam past a shoreward-bound Dale, who directed them to Abre's assistance. Upon reaching a manageable depth, Dale handed his casualty to Abi and other members of the public who helped him out of the water. Dale and another off-duty lifeguard from Mossel Bay ( do you have a name? then returned to the surf to offer assistance to Abre, Hugo and + 1lifeguard. 
The casualty was utterly incapacitated and incapable of taking instruction. The bodyboard leash was transferred to the casualty and he was placed on the bodyboard, and then he was effectively "surfed" to shore. After reaching shore Abre, Hugo and Xxxx x 2  carried the casualty to the sand, whereupon various members of the medical fraternity attended him.
I HACE A MEMORY OF "JESSICA" BUT IT'S RESTRICTED TO GIVING HER THE BOUY WITH AN INSTRUCTION TO HAUL A FEW KIDS OUT OF THE SHALLOWS WHO WERE PLAYING DANGEROUSLY CLOSE TO THE RIP. I HAVE NO MEMORY OF TWO BOUYS BEING DEPLOYED, AND AS ABI AND ABRE WERE IN POSSESSION (AT ALL MATERIAL TIMES) OF THE BOUY), I CAN'T COMMENT WITH CERTAINTY. SHE WAS ONE OF THE "MEMBERS OF THE PUBLIC" THAT I HANDED THE FIRST CASUALTY TO.</t>
  </si>
  <si>
    <t xml:space="preserve">Dale Irvine 082 783 5710 dalei@sentineltrust.co.za
Abré Pio - 082 052 1033
Hugo Naude - 060 777 2503 (16) </t>
  </si>
  <si>
    <t>Abre Pio</t>
  </si>
  <si>
    <t>Leentjiesklip, Wilderness</t>
  </si>
  <si>
    <t>Fri 07 October 2022 13h20 – A member of the public contacted NSRI Station 23 duty phone concerned that 2 children were potentially swimming in a dangerous area at Leentjiesklip beach in Wilderness. NSRI rescue crew were immediately put on standby A minute later, as second caller phoned to report that 2 children were being pulled out in a rip current and their father was swimming in to rescue them. NSRI rescue swimmer and NSRI medic were dispatched to the scene, while crew responded to the rescue base to prepare jetrib Ann Stratford to launch. METRO Rescue, Western Cape EMS ambulance and George Fire and Rescue also responded to the scene.  
A family from New Zealand, originally from Bloemfontein, were on holiday in Garden Route on way to Knysna when stopped for a swim at Leentjieklip beach. While swimming, the two boys aged 10 years and 13 years had been pulled out in rip current. Their dad has rushed into the water to swim to attempt to rescue them and also got into trouble in the rough conditions.  
Divan Prinsloo (34) from Pretoria was on the beach with his own family and witnessed the 2 boys and their father being pulled out by the rip current. He immediately grabbed his child’s body and launched into the water to assist. On reaching the family, the four of them hung onto the body board for flotation, while being pulled further out to sea. Divan realised that they would not be able to swim back on their own and would need to wait for assistance to be rescued. He tried to reassure the distressed boys, encouraging them to keep holding on the body board and kicking together whenever a wave came. 
Divan’s wife, Charice (32) had grabbed the Pink Rescue Buoy and was calling for someone to assist her husband and the family from New Zealand. Coenraad (39) from Pretoria who was on holiday visiting his sister who lived in a house overlooking Leentjiesklip beach. Hearing the call for help, he ran down to the beach, grabbing the Pink Rescue Buoy from Charice he launched into the water. On reaching the casualties, he devised a plan with Divan. Using the Pin Rescue Buoy, Coenraad swam the 13 year old boy back to shore. Divan together with the father and the 10 year old boy were also able to use the body board to get back to shore.  
Meanwhile a group of 4 men, who were working on a building site overlooking the beach had watched the events unfold and also ran down to the beach. One of the workers, a 21-year old man grabbed the Pink Rescue Buoy and entered the water to assist. Unfortunately, the 21-year old was pulled out by the strong current past the casualties, but was able to keep himself afloat. On arriving on the scene, the NSRI rescue swimmer, quickly assessed the situation and given the distance the casualty was from the shore, confirmed that he was entering the water but would need the back-up of a rescue boat. He was also not sure whether there were any other casualties in the water.  
The NSRI rescue swimmer reached the 21-year-old man who had the pink rescue buoy and was able to swim him back to shore. NSRI medics who had responded to scene were subsequently joined by NSRI crew who had responded by boat and provided emergency treatment to the 10-year-old boy and the 21-year good Samaritan who has swum to assist. The 14-year old boy and his father, also shocked by experience did not require any treatment.   
The two casualties were handed over to EMS paramedics on scene and after further assessment determined that they would not require treatment in hospital.   
NSRI commend everyone involved in this incident, in particular the Good Samaritans who took the two Pink Rescue Buoys and body board for flotation, they contributes to lives saved.   
Ends.
Notes  
Metro arrives 1357 
Thembela – contact for Nelson (21) – swam with PRB. Nelson does not speak English 
Tel: 0788871766 
Divan 34 wide Charice 32  Tel: 0846460070 
 Coenraad 39 – swam with PRB  
 Casualties  
•	13 year old Rohan 
•	10 year old Liam 
•	Father – Gawie Bosman 
Michael Vonk
Station Commander | Station 23 Wilderness</t>
  </si>
  <si>
    <t xml:space="preserve">Photos on Sharepoint </t>
  </si>
  <si>
    <t xml:space="preserve">Thembela – contact for Nelson (21) – swam with PRB. Nelson does not speak English 
Tel: 0788871766 
Divan 34 wide Charice 32  Tel: 0846460070 
 Coenraad 39 – swam with PRB  </t>
  </si>
  <si>
    <t>•	13 year old Rohan 
•	10 year old Liam 
•	Father – Gawie Bosman 
•	Nelson - would-be rescuer</t>
  </si>
  <si>
    <t>Danabaai</t>
  </si>
  <si>
    <t>Call received from Megan of a drowning in progress at 2nd Beach Danabay.
Rescue swimmers responded to Danabay and boat crew to the base.
Mobile with 4.2 departed to Danabay, and R15A also launched.
O/A both swimmers was out of the water, one swimmer was treated by ByGrace EMS and transported to Hospital.
R15A and Mobile standing down.
Pink Rescue Buoy was used by one of the public members who rescued the 2 swimmers.</t>
  </si>
  <si>
    <t>Incident report O-15-221125-03.  Schalk will update details</t>
  </si>
  <si>
    <t>23-68?</t>
  </si>
  <si>
    <t xml:space="preserve">At 13h09, Sunday, 27 November, NSRI Wilderness while treating the injured paraglider at Swartvlei carpark, we were alerted by members of the public to reports of a drowning in progress at Swartvlei Beach. A female (Megan 0768519497), believed to be aged in her 20's, was caught in rip currents. A man (Grant Edwards 0793262363), believed to be aged in his 60's launched into the water to assist but when he reached the casualty, the good Samaritan also got into difficulties.
That man's son (Dominic Edwards 0839835688), armed with an NSRI Pink Rescue Buoy, launched into the water to assist and he reached the female and he rescued her to the shore.
An NSRI rescue swimmer (James Vonk Tel 0662144790) launched into the water. He reached the 60-year-old male and together, with another member of the public (Mike Semele 0829055596) who had also swum out to assist, they rescued him safely to the beach.
There were no injuries.
</t>
  </si>
  <si>
    <t xml:space="preserve">Grant Edwards 0793262363 (in his 60s) went in to assist but got into difficulty himself
Dominic Edwards 0839835688, son of Grant, went in with pink buoy
NSRI rescue swimmer (James Vonk Tel 0662144790) Member of the public (Mike Semele 0829055596) </t>
  </si>
  <si>
    <t>James Vonk</t>
  </si>
  <si>
    <t>Megan</t>
  </si>
  <si>
    <t>Kleinmond</t>
  </si>
  <si>
    <t>waiting for confirmation if PRB was used.  Schalk / Vanya.  Parties rescued off rocks at Kleinmond.</t>
  </si>
  <si>
    <t>O-42-221129-02</t>
  </si>
  <si>
    <t>Ashen Adams age 17
Zubair Adams (uncle) age 52</t>
  </si>
  <si>
    <t>36-06</t>
  </si>
  <si>
    <t>Eerste Rivier beach, Tsitsikamma</t>
  </si>
  <si>
    <t>At 15h41, Sunday, 11 December, NSRI Oyster Bay duty crew were activated following reports from Fire and Rescue Services of a drowning in progress at Eerste Rivier Beach, Tsitsikamma, in dense fog and rough seas.
2 teenagers were reportedly being swept out to sea in rip currents.
NSRI rescue swimmers responded and NSRI Oyster Bay rescue craft were towed to the scene while Private Care ambulance Services were activated to respond. 
It appears that while swimming a 13 year old female was caught in a rip current when a 15 year old male, who was swimming with her, went to her aid before both were caught in rip currents.
Bystanders raised the alarm and they had thrown floating objects towards the two teenagers who were being swept out to sea.
Jan Bester, from Jeffreys Bay, was alerted by his wife, daughter and her boyfriend. They had been walking on the beach where they noticed the commotion. Together with other bystanders they had thrown floating objects, including an NSRI pink rescue buoy and body boards, towards the casualty teenagers.
The girl had been holding onto the pink floatation buoy but exhausted she had lost a hold on the floatation buoy.
The boy was holding onto a body board but by that stage he had been separated from the girl.
Good Samaritan Simon Bekker, age 66, a former Navy diver, launched into the surf to try to assist. He reached the girl and while assisting her they were separated while trying to reach the shore. He had called on family and bystanders on the shore to throw floating gear towards them. The girl had a pink rescue buoy that she was holding onto.
Simon then went towards the male casualty, who was close to rocks and in grave danger. In strong currents Simon called to the teenager to swim away from the rocks before Simon was forced to retreat and recovered himself to the shoreline.
Good Samaritan 50 year old Jan Bester launched into the surf, wearing flippers that bystanders had passed to him, in efforts to try to assist.
In strong currents Jan reached the girl who was barely conscious and slipping under water.
Assisted by the floating objects he was able to swim the girl safely to a beach.
NSRI Oyster Bay's Jaen Smit arrived on the scene where he initiated medical treatment to the girl who was initially unconscious and not breathing.
Following airway management and re-warming she regained consciousness and spontaneous breathing while expelling water from her lungs. 
Jan fetched his Fortuner SUV and she was loaded into his car and driven to meet up with the responding Private Care ambulance. Paramedics took her into their care.
Good Samaritans Fanus Kruger, a local, and his family, his son Pieter and 15 year old grandson Steph, who are visiting from Rustenberg, at home nearby at Skuitbaai, were alerted by Franette Bekker to the unfolding drama.
They raced down to the Skuitbaai launch site where Pieter and Steph launched a jet-ski. They were approximately a nautical mile from where the incident was unfolding and despite dense fog and rough seas they reached the scene where they initiated a search.
In the dense fog and rough seas and close to rocks they reached the male teenager who was holding onto a body board. He was showing signs of extreme exhaustion and disappearing under water at times.
On reaching him Pieter reversed the jet-ski towards him in the breaking surf, keeping the bow of the jet-ski facing into the breaking surf and narrowly avoiding making contact with the jagged rocks.
Steph was able to grab a hold of the front end of the body board that the casualty was holding onto while Pieter gently manoeuvred the jet-ski through the breaking surf and they were able to pull the casualty out of the danger zone.
They then changed positions with Steph taking the helm of the jet-ski and Pieter was able to pull the casualty onto the jet-ski and hold him secure while they headed towards the Skuitbaai slipway.
They were able to bring the male teenager safely to Skuitbaai where additional NSRI Oyster Bay resources were at that stage arriving on the scene.
NSRI Oyster Bay medics initiated medical treatment to the male teenager.
Private Care ambulance services arrived on the scene and the boy was taken into the care of paramedics.
Both were transported to hospital by Private care ambulance in serious conditions.
The male was released from hospital later on Sunday and the female was released from hospital later on Monday. Both are on the road to recovery.
NSRI commend everyone involved for their combined community effort that contributed to saving the lives of the 2 teenagers.</t>
  </si>
  <si>
    <t>O-36-221212-04</t>
  </si>
  <si>
    <t>Jan Bester, from Jeffreys Bay, was alerted by his wife, daughter and her boyfriend. They had been walking on the beach where they noticed the commotion. Together with other bystanders they had thrown floating objects, including an NSRI pink rescue buoy and body boards, towards the casualty teenagers.</t>
  </si>
  <si>
    <t>13-year old girl Electra Meyer
Father : Waldo Kleynhans 079 879 9333</t>
  </si>
  <si>
    <t>Reported by Quentin</t>
  </si>
  <si>
    <t>Umdloti</t>
  </si>
  <si>
    <t>Reported by Quentin. Rescue by local surfers</t>
  </si>
  <si>
    <t>Myoli Beach</t>
  </si>
  <si>
    <t xml:space="preserve">Jaylene Engelbrecht (Strand Lifeguard and granddaughter of  Lifeguard manager Mike Wood) was at Myoli Beach with her mom at about 7:20pm.  She saw a group of holiday makers, of which 2 ladies (Swiss tourists) walked straight into the surf clearly unaware of the rip current.  Very soon they had been swept 150m further along.  Jaylene could see they were caught in the rip and starting to panic.  She grabbed the pink buoy (she thinks it was about the 3rd one on Myoli in the Cola Beach direction) and entered the water fully clothed to assist the two women.  She managed to get first one and the the other lady onto the sand bank.  The second lady was quite panicked by the time Jaylene assisted her.  Jaylene says that, without the pink buoy, she would have had a hard time keeping both women up much less get them to the sand bank and this would have had a very different outcome.  The torpedo buoy also allowed her to put a bit of distance between herself and the panicking women. </t>
  </si>
  <si>
    <t xml:space="preserve">Jaylene Engelbrecht </t>
  </si>
  <si>
    <t>Jaylene Engelbrecht</t>
  </si>
  <si>
    <t>2 females on holiday from Switzerland</t>
  </si>
  <si>
    <t>A person named Freddy (details unknown) caught in a rip current at Leentjiesklip.  A passerby, Mishack, saw this and went into the water with the PRB which he handed to Freddy.  Freddy used the PRB to self-rescue to the beach but Mishack now found himself in difficulty with no flotation.  Luckily two surfers Tim and Thomas, both from the UK, saw this happening and assited Mishack out of the water</t>
  </si>
  <si>
    <t>Mishack (details unknown)</t>
  </si>
  <si>
    <t>Freddy (details unknown)</t>
  </si>
  <si>
    <t>Queen's Beach CT</t>
  </si>
  <si>
    <t>details to be confirmed</t>
  </si>
  <si>
    <t>Difficulty swimming, large waves</t>
  </si>
  <si>
    <t>31-12</t>
  </si>
  <si>
    <t>Goukou Estuary, Still Bay</t>
  </si>
  <si>
    <t>Unsponsored</t>
  </si>
  <si>
    <t>Outgoing tide</t>
  </si>
  <si>
    <t>Unknown (left the scene right after the incident)</t>
  </si>
  <si>
    <t>Glenmore Beach</t>
  </si>
  <si>
    <t>Gert du Plessis, NSRI Port Edward station commander, said: At 16h39, Monday, 20 February NSRI Port Edward duty crew were activated and responded to Glenmore Beach following reports of a drowning in progress.
On arrival on the scene it was determined that a man being swept out to sea had been assisted to shore by a Good Samaritan, an adult male, who had launched a longboard, accompanied by a pink rescue bouy, and using the 2 floatation devices he was able to rescue the man to the shore.
The patient, a local adult male, was in a serious condition suffering non fatal drawing symptom
NSRI medical crew initiated medical treatment and oxygen therapy.
Kwa-Zulu private ambulance services attended at the scene and paramedics took over care of the patient.
The patient was transported to hospital by Kwa-Zulu ambulance in a stable condition and he has been released in good health from hospital.
The Good Samaritan is commended for his actions.</t>
  </si>
  <si>
    <t>Swept out to sea</t>
  </si>
  <si>
    <t>Mar</t>
  </si>
  <si>
    <t>Hartenbos close to Elvis Brew</t>
  </si>
  <si>
    <t>At around 2:30pm myself and JB Fivaz finished our swim at Hartenbos close to Elvis Brew, thereafter we stood and talked to one another when we saw a male and female entering the water and went out around 50 to 70 meters where a current dragged them out, when they had to come back we saw that they were struggling and immediately I grabbed my fins and went for the pink buoy that was close by. JB went for the male that was closer to shore as he did not have a buoy or fins an I went for the lady that was a little further out as I was the one that had fins and the pink rescue buoy. 
Location: Hartenbos (Platform)
Date 2023/03/20
Time: 14:30
Rescuers: Christiaan Stopforth/JB Fivaz</t>
  </si>
  <si>
    <t>Christiaan Stopforth &amp; JB Fivaz</t>
  </si>
  <si>
    <t>18-year old female caught in rip current.  Spotted ny NSRI rescue swimmer Schalk who donned fins and tokk pink buoy out to her. Assisted her to swim out of the rip.</t>
  </si>
  <si>
    <t>Schalk van Bosch (? Will confirm)</t>
  </si>
  <si>
    <t>Danika Emery</t>
  </si>
  <si>
    <t>Apr</t>
  </si>
  <si>
    <t>42-</t>
  </si>
  <si>
    <t>Kleinmond Harbour Wall</t>
  </si>
  <si>
    <t>Account of the Pink Bouy Incident Sunday 2023/04/16
At around 14:00 on Sunday 2023/04/16 Renaldo Arthur was sitting at the benches behind the trees in Kleinmond Harbour. When he heard shouting coming from the Harbour wall +-70m away. So he got up from his seat to see what was going on. He saw that there were 3 people in distress in the water. So he ran over to the Harbour wall to try and help them, injuring his knee in the process. 
There were two woman and one man in the water when he got to the Harbour wall. The man was trying to save one of the woman but was unsuccessful and had to swim back to hold on to the steps of the Harbour wall, or risk drowning himself. The woman he tried to save made it to safetey. The other woman was really struggling, her head went under the water a few times.
Renaldo then decided that he had to jump into the water to save her. A second man, Dustin, jumped in shortly after to help. Renaldo reached the drowning woman and held her up a bit but in her panic she lashed out at him, grabbing him tightly around the neck and even knocked out his teeth. 
At that point Raowi, a Overstrand Municipality worker, threw the pink bouy stationed at Kleinmond Harbour towards the people in the water. Renaldo and Dustin managed to get the woman to hold onto/lay on the pink bouy, pulled the bouy by the strap towards the safety of harbour wall and got her out of the water.
St42 Kleinmond Cew arrived shortly after having recieved an alert from Warrent Officer Appolis (Kleinmond SAPS). Crew members administered first aid, requested and waited with the patients for an ambulance to arrive.
Contacts of people mentioned in the account
Renaldo Arthur
+27 64 339 1956
Raowi
+27 60 310 4254
Warrent Officer Appolis
+27 78 578 2497
St42 Station Commander Schalk Boonzaair</t>
  </si>
  <si>
    <t>Difficulty Swimming</t>
  </si>
  <si>
    <t>https://flic.kr/s/aHBqjAAuPz</t>
  </si>
  <si>
    <t>Renaldo Arthur
+27 64 339 1956</t>
  </si>
  <si>
    <t>41-</t>
  </si>
  <si>
    <t>(video)</t>
  </si>
  <si>
    <t>Daniel van Huyssteen</t>
  </si>
  <si>
    <t xml:space="preserve">04-11 or 04-12 </t>
  </si>
  <si>
    <t>Paradise Beach Langebaan</t>
  </si>
  <si>
    <t>In another incident, on Sunday, 30th April, an NSRI rescue swimmer noticed 2 people caught in a rip current at Paradise Beach. 
The NSRI rescue swimmer grabbed an NSRI Pink Buoy, stationed at the beach, and launched into the water and successfully rescued the adult lady and a teenage boy from the water without incident.
They were not injured and they required no further assistance.
NSRI commend the swift action of our rescue swimmer in this case.</t>
  </si>
  <si>
    <t>Sasha Lee (wants to remain anonymous)</t>
  </si>
  <si>
    <t>02-01</t>
  </si>
  <si>
    <t>Clifton 1st Beach</t>
  </si>
  <si>
    <t>Two Oceans Aquarium</t>
  </si>
  <si>
    <t xml:space="preserve">On Sunday the 30th of April at about 15h30 Good Samaritans intervened at Clifton’s 1st Beach to save three children, a five-year-old, an eight-year-old, and a 10-year-old, who got into difficulty in a rip current.
Multiple calls were received by NSRI from concerned eyewitnesses.
Alex Elcock, a resident at Clifton 1st Beach, called the EOC and stayed on the line, relaying critical information and updating EOC as her husband Andrew had entered the water to rescue the eight-year-old. 
The City of Cape Town water rescue network was activated and emergency resources were responding while the incident was unfolding.
Two bystanders, one of whom had the NSRI Pink Rescue Buoy that is stationed at 1st beach with him, had entered the water and helped the five and ten-year-old to safety.
Sea conditions were rough with 2 to 3-meter swells and a powerful rip pulling out on the Southern side of Clifton 1st beach.
NSRI Bakoven duty crew responded to the rescue station and launched Gemini Legend.
NSRI rescue swimmer, Jason Kampel, was at his parent's house on 4th Beach at the time. He donned his rescue swimmer kit, and taking his fins and a Pink Rescue Buoy from its pole on 4th Beach ran approximately 700 meters to 1st Beach. Seeing Andrew and the child behind the sets Jason chose the most effective line to swim to get the emergency flotation to them as they were now more than 100 meters off the beach behind the backline.
The 10-year-old and 5-year-old had been assisted out of the water by bystanders whom we have not been able to identify.
Andrew Alcock, wearing fins and board shorts, had swum to the eight-year-old boy, who was being pulled away from the beach in the rip. The child was slipping underwater and in severe distress. He was in a very strong rip current, being dunked under the incoming waves and hypothermia was setting in.
Andrew knew that it would be too dangerous to try and swim the child back to the beach through the breaking surf and instead decided to keep him afloat behind the backline, knowing that NSRI was responding.
Andrew held the child tightly. Being a Clifton resident and regular surfer and body surfer at Clifton, he is acclimatised to the cold, and using his fins, he was able to keep the child’s head above water and keep him calm.
As each wave approached Andrew warned the child that they would duck under the wave, and stay under until the tailing wash dissipated before resurfacing and then face the next incoming wave with the same procedure.
With each approaching wave Andrew, who attests to the trust the child put in him, coached the child to take a deep breath and then Andrew dived him under the wave while holding onto him, preventing him from being separated in the tail wash of each wave.
The child did exceptionally well, said Andrew. He was not panicking and he kept his wits about him despite the grave danger that they found themselves facing.
At 15h53 NSRI Bakoven Rescue Swimmer, Jason Kampel entered the water and swam out to where he thought Andrew and the child were. It took a few minutes to locate them as the waves and foam on the water made this difficult to do. Jason found them over 100 meters off the beach and used the Pink Rescue Buoy to secure and float the child as Andrew swam next to them and Gemini Legend, call sign Rescue 2 entered the bay. Andrew and the child had been in the water for almost 40 minutes.
The NSRI rescue craft arrived on the scene taking all three onboard where medical treatment for hypothermia was initiated for the child and Andrew.
They were all taken to the Bakoven rescue station where medical treatment for severe hypothermia was continued to be administered to the child and Andrew was rewarmed in the shower.
On arrival at the Bakoven rescue Station Generic paramedics assisted our NSRI medics in continuing medical treatment to the 8-year-old child for non-fatal drowning symptoms and for severe hypothermia.
Once stabilised the child, accompanied by his family, was transported to hospital in a serious but stable condition, where he was later released by hospital staff, requiring no further medical care.
The NSRI commends Alex for staying on the call to the EOC so that information could be relayed to responders. 
Were it not for Andrew's rapid response with his fins, that he is acclimatised to the cold water, and that he is used to swimming in the surf at Clifton, the eight-year-old boy would not have survived.
Andrew Elcock’s calmness and selfless actions under difficult conditions, were exemplary, undoubtedly preventing a tragedy from occurring. The eight-year-old child, who is from Johannesburg, indeed owes his life to Andrew for his selfless actions that day. 
As fellow South Africans we are proud to be able to recognise and honour this achievement.
ADDITIONAL INFO / AWARD:
Jason Kampel 
for the part he played in rescuing an eight-year-old boy, shortly after 15h30 on the 30th April 2023, from a rip current off Clifton’s 1st Beach. 
On that day, at Clifton’s 1st beach, three young children got into difficulty in a rip current; a five-year-old, an eight-year-old, and a 10-year-old.  Sea conditions were rough with 2 to 3-meter swells and a powerful rip pulling out on the Southern side of Clifton’s 1st beach.
Fortunately Andrew and Alex Elcock, residents of Clifton, were there at the time and immediately sprang into action.  Alex immediately phoned the NSRI Emergency Operations Centre (EOC) and stayed on the line, relaying critical information and updating the EOC operator, who in turn alerted NSRI Bakoven station and other emergency services.   Andrew, an experienced body surfer, ran into the surf in his boardshorts and with a pair of fins, swam out to assist the furthest boy.   
NSRI rescue swimmer, Jason Kampel, was at his parents’ house near Clifton’s 4th Beach at the time the alert came through. He donned his rescue swimmer kit and carrying his fins, ran to the beach.  He instinctively grabbed a Pink Rescue Buoy from its pole on 4th Beach and then ran the 700 meters across to 1st Beach.  Quickly assessing the situation, seeing Andrew and the boy in the backline, and the other two children safely out the water, Jason chose the most effective line to swim the emergency flotation to them. 
It took Jason a few minutes to locate Andrew and the eight-year-old boy due to the breaking waves and the seafoam.  Upon reaching them, the Pink Rescue Buoy was given to the boy as floatation and together the adults swam the boy out of the danger zone, until the NSRI rescue vessel, Gemini Legend,  arrived on the scene, taking all three onboard.  Medical treatment for hypothermia was initiated for the boy and Andrew who had been in the water for nearly 40 minutes. 
Further medical attention was administered at the NSRI Bakoven rescue station and the boy, who is from Johannesburg, was transported to hospital in a serious but stable condition.  He was later released, requiring no further medical care.
Jason, thanks to your quick response and instinctive reaction to grab the first Pink Rescue Buoy within your reach, then efficiently swimming it out to the casualty, you helped save the life of an eight-year-old boy. 
We salute you. </t>
  </si>
  <si>
    <t>Jason Kampel</t>
  </si>
  <si>
    <t>Unkown 8 year old</t>
  </si>
  <si>
    <t>Saunders / Queen's Beach</t>
  </si>
  <si>
    <t>Cape Town - A UK tourist took a walk along the Sea Point promenade in Cape Town on Sunday, not knowing minutes later he would be saving the lives of two people.
Toby Finneran, 31, from Farnham in Surrey, has been in South Africa for three weeks.
He loves Cape Town and for the past five years has made annual trips to the city.
Speaking to IOL, Finneran said he took a walk along the promenade from Saunders Rock above Queens Beach because the Cape weather was showing off its beauty.
The rocks on Queens Beach. Photo: Toby Finneran
“As I was walking back, I noticed a young boy, about 12 to 15-years old grabbing the pink rescue buoy on the beach. It was about 4.30pm.
More on this
City of Cape Town to donate R60 000 to NSRI over three years
Cape Town rescue swimmer on holiday in Hawaii hailed a hero for rescuing women from sinking vehicle
Cape Town surfer attacked by shark in Jeffreys Bay
Eastern Cape man attacked by shark while free diving
Pause
Unmute
/
Fullscreen
Fox 5 DC
Boat crew rescues tourists in Hawaii after car drives into harbor
1 week ago
“At first, I assumed he was just messing around with his friends, but then I saw them on the beach looking panicked, pointing out to sea.
“There were a few people watching, but nobody seemed to be doing anything. That’s when I saw a head bobbing in the surf amid the kelp. Without hesitation, I ran down the stairs, stripped down and grabbed the buoy from the boy, who told me his friend couldn’t swim,” Finneran said.
Finneran competes in Ironman triathlons with a South African Triathlon team called Embark and is an avid surfer.
A notice at the beach. Photo: Toby Finneran
“As a swimmer who does Ironman triathlons with a local South African Triathlon team called Embark, I felt confident in my abilities, even with the five to six feet swell and the strong rip current. I swam out between the two rocks, helped by the rip current, and found the lad, who was half-submerged.
“I gave him the buoy and spoke to him to calm him down and let him catch his breath. Then, I tried to swim with the rope of the buoy to pull him behind me. However, a big set of waves came in, and we were right in the crash zone, at risk of getting thrown onto the rocks,” Finneran said.
He said panic sunk in when the buoy in the water was swept away from him.
“As the wave hit us, the lad was unable to hold onto the buoy and got swept closer to the rocks.
Emergency services attending to the two individuals. Photo: Andrea Steyn
“Before the next wave came, I quickly swam over to him, gave him the buoy, and held onto his arm as I attempted to pull him with me, trying to duck dive under the next wave, which was even bigger and had broken just before reaching us.
“In the gap before the next wave, I swam sideways, trying to make sure that any waves would take us back towards the gap rather than onto the rocks.
“However, I soon realised that the strong current created by the same rip current that had gotten the lad into trouble was pushing us back out to sea. I swam sideways further and towards one of the rocks where I was able to hold on until another set of waves came that I could use to push myself along the rocks causing a few cuts and scratches,” Finneran said.
He was able to get through the gap by using the rock along with a smaller set of waves that came their way.
Toby Finneran jumped into action to save the lives of two people, one in water, another on land. Photo: Toby Finneran
On reaching the other side of the rock, Finneran said the water was shallow right next to the deeper channel caused by the rip current and this showed how the boy could have been pulled out.
“When we got out, he (the boy) was very weak and he didn’t say much. His friend was very grateful. The boy was having problems with leg cramps, arm and chest pains. I sat him down and knew someone who swallowed water could possibility suffer secondary drowning (I learnt this by watching rescue TV shows),” Finneran said.
He called for a bystander to call emergency services and also called his friend in the UK, Greg Neal-Smith, an orthopaedic surgeon to get help and advice on how to assist the boy.
However, Finneran would never have imagined he would be reacting to another emergency at the same time.
“As I was focused on the lad, I suddenly noticed a figure lying motionless face down in the sand. He was about 18 years old and I think he may have tried to save the boy.
“My heart raced, and I ran over, administering first aid with the help of my surgeon friend, putting the person in the recovery position and monitoring their breathing.
“The bystander told me that the NSRI (National Sea Rescue Institute) was on their way, and I posted on a local travel WhatsApp group to get more help.
“Eventually, the NSRI arrived, followed by the fire brigade and paramedics. The lad and the person I had found were both checked over, and one was treated for hypothermia and secondary drowning,” he said.
Asked what he felt when he saw what was happening, Finneran said: “I didn’t have time to think. I just went. I don’t feel like a hero. I think that is what you are supposed to do. If someone is in trouble you should help. It’s your responsibility as a human”.
However, after the incident, Finneran reflected on the incident and said at the time he couldn’t help but think about the dangers of rip currents.
“They’re a hidden danger that can quickly sweep even the strongest swimmers out to sea. I knew from experience how treacherous they can be, and I was grateful that I had been able to help the boy in time,” he said.
Rip currents are caused by the water rushing back out to sea through a gap in a sandbar or between rocks. They can be difficult to spot, but some signs include a channel of churning, choppy water, a difference in water colour, a line of seaweed, or a gap in the incoming waves.
According to the NSRI, spring tide peaked on Friday, May 5, and warned bathers and sea users to be cautious during the Spring Tides higher than normal high tides and lower than normal low tides.
There are two high tides and two low tides daily and times are slighter later on each following day.
“Spring tides are known to cause stronger than normal rip currents and risks are normally increased at the tide change when the high tide peak recedes towards low tide.
“Bathers, paddlers, sailors, shoreline anglers, recreational and commercial boaters are urged to have safety top of mind.
“We are also appealing to parents to ensure that children have responsible adult supervision in and around water – at coastal waters, at inland waters, swimming pools, or any body of water,” the NSRI said.
It is also important to note that once caught in a rip current, stay calm, do not swim against the current, rather swim parallel to the shore. If you cannot swim out of the current, try to float or tread water and signal for help.
“As I watched the emergency services attend to the boy and the person I had found on the beach, I hoped that others would learn from this experience and take the necessary precautions to stay safe in the water. Rip currents are a powerful force, but with knowledge and awareness, we can avoid the dangers they pose.
“More awareness surrounding rip currents should be shared. I have heard of many drownings at beaches in Cape Town and think they should have a notice to say how many drownings have taken place at a particular beach.
“Also, have a notice with imagery of where the rip currents are so there is more awareness to bathers when visiting. The notices should be clear, educational and more in-depth and visual,” Finneran added.
In an emergency contact the NSRI at 087 094 9774.
robin.francke@inl.co.za</t>
  </si>
  <si>
    <t>https://www.iol.co.za/news/feel-good/i-didnt-have-time-to-think-i-just-went-says-uk-tourist-who-saved-the-lives-of-two-people-in-cape-town-29f97c58-46fb-41e2-be54-58daa354cc93</t>
  </si>
  <si>
    <t>Toby Finneran</t>
  </si>
  <si>
    <t>Jun</t>
  </si>
  <si>
    <t>NZ</t>
  </si>
  <si>
    <t>Napier, New Zealand</t>
  </si>
  <si>
    <t xml:space="preserve">A Pink Rescue Buoy has been used to help save a 19-year-old woman at Napier’s Marine Parade beachfront in New Zealand - the first rescue that they are aware of. </t>
  </si>
  <si>
    <t>https://www.napier.govt.nz/napier/community-development/community-safety/keeping-people-safe-in-napier/water-safety/#:~:text=Where%20are%20the%20buoys%20located,next%20to%20the%20pump%20track</t>
  </si>
  <si>
    <t>https://www.nzherald.co.nz/hawkes-bay-today/news/napier-marine-parade-rescue-fully-clothed-young-woman-winched-from-sea-after-police-officers-dived-in-to-keep-her-afloat/PKFE6XZJFJHWZF5VTB6BAAJSII/</t>
  </si>
  <si>
    <t>2 police officers, one of whom is a trained lifeguard</t>
  </si>
  <si>
    <t>19-year old woman</t>
  </si>
  <si>
    <t>Jul</t>
  </si>
  <si>
    <t>Umhlanga Rocks</t>
  </si>
  <si>
    <t xml:space="preserve">Peter Morgan-Edwards was walking on the uMhlanga promenade, above uMhlanga Rocks at approximately 15h24 on Sunday 2 July 2023 when he noticed a commotion on the beach. A nine-year-old girl had been pulled from the beach in a rip current and people were shouting and pointing towards her. Someone had fetched the Pink Buoy from its pole but nobody was going into the water to try and rescue her.
Peter went down onto the beach took the Pink Buoy from the person who had it and swam approximately 200 meters out to the girl who was now floating face down in the water. He grabbed her by her shirt and turned her over, keeping her head out of the water. He found it easier to swim sidestroke holding the girl rather than using the Pink Buoy to float her. He swam her back to the beach like this arriving back on the beach at approximately 15h42 when CPR was started as emergency services were arriving. Tragically the resuscitation attempts were not successful.
The Pink Buoy was not used to float Peter or the girl - but if he had got tired he had it with him.
</t>
  </si>
  <si>
    <t>9-year old girl could not be resuscitated</t>
  </si>
  <si>
    <t>Peter Morgan-Edwards</t>
  </si>
  <si>
    <t>41-23</t>
  </si>
  <si>
    <t>Emberton Way Ballito</t>
  </si>
  <si>
    <t>Mike Bishop, NSRI Ballito station commander, said:
At 17h24, Wednesday, 12 July, NSRI Ballito duty crew were activated following reports of a drowning in progress in the sea in front of Emberton Way, Ballito.
NSRI Ballito rescue swimmers and IPSS Medical Rescue responded.
On arrival on the scene a 16 year old male and a 16 year old female, from Hillcrest, were safely out of the water and were attended to by paramedics.
They were released into the care of the father of the girl, he is doctor.
It appears 4 teenagers were on boards in the surf when they may have been threatened by rip currents.
3 teenagers exited the water but the 16 year old female was caught in rip currents.
The 16 year male went to her assistance and together they were caught in rip currents.
The father, of the girl, and his brother went to their assistance while an unidentified man entered the water with the NSRI pink rescue buoy.
The brother was able to assist the male from the water, while the unidentified Good Samaritan assisted the female from the water using the NSRI pink rescue buoy.
The father was also able to assist to bring them out of the water.
NSRI commend the rescue efforts of both of the teenagers.
This brings the number of people that we know of who have been rescued with the help of a Pink Buoy to 152. All in water rescues have been successful and no harm has come to any of the rescuers who have used a Pink Buoy to help someone in danger of drowning.</t>
  </si>
  <si>
    <t>Contact person: Quintus Wessels 082 810 2429 (Brother of rescued victim)</t>
  </si>
  <si>
    <t>16-year old female</t>
  </si>
  <si>
    <t>Main beach, St Lucia</t>
  </si>
  <si>
    <t>Jan Hoffman, NSRI St Lucia station commander, said:
At 10h49, Monday, 21 August, NSRI St Lucia duty crew were activated following eye-witness reports of a drowning in progress at Main Beach, St Lucia.
Reports suggested that 3 people were caught in rip currents and being swept out to sea.
NSRI rescue swimmers responded directly to the scene while our duty crew responded to our base and our rescue craft JetRib was towed to the scene.
A former NSRI rescue swimmer, local charter boat skipper Izan Liebrand, nearby at the time, volunteered to assist and he also responded.
On arrival on the scene Izan discovered one person, a female aged 40, had been rescued from the surf by an unidentified public member who had used one of the NSRI Pink Rescue Buoys stationed at the beach to aid in the successful rescue. She appeared to not be injured.
Her sister and her father were still in the water and a public member was using a second NSRI Pink Rescue Buoy, stationed at the same beach, to point towards where the 2 casualties were. They were both beyond the back breaking waves.
Izan took the pink rescue buoy from the public member and launched into the surf where he reached the 2 casualties, the dad aged 74 and his daughter aged 42.
The pink rescue buoy was used to aid them to stay afloat, particularly for the dad who was struggling to stay afloat.
NSRI rescue swimmers and our rescue craft JetRib arrived on the scene and our rescue craft was launched through surf and on reaching all 3 of them they were successfully taken onboard our rescue craft and brought safely to shore.
Netcare 911 ambulance services had been alerted and they were responding.
The 2 sisters were not injured but the dad appeared to have symptoms of non-fatal drowning. In the care of our NSRI medics they were transported to our NSRI St Lucia rescue station where medical treatment was continued for the dad.
He was taken into the care of Netcare 911 paramedics and transported to hospital in a Netcare 911 ambulance, in a stable condition. He has been released from hospital following a full recovery.
The family are on a holiday from Benoni.
Izan has been commended for his swift reaction in assisting in saving the lives of the dad and one his daughters.
The unidentified public member is commended for his efforts in saving the life of the one daughter, but he had left the scene before we could get his details and commend him. We would like him to come forward by calling NSRI Communications on 0823803800.
The swift reaction by all involved, including our St Lucia public members who raised the alarm, and bystander Dirk Spies who made the first call to NSRI, they are commended.
The number of people that NSRI know of who have been rescued with the help of an NSRI Pink Rescue Buoy is 155 people. All in water rescues have been successful and no harm has come to any of the rescuers who have used a Pink Buoy to help someone in danger of drowning.</t>
  </si>
  <si>
    <t xml:space="preserve">Izan Leibrandt 079 039 3501  </t>
  </si>
  <si>
    <t>Izan Leibrandt</t>
  </si>
  <si>
    <t>Pieter Bosma, elderly gentleman. Swallowed water. 0823226329
Linette Meyer, rescued, no injuries 0718723184</t>
  </si>
  <si>
    <t>10-02</t>
  </si>
  <si>
    <t>Brass Bell</t>
  </si>
  <si>
    <t xml:space="preserve">Kalk Bay Harbour, 26 August 2023
(not sure if this is the story we are going with? I know Craig L has a different take…):
On Saturday 26 August 2023 two fishermen were swept off the Kalk Bay harbour wall and swept out to sea.  A local man, Brandon van der Vent, witnessed the incident and entered the water with a Pink Rescue Buoy to try and assist.  Brandon got one of the men safely back to shore where the man was helped out of the water by bystanders.  The other casualty suffered a dislocated shoulder in the incident and was unable to be pulled from the water like the first casualty.  Brandon kept him afloat with the pink buoy until the NSRI arrived on te scene.  He continued to assist NSRI rescue swimmers with the casualty now on a ledge below the harbour pier.  The man was hoisted onto a rescue craft and handed over to paramedics on the shore.  The casualty was transported to hospital in a serious but stable condition and is expected to make a full recovery.
Rescuer:
Brandon van der Vent at Haven Shelter 021 788 5820
Kevin (older brother of Brandon) 071 995 5652
Brandon’s wife 076 932 6363 Simon McDonnell, NSRI Simonstown station commander, said: At 16h45, Saturday, 26 August, NSRI duty crew were activated following reports of 2 local adult males in the water, after being swept off the harbour wall by a wave and were reported to be being swept out to sea through the harbour entrance, at Kalk Bay Harbour, and one man, identified only as Brandon had entered the water with an NSRI Pink Rescue Buoy to try to assist. 
NSRI Simonstown launched the NSRI rescue craft Donna Nicholas while NSRI rescue swimmers, CMR (Cape Medical Response) and the City of Cape Town (CoCT) water rescue network were activated.
CoCT Law Enforcement officers, the SA Police Services, Cape Town Fire and Rescue Services, and WC Government Health EMS were alerted.
NSRI Strandfontein duty crew were activated.
EMS Metro Control investigated the possibility to divert the EMS/AMS Skymed rescue helicopter, that was engaged on an unrelated routine mission, to respond to the emergency at Kalk Bay.
On arrival on the scene it was found that Good Samaritan Brandon had used an NSRI pink rescue buoy to assist the 2 men.
Brandon had got one man safely to shore where the casualty had been pulled out of the water with the assistance of bystanders.
Good Samaritan Brandon was assisting the second casualty in the water, using the NSRI pink rescue buoy to keep him afloat, but the casualty appeared to have suffered an injury preventing public members, using a ladder, to try to pull that man to safety.
4 NSRI rescue swimmers deployed into the water and they kitted Good Samaritan Brandon with a PFD (personal floatation device).
Good Samaritan Brandon continued to assist NSRI rescue swimmers with the casualty on a ledge below the harbour pier.
On the NSRI rescue craft arriving on the scene a crane was used to hoist the casualty, secured into a specialised hoisting stretcher, onto the rescue craft and the casualty was brought safely to shore.
Kalk Bay Harbour, 26 August 2023
(not sure if this is the story we are going with? I know Craig L has a different take…):
On Saturday 26 August 2023 two fishermen were swept off the Kalk Bay harbour wall and swept out to sea.  A local man, Brandon van der Vent, witnessed the incident and entered the water with a Pink Rescue Buoy to try and assist.  Brandon got one of the men safely back to shore where the man was helped out of the water by bystanders.  The other casualty suffered a dislocated shoulder in the incident and was unable to be pulled from the water like the first casualty.  Brandon kept him afloat with the pink buoy until the NSRI arrived on te scene.  He continued to assist NSRI rescue swimmers with the casualty now on a ledge below the harbour pier.  The man was hoisted onto a rescue craft and handed over to paramedics on the shore.  The casualty was transported to hospital in a serious but stable condition and is expected to make a full recovery.
Rescuer:
Brandon van der Vent at Haven Shelter 021 788 5820
Kevin (older brother of Brandon) 071 995 5652
Brandon’s wife 076 932 6363The injured man was taken into the care of CMR paramedics and he was transported to hospital by CMR ambulance in a serious but stable condition where he is recovering.
NSRI are appealing to Good Samaritan Brandon to come forward by calling NSRI Communications 0823803800.
NSRI commend Brandon for his actions.
Kalk Harbour wall is notorious for its reputation where bystanders may be swept off the harbour wall at high tide when seas are rough.
NSRI appeal to public members to stay clear of Kalk Bay harbour wall during high tide when waves noticeably sweep over the harbour wall.
</t>
  </si>
  <si>
    <t>Swept off harbour wall</t>
  </si>
  <si>
    <t xml:space="preserve">Aty spoke to brandon van der Vent's brother Kevin 2023-08-30: Kevin (older brother of Brandon) says Brandon lives at the Haven shelter in Kalk Bay and likes to sit on the wall and watch the goings-on.  Last Saturday he and his friends saw two fishermen being swept off the harbour wall by a large wave.  One of the guys who was with him jumped into the water but he cannot swim.  That person did manage to make his way back to the harbour wall and was pulled out by bystanders.  (He was not assisted with the pink buoy).  In the meantime Brandon grabbed the pink buoy and went into the water where the two fishermen were.  He managed to float both of the victims back to the harbour wall where one of the fishermen was also pulled from the water by bystanders.  However, the second fisherman had injured his shoulder (dislocated, or perhaps broken collar bone) and they were not able to help him out of the water because he couldn’t use his arm.  Sounds like they were trying to use a ladder – not sure where they found that but possibly from one of the boats?  Brandon kept him afloat with the PRB until the NSRI recue swimmers arrived.
</t>
  </si>
  <si>
    <t>Brandon van der Vent</t>
  </si>
  <si>
    <t>17-16</t>
  </si>
  <si>
    <t>Onrus beach, Hermanus</t>
  </si>
  <si>
    <t>Blair Milne</t>
  </si>
  <si>
    <t>Hi EOC, this is Willem De Bruin, Coxswain at station 17. I received a phone call from Lee Anne Botes saying that there is a girl in the water at Onrust Beach who seems to be in difficulty, as we were speaking she said that it seems like she will be saved by other onlookers and members of the public. She said that they threw her one of the Pink Rescue Buoys. I put the crew on standby and asked her to let me know as soon as there was any change or when the girl was out. She phoned me back almost immediately afterwards and told me the girl was safe on land. I asked her if possible if she can get the details of the casualty and I am still waiting for that. I will post the callers number and staying will be standing down.
[via WhatsApp from STN 17 Hermanus Duty Phone via voicenote]</t>
  </si>
  <si>
    <t>Difficulty swimming</t>
  </si>
  <si>
    <t>Incident C-17-230829-01</t>
  </si>
  <si>
    <t>Ashley du Plessis (age 14)</t>
  </si>
  <si>
    <t>FEM or Speedo</t>
  </si>
  <si>
    <t>Hi Andrew.  Info on another PT Bouy rescue this one was at Sodwana Bay on the 4 Nov at around 13:00hrs off the main beach at the end point of the reef, casualty (Male, African) was around 200m offshore with a north easterly wind blowing around 20kn’s, depending on the tide there is a rip current that develops on the inside of the reef due to the north easterly wind pushing into the bay.
My brother son Keegan and a friend Phillip Nel were kite boarding and came across this guy in the surf nearly on the back line on the point of drowning, Keegan raced back to the beach while Phillip stayed with the casualty and grabbed the PT buoy and swam out to them, together they rescued him onto the beach, placed him in a recovery position, called the local authority’s, they suspected that the person was under the influence of alcohol, the sequence of events are a bit unclear as to who did what when as it was relayed to me to me by my brother this morning.
His friends arrived who then started pushing on his stomach and holding him upside down and shaking him, he was semi-conscious during this making groaning sounds when they removed him off the beach.  
So it appears that he survived a near drowning, another life saved by the PT buoy program.
Regards
Mark Hughes
DIRECTOR : CAPITAL PROJECTS</t>
  </si>
  <si>
    <t xml:space="preserve">Keegan Hughes &amp; Phillip Nel </t>
  </si>
  <si>
    <t>FOR IMMEDIATE RELEASE
SEA RESCUE – NSRI – STATION 23, Wilderness. STATION 15, Mossel Bay.
SEA RESCUE – NATIONAL – Thursday, 23 November. Dad and daughters lives saved by a contribution of NSRI pink rescue buoys, NSRI rescue swimmers, lifeguards and Good Samaritans:
HEROLDS BAY:
NSRI STN 23 WILDERNESS:
Mike Vonk, NSRI Wilderness station commander, said:
At 15h41, Wednesday, 22 November, NSRI Wilderness duty crew were activated following reports from former lifeguard Corne Calitz - who was observing the unfolding emergency from Duttons Cove Restaurant, of a drowning in progress at Herolds Bay, Southern Cape and he raised the alarm.
NSRI Wilderness rescue swimmers, Hartenbos Lifesaving lifeguards, WC Government Health EMS rescue squad, George Fire and Rescue Services, ER24 ambulance services, Medix Response paramedics and the SA Police Services (SAPS) and SAPS WPDS (Water Policing and Dive Services, responded.
It appears that an 11 year old girl was caught in rip currents while swimming. Her dad, age 36, had gone into the water to try to assist assist and both of them were in grave distress caught in rip currents. They are both from Sandton, Johannesburg.
NSRI Mossel Bay had also been alerted and NSRI Mossel Bay rescue swimmers, nearer to the scene at the time, had responded.
Our NSRI Wilderness rescue vehicle towed the NSRI rescue craft XXX to be launched on the scene. 
NSRI EOC (Emergency Operations Center), at the NSRI EOC control room in Milnerton, Cape Town, used the beach safety camera to relay updated information to the responding resources.
Hartenbos Lifesaving lifeguard Ian Barnard, 18, had reached the beach first. He grabbed an NSRI pink rescue buoy, that is stationed at the beach, and he swam out reaching the 2 casualties and he handed them the pink buoy to aid them to stay afloat while he attempted to calm them and prevent panic.
Ian admits that the dad had desperately tried to climb onto him while the girl used the pink buoy to stay afloat.
Realising the grave danger they were all facing in the strong rip currents, Ian had no choice but to retreat away from them knowing that with only the one pink rescue buoy amongst them - when Ian retreated the dad would have no choice but to use the pink buoy, with his daughter, for both of them to stay afloat until additional help arrived. 
Ian swam back to the beach where a bystander handed him a second pink rescue buoy (that is also stationed at that beach) and Ian ran along rocks to re-enter the water nearer to the casualties.
By this stage Good Samaritans Steven Steyn, 19, a local surfer, and Corne Calitz, 26, a local surfer and former lifeguard, had entered the water with their surfboards.
They reached the casualties and used their surfboards to aid the dad and daughter to stay afloat. They considered paddling further out to sea to wait on NSRI rescue craft but decided to rather attempt to get back towards the shore.
On arriving on the scene Adam Helling, an NSRI Wilderness rescue swimmer (who is also an NSRI Table Bay rescue swimmer and an NSRI lifeguard) launched into the water with his personal torpedo rescue buoy.
By this stage the first pink rescue buoy had been abandoned by the casualties who were now using the surfboards of Steven and Corne to stay afloat with Steven and Corne helping them.
Ian, with the second pink rescue buoy, and Adam, with his personal rescue buoy, were helping Steven and Corne, with their surfboards, to get the 2 casualties to shore.
Good Samaritan, Tristan van Wyk, 20, from George, had entered the water and as the 4 rescuers reached the shallows he had also assisted to aid the 2 casualties from the water.
By this stage additional NSRI and emergency services were arriving on the scene.
The 2 casualties were medically treated on the beach for non-fatal drowning symptoms and exhaustion.
They were stabilised by paramedics and transported to hospital by ER24 ambulance in stable conditions for further care and they are both expected to fully recover.
The mom, who was on the beach during this incident, accompanied her family to hospital.
NSRI commend the swift reactions of Ian, Steven, Corne, Adam and Tristan, who all contributed to lives being saved.
This incident has again highlighted the importance of the NSRI Pink Rescue Buoy program, launched in 2017, that has contributed to 160 lives saved (that we know of). All in water rescues have been successful and no harm has come to any of the rescuers who have used an NSRI pink rescue buoy to help someone in danger of drowning.
NSRI URGENT SAFETY ALERT:
At least 7 drowning accidents, where it is believed 4 were fatal, along the KZN South Coast this past weekend, along the coast and at an inland river, and a fatal drowning accident at Witbank Dam this past Saturday, has emphasised the urgency in an appeal by NSRI, lifeguards, the emergency services and Police, to adopt a safety conscious mind-set in and around water.
LETS KEEP EACH OTHER SAFE
We are appealing to everyone to adopt safety in all activities this summer season.
Bathers at beaches should only swim where and when lifeguards are on duty - swim at the safer swimming zone lifeguards post at our beaches - obey the lifeguards for you and your family's safety
Beach bathers, shoreline anglers, and coastal hikers at the coast be aware of 2 high tides and 2 low tides around the coast every day - be aware of rip currents that suck bathers out to sea. 
During the full moon phase and during new moon phase there is a phenomenon called a SPRING TIDE that brings higher than normal high tides and lower than normal low tides that can cause stronger than normal rip currents 
Inland bathers at rivers, lakes, dams and swimming pools - only swim with a floating object for safety and be safe - don’t venture in too deep and don’t get out of your depth - if you get into trouble in any coastal or at any inland waterway simply stay afloat and don’t panic - use the air in your lungs for floatation and tread water moving your arms and legs in circular movements.
Parents, always ensure responsible sober adults supervise children while they are swimming
Boaters, paddlers, surfers and sailors - download and always use the NSRI SafeTrx smartphone App when out on the water - carry and know how to use your safety equipment - a referee whistle, red distress flares, cell phone fully charged in a water-tight plastic sleeve - have safety top of mind always and let’s all see the new years and 2024 through safely on our South African waters 
LETS KEEP EACH OTHER SAFE. 
-ENDS- 
NSRI EMERGENCY: 087 094 9774
RELEASED BY 
Craig Lambinon
NSRI COMMUNICATIONS
Email: communications@searescue.org.za | Cell: +27 (0) 82 380 3800 | nsri.org.za</t>
  </si>
  <si>
    <t xml:space="preserve">3 rescuers:
Tristan van Wyk, 20, from George 0793831324
Ian 0793733129 (rescued with pink buoy)= Hartenbos Lifesaving lifeguard Ian Barnard, 18
Steven Steyn, 19, a local surfer, and Corne Calitz, 26, a local surfer and former lifeguard
Adam Helling, an NSRI Wilderness rescue swimmer (who is also an NSRI Table Bay rescue swimmer and an NSRI lifeguard) 
Another surfer assisted with rescue, rescued daughter </t>
  </si>
  <si>
    <t>Ian Barnard</t>
  </si>
  <si>
    <t>Daughter Sitabogo 11
Father Ntakadzeni Tharage 36
Both from Sandton
Mother Sharon 0714945098</t>
  </si>
  <si>
    <t>Corne Calitz</t>
  </si>
  <si>
    <t>Adam Helling</t>
  </si>
  <si>
    <t>03-05 or 03-25</t>
  </si>
  <si>
    <t>03-05 Sea Point Primary
03-25 Unsponsored</t>
  </si>
  <si>
    <t>At 15h08 Sunday 26 November 2023, NSRI Table Bay, NSRI Bakoven and the CoCT water rescue network were activated to reports of a drowning in progress at Saunders Beach, Bantry Bay.  Good Samaritan Andrew Speedy, a bystander who is formerly of NSRI Melkbosstrand, launched into the surf armed with the NSRI pink rescue buoy that is stationed at the beach.
Eye-witnesses have confirmed to NSRI that the casualty, a local man, age 49, was holding onto the pink buoy while Andrew assisted him to rocks along the shore where bystanders helped him to recover the man.
He was attended to on the scene by EMS paramedics and following medical treatment he required no further assistance.
Andrew is commended for saving the man’s life.</t>
  </si>
  <si>
    <t>Body boarder swept out</t>
  </si>
  <si>
    <t>https://www.nsri.org.za/2023/11/multiple-lives-saved-this-past-weekend/</t>
  </si>
  <si>
    <t>Andrew Speedy, a bystander who is formerly of NSRI Melkbosstrand</t>
  </si>
  <si>
    <t>Andrew Speedy</t>
  </si>
  <si>
    <t>Unknown local man (49)</t>
  </si>
  <si>
    <t>Kabeljous, Jeffreys Bay</t>
  </si>
  <si>
    <t>Kouga Municipality</t>
  </si>
  <si>
    <t>Paul van Jaarsveld, NSRI Jeffreys Bay station commander, said: NSRI Jeffreys Bay duty crew were activated at 14h22, Sunday, 26 November, following reports of a drowning in progress at Kabeljous Beach, Jeffreys Bay.
The NSRI rescue craft Rescue 37 Charlie was launched while NSRI rescue swimmers, SA Police Services, EC Government Health EMS and Gardmed ambulance services responded. 
While responding to the scene it became clearer that at least 3 people were caught in rip currents and public members were in the water assisting. 
3 NSRI pink rescue buoys, stationed along that beach vicinity, had been deployed. 
The Jeffreys Bay family, a mom, dad and their children, a boy 15 and a girl 13, were visiting the beach with the mom’s sister who had just arrived from Pretoria.
Knowing that lifeguards are not at that beach, but seeing many people in the water there, the mom, dad, the son and the aunt waded in to waist deep water before the son cautioned them that they were in danger.
Their 13 year old daughter remained on the beach not aware of the danger they were about to face.
Before they knew it currents had separated them and they suddenly found themselves out of their depth and caught in unforgiving rip currents.
The male teenager (the son) retreated to the beach and he sought help including raising the attention of his sister who also ran for help.
Bystanders by that stage were throwing all 3 pink buoys stationed at the beach towards the 3 casualties.
Janine Birney, of Jeffreys Bay, raised the alarm calling NSRI, after a 13 year old local girl ran up to her and her friend Natalie Rhodes, frantically drawing their attention to her Mom, dad and her aunt (it appears that the aunt is from Pretoria and had only been in Jeffreys Bay visiting the family since Saturday) in difficulty in the water. The girl frantically appealed to Janine and Natalie for help.
Natalie grabbed her body board and launched into the water to go to assist (Natalie grew up in Johannesburg and at school in Potchefstroom she had achieved swimming Provincial colors). So she did not hesitate to go to help while Janine called NSRI.
A bystander calmed the boy and prevented him from re-entering the water realising that he was exhausted.
Duvan van Breda, 28, of Duvan Fishing Charters, on the beach at his wind shield, with French fishing tourists on a shoreline angling fishing charter, was alerted by bystanders who came running up to him shouting for help.
Duvan and his videographer, Gustav Schlechter, reacted swiftly and they both launched into the water to assist.
Duvan told NSRI he witnessed 3 people in the water, a dad and his wife, from Jeffreys Bay, and a family member, who we believe is from Pretoria, she was in her jeans, and all 3 of them were in grave distress and in grave danger and obviously caught in strong rip currents.
Duvan noticed 3 NSRI pink buoys were floating in the vicinity.
Duvan admits that lifeguard training he undertook when he was at school kicked in and his videographer, Gustav, happens to be a South African champion swimmer.
They did not hesitate to go in and help.
Duvan reached a female, (now believed to be the Aunt of the 13 year old - she was holding onto an NSRI pink rescue buoy that was aiding her to stay afloat).
Duvan was able to coral her towards a shallower sand bank where she was able to stand. There he managed to calm her. Then he managed to get her to shore safely.
Gustav had reached the female (the mom of the 13 year old).
Duvan had returned into the surf and he reached the dad and encouraged him to tread water while holding onto the body board - but he was getting very tired, said Duvan.
Then Good Samaritan Natalie Rhodes arrived with her body board at the dad and Duvan. The dad used her body board to stay afloat.
Natalie has told NSRI that when she reached the man he held onto the body board and she climbed off and held onto the one side of the board – they were both using the board to stay afloat.
During this time Gustav was helping the female (the mom) towards the shore but the rip currents hampered their efforts. Eventually Gustav reached the shore with the lady (the Aunt) and she was taken into the care of bystanders.
Gustav returned into the water and arrived at Duvan, the girl Good Samaritan and the dad.
An unidentified person, armed with a pink rescue buoy, arrived at them which Natalie held onto giving the dad exclusive use of the body board for floatation.  
The unidentified person assisted in encouraging them to swim away from the rip current.
Together they floated out there for about 20 minutes, all the while with Duvan and the unidentified man gently coaxing them and corralling them to try to escape the rip current, and they all eventually managed to reach the shore.
By the time they were all on the beach NSRI and rescue services were arriving on the beach.
The mom and her husband were transported to hospital in serious but stable conditions, by Gardmed ambulance, where they are recovering in the care of doctors and nurses.
Everyone involved, including all bystanders, are commended for saving 3 lives.
The pink rescue buoys and the body board, used for floatation, have been hailed as essential in this rescue, by the Good Samaritans and the casualties.</t>
  </si>
  <si>
    <t>Natalie Rhodes (gave bodyboard to the dad; later used the pink buoy herself)
Duvan van Breda (rescued the aunt with PRB)
Gustav Schlechter</t>
  </si>
  <si>
    <t>Aunt from Pretoria rescued with PRB.  Rescuer Natalie Rhodes kept the dad afloat with her body board and was later given a PRB.  She then used the PRB and the dad used her body board to stay afloat</t>
  </si>
  <si>
    <t>? Ocean basket / Diessner</t>
  </si>
  <si>
    <t>At 15h41, Sunday, 26 November, NSRI Melkbosstrand, NSRI Table Bay, CoCT Law Enforcement and lifeguards responded to Sunset Beach following reports of 2 males in difficulty in the surf.
According to eye-witness reports one male exited the water without assistance and one male was rescued from the water by a bystander who used the NSRI pink rescue buoy, stationed at the beach, to successfully rescue the male.</t>
  </si>
  <si>
    <t>32-20 &amp; 32-09 &amp; ?</t>
  </si>
  <si>
    <t>Glenmore Beach.  3 PRBs used, 1 casualty &amp; 1 rescuer</t>
  </si>
  <si>
    <t>Brenda Gerber (32-20)
Unsponsored (32-09)</t>
  </si>
  <si>
    <t>Gert du Plessis, NSRI Port Edward station commander, said:
At 15h21, Thursday, 30 November, NSRI Port Edward duty crew were activated following reports of a drowning in progress at Glenmore Beach.
NSRI Port Edward rescue swimmers responded directly to the scene while our NSRI Port Edward rescue vehicle, EMRS (KZN Government Health EMS), the SA Police Services and Police Search and Rescue responded.
On arrival on the scene the 20 year old male casualty was out of the water and he was treated for non-fatal drowning symptoms and he was transported to hospital by EMS ambulance in a stable condition and he has since been released from hospital.
In a remarkable effort bystanders had gone beyond the extra mile to rescue the man from the water.
2 locals, Phakamani Ngeleka, age 20 and Muqobi Ngeleka, age 16, had launched into the surf with 2 NSRI pink rescue buoys, that are stationed at Glenmore Beach, and they had used the pink buoys to help to keep the casualty afloat.
Another local man, Sphiwe Mbele, a former lifeguard, had also launched into the surfline to assist.
While they were gradually bringing the casualty towards the shore through the surfline, using the pink buoys to aid in their floatation,  at least 50 bystanders, teenagers and adults, males and females, had formed a human chain from the beach into the water.
As the 3 rescuers reached the human chain the bystanders used that human chain to help to get the casualty out the water.
Eye-witness reports has verified this remarkable community effort, the forming of a human chain, together with the Good Samaritans using 2 NSRI pink rescue buoys, contributed to saving the man's life and is highly commended.</t>
  </si>
  <si>
    <t>32- SR1 / SR2</t>
  </si>
  <si>
    <t>On Saturday, 2 December, during the morning, while NSRI Port Edward crew were conducting routine training - an MEC (Medical Emergency Course) annual practical test- it was noticed a man being swept out to sea in rip currents at Silver beach. The man's dad and a lifeguard had launched into the water to assist. Our NSRI rescue vehicle responded where NSRI rescue swimmers and Emithonsaneni Lifesaving lifeguards, using an NSRI pink rescue buoy, yellow rescue buoys, and Malibu rescue boards, launched into the surfline to assist.
The combination of NSRI rescue swimmers, the Emithonsaneni lifeguards, the pink buoy, yellow buoys and Malibu rescue boards, were successful in rescuing the man and his son safely out the water.
The dad and his 20 year old son were transported to hospital by Netcare 911 ambulance in stable conditions and they are expected to make a full recoveries.</t>
  </si>
  <si>
    <t>Possibly 37-M19 x 2</t>
  </si>
  <si>
    <t>Main beach Jeffrey's Bay</t>
  </si>
  <si>
    <t>Numerous PRBs on main beach?</t>
  </si>
  <si>
    <t>Another NSRI pink rescue buoy/Good Samaritan rescue effort at Jeffreys Bay, on Friday, 8 December, at Main Beach, where local Good Samaritan JP Els, who had been at the beach with his 2 young sons, had launched into the surf with 2 NSRI pink rescue buoys that are stationed on duty at Main Beach, to successfully rescue 2 local young males who were caught in rip currents.
Lifeguards had clocked off duty for the day. Despite this some public members were still going into the surf to cool off. 2 young male teenagers got caught in rip currents. The mom shouted towards public members at the beach in efforts to raise the alarm.
JP noticed the commotion of the lady screaming for help and pointing towards her children. JP instructed his two Primary School kids to run and grab the 2 pink buoys that are stationed at the lifeguard tower.
JP launched into the surf armed with the pink buoys and on reaching the 2 boys he passed the pink buoys towards them and they hung onto them aiding them to stay afloat.
JP swam both of them out the water safely while they hung onto the floating pink buoys.
NSRI Jeffreys Bay received the call at 17h35.
The call came in as a drowning in progress.
Having just completed NSRI lifeguard training at the NSRI Jeffreys Bay rescue station, lifeguards and NSRI rescue swimmers were all heading home when the call came in, said Franco Megannon, NSRI Jeffreys Bay rescue swimmer.
We all immediately diverted to respond to the emergency, said Franco.
On arrival on the scene the 2 boy casualties were found safely out of the water. They were medically assessed and although they were both shaken they displayed no signs or symptoms of non-fatal drowning. The mom was advised to monitor them for the next few hours after they declined going to hospital for a check-up.
Eyewitnesses described the scene to NSRI and JP Els, and his own 2 sons, are commended for their efforts that collectively contributed to 2 lives being saved in collaboration with the 2 NSRI pink buoys.
The NSRI Pink Rescue Buoy program, launched in 2017, has now contributed to 169 lives saved (that we know of) around South Africa.
All in water rescues have been successful and no harm has come to any of the rescuers who have used an NSRI pink rescue buoy to help someone in distress and in danger of drowning.
The NSRI pink rescue buoys stationed around South Africa on coastal and inland waters are proving beyond any doubt their value to aid bathers who get into difficulty.
NSRI, in cooperation with Municipalities, The SA Police Services, Police divers, Police Sea Borderline Control, lifeguards, DRM (Disaster Risk Management) and the collective emergency services, are constantly working towards our goals and aspirations to have pink rescue buoys stationed at strategic hot spots.
It remains a grave concern where NSRI pink rescue buoys are not being granted permission by Municipal authorities to be stationed along their coastline.
NSRI commend those Municipalities that have embraced the NSRI pink rescue buoy program.
No value can be placed on a life being saved and there should be no delay in any contribution to safety, said Dr Cleeve Robertson, NSRI CEO.
NSRI are appealing to the public to throw the pink buoy towards someone in difficulty. Good Samaritans are cautioned to not launch into the water yourself unless you are a proficient swimmer – you have the aid of floating objects – and unless you are absolutely sure that NSRI, lifeguards and the emergency services are activated and are responding.
NSRI also appeal to the public to not remove the pink rescue buoys from their poles unless in an emergency. We are asking the public to help us to avoid pink buoys being removed from their post.</t>
  </si>
  <si>
    <t>JP Els</t>
  </si>
  <si>
    <t>Unknown teenage brothers</t>
  </si>
  <si>
    <t>Milnerton</t>
  </si>
  <si>
    <t>FEM?</t>
  </si>
  <si>
    <t>At 13h42, Monday, 11 December, NSRI Melkbosstrand duty crew and CoCT (City of Cape Town) water rescue network were activated following eyewitness reports of a drowning in progress at Milnerton Lagoon Beach.
Milnerton SLC (Surf Lifesaving Club) lifeguards, CoCT lifeguards, NSRI Melkbosstrand rescue swimmers, CoCT Law Enforcement officers and CoCT Law Enforcement Marine Unit, Cape Town Fire and Rescue Services, the SA Police Services, WC Government Health EMS, Community Medics, ER24 ambulance services and Netcare 911 ambulance services responded.
Local residents, hearing shouts for help, had investigated and on noticing 2 men caught in rip currents they rushed to the beach to assist.
A local male resident used an NSRI pink rescue buoy, stationed at the beach, and with use of the rescue buoy he was able to rescue both men to the beach where one man, age 25, collapsed unconscious and one man, age 30, appeared to be in a serious condition. They are both from Zimbabwe.
Lifeguards, stationed at Milnerton Surf Lifesaving Club, arriving on the scene, initiated medical treatment to both men.
The 25 year old man's pulse stopped and he stopped breathing, lifeguards initiated CPR (Cardiopulmonary Resuscitation) efforts.
They were joined by paramedics who continued with advanced life support CPR on the 25 year old man while also medically stabilising the 30 year old man.
After all efforts to resuscitate the 25 year old man were exhausted sadly he was declared deceased.
The body of the man has been taken into the care of Police and Government health Forensic Pathology Services.
The 30 year old man was transported to hospital by ER24 ambulance in a critical condition.
Condolences are conveyed to family and friends of the deceased man.
Family and friends received counselling from Fire and Rescue Services counsellors, assisted by lifeguards, Police and Law Enforcement, at Milnerton SLC.
Police have opened an inquest docket.
It appears that a group of friends had been at the beach since mid morning when the 2 men were caught in rip currents while swimming.
NSRI, lifeguards, Police and the combined emergency services are appealing to bathers to only swim at beaches protected by lifeguards.
The local residents are commended, despite the sad outcome, for their swift reaction that managed to get both men to the beach.
Our thoughts are with the survivor at hospital where doctors and nurses are fighting to save his life.</t>
  </si>
  <si>
    <t>possibly alcohol-related</t>
  </si>
  <si>
    <t>Unknown, from Zimbabwe</t>
  </si>
  <si>
    <t>17-08 or 17-21?</t>
  </si>
  <si>
    <t>Betty's Bay Main Beach</t>
  </si>
  <si>
    <t>Attending to drowning in progress. Casualty Jessie Deppe 16 years from Eersterivier. Father No: 060 866 4029; Bahir Bystander no: 072 422 9814. Mike
Thorn 1st swimmer on site, use PRB. Stefnie Jessie, aunt on scene 4232 Adenandra rd , Bettys Bay. No: 084 509 7524. Additional Note: metro
ambulance responded - no: 265. Time: 21:06 - Casualty going with ambulance to hospital to be get checked out for Secondary Drowning...</t>
  </si>
  <si>
    <t>O-42-231223-10</t>
  </si>
  <si>
    <t>Mike Thorn +27 76 575 2715</t>
  </si>
  <si>
    <t>Jessie Deppe 16yrs old from Eersterivier</t>
  </si>
  <si>
    <t>37-PB11</t>
  </si>
  <si>
    <t>Paradise Beach?</t>
  </si>
  <si>
    <t>4 teenage boys out swimming - 2 of them got caught in rip current.  As per WhatsApp messages via Paul van Jaarsveld (Stn 37 StatCom)</t>
  </si>
  <si>
    <t>15-27</t>
  </si>
  <si>
    <t>Danabaai 1st Beach</t>
  </si>
  <si>
    <t>Received a call of two swimmers with a bodyboard in difficulty in a rip current at Dana Bay 1ste Beach.
Rescue swimmer and Mobile responding to scene.
En Route we received a call from bystanders that the two casualties have been rescued with a pink rescue buoy (15-27) at 10:56
On scene rescue swimmer and mobile crew assessed the casualties.
By Grace Paramedic WIllie Ackerman cleared the casualties.
Mobile and rescue swimmer are standing down.
Additional contact: bystander Herman 0798813937</t>
  </si>
  <si>
    <t>O-15-231224-06</t>
  </si>
  <si>
    <t>Bystander who did the rescue with PRB - rescued 2 casualties with one PRB at the same time.
Shayne Granat
064 679 5612
076 532 3479
shaynegranat@gmail.com</t>
  </si>
  <si>
    <t>37-CH</t>
  </si>
  <si>
    <t>Checkers, JeffreysBay</t>
  </si>
  <si>
    <t>WhatsApp via Paul van Jaarsveld (StatCom Stn 37)</t>
  </si>
  <si>
    <t>Rayno de Beer
0824622678
Rescuer</t>
  </si>
  <si>
    <t>Fiona Wollensack-Boult
0827959629
Casualty</t>
  </si>
  <si>
    <t>18-42</t>
  </si>
  <si>
    <t>Diessner Family</t>
  </si>
  <si>
    <t>Via WhatsApp: [06:15, 08/01/2024] Andrew Ingram: From Craig:Spoke to dad Murray Saevidzon/ Jared his son did pretty exceptionally yesterday rescuing this guy
[06:15, 08/01/2024] Andrew Ingram: So…. What an out of life experience, heard this guy shout for help. I then started rushing to take all my
Clothes off and the people gave me a buoy to wrap around me. I then rushed into the water as this guy was a good 150 meters out by the back line. As I started running in I felt the temp of water hit me but the adrenaline made it better. As I got half way to reaching him the waves started picking up and I was hoping someone on the beach watching was going to call the rescue services incase I couldn’t get this guy back to shore. I then reached him and he could barely speak but was just mumbling help. I then passed him the buoy and started trying to pull him back in. But i was really struggling to get him back as we were getting hammered by waves and he wasn’t kicking, as well the pull back of the waves was incredibly strong. So I started telling him to try and kick to help me. We then slowly managed to move back but I was giving it everything. A big wave hit us and he lost the buoy so I had to get him back on it and then start swimming as hard as I could back to shore. Eventually got him back to the shore after a good fight against the ocean. But as I got on the beach I couldn’t walk my legs were so sore from fighting so hard. He then thanked me for saving has life and gave me a hug and asked for my name. But yeah feeling a little emotional and a little in shock. But glad I could help the guy</t>
  </si>
  <si>
    <t>Victim swept out to sea rip current</t>
  </si>
  <si>
    <t>Rescuer also became fatigued during the rescue effort</t>
  </si>
  <si>
    <t>Jared Saevitzon</t>
  </si>
  <si>
    <t>Eldridge</t>
  </si>
  <si>
    <t xml:space="preserve">Rescue Date </t>
  </si>
  <si>
    <t xml:space="preserve">Rescue Place </t>
  </si>
  <si>
    <t xml:space="preserve">Rescuer Details </t>
  </si>
  <si>
    <t xml:space="preserve">Contact </t>
  </si>
  <si>
    <t xml:space="preserve">Victim/Rescued name </t>
  </si>
  <si>
    <t xml:space="preserve">Victim/rescued contact </t>
  </si>
  <si>
    <t xml:space="preserve">Sea Rescue Crew Member </t>
  </si>
  <si>
    <t>Johan Lambrecht (46)</t>
  </si>
  <si>
    <t>084 516 7358/ 071 499 3109</t>
  </si>
  <si>
    <t>Kavishi Narshi (16)</t>
  </si>
  <si>
    <t xml:space="preserve">young girl </t>
  </si>
  <si>
    <t xml:space="preserve">Rieghard Janse van Rensburg (voice note) </t>
  </si>
  <si>
    <t xml:space="preserve">Port Alfred </t>
  </si>
  <si>
    <t>Sean Thompson (50)</t>
  </si>
  <si>
    <t>seant1504@gmail.com/ 082 414 8328</t>
  </si>
  <si>
    <t>Craig North (52)</t>
  </si>
  <si>
    <t>071 499 1211</t>
  </si>
  <si>
    <t xml:space="preserve">Harolds Bay, Wilderness </t>
  </si>
  <si>
    <t xml:space="preserve">Seth Barnard (32) and Abraham Vos (58) </t>
  </si>
  <si>
    <t>083 267 0779</t>
  </si>
  <si>
    <t xml:space="preserve">Lucky (30) and Calvin (34) </t>
  </si>
  <si>
    <t>Lientjies Klip beach, Wilderness</t>
  </si>
  <si>
    <t xml:space="preserve">male, 65, from Cape Town </t>
  </si>
  <si>
    <t>Andrew Burrell, and crew member, Lucia Pinto, responded by quad bike from the sea rescue station to the scene – 2km West of the sea rescue station</t>
  </si>
  <si>
    <t xml:space="preserve">067 0873973 </t>
  </si>
  <si>
    <t>68 year old man</t>
  </si>
  <si>
    <t>American Prof</t>
  </si>
  <si>
    <t xml:space="preserve">American Student </t>
  </si>
  <si>
    <t xml:space="preserve">Sedgefield </t>
  </si>
  <si>
    <t xml:space="preserve">James and Aletta Brown made the call (struggled to get hold of NSRI through 112/ 10177) </t>
  </si>
  <si>
    <t xml:space="preserve"> Spencer Smith aged 49 from George</t>
  </si>
  <si>
    <t xml:space="preserve">Mark Vonk on duty </t>
  </si>
  <si>
    <t xml:space="preserve">St Francis </t>
  </si>
  <si>
    <t>surfer; AJ</t>
  </si>
  <si>
    <t>Garth Shamley on duty</t>
  </si>
  <si>
    <t xml:space="preserve">Amos Dlezi </t>
  </si>
  <si>
    <t>19 year old male</t>
  </si>
  <si>
    <t xml:space="preserve">Alan Stilwell (picture of Amos with Ginger) </t>
  </si>
  <si>
    <t>beach near to the Jeffreys Bay Caravan Park</t>
  </si>
  <si>
    <t>Malkopbaai Lamberts Bay (board 24-5)</t>
  </si>
  <si>
    <t>dappat se gat</t>
  </si>
  <si>
    <t>Dewald Van der Westhuizen and Hannes Swart</t>
  </si>
  <si>
    <t xml:space="preserve">video and pictures in link </t>
  </si>
  <si>
    <t>hartenbos</t>
  </si>
  <si>
    <t>Thea Fox Marx</t>
  </si>
  <si>
    <t>18 year old female</t>
  </si>
  <si>
    <t>pictures in link</t>
  </si>
  <si>
    <t>2 local men, Everett Duarte and Sage Knows. 
Bruce Simpson had also rescued one female from the water.</t>
  </si>
  <si>
    <t xml:space="preserve">Everett Duarte
072 313 5102 / Sage knows
0791005932
Sagekhowa542@gmail.com
Age: 39 </t>
  </si>
  <si>
    <t xml:space="preserve">2 young females </t>
  </si>
  <si>
    <t xml:space="preserve">Charlotte Austwick
+44 7794307948
Age: 24
From: England
Rachel  Raastad 
+4792659777
Rachelraastad@msn.com 
From: Norway </t>
  </si>
  <si>
    <t>Robberg 5, Plettenberg Bay</t>
  </si>
  <si>
    <t xml:space="preserve">Brian Bailey 083 662 0568  </t>
  </si>
  <si>
    <t>Saul Berman 0825531355 (NSRI supporter and sponsored several PRBs)</t>
  </si>
  <si>
    <t>Samora Tembe</t>
  </si>
  <si>
    <t>Marius Crowther - 0798729290 / 028 271 5053 Does not want recognitian</t>
  </si>
  <si>
    <t>(retired Jhb Dominee)</t>
  </si>
  <si>
    <t xml:space="preserve">Rocky Bay </t>
  </si>
  <si>
    <t>Gareth Salmond</t>
  </si>
  <si>
    <t>2 late teens, boy and girl</t>
  </si>
  <si>
    <t>10 year old boy and his mother (+/- 40 years old)</t>
  </si>
  <si>
    <t>Cliff Coombe
Sydney Erasmus</t>
  </si>
  <si>
    <t>Sydney Erasmus 
M: 07714506821
W: fabulousrigging.co.uk
E:  sydney@fabrigging.co.uk</t>
  </si>
  <si>
    <t>Dewald Gerber (14) and his friend</t>
  </si>
  <si>
    <t>Manuel Gopfricht: 0716704564</t>
  </si>
  <si>
    <t>Germany</t>
  </si>
  <si>
    <t>Amina Elzayat (wife of Manuel Gopfricht)</t>
  </si>
  <si>
    <t>Keurbooms Caravan Park, Plettenberg Bay</t>
  </si>
  <si>
    <t>Ross Badenhorst, NSRI Deputy Station Commander</t>
  </si>
  <si>
    <t xml:space="preserve">Ross Badenhorst </t>
  </si>
  <si>
    <t>Ricardo Kettledas; Lodewyk van Rensburg (Stn 36 Statcom)</t>
  </si>
  <si>
    <t>Lodewyk van Rensburg, Stn 36</t>
  </si>
  <si>
    <t>Tristin de Swardt aged 20</t>
  </si>
  <si>
    <t>Tristin de Swardt 082 526 7978</t>
  </si>
  <si>
    <t>Unknown male approximately 16 years of age</t>
  </si>
  <si>
    <t>Willie Oelofsen Jr (19) (deployed the PRB and used it to get himself back to safety)
Dale Irvine, 50, 082 419 6543 dalei@sentineltrust.co.za  went in with body board and fins - saved Ruben Oelofsen, 21</t>
  </si>
  <si>
    <t>Mr Willie Oelofsen Snr 082 419 6543 father of two boys</t>
  </si>
  <si>
    <t>Ruben Oelofsen, aged 21</t>
  </si>
  <si>
    <t>Main Beach Jeffreys Bay</t>
  </si>
  <si>
    <t>2 lifeguards Zwelie Mafutha and Siphelele Gasa
&amp; bystanders Andrew Moon and Jerry van Wyk
&amp; 1 unidentified bystander</t>
  </si>
  <si>
    <t>Siphelele Gasa
Zweli Mafutha 078 350 1037 
zmafutha@gmail.com</t>
  </si>
  <si>
    <t>Crew on private vessel that picked the casualties up
William Boltmann 0827445901
Francois Koekemoer 0762254327
Richard Boltmann 0722454631</t>
  </si>
  <si>
    <t>William Boltmann 0827445901
Francois Koekemoer 0762254327
Richard Boltmann 0722454631</t>
  </si>
  <si>
    <t>2 unknown males aged 27 and 19</t>
  </si>
  <si>
    <t>Park Rynie, Rocky Bay</t>
  </si>
  <si>
    <t>Neeval Ramchunder - 082 974 6016</t>
  </si>
  <si>
    <t>Neeval Ramchunder - 082 974 6016 sealine@telkomsa.net</t>
  </si>
  <si>
    <t xml:space="preserve">Ishaan Singh </t>
  </si>
  <si>
    <t>Ishaan Singh 064 158 9684
Wife of rescued - Kathleen Singh 081 240 4175</t>
  </si>
  <si>
    <t xml:space="preserve">Richard Gibson - 0848006418                                                      Nick Bell - 0845130032 </t>
  </si>
  <si>
    <t xml:space="preserve">1 Unknown child </t>
  </si>
  <si>
    <t>BOS400 wreck, Sandy Bay</t>
  </si>
  <si>
    <t>Anton Jacobus Kotze 0760614415 (Witsands NSRI member)
Shane de Kock 0761307246 (Student Nurse at Uni of Stellenbosch)</t>
  </si>
  <si>
    <t>Anton Jacobus Kotze 0760614415 (Witsands NSRI member)</t>
  </si>
  <si>
    <t xml:space="preserve">Grant Grove and Dean Wegerle </t>
  </si>
  <si>
    <t>Grant Grove grant@searescue.org.za, 066 347 5435
Dean Wegerle dean@searescue.org.co.za 071 684 6728</t>
  </si>
  <si>
    <t>Grant Grove Stn 16 &amp; EOC, Dean Wegerle Stn 3 &amp; Marketing (Events Manager)</t>
  </si>
  <si>
    <t>Duane Povey &amp; "Matt"</t>
  </si>
  <si>
    <t xml:space="preserve">Duane Povey 074 118 0732 </t>
  </si>
  <si>
    <t>Brett Braithwait</t>
  </si>
  <si>
    <t>0606647137</t>
  </si>
  <si>
    <t>nialltess@icloud.com</t>
  </si>
  <si>
    <t>Riann Burrell Stn 40 Trainee</t>
  </si>
  <si>
    <t>0768739786</t>
  </si>
  <si>
    <t>Mr. Izaak Johannes Steyn; Id number 810501 5001 083, from 1050 Cocker Avenue, Garsfontein, Pretoria</t>
  </si>
  <si>
    <t>Riaan Burrell</t>
  </si>
  <si>
    <t>Swartvlei</t>
  </si>
  <si>
    <t xml:space="preserve">Renco Myburgh </t>
  </si>
  <si>
    <t>0625978161</t>
  </si>
  <si>
    <t>Jongensfontein</t>
  </si>
  <si>
    <t xml:space="preserve">Evert Bouwer – 082 433 3748 evert.w.bouwer@gmail.com
Hoërskool Durbanville 
(had his own body board and took a Pink Rescue Buoy)
Louis Fourie – 082 925 2891
Oakdale Agricultural College 
(had his own body board and took another body board)
Gerrit de Vos – 082 788 3798
Paul Roos Gimnasium 
(had his own body board and took a yellow torpedo buoy) </t>
  </si>
  <si>
    <t>082 433 3748 (Evert Bouwer)</t>
  </si>
  <si>
    <t>Amber-Rose Berry (14 years old)</t>
  </si>
  <si>
    <t>Karen Berry (mom of Amber-Rose), Littlechameleonsplaygroup@gmail.com 084 5801370</t>
  </si>
  <si>
    <t>(46 year old male from Ocean View, deceased)</t>
  </si>
  <si>
    <t>Renier Dupisani (trainee) insisted COCT replace the sign which they had removed the previous day</t>
  </si>
  <si>
    <t>Henry Dipenage and Francois Roos (to be confirmed)</t>
  </si>
  <si>
    <t>Chris Jan Van Zanten</t>
  </si>
  <si>
    <t>066 532 4939</t>
  </si>
  <si>
    <t>Club Mykonos (?)</t>
  </si>
  <si>
    <t xml:space="preserve">Martin Pretorius </t>
  </si>
  <si>
    <t xml:space="preserve">083 628 1052 </t>
  </si>
  <si>
    <t>Paradise Beach</t>
  </si>
  <si>
    <t>Pieter Jacobz &amp; Sasha-Lee Jacobz</t>
  </si>
  <si>
    <t>Pieter Jacobz (newly qualified crew at Stn 4) 07826942075</t>
  </si>
  <si>
    <t>Clifton 4th 02-07</t>
  </si>
  <si>
    <t>Young woman who called for help:
Sarah Oberholzer cell 079 501 1759 email sjpost08@gmail.com
Person who swam out with the pink buoy
Struan Jamieson 082 557 5825
Assisted by Jason Fialkov 082 882 5575</t>
  </si>
  <si>
    <t>Struan Jamieson 082 557 5825
Jason Fialkov 082 882 5575</t>
  </si>
  <si>
    <t>Mardus Strydom</t>
  </si>
  <si>
    <t>082 557 5825</t>
  </si>
  <si>
    <t>Cell - 072 171 1119
email - reagan3smith3@gmail.com</t>
  </si>
  <si>
    <t>Saunders Rock</t>
  </si>
  <si>
    <t>Siyabonga Biyela 084 410 2756</t>
  </si>
  <si>
    <t>Merwe Krige 0723774868; Chris Venter 0828239288</t>
  </si>
  <si>
    <t xml:space="preserve">Lucinda Butler 0760175364 , Tanya Buxman 0797133030	</t>
  </si>
  <si>
    <t>Hugo Foot  0837010630</t>
  </si>
  <si>
    <t>79 Eroco St, O'Kiep</t>
  </si>
  <si>
    <t>Hugo Foot - Stn 43 Station Commander</t>
  </si>
  <si>
    <t>Anton Hawkes 082 3250726 antonhawkesplumbing@gmail.com
Bryce Hatton (52yrs) was one of the swimmers ..082 4621874
Sven (30's) is the other guy new to the area...don't have a number.</t>
  </si>
  <si>
    <t>Tanner Gorille, Luke Mansvelt, Paul Lassen, all Lifesaving South Africa lifeguards</t>
  </si>
  <si>
    <t>Unkown</t>
  </si>
  <si>
    <t>17-year old matric learner
Klaus Heinrich, German tourist/kiteboarder</t>
  </si>
  <si>
    <t>Unknown (17-year old)
+49 34602 403490 (Klaus)</t>
  </si>
  <si>
    <t>Unknown 12-year old learner</t>
  </si>
  <si>
    <t>Alessandro Varanini - 076 073 6568
Plus two unknown men</t>
  </si>
  <si>
    <t>Alessandro Varanini - 076 073 6568</t>
  </si>
  <si>
    <t>Christmas Bay</t>
  </si>
  <si>
    <t>James Beith</t>
  </si>
  <si>
    <t>Bradley Stroberg</t>
  </si>
  <si>
    <t xml:space="preserve">Narice De Swardt </t>
  </si>
  <si>
    <t>082 551041</t>
  </si>
  <si>
    <t>Sinangwana</t>
  </si>
  <si>
    <t>Anthony Ciro, Bernard Boulle, Max Bischof, Jonah Bischof</t>
  </si>
  <si>
    <t>Anthony Ciro 071 267 5039
Bernard Boulle 083 758 7144</t>
  </si>
  <si>
    <t>Minke Kritzinger,13</t>
  </si>
  <si>
    <t>Joshua Scholtz (18)</t>
  </si>
  <si>
    <t>Joshua Scholtz 066 247 3284</t>
  </si>
  <si>
    <t>Mondae Arends, 23</t>
  </si>
  <si>
    <t>079 466 5797 (his girlfriend’s number)</t>
  </si>
  <si>
    <t>West Pier, Port Alfred</t>
  </si>
  <si>
    <t xml:space="preserve">084 588 0003 (Guido's Beach Bar's number)
Joao Felizardo 	0718928333	</t>
  </si>
  <si>
    <t>Joao Felizardo 	0718928333</t>
  </si>
  <si>
    <t xml:space="preserve">0636468752	</t>
  </si>
  <si>
    <t>Herold's Bay</t>
  </si>
  <si>
    <t xml:space="preserve">Thembela – contact for Nelson (21) – swam with PRB. Nelson does not speak English 
Tel: 0788871766 
Divan Prinsloo (34) wife Charice (32)  Tel: 0846460070 
Coenraad Prinsloo (39) – swam with PRB  </t>
  </si>
  <si>
    <t>0788871766 (for Nelson)
0846460070 (Divan)
Coenraad Prinsloo (no connection to Divan above) 071 009 9966</t>
  </si>
  <si>
    <t>Nelson - went in with PRB but got swept out and needed it himself
Lian Bosman (10), rescued by Coenraad with PRB</t>
  </si>
  <si>
    <t>Swartvlei, Wilderness</t>
  </si>
  <si>
    <t>0768519497</t>
  </si>
  <si>
    <t>James Vonk Tel 0662144790</t>
  </si>
  <si>
    <t>Eerste Rivier, Tsitsikamma</t>
  </si>
  <si>
    <t>Jan Bester (50) from Jeffrey's Bay</t>
  </si>
  <si>
    <t>Jan Bester 082778308</t>
  </si>
  <si>
    <t>Electra Meyer
Father : Waldo Kleynhans 079 879 9333</t>
  </si>
  <si>
    <t>Jaylene +27 67 240 0274</t>
  </si>
  <si>
    <t>Mishack from Mpumalanga</t>
  </si>
  <si>
    <t>"Freddy"</t>
  </si>
  <si>
    <t>Christiaan Stopforth &amp; JB Fivaz (NSRI crew)</t>
  </si>
  <si>
    <t>Christiaan(0847999602); 
JB Fivaz(07662825988</t>
  </si>
  <si>
    <t>081 084 7837</t>
  </si>
  <si>
    <t>Schalk van Bosch</t>
  </si>
  <si>
    <t>Kleinmond Harbour</t>
  </si>
  <si>
    <t xml:space="preserve">Renaldo Arthur
Raowi
</t>
  </si>
  <si>
    <t>Renaldo Arthur
+27 64 339 1956
Raowi
+27 60 310 4254</t>
  </si>
  <si>
    <t>+27 76 384 0947</t>
  </si>
  <si>
    <t>1st Beach Clifton</t>
  </si>
  <si>
    <t>NSRI Rescue Swimmer</t>
  </si>
  <si>
    <t>Queen's Beach Sea Point</t>
  </si>
  <si>
    <t>Toby Finneran (UK)</t>
  </si>
  <si>
    <t>+44 7900 916946</t>
  </si>
  <si>
    <t xml:space="preserve">Peter Morgan-Edwards </t>
  </si>
  <si>
    <t>083 3974 232</t>
  </si>
  <si>
    <t>Kalk Bay Harbour</t>
  </si>
  <si>
    <t>Kevin (older brother of Brandon) 071 995 5652 or 021 788 5820</t>
  </si>
  <si>
    <t xml:space="preserve">Caller/Eyewitness was Leanne Botes
+27768242020
</t>
  </si>
  <si>
    <t>Casualty Ashley du Plessis 14 years old</t>
  </si>
  <si>
    <t xml:space="preserve">Keegan Hughes +27 82 382 4665 keegan@tuzigazi.net
</t>
  </si>
  <si>
    <t>Herolds Bay</t>
  </si>
  <si>
    <t>Tristin 0793831324
Ian 0793733129</t>
  </si>
  <si>
    <t xml:space="preserve">Adam Helling, an NSRI Wilderness rescue swimmer (who is also an NSRI Table Bay rescue swimmer and an NSRI lifeguard) </t>
  </si>
  <si>
    <t>Unknown man (49)</t>
  </si>
  <si>
    <t>Jeffreys Bay Main Beach</t>
  </si>
  <si>
    <t>081 248 2065</t>
  </si>
  <si>
    <t>2 unknown teenage boys</t>
  </si>
  <si>
    <t>Bettys Bay Main Beach</t>
  </si>
  <si>
    <t>Mike Thorn</t>
  </si>
  <si>
    <t>+27 76 575 2715</t>
  </si>
  <si>
    <t>Father No: 060 866 4029; Bahir Bystander no: 072 422 9814. 
Stefnie Jessie, aunt on scene 4232 Adenandra rd , Bettys Bay. No: 084 509 7524.</t>
  </si>
  <si>
    <t>1st Beach Danabaai</t>
  </si>
  <si>
    <t>Bystander who did the rescue with PRB - rescued 2 casualties with one PRB at the same time.
Shayne Granat</t>
  </si>
  <si>
    <t>064 679 5612
076 532 3479
shaynegranat@gmail.com</t>
  </si>
  <si>
    <t>Checkers Ferreira Town, Jeffreys Bay</t>
  </si>
  <si>
    <t xml:space="preserve">Rayno de Beer
</t>
  </si>
  <si>
    <t>0824622678</t>
  </si>
  <si>
    <t xml:space="preserve">Fiona Wollensack-Boult
</t>
  </si>
  <si>
    <t>0827959629</t>
  </si>
  <si>
    <t xml:space="preserve">Isabella Rd, Sunset Beach </t>
  </si>
  <si>
    <t>Jared Saevitzon(25)</t>
  </si>
  <si>
    <t>‎+44 7494 309804
‎+27 81 466 2250
Father is Murray 082 8955 315</t>
  </si>
  <si>
    <t xml:space="preserve">Elridge Edwards (49)
</t>
  </si>
  <si>
    <t>0682009094</t>
  </si>
  <si>
    <t>Jeffreys Bay</t>
  </si>
  <si>
    <t>rip current</t>
  </si>
  <si>
    <t>Cape Vidal</t>
  </si>
  <si>
    <t>fell into water</t>
  </si>
  <si>
    <t>capsized boat</t>
  </si>
  <si>
    <t xml:space="preserve">difficulty swimming </t>
  </si>
  <si>
    <t>Plettenberg Bay</t>
  </si>
  <si>
    <t>River</t>
  </si>
  <si>
    <t>Sep</t>
  </si>
  <si>
    <t>jet-skier in difficulty in surf</t>
  </si>
  <si>
    <t>Port Alfred</t>
  </si>
  <si>
    <t>Port Edward</t>
  </si>
  <si>
    <t>Sunset beach</t>
  </si>
  <si>
    <t>Ballito</t>
  </si>
  <si>
    <t>Langebaan</t>
  </si>
  <si>
    <t>Perissa beach</t>
  </si>
  <si>
    <t>Sandy Bay</t>
  </si>
  <si>
    <t>Sodwana</t>
  </si>
  <si>
    <t>St Francis</t>
  </si>
  <si>
    <t>Clifton</t>
  </si>
  <si>
    <t>Infanta</t>
  </si>
  <si>
    <t>Lamberts Bay</t>
  </si>
  <si>
    <t>Saunders Beach</t>
  </si>
  <si>
    <t>TOTAL</t>
  </si>
  <si>
    <t>Count of Location/ Cause of Drowning</t>
  </si>
  <si>
    <t>Column Labels</t>
  </si>
  <si>
    <t>Row Labels</t>
  </si>
  <si>
    <t>(blank)</t>
  </si>
  <si>
    <t>Grand Total</t>
  </si>
  <si>
    <t>City</t>
  </si>
  <si>
    <t>Wilderness Main beach</t>
  </si>
  <si>
    <t>Cape Town</t>
  </si>
  <si>
    <t>Gordon's Bay</t>
  </si>
  <si>
    <t>Knysna</t>
  </si>
  <si>
    <t>Wild Coast</t>
  </si>
  <si>
    <t>Port Nolloth</t>
  </si>
  <si>
    <t>Pennington</t>
  </si>
  <si>
    <t>Sheffield</t>
  </si>
  <si>
    <t>Umhlanga</t>
  </si>
  <si>
    <t>New Zealand</t>
  </si>
  <si>
    <t>St Lucia</t>
  </si>
  <si>
    <t>Tsistikama</t>
  </si>
  <si>
    <t>Stillbaai</t>
  </si>
  <si>
    <t>Hermanus</t>
  </si>
  <si>
    <t>Betty's Bay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</si>
</sst>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Calibri"/>
      <family val="2"/>
      <scheme val="minor"/>
    </font>
    <font>
      <sz val="11"/>
      <color theme="1"/>
      <name val="Verdana"/>
      <family val="2"/>
    </font>
    <font>
      <b/>
      <sz val="11"/>
      <color theme="1"/>
      <name val="Calibri"/>
      <family val="2"/>
      <scheme val="minor"/>
    </font>
    <font>
      <b/>
      <sz val="18"/>
      <color theme="1"/>
      <name val="Calibri"/>
      <family val="2"/>
      <scheme val="minor"/>
    </font>
    <font>
      <u/>
      <sz val="11"/>
      <color theme="10"/>
      <name val="Calibri"/>
      <family val="2"/>
      <scheme val="minor"/>
    </font>
    <font>
      <sz val="11"/>
      <color rgb="FF000000"/>
      <name val="Calibri"/>
      <family val="2"/>
      <scheme val="minor"/>
    </font>
    <font>
      <b/>
      <sz val="18"/>
      <color rgb="FFFF0000"/>
      <name val="Calibri"/>
      <family val="2"/>
      <scheme val="minor"/>
    </font>
    <font>
      <sz val="11"/>
      <name val="Calibri"/>
      <family val="2"/>
      <scheme val="minor"/>
    </font>
    <font>
      <b/>
      <sz val="10"/>
      <color theme="1"/>
      <name val="Calibri"/>
      <family val="2"/>
      <scheme val="minor"/>
    </font>
    <font>
      <sz val="18"/>
      <color theme="0" tint="-0.34998626667073579"/>
      <name val="Calibri"/>
      <family val="2"/>
      <scheme val="minor"/>
    </font>
    <font>
      <b/>
      <sz val="8"/>
      <color theme="1"/>
      <name val="Calibri"/>
      <family val="2"/>
      <scheme val="minor"/>
    </font>
    <font>
      <sz val="8"/>
      <name val="Calibri"/>
      <family val="2"/>
      <scheme val="minor"/>
    </font>
    <font>
      <sz val="11"/>
      <color rgb="FF000000"/>
      <name val="Calibri"/>
      <family val="2"/>
    </font>
    <font>
      <b/>
      <sz val="8"/>
      <color theme="0" tint="-0.249977111117893"/>
      <name val="Calibri"/>
      <family val="2"/>
      <scheme val="minor"/>
    </font>
    <font>
      <sz val="11"/>
      <color theme="0" tint="-0.24997711111789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5"/>
        <bgColor indexed="64"/>
      </patternFill>
    </fill>
    <fill>
      <patternFill patternType="solid">
        <fgColor theme="8" tint="-0.249977111117893"/>
        <bgColor indexed="64"/>
      </patternFill>
    </fill>
    <fill>
      <patternFill patternType="solid">
        <fgColor rgb="FF91E67C"/>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auto="1"/>
      </left>
      <right/>
      <top/>
      <bottom/>
      <diagonal/>
    </border>
    <border>
      <left/>
      <right style="medium">
        <color auto="1"/>
      </right>
      <top/>
      <bottom/>
      <diagonal/>
    </border>
    <border>
      <left style="medium">
        <color auto="1"/>
      </left>
      <right style="thin">
        <color indexed="64"/>
      </right>
      <top style="thin">
        <color indexed="64"/>
      </top>
      <bottom/>
      <diagonal/>
    </border>
    <border>
      <left style="thin">
        <color indexed="64"/>
      </left>
      <right style="medium">
        <color auto="1"/>
      </right>
      <top style="thin">
        <color indexed="64"/>
      </top>
      <bottom/>
      <diagonal/>
    </border>
    <border>
      <left style="medium">
        <color auto="1"/>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bottom style="thin">
        <color indexed="64"/>
      </bottom>
      <diagonal/>
    </border>
    <border>
      <left style="thin">
        <color indexed="64"/>
      </left>
      <right style="medium">
        <color auto="1"/>
      </right>
      <top/>
      <bottom style="thin">
        <color indexed="64"/>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indexed="64"/>
      </top>
      <bottom/>
      <diagonal/>
    </border>
    <border>
      <left/>
      <right/>
      <top/>
      <bottom style="thin">
        <color indexed="64"/>
      </bottom>
      <diagonal/>
    </border>
    <border>
      <left style="medium">
        <color auto="1"/>
      </left>
      <right/>
      <top style="thin">
        <color auto="1"/>
      </top>
      <bottom/>
      <diagonal/>
    </border>
    <border>
      <left style="medium">
        <color auto="1"/>
      </left>
      <right/>
      <top/>
      <bottom style="thin">
        <color auto="1"/>
      </bottom>
      <diagonal/>
    </border>
    <border>
      <left/>
      <right style="thin">
        <color indexed="64"/>
      </right>
      <top/>
      <bottom/>
      <diagonal/>
    </border>
    <border>
      <left style="thin">
        <color indexed="64"/>
      </left>
      <right style="thin">
        <color indexed="64"/>
      </right>
      <top/>
      <bottom/>
      <diagonal/>
    </border>
    <border>
      <left style="thin">
        <color indexed="64"/>
      </left>
      <right style="medium">
        <color auto="1"/>
      </right>
      <top/>
      <bottom/>
      <diagonal/>
    </border>
    <border>
      <left style="medium">
        <color auto="1"/>
      </left>
      <right style="thin">
        <color indexed="64"/>
      </right>
      <top/>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315">
    <xf numFmtId="0" fontId="0" fillId="0" borderId="0" xfId="0"/>
    <xf numFmtId="0" fontId="3" fillId="0" borderId="0" xfId="0" applyFont="1"/>
    <xf numFmtId="0" fontId="0" fillId="0" borderId="1" xfId="0" applyBorder="1"/>
    <xf numFmtId="0" fontId="4" fillId="0" borderId="1" xfId="1" applyBorder="1"/>
    <xf numFmtId="0" fontId="4" fillId="0" borderId="1" xfId="1" applyFill="1" applyBorder="1"/>
    <xf numFmtId="0" fontId="5" fillId="0" borderId="1" xfId="0" applyFont="1" applyBorder="1" applyAlignment="1">
      <alignment vertical="center"/>
    </xf>
    <xf numFmtId="0" fontId="5" fillId="0" borderId="1" xfId="0" applyFont="1" applyBorder="1" applyAlignment="1">
      <alignment vertical="center" wrapText="1"/>
    </xf>
    <xf numFmtId="0" fontId="0" fillId="0" borderId="1" xfId="0" applyBorder="1" applyAlignment="1">
      <alignment wrapText="1"/>
    </xf>
    <xf numFmtId="0" fontId="5" fillId="2" borderId="1" xfId="0" applyFont="1" applyFill="1" applyBorder="1" applyAlignment="1">
      <alignment vertical="center"/>
    </xf>
    <xf numFmtId="0" fontId="0" fillId="2" borderId="1" xfId="0" applyFill="1" applyBorder="1" applyAlignment="1">
      <alignment vertical="center"/>
    </xf>
    <xf numFmtId="0" fontId="0" fillId="0" borderId="0" xfId="0" applyAlignment="1">
      <alignment wrapText="1"/>
    </xf>
    <xf numFmtId="0" fontId="2" fillId="0" borderId="1" xfId="0" applyFont="1" applyBorder="1" applyAlignment="1">
      <alignment wrapText="1"/>
    </xf>
    <xf numFmtId="49" fontId="2" fillId="0" borderId="1" xfId="0" applyNumberFormat="1" applyFont="1" applyBorder="1"/>
    <xf numFmtId="49" fontId="0" fillId="0" borderId="1" xfId="0" applyNumberFormat="1" applyBorder="1"/>
    <xf numFmtId="49" fontId="0" fillId="0" borderId="0" xfId="0" applyNumberFormat="1"/>
    <xf numFmtId="49" fontId="0" fillId="3" borderId="1" xfId="0" applyNumberFormat="1" applyFill="1" applyBorder="1"/>
    <xf numFmtId="0" fontId="4" fillId="0" borderId="1" xfId="1" applyBorder="1" applyAlignment="1">
      <alignment wrapText="1"/>
    </xf>
    <xf numFmtId="0" fontId="0" fillId="3" borderId="1" xfId="0" applyFill="1" applyBorder="1" applyAlignment="1">
      <alignment wrapText="1"/>
    </xf>
    <xf numFmtId="49" fontId="4" fillId="3" borderId="1" xfId="1" applyNumberFormat="1" applyFill="1" applyBorder="1"/>
    <xf numFmtId="49" fontId="0" fillId="0" borderId="1" xfId="0" applyNumberFormat="1" applyBorder="1" applyAlignment="1">
      <alignment wrapText="1"/>
    </xf>
    <xf numFmtId="0" fontId="0" fillId="0" borderId="0" xfId="0" applyAlignment="1">
      <alignment horizontal="center" vertical="center"/>
    </xf>
    <xf numFmtId="0" fontId="0" fillId="0" borderId="2" xfId="0" applyBorder="1"/>
    <xf numFmtId="0" fontId="0" fillId="0" borderId="2" xfId="0" applyBorder="1" applyAlignment="1">
      <alignment wrapText="1"/>
    </xf>
    <xf numFmtId="0" fontId="0" fillId="0" borderId="5" xfId="0" applyBorder="1"/>
    <xf numFmtId="0" fontId="0" fillId="0" borderId="5" xfId="0" applyBorder="1" applyAlignment="1">
      <alignment wrapText="1"/>
    </xf>
    <xf numFmtId="0" fontId="0" fillId="0" borderId="5" xfId="0" applyBorder="1" applyAlignment="1">
      <alignment vertical="top" wrapText="1"/>
    </xf>
    <xf numFmtId="164" fontId="2" fillId="0" borderId="1" xfId="0" applyNumberFormat="1" applyFont="1" applyBorder="1"/>
    <xf numFmtId="164" fontId="0" fillId="3" borderId="1" xfId="0" applyNumberFormat="1" applyFill="1" applyBorder="1"/>
    <xf numFmtId="164" fontId="0" fillId="3" borderId="1" xfId="0" applyNumberFormat="1" applyFill="1" applyBorder="1" applyAlignment="1">
      <alignment vertical="center"/>
    </xf>
    <xf numFmtId="164" fontId="0" fillId="0" borderId="1" xfId="0" applyNumberFormat="1" applyBorder="1"/>
    <xf numFmtId="164" fontId="0" fillId="0" borderId="0" xfId="0" applyNumberFormat="1"/>
    <xf numFmtId="0" fontId="0" fillId="0" borderId="1" xfId="0" quotePrefix="1" applyBorder="1" applyAlignment="1">
      <alignment wrapText="1"/>
    </xf>
    <xf numFmtId="164" fontId="5" fillId="2" borderId="1" xfId="0" applyNumberFormat="1" applyFont="1" applyFill="1" applyBorder="1" applyAlignment="1">
      <alignment vertical="center"/>
    </xf>
    <xf numFmtId="164" fontId="0" fillId="2" borderId="1" xfId="0" applyNumberFormat="1" applyFill="1" applyBorder="1" applyAlignment="1">
      <alignment vertical="center"/>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5" fillId="2" borderId="3" xfId="0" applyFont="1" applyFill="1" applyBorder="1" applyAlignment="1">
      <alignment horizontal="center" vertical="center"/>
    </xf>
    <xf numFmtId="0" fontId="0" fillId="0" borderId="3" xfId="0"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xf numFmtId="0" fontId="3" fillId="0" borderId="14" xfId="0" applyFont="1" applyBorder="1"/>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0" fillId="0" borderId="15" xfId="0" applyBorder="1" applyAlignment="1">
      <alignment horizontal="center" vertical="center"/>
    </xf>
    <xf numFmtId="17" fontId="0" fillId="0" borderId="16" xfId="0" applyNumberFormat="1"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3" fillId="0" borderId="11" xfId="0" applyFont="1" applyBorder="1"/>
    <xf numFmtId="0" fontId="3" fillId="0" borderId="12" xfId="0" applyFont="1" applyBorder="1"/>
    <xf numFmtId="0" fontId="0" fillId="0" borderId="11" xfId="0" applyBorder="1"/>
    <xf numFmtId="0" fontId="0" fillId="0" borderId="12" xfId="0" applyBorder="1"/>
    <xf numFmtId="0" fontId="6" fillId="0" borderId="6" xfId="0" applyFont="1" applyBorder="1"/>
    <xf numFmtId="0" fontId="5" fillId="0" borderId="8" xfId="0" applyFont="1" applyBorder="1" applyAlignment="1">
      <alignment vertical="center"/>
    </xf>
    <xf numFmtId="17" fontId="0" fillId="0" borderId="15" xfId="0" applyNumberFormat="1" applyBorder="1" applyAlignment="1">
      <alignment horizontal="center" vertical="center"/>
    </xf>
    <xf numFmtId="0" fontId="0" fillId="0" borderId="1" xfId="0" applyBorder="1" applyAlignment="1">
      <alignment vertical="top" wrapText="1"/>
    </xf>
    <xf numFmtId="0" fontId="0" fillId="0" borderId="1" xfId="0" applyBorder="1" applyAlignment="1">
      <alignment vertical="top"/>
    </xf>
    <xf numFmtId="0" fontId="0" fillId="2" borderId="3" xfId="0" applyFill="1" applyBorder="1" applyAlignment="1">
      <alignment horizontal="center" vertical="top"/>
    </xf>
    <xf numFmtId="0" fontId="0" fillId="2" borderId="15" xfId="0" applyFill="1" applyBorder="1" applyAlignment="1">
      <alignment horizontal="center" vertical="top"/>
    </xf>
    <xf numFmtId="0" fontId="0" fillId="2" borderId="16" xfId="0" applyFill="1" applyBorder="1" applyAlignment="1">
      <alignment horizontal="center" vertical="top"/>
    </xf>
    <xf numFmtId="0" fontId="0" fillId="0" borderId="5" xfId="0" applyBorder="1" applyAlignment="1">
      <alignment vertical="top"/>
    </xf>
    <xf numFmtId="0" fontId="0" fillId="0" borderId="1" xfId="0" quotePrefix="1" applyBorder="1" applyAlignment="1">
      <alignment vertical="top" wrapText="1"/>
    </xf>
    <xf numFmtId="0" fontId="0" fillId="0" borderId="0" xfId="0" applyAlignment="1">
      <alignment vertical="top"/>
    </xf>
    <xf numFmtId="0" fontId="9" fillId="0" borderId="13" xfId="0" applyFont="1" applyBorder="1"/>
    <xf numFmtId="0" fontId="9" fillId="0" borderId="14" xfId="0" applyFont="1" applyBorder="1"/>
    <xf numFmtId="0" fontId="0" fillId="2" borderId="16" xfId="0" applyFill="1" applyBorder="1" applyAlignment="1">
      <alignment horizontal="center" vertical="center" wrapText="1"/>
    </xf>
    <xf numFmtId="0" fontId="0" fillId="0" borderId="19" xfId="0" applyBorder="1"/>
    <xf numFmtId="0" fontId="0" fillId="0" borderId="19" xfId="0" applyBorder="1" applyAlignment="1">
      <alignment vertical="top" wrapText="1"/>
    </xf>
    <xf numFmtId="0" fontId="0" fillId="0" borderId="19" xfId="0" applyBorder="1" applyAlignment="1">
      <alignment wrapText="1"/>
    </xf>
    <xf numFmtId="0" fontId="0" fillId="2" borderId="21" xfId="0" applyFill="1" applyBorder="1" applyAlignment="1">
      <alignment horizontal="center"/>
    </xf>
    <xf numFmtId="0" fontId="0" fillId="2" borderId="20" xfId="0" applyFill="1" applyBorder="1" applyAlignment="1">
      <alignment horizontal="center"/>
    </xf>
    <xf numFmtId="0" fontId="0" fillId="0" borderId="3" xfId="0" applyBorder="1" applyAlignment="1">
      <alignment wrapText="1"/>
    </xf>
    <xf numFmtId="0" fontId="0" fillId="0" borderId="19" xfId="0" applyBorder="1" applyAlignment="1">
      <alignment vertical="center" wrapText="1"/>
    </xf>
    <xf numFmtId="0" fontId="0" fillId="0" borderId="20" xfId="0" applyBorder="1" applyAlignment="1">
      <alignment horizontal="center" vertical="center"/>
    </xf>
    <xf numFmtId="0" fontId="0" fillId="0" borderId="21" xfId="0" applyBorder="1" applyAlignment="1">
      <alignment horizontal="center" vertical="center"/>
    </xf>
    <xf numFmtId="0" fontId="0" fillId="5" borderId="19" xfId="0" applyFill="1" applyBorder="1" applyAlignment="1">
      <alignment horizontal="center" vertical="center"/>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5" borderId="16" xfId="0" applyFill="1" applyBorder="1" applyAlignment="1">
      <alignment horizontal="center" vertical="center"/>
    </xf>
    <xf numFmtId="0" fontId="0" fillId="2" borderId="21" xfId="0" applyFill="1" applyBorder="1" applyAlignment="1">
      <alignment horizontal="center" vertical="center"/>
    </xf>
    <xf numFmtId="0" fontId="0" fillId="2" borderId="20" xfId="0" applyFill="1" applyBorder="1" applyAlignment="1">
      <alignment horizontal="center" vertical="center"/>
    </xf>
    <xf numFmtId="0" fontId="3" fillId="5" borderId="0" xfId="0" applyFont="1" applyFill="1" applyAlignment="1">
      <alignment horizontal="center"/>
    </xf>
    <xf numFmtId="0" fontId="3" fillId="5" borderId="22" xfId="0" applyFont="1" applyFill="1" applyBorder="1"/>
    <xf numFmtId="0" fontId="5" fillId="5" borderId="19" xfId="0" applyFont="1" applyFill="1" applyBorder="1" applyAlignment="1">
      <alignment horizontal="center" vertical="center"/>
    </xf>
    <xf numFmtId="17" fontId="0" fillId="5" borderId="19" xfId="0" applyNumberFormat="1" applyFill="1" applyBorder="1" applyAlignment="1">
      <alignment horizontal="center" vertical="center"/>
    </xf>
    <xf numFmtId="0" fontId="0" fillId="5" borderId="22" xfId="0" applyFill="1" applyBorder="1" applyAlignment="1">
      <alignment horizontal="center" vertical="center"/>
    </xf>
    <xf numFmtId="0" fontId="0" fillId="5" borderId="23" xfId="0" applyFill="1" applyBorder="1" applyAlignment="1">
      <alignment horizontal="center" vertical="center"/>
    </xf>
    <xf numFmtId="0" fontId="0" fillId="5" borderId="19" xfId="0" applyFill="1" applyBorder="1" applyAlignment="1">
      <alignment horizontal="center" vertical="top"/>
    </xf>
    <xf numFmtId="0" fontId="0" fillId="5" borderId="19" xfId="0" applyFill="1" applyBorder="1" applyAlignment="1">
      <alignment horizontal="center"/>
    </xf>
    <xf numFmtId="0" fontId="0" fillId="5" borderId="0" xfId="0" applyFill="1" applyAlignment="1">
      <alignment horizontal="center"/>
    </xf>
    <xf numFmtId="0" fontId="0" fillId="0" borderId="0" xfId="0" applyAlignment="1">
      <alignment vertical="center"/>
    </xf>
    <xf numFmtId="164" fontId="3" fillId="0" borderId="0" xfId="0" applyNumberFormat="1" applyFont="1" applyAlignment="1">
      <alignment vertical="center"/>
    </xf>
    <xf numFmtId="0" fontId="3" fillId="0" borderId="0" xfId="0" applyFont="1" applyAlignment="1">
      <alignment vertical="center"/>
    </xf>
    <xf numFmtId="164" fontId="3" fillId="0" borderId="2" xfId="0" applyNumberFormat="1" applyFont="1" applyBorder="1" applyAlignment="1">
      <alignment vertical="center"/>
    </xf>
    <xf numFmtId="0" fontId="3" fillId="0" borderId="2" xfId="0" applyFont="1" applyBorder="1" applyAlignment="1">
      <alignment vertical="center"/>
    </xf>
    <xf numFmtId="0" fontId="0" fillId="0" borderId="1" xfId="0" applyBorder="1" applyAlignment="1">
      <alignment vertical="center"/>
    </xf>
    <xf numFmtId="0" fontId="0" fillId="3" borderId="1" xfId="0" applyFill="1" applyBorder="1" applyAlignment="1">
      <alignment vertical="center"/>
    </xf>
    <xf numFmtId="164" fontId="0" fillId="0" borderId="1" xfId="0" applyNumberFormat="1" applyBorder="1" applyAlignment="1">
      <alignment vertical="center"/>
    </xf>
    <xf numFmtId="17" fontId="0" fillId="0" borderId="1" xfId="0" applyNumberFormat="1" applyBorder="1" applyAlignment="1">
      <alignment vertical="center"/>
    </xf>
    <xf numFmtId="0" fontId="0" fillId="4" borderId="1" xfId="0" applyFill="1" applyBorder="1" applyAlignment="1">
      <alignment vertical="center"/>
    </xf>
    <xf numFmtId="164" fontId="0" fillId="2" borderId="19" xfId="0" applyNumberFormat="1" applyFill="1" applyBorder="1" applyAlignment="1">
      <alignment vertical="center"/>
    </xf>
    <xf numFmtId="0" fontId="0" fillId="0" borderId="3" xfId="0" applyBorder="1" applyAlignment="1">
      <alignment vertical="center"/>
    </xf>
    <xf numFmtId="0" fontId="0" fillId="0" borderId="19" xfId="0" applyBorder="1" applyAlignment="1">
      <alignment vertical="center"/>
    </xf>
    <xf numFmtId="164" fontId="0" fillId="0" borderId="0" xfId="0" applyNumberFormat="1" applyAlignment="1">
      <alignment vertical="center"/>
    </xf>
    <xf numFmtId="0" fontId="0" fillId="0" borderId="1" xfId="0" applyBorder="1" applyAlignment="1">
      <alignment horizontal="center" vertical="center"/>
    </xf>
    <xf numFmtId="0" fontId="4" fillId="0" borderId="19" xfId="1" applyBorder="1" applyAlignment="1">
      <alignment wrapText="1"/>
    </xf>
    <xf numFmtId="164"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wrapText="1"/>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0" fillId="5" borderId="19" xfId="0" applyFont="1" applyFill="1" applyBorder="1" applyAlignment="1">
      <alignment horizontal="center" vertical="center" wrapText="1"/>
    </xf>
    <xf numFmtId="0" fontId="10" fillId="0" borderId="8" xfId="0" applyFont="1" applyBorder="1" applyAlignment="1">
      <alignment horizontal="center" vertical="center"/>
    </xf>
    <xf numFmtId="0" fontId="10" fillId="0" borderId="1" xfId="0" applyFont="1" applyBorder="1" applyAlignment="1">
      <alignment horizontal="center" vertical="center" wrapText="1"/>
    </xf>
    <xf numFmtId="0" fontId="0" fillId="2" borderId="19" xfId="0" applyFill="1" applyBorder="1" applyAlignment="1">
      <alignment horizontal="center" vertical="center"/>
    </xf>
    <xf numFmtId="14" fontId="0" fillId="0" borderId="16" xfId="0" quotePrefix="1" applyNumberFormat="1" applyBorder="1" applyAlignment="1">
      <alignment horizontal="center" vertical="center" wrapText="1"/>
    </xf>
    <xf numFmtId="0" fontId="0" fillId="2" borderId="19" xfId="0" applyFill="1" applyBorder="1"/>
    <xf numFmtId="0" fontId="0" fillId="2" borderId="1" xfId="0" applyFill="1" applyBorder="1" applyAlignment="1">
      <alignment vertical="top" wrapText="1"/>
    </xf>
    <xf numFmtId="0" fontId="0" fillId="2" borderId="19" xfId="0" applyFill="1" applyBorder="1" applyAlignment="1">
      <alignment wrapText="1"/>
    </xf>
    <xf numFmtId="0" fontId="4" fillId="2" borderId="19" xfId="1" applyFill="1" applyBorder="1" applyAlignment="1">
      <alignment wrapText="1"/>
    </xf>
    <xf numFmtId="0" fontId="0" fillId="2" borderId="3" xfId="0" applyFill="1" applyBorder="1" applyAlignment="1">
      <alignment wrapText="1"/>
    </xf>
    <xf numFmtId="0" fontId="0" fillId="2" borderId="1" xfId="0" applyFill="1" applyBorder="1" applyAlignment="1">
      <alignment wrapText="1"/>
    </xf>
    <xf numFmtId="0" fontId="0" fillId="2" borderId="1" xfId="0" applyFill="1" applyBorder="1"/>
    <xf numFmtId="0" fontId="0" fillId="2" borderId="19" xfId="0" applyFill="1" applyBorder="1" applyAlignment="1">
      <alignment vertical="top" wrapText="1"/>
    </xf>
    <xf numFmtId="0" fontId="0" fillId="2" borderId="3" xfId="0" applyFill="1" applyBorder="1" applyAlignment="1">
      <alignment horizontal="center" wrapText="1"/>
    </xf>
    <xf numFmtId="49" fontId="0" fillId="0" borderId="1" xfId="0" applyNumberFormat="1" applyBorder="1" applyAlignment="1">
      <alignment vertical="top" wrapText="1"/>
    </xf>
    <xf numFmtId="49" fontId="4" fillId="0" borderId="1" xfId="1" applyNumberFormat="1" applyBorder="1"/>
    <xf numFmtId="0" fontId="0" fillId="0" borderId="19" xfId="0" applyBorder="1" applyAlignment="1">
      <alignment horizontal="center" vertical="center"/>
    </xf>
    <xf numFmtId="0" fontId="4" fillId="0" borderId="19" xfId="1" applyFill="1" applyBorder="1" applyAlignment="1">
      <alignment wrapText="1"/>
    </xf>
    <xf numFmtId="0" fontId="0" fillId="2" borderId="19" xfId="0" applyFill="1" applyBorder="1" applyAlignment="1">
      <alignment vertical="center"/>
    </xf>
    <xf numFmtId="0" fontId="0" fillId="2" borderId="0" xfId="0" applyFill="1"/>
    <xf numFmtId="0" fontId="10" fillId="0" borderId="19" xfId="0" applyFont="1" applyBorder="1" applyAlignment="1">
      <alignment horizontal="center" vertical="center" wrapText="1"/>
    </xf>
    <xf numFmtId="0" fontId="0" fillId="3" borderId="19" xfId="0" applyFill="1" applyBorder="1" applyAlignment="1">
      <alignment horizontal="center" vertical="center"/>
    </xf>
    <xf numFmtId="0" fontId="5" fillId="2" borderId="19" xfId="0" applyFont="1" applyFill="1" applyBorder="1" applyAlignment="1">
      <alignment horizontal="center" vertical="center"/>
    </xf>
    <xf numFmtId="49" fontId="0" fillId="2" borderId="19" xfId="0" applyNumberFormat="1" applyFill="1" applyBorder="1" applyAlignment="1">
      <alignment horizontal="center" vertical="center"/>
    </xf>
    <xf numFmtId="17" fontId="0" fillId="0" borderId="19" xfId="0" applyNumberFormat="1" applyBorder="1" applyAlignment="1">
      <alignment horizontal="center" vertical="center"/>
    </xf>
    <xf numFmtId="0" fontId="0" fillId="2" borderId="19" xfId="0" applyFill="1" applyBorder="1" applyAlignment="1">
      <alignment horizontal="center" vertical="center" wrapText="1"/>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0" xfId="0" applyFill="1" applyAlignment="1">
      <alignment horizontal="center" vertical="center"/>
    </xf>
    <xf numFmtId="14" fontId="0" fillId="0" borderId="19" xfId="0" quotePrefix="1" applyNumberFormat="1" applyBorder="1" applyAlignment="1">
      <alignment horizontal="center" vertical="center" wrapText="1"/>
    </xf>
    <xf numFmtId="49" fontId="0" fillId="0" borderId="19" xfId="0" applyNumberFormat="1" applyBorder="1" applyAlignment="1">
      <alignment horizontal="center" vertical="center"/>
    </xf>
    <xf numFmtId="49" fontId="0" fillId="0" borderId="0" xfId="0" applyNumberFormat="1" applyAlignment="1">
      <alignment horizontal="center" vertical="center"/>
    </xf>
    <xf numFmtId="49" fontId="0" fillId="2" borderId="19" xfId="0" applyNumberFormat="1" applyFill="1" applyBorder="1" applyAlignment="1">
      <alignment horizontal="center" vertical="center" wrapText="1"/>
    </xf>
    <xf numFmtId="0" fontId="0" fillId="2" borderId="3" xfId="0" applyFill="1" applyBorder="1" applyAlignment="1">
      <alignment vertical="center"/>
    </xf>
    <xf numFmtId="49" fontId="0" fillId="0" borderId="16" xfId="0" applyNumberFormat="1" applyBorder="1" applyAlignment="1">
      <alignment horizontal="center" vertical="center" wrapText="1"/>
    </xf>
    <xf numFmtId="49" fontId="0" fillId="2" borderId="16" xfId="0" applyNumberFormat="1" applyFill="1" applyBorder="1" applyAlignment="1">
      <alignment horizontal="center" vertical="center" wrapText="1"/>
    </xf>
    <xf numFmtId="0" fontId="3" fillId="0" borderId="12" xfId="0" applyFont="1" applyBorder="1" applyAlignment="1">
      <alignment vertical="center" wrapText="1"/>
    </xf>
    <xf numFmtId="0" fontId="3" fillId="0" borderId="14" xfId="0" applyFont="1" applyBorder="1" applyAlignment="1">
      <alignment vertical="center" wrapText="1"/>
    </xf>
    <xf numFmtId="0" fontId="0" fillId="3" borderId="16" xfId="0" applyFill="1" applyBorder="1" applyAlignment="1">
      <alignment horizontal="center" vertical="center" wrapText="1"/>
    </xf>
    <xf numFmtId="0" fontId="5" fillId="2" borderId="16" xfId="0" applyFont="1" applyFill="1" applyBorder="1" applyAlignment="1">
      <alignment horizontal="center" vertical="center" wrapText="1"/>
    </xf>
    <xf numFmtId="17" fontId="0" fillId="0" borderId="16" xfId="0" applyNumberFormat="1" applyBorder="1" applyAlignment="1">
      <alignment horizontal="center" vertical="center" wrapText="1"/>
    </xf>
    <xf numFmtId="0" fontId="0" fillId="0" borderId="16" xfId="0" applyBorder="1" applyAlignment="1">
      <alignment horizontal="center" vertical="center" wrapText="1"/>
    </xf>
    <xf numFmtId="0" fontId="0" fillId="2" borderId="14" xfId="0" applyFill="1" applyBorder="1" applyAlignment="1">
      <alignment horizontal="center" vertical="center" wrapText="1"/>
    </xf>
    <xf numFmtId="0" fontId="0" fillId="2" borderId="18" xfId="0" applyFill="1" applyBorder="1" applyAlignment="1">
      <alignment horizontal="center" vertical="center" wrapText="1"/>
    </xf>
    <xf numFmtId="0" fontId="0" fillId="2" borderId="16" xfId="0" applyFill="1" applyBorder="1" applyAlignment="1">
      <alignment vertical="center" wrapText="1"/>
    </xf>
    <xf numFmtId="0" fontId="0" fillId="0" borderId="12" xfId="0" applyBorder="1" applyAlignment="1">
      <alignment vertical="center" wrapText="1"/>
    </xf>
    <xf numFmtId="0" fontId="0" fillId="0" borderId="8" xfId="0" applyBorder="1" applyAlignment="1">
      <alignment vertical="center"/>
    </xf>
    <xf numFmtId="0" fontId="0" fillId="3" borderId="8" xfId="0" applyFill="1" applyBorder="1" applyAlignment="1">
      <alignment vertical="center"/>
    </xf>
    <xf numFmtId="0" fontId="7" fillId="0" borderId="8" xfId="0" applyFont="1"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10" xfId="0" applyBorder="1" applyAlignment="1">
      <alignment vertical="center"/>
    </xf>
    <xf numFmtId="0" fontId="0" fillId="2" borderId="0" xfId="0" applyFill="1" applyAlignment="1">
      <alignment vertical="top" wrapText="1"/>
    </xf>
    <xf numFmtId="0" fontId="2" fillId="0" borderId="5" xfId="0" applyFont="1" applyBorder="1" applyAlignment="1">
      <alignment horizontal="center" vertical="center" wrapText="1"/>
    </xf>
    <xf numFmtId="0" fontId="12" fillId="0" borderId="0" xfId="0" applyFont="1"/>
    <xf numFmtId="0" fontId="2" fillId="0" borderId="3" xfId="0" applyFont="1" applyBorder="1" applyAlignment="1">
      <alignment horizontal="center" vertical="center" wrapText="1"/>
    </xf>
    <xf numFmtId="0" fontId="3" fillId="0" borderId="1" xfId="0" applyFont="1" applyBorder="1"/>
    <xf numFmtId="0" fontId="0" fillId="2" borderId="13" xfId="0" applyFill="1" applyBorder="1" applyAlignment="1">
      <alignment horizontal="center" vertical="center"/>
    </xf>
    <xf numFmtId="0" fontId="0" fillId="2" borderId="17" xfId="0" applyFill="1" applyBorder="1" applyAlignment="1">
      <alignment horizontal="center" vertical="center"/>
    </xf>
    <xf numFmtId="0" fontId="0" fillId="2" borderId="14" xfId="0" applyFill="1" applyBorder="1" applyAlignment="1">
      <alignment horizontal="center" vertical="center"/>
    </xf>
    <xf numFmtId="0" fontId="0" fillId="2" borderId="18" xfId="0" applyFill="1" applyBorder="1" applyAlignment="1">
      <alignment horizontal="center" vertical="center"/>
    </xf>
    <xf numFmtId="164" fontId="0" fillId="2" borderId="2" xfId="0" applyNumberFormat="1" applyFill="1" applyBorder="1" applyAlignment="1">
      <alignment vertical="center"/>
    </xf>
    <xf numFmtId="164" fontId="0" fillId="2" borderId="5" xfId="0" applyNumberFormat="1" applyFill="1" applyBorder="1" applyAlignment="1">
      <alignment vertical="center"/>
    </xf>
    <xf numFmtId="0" fontId="0" fillId="2" borderId="2" xfId="0" applyFill="1" applyBorder="1" applyAlignment="1">
      <alignment vertical="center"/>
    </xf>
    <xf numFmtId="0" fontId="0" fillId="2" borderId="5" xfId="0" applyFill="1" applyBorder="1" applyAlignment="1">
      <alignment vertical="center"/>
    </xf>
    <xf numFmtId="0" fontId="2" fillId="0" borderId="1" xfId="0" applyFont="1" applyBorder="1" applyAlignment="1">
      <alignment horizontal="center" vertical="center" wrapText="1"/>
    </xf>
    <xf numFmtId="0" fontId="0" fillId="2" borderId="3" xfId="0" applyFill="1" applyBorder="1" applyAlignment="1">
      <alignment vertical="top" wrapText="1"/>
    </xf>
    <xf numFmtId="0" fontId="0" fillId="2" borderId="6" xfId="0" applyFill="1" applyBorder="1"/>
    <xf numFmtId="0" fontId="1" fillId="0" borderId="1" xfId="0" applyFont="1" applyBorder="1" applyAlignment="1">
      <alignment vertical="center"/>
    </xf>
    <xf numFmtId="0" fontId="1" fillId="0" borderId="1" xfId="0" applyFont="1" applyBorder="1" applyAlignment="1">
      <alignment horizontal="right" vertical="center"/>
    </xf>
    <xf numFmtId="49" fontId="0" fillId="0" borderId="19" xfId="0" applyNumberFormat="1" applyBorder="1"/>
    <xf numFmtId="49" fontId="0" fillId="2" borderId="7" xfId="0" applyNumberFormat="1" applyFill="1" applyBorder="1"/>
    <xf numFmtId="49" fontId="0" fillId="2" borderId="19" xfId="0" applyNumberFormat="1" applyFill="1" applyBorder="1"/>
    <xf numFmtId="49" fontId="0" fillId="2" borderId="4" xfId="0" applyNumberFormat="1" applyFill="1" applyBorder="1"/>
    <xf numFmtId="49" fontId="0" fillId="2" borderId="23" xfId="0" applyNumberFormat="1" applyFill="1" applyBorder="1"/>
    <xf numFmtId="0" fontId="13" fillId="0" borderId="1" xfId="0" applyFont="1" applyBorder="1" applyAlignment="1">
      <alignment horizontal="center" vertical="center"/>
    </xf>
    <xf numFmtId="0" fontId="14" fillId="0" borderId="1" xfId="0" applyFont="1" applyBorder="1"/>
    <xf numFmtId="0" fontId="14" fillId="0" borderId="1" xfId="0" applyFont="1" applyBorder="1" applyAlignment="1">
      <alignment wrapText="1"/>
    </xf>
    <xf numFmtId="0" fontId="14" fillId="0" borderId="1" xfId="0" applyFont="1" applyBorder="1" applyAlignment="1">
      <alignment vertical="center" wrapText="1"/>
    </xf>
    <xf numFmtId="49" fontId="14" fillId="0" borderId="1" xfId="0" applyNumberFormat="1" applyFont="1" applyBorder="1" applyAlignment="1">
      <alignment wrapText="1"/>
    </xf>
    <xf numFmtId="0" fontId="14" fillId="0" borderId="2" xfId="0" applyFont="1" applyBorder="1"/>
    <xf numFmtId="0" fontId="14" fillId="0" borderId="19" xfId="0" applyFont="1" applyBorder="1"/>
    <xf numFmtId="49" fontId="14" fillId="0" borderId="19" xfId="0" applyNumberFormat="1" applyFont="1" applyBorder="1"/>
    <xf numFmtId="0" fontId="14" fillId="2" borderId="19" xfId="0" applyFont="1" applyFill="1" applyBorder="1"/>
    <xf numFmtId="0" fontId="14" fillId="2" borderId="19" xfId="0" applyFont="1" applyFill="1" applyBorder="1" applyAlignment="1">
      <alignment vertical="top" wrapText="1"/>
    </xf>
    <xf numFmtId="49" fontId="14" fillId="2" borderId="19" xfId="0" applyNumberFormat="1" applyFont="1" applyFill="1" applyBorder="1"/>
    <xf numFmtId="0" fontId="14" fillId="2" borderId="6" xfId="0" applyFont="1" applyFill="1" applyBorder="1"/>
    <xf numFmtId="49" fontId="14" fillId="2" borderId="4" xfId="0" applyNumberFormat="1" applyFont="1" applyFill="1" applyBorder="1"/>
    <xf numFmtId="49" fontId="14" fillId="2" borderId="23" xfId="0" applyNumberFormat="1" applyFont="1" applyFill="1" applyBorder="1"/>
    <xf numFmtId="49" fontId="14" fillId="2" borderId="7" xfId="0" applyNumberFormat="1" applyFont="1" applyFill="1" applyBorder="1"/>
    <xf numFmtId="49" fontId="14" fillId="0" borderId="0" xfId="0" applyNumberFormat="1" applyFont="1"/>
    <xf numFmtId="0" fontId="0" fillId="0" borderId="0" xfId="0" pivotButton="1"/>
    <xf numFmtId="0" fontId="0" fillId="0" borderId="0" xfId="0" applyAlignment="1">
      <alignment horizontal="left"/>
    </xf>
    <xf numFmtId="0" fontId="0" fillId="2" borderId="1" xfId="0" applyFill="1" applyBorder="1" applyAlignment="1">
      <alignment vertical="center" wrapText="1"/>
    </xf>
    <xf numFmtId="0" fontId="0" fillId="6" borderId="1" xfId="0" applyFill="1" applyBorder="1" applyAlignment="1">
      <alignment vertical="top" wrapText="1"/>
    </xf>
    <xf numFmtId="0" fontId="4" fillId="2" borderId="19" xfId="1" applyFill="1" applyBorder="1"/>
    <xf numFmtId="0" fontId="0" fillId="7" borderId="21" xfId="0" applyFill="1" applyBorder="1" applyAlignment="1">
      <alignment horizontal="center" vertical="center"/>
    </xf>
    <xf numFmtId="0" fontId="0" fillId="7" borderId="19" xfId="0" applyFill="1" applyBorder="1" applyAlignment="1">
      <alignment wrapText="1"/>
    </xf>
    <xf numFmtId="0" fontId="0" fillId="7" borderId="1" xfId="0" applyFill="1" applyBorder="1"/>
    <xf numFmtId="164" fontId="0" fillId="0" borderId="33" xfId="0" applyNumberFormat="1" applyBorder="1"/>
    <xf numFmtId="0" fontId="0" fillId="0" borderId="33" xfId="0" applyBorder="1" applyAlignment="1">
      <alignment wrapText="1"/>
    </xf>
    <xf numFmtId="49" fontId="0" fillId="0" borderId="33" xfId="0" applyNumberFormat="1" applyBorder="1"/>
    <xf numFmtId="0" fontId="0" fillId="0" borderId="8" xfId="0" applyBorder="1" applyAlignment="1">
      <alignment wrapText="1"/>
    </xf>
    <xf numFmtId="164" fontId="0" fillId="0" borderId="2" xfId="0" applyNumberFormat="1" applyBorder="1"/>
    <xf numFmtId="49" fontId="0" fillId="0" borderId="2" xfId="0" applyNumberFormat="1" applyBorder="1"/>
    <xf numFmtId="164" fontId="0" fillId="0" borderId="5" xfId="0" applyNumberFormat="1" applyBorder="1"/>
    <xf numFmtId="49" fontId="0" fillId="0" borderId="5" xfId="0" applyNumberFormat="1" applyBorder="1"/>
    <xf numFmtId="0" fontId="0" fillId="8" borderId="19" xfId="0" applyFill="1" applyBorder="1" applyAlignment="1">
      <alignment vertical="center"/>
    </xf>
    <xf numFmtId="164" fontId="0" fillId="8" borderId="1" xfId="0" applyNumberFormat="1" applyFill="1" applyBorder="1" applyAlignment="1">
      <alignment vertical="center"/>
    </xf>
    <xf numFmtId="0" fontId="0" fillId="8" borderId="1" xfId="0" applyFill="1" applyBorder="1" applyAlignment="1">
      <alignment vertical="center"/>
    </xf>
    <xf numFmtId="0" fontId="0" fillId="8" borderId="21" xfId="0" applyFill="1" applyBorder="1" applyAlignment="1">
      <alignment horizontal="center" vertical="center"/>
    </xf>
    <xf numFmtId="0" fontId="0" fillId="8" borderId="20" xfId="0" applyFill="1" applyBorder="1" applyAlignment="1">
      <alignment horizontal="center" vertical="center"/>
    </xf>
    <xf numFmtId="0" fontId="0" fillId="8" borderId="16" xfId="0" applyFill="1" applyBorder="1" applyAlignment="1">
      <alignment horizontal="center" vertical="center"/>
    </xf>
    <xf numFmtId="0" fontId="0" fillId="8" borderId="19" xfId="0" applyFill="1" applyBorder="1" applyAlignment="1">
      <alignment horizontal="center" vertical="center"/>
    </xf>
    <xf numFmtId="49" fontId="0" fillId="8" borderId="16" xfId="0" applyNumberFormat="1" applyFill="1" applyBorder="1" applyAlignment="1">
      <alignment horizontal="center" vertical="center" wrapText="1"/>
    </xf>
    <xf numFmtId="49" fontId="0" fillId="8" borderId="19" xfId="0" applyNumberFormat="1" applyFill="1" applyBorder="1" applyAlignment="1">
      <alignment horizontal="center" vertical="center"/>
    </xf>
    <xf numFmtId="0" fontId="0" fillId="8" borderId="1" xfId="0" applyFill="1" applyBorder="1" applyAlignment="1">
      <alignment vertical="top" wrapText="1"/>
    </xf>
    <xf numFmtId="49" fontId="0" fillId="8" borderId="19" xfId="0" applyNumberFormat="1" applyFill="1" applyBorder="1"/>
    <xf numFmtId="0" fontId="0" fillId="8" borderId="3" xfId="0" applyFill="1" applyBorder="1" applyAlignment="1">
      <alignment wrapText="1"/>
    </xf>
    <xf numFmtId="0" fontId="0" fillId="8" borderId="1" xfId="0" applyFill="1" applyBorder="1" applyAlignment="1">
      <alignment wrapText="1"/>
    </xf>
    <xf numFmtId="0" fontId="0" fillId="8" borderId="1" xfId="0" applyFill="1" applyBorder="1"/>
    <xf numFmtId="0" fontId="4" fillId="8" borderId="19" xfId="1" applyFill="1" applyBorder="1" applyAlignment="1">
      <alignment vertical="top" wrapText="1"/>
    </xf>
    <xf numFmtId="49" fontId="0" fillId="2" borderId="3" xfId="0" applyNumberFormat="1" applyFill="1" applyBorder="1" applyAlignment="1">
      <alignment horizontal="center" vertical="center" wrapText="1"/>
    </xf>
    <xf numFmtId="0" fontId="8" fillId="0" borderId="5" xfId="0" applyFont="1" applyBorder="1" applyAlignment="1">
      <alignment horizontal="center" vertical="center" wrapText="1"/>
    </xf>
    <xf numFmtId="49" fontId="0" fillId="0" borderId="19" xfId="0" applyNumberFormat="1" applyBorder="1" applyAlignment="1">
      <alignment horizontal="center" vertical="center" wrapText="1"/>
    </xf>
    <xf numFmtId="49" fontId="0" fillId="2" borderId="19" xfId="0" applyNumberFormat="1" applyFill="1" applyBorder="1" applyAlignment="1">
      <alignment vertical="top" wrapText="1"/>
    </xf>
    <xf numFmtId="0" fontId="0" fillId="2" borderId="9" xfId="0" applyFill="1" applyBorder="1" applyAlignment="1">
      <alignment vertical="center"/>
    </xf>
    <xf numFmtId="0" fontId="0" fillId="2" borderId="10" xfId="0" applyFill="1" applyBorder="1" applyAlignment="1">
      <alignment vertical="center"/>
    </xf>
    <xf numFmtId="0" fontId="0" fillId="2" borderId="26" xfId="0" applyFill="1" applyBorder="1" applyAlignment="1">
      <alignment vertical="center"/>
    </xf>
    <xf numFmtId="0" fontId="0" fillId="2" borderId="8" xfId="0" applyFill="1" applyBorder="1" applyAlignment="1">
      <alignment vertical="center"/>
    </xf>
    <xf numFmtId="49" fontId="0" fillId="2" borderId="8" xfId="0" applyNumberFormat="1" applyFill="1" applyBorder="1" applyAlignment="1">
      <alignment horizontal="center" vertical="center" wrapText="1"/>
    </xf>
    <xf numFmtId="0" fontId="0" fillId="0" borderId="26" xfId="0" applyBorder="1" applyAlignment="1">
      <alignment vertical="center"/>
    </xf>
    <xf numFmtId="0" fontId="0" fillId="8" borderId="8" xfId="0" applyFill="1" applyBorder="1" applyAlignment="1">
      <alignment vertical="center"/>
    </xf>
    <xf numFmtId="0" fontId="0" fillId="0" borderId="8" xfId="0" applyFill="1" applyBorder="1" applyAlignment="1">
      <alignment vertical="center"/>
    </xf>
    <xf numFmtId="0" fontId="0" fillId="2" borderId="13" xfId="0" applyFill="1" applyBorder="1" applyAlignment="1">
      <alignment vertical="center"/>
    </xf>
    <xf numFmtId="0" fontId="0" fillId="2" borderId="17" xfId="0" applyFill="1" applyBorder="1" applyAlignment="1">
      <alignment vertical="center"/>
    </xf>
    <xf numFmtId="49" fontId="0" fillId="2" borderId="9" xfId="0" applyNumberFormat="1" applyFill="1" applyBorder="1" applyAlignment="1">
      <alignment horizontal="center" vertical="center"/>
    </xf>
    <xf numFmtId="49" fontId="0" fillId="2" borderId="10" xfId="0" applyNumberFormat="1" applyFill="1" applyBorder="1" applyAlignment="1">
      <alignment horizontal="center" vertical="center"/>
    </xf>
    <xf numFmtId="0" fontId="0" fillId="2" borderId="2" xfId="0" applyFill="1" applyBorder="1"/>
    <xf numFmtId="0" fontId="0" fillId="2" borderId="5" xfId="0" applyFill="1" applyBorder="1"/>
    <xf numFmtId="0" fontId="0" fillId="2" borderId="2" xfId="0" applyFill="1" applyBorder="1" applyAlignment="1">
      <alignment wrapText="1"/>
    </xf>
    <xf numFmtId="0" fontId="0" fillId="2" borderId="5" xfId="0" applyFill="1" applyBorder="1" applyAlignment="1">
      <alignment wrapText="1"/>
    </xf>
    <xf numFmtId="0" fontId="2" fillId="0" borderId="1" xfId="0" applyFont="1" applyBorder="1" applyAlignment="1">
      <alignment horizontal="center" vertical="center" wrapText="1"/>
    </xf>
    <xf numFmtId="0" fontId="0" fillId="2" borderId="9" xfId="0" applyFill="1" applyBorder="1" applyAlignment="1">
      <alignment vertical="center"/>
    </xf>
    <xf numFmtId="0" fontId="0" fillId="2" borderId="10" xfId="0" applyFill="1" applyBorder="1" applyAlignment="1">
      <alignment vertical="center"/>
    </xf>
    <xf numFmtId="164" fontId="0" fillId="2" borderId="2" xfId="0" applyNumberFormat="1" applyFill="1" applyBorder="1" applyAlignment="1">
      <alignment vertical="center"/>
    </xf>
    <xf numFmtId="164" fontId="0" fillId="2" borderId="5" xfId="0" applyNumberFormat="1" applyFill="1" applyBorder="1" applyAlignment="1">
      <alignment vertical="center"/>
    </xf>
    <xf numFmtId="0" fontId="0" fillId="2" borderId="2" xfId="0" applyFill="1" applyBorder="1" applyAlignment="1">
      <alignment vertical="center"/>
    </xf>
    <xf numFmtId="0" fontId="0" fillId="2" borderId="5" xfId="0" applyFill="1" applyBorder="1" applyAlignment="1">
      <alignment vertical="center"/>
    </xf>
    <xf numFmtId="0" fontId="0" fillId="2" borderId="14" xfId="0" applyFill="1" applyBorder="1" applyAlignment="1">
      <alignment horizontal="center" vertical="center"/>
    </xf>
    <xf numFmtId="0" fontId="0" fillId="2" borderId="18" xfId="0" applyFill="1" applyBorder="1" applyAlignment="1">
      <alignment horizontal="center" vertical="center"/>
    </xf>
    <xf numFmtId="0" fontId="0" fillId="2" borderId="22" xfId="0" applyFill="1" applyBorder="1" applyAlignment="1">
      <alignment wrapText="1"/>
    </xf>
    <xf numFmtId="0" fontId="0" fillId="2" borderId="23" xfId="0" applyFill="1" applyBorder="1" applyAlignment="1">
      <alignment wrapText="1"/>
    </xf>
    <xf numFmtId="0" fontId="0" fillId="2" borderId="9" xfId="0" applyFill="1" applyBorder="1"/>
    <xf numFmtId="0" fontId="0" fillId="2" borderId="10" xfId="0" applyFill="1" applyBorder="1"/>
    <xf numFmtId="0" fontId="0" fillId="2" borderId="13" xfId="0" applyFill="1" applyBorder="1" applyAlignment="1">
      <alignment horizontal="center" vertical="center"/>
    </xf>
    <xf numFmtId="0" fontId="0" fillId="2" borderId="17" xfId="0" applyFill="1" applyBorder="1" applyAlignment="1">
      <alignment horizontal="center" vertical="center"/>
    </xf>
    <xf numFmtId="0" fontId="0" fillId="2" borderId="2" xfId="0" applyFill="1" applyBorder="1" applyAlignment="1">
      <alignment vertical="top" wrapText="1"/>
    </xf>
    <xf numFmtId="0" fontId="0" fillId="2" borderId="5" xfId="0" applyFill="1" applyBorder="1" applyAlignment="1">
      <alignment vertical="top" wrapText="1"/>
    </xf>
    <xf numFmtId="0" fontId="0" fillId="2" borderId="30" xfId="0" applyFill="1" applyBorder="1" applyAlignment="1">
      <alignment horizontal="center" vertical="center"/>
    </xf>
    <xf numFmtId="0" fontId="0" fillId="2" borderId="32" xfId="0" applyFill="1" applyBorder="1" applyAlignment="1">
      <alignment horizontal="center" vertical="center"/>
    </xf>
    <xf numFmtId="49" fontId="0" fillId="2" borderId="14" xfId="0" applyNumberFormat="1" applyFill="1" applyBorder="1" applyAlignment="1">
      <alignment horizontal="center" vertical="center" wrapText="1"/>
    </xf>
    <xf numFmtId="49" fontId="0" fillId="2" borderId="18" xfId="0" applyNumberFormat="1" applyFill="1" applyBorder="1" applyAlignment="1">
      <alignment horizontal="center" vertical="center" wrapText="1"/>
    </xf>
    <xf numFmtId="0" fontId="8" fillId="0" borderId="2" xfId="0" applyFont="1" applyBorder="1" applyAlignment="1">
      <alignment horizontal="center" vertical="center" wrapText="1"/>
    </xf>
    <xf numFmtId="0" fontId="8" fillId="0" borderId="5" xfId="0" applyFont="1" applyBorder="1" applyAlignment="1">
      <alignment horizontal="center" vertical="center" wrapText="1"/>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2" borderId="26" xfId="0" applyFill="1" applyBorder="1" applyAlignment="1">
      <alignment vertical="center"/>
    </xf>
    <xf numFmtId="164" fontId="0" fillId="2" borderId="27" xfId="0" applyNumberFormat="1" applyFill="1" applyBorder="1" applyAlignment="1">
      <alignment vertical="center"/>
    </xf>
    <xf numFmtId="0" fontId="0" fillId="2" borderId="27" xfId="0" applyFill="1" applyBorder="1" applyAlignment="1">
      <alignment vertical="center"/>
    </xf>
    <xf numFmtId="0" fontId="0" fillId="2" borderId="27" xfId="0" applyFill="1" applyBorder="1" applyAlignment="1">
      <alignment vertical="top" wrapText="1"/>
    </xf>
    <xf numFmtId="0" fontId="0" fillId="2" borderId="0" xfId="0" applyFill="1" applyAlignment="1">
      <alignment wrapText="1"/>
    </xf>
    <xf numFmtId="0" fontId="0" fillId="2" borderId="26" xfId="0" applyFill="1" applyBorder="1"/>
    <xf numFmtId="0" fontId="0" fillId="2" borderId="2" xfId="0" applyFill="1" applyBorder="1" applyAlignment="1">
      <alignment vertical="center" wrapText="1"/>
    </xf>
    <xf numFmtId="0" fontId="0" fillId="2" borderId="27" xfId="0" applyFill="1" applyBorder="1" applyAlignment="1">
      <alignment vertical="center" wrapText="1"/>
    </xf>
    <xf numFmtId="0" fontId="0" fillId="2" borderId="5" xfId="0" applyFill="1" applyBorder="1" applyAlignment="1">
      <alignment vertical="center" wrapText="1"/>
    </xf>
    <xf numFmtId="0" fontId="0" fillId="2" borderId="27" xfId="0" applyFill="1" applyBorder="1"/>
    <xf numFmtId="0" fontId="0" fillId="2" borderId="31" xfId="0" applyFill="1" applyBorder="1" applyAlignment="1">
      <alignment horizontal="center" vertical="center"/>
    </xf>
    <xf numFmtId="49" fontId="0" fillId="2" borderId="28" xfId="0" applyNumberFormat="1" applyFill="1" applyBorder="1" applyAlignment="1">
      <alignment horizontal="center" vertical="center" wrapText="1"/>
    </xf>
    <xf numFmtId="0" fontId="0" fillId="2" borderId="29" xfId="0" applyFill="1" applyBorder="1" applyAlignment="1">
      <alignment vertical="center"/>
    </xf>
    <xf numFmtId="49" fontId="0" fillId="2" borderId="26" xfId="0" applyNumberFormat="1" applyFill="1" applyBorder="1" applyAlignment="1">
      <alignment horizontal="center" vertical="center"/>
    </xf>
    <xf numFmtId="0" fontId="0" fillId="2" borderId="9" xfId="0" applyFill="1" applyBorder="1" applyAlignment="1">
      <alignment wrapText="1"/>
    </xf>
    <xf numFmtId="0" fontId="0" fillId="2" borderId="26" xfId="0" applyFill="1" applyBorder="1" applyAlignment="1">
      <alignment wrapText="1"/>
    </xf>
    <xf numFmtId="0" fontId="0" fillId="2" borderId="10" xfId="0" applyFill="1" applyBorder="1" applyAlignment="1">
      <alignment wrapText="1"/>
    </xf>
    <xf numFmtId="0" fontId="0" fillId="2" borderId="27" xfId="0" applyFill="1" applyBorder="1" applyAlignment="1">
      <alignment wrapText="1"/>
    </xf>
    <xf numFmtId="0" fontId="0" fillId="2" borderId="8" xfId="0" applyFill="1" applyBorder="1" applyAlignment="1">
      <alignment vertical="center"/>
    </xf>
    <xf numFmtId="49" fontId="0" fillId="2" borderId="8" xfId="0" applyNumberFormat="1" applyFill="1" applyBorder="1" applyAlignment="1">
      <alignment horizontal="center" vertical="center"/>
    </xf>
    <xf numFmtId="49" fontId="0" fillId="2" borderId="6" xfId="0" applyNumberFormat="1" applyFill="1" applyBorder="1"/>
    <xf numFmtId="49" fontId="0" fillId="2" borderId="4" xfId="0" applyNumberFormat="1" applyFill="1" applyBorder="1"/>
    <xf numFmtId="49" fontId="0" fillId="2" borderId="7" xfId="0" applyNumberFormat="1" applyFill="1" applyBorder="1"/>
    <xf numFmtId="0" fontId="0" fillId="0" borderId="7" xfId="0" applyBorder="1" applyAlignment="1">
      <alignment horizontal="center" wrapText="1"/>
    </xf>
    <xf numFmtId="0" fontId="0" fillId="0" borderId="10" xfId="0" applyBorder="1" applyAlignment="1">
      <alignment horizontal="center" wrapText="1"/>
    </xf>
    <xf numFmtId="0" fontId="0" fillId="2" borderId="24" xfId="0" applyFill="1" applyBorder="1" applyAlignment="1">
      <alignment vertical="center"/>
    </xf>
    <xf numFmtId="0" fontId="0" fillId="2" borderId="25" xfId="0" applyFill="1" applyBorder="1" applyAlignment="1">
      <alignment vertical="center"/>
    </xf>
    <xf numFmtId="0" fontId="0" fillId="2" borderId="11" xfId="0"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91E6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13" Type="http://schemas.openxmlformats.org/officeDocument/2006/relationships/customXml" Target="../customXml/item3.xml" /><Relationship Id="rId3" Type="http://schemas.openxmlformats.org/officeDocument/2006/relationships/worksheet" Target="worksheets/sheet3.xml" /><Relationship Id="rId7" Type="http://schemas.openxmlformats.org/officeDocument/2006/relationships/theme" Target="theme/theme1.xml" /><Relationship Id="rId12" Type="http://schemas.openxmlformats.org/officeDocument/2006/relationships/customXml" Target="../customXml/item2.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customXml" Target="../customXml/item1.xml" /><Relationship Id="rId5" Type="http://schemas.openxmlformats.org/officeDocument/2006/relationships/worksheet" Target="worksheets/sheet5.xml" /><Relationship Id="rId10" Type="http://schemas.openxmlformats.org/officeDocument/2006/relationships/calcChain" Target="calcChain.xml" /><Relationship Id="rId4" Type="http://schemas.openxmlformats.org/officeDocument/2006/relationships/worksheet" Target="worksheets/sheet4.xml" /><Relationship Id="rId9" Type="http://schemas.openxmlformats.org/officeDocument/2006/relationships/sharedStrings" Target="sharedStrings.xml" /></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y Holmes" refreshedDate="44902.507255671298" createdVersion="8" refreshedVersion="8" minRefreshableVersion="3" recordCount="116" xr:uid="{DA77D1E8-4509-4486-9A5D-D4C3E90F3DE9}">
  <cacheSource type="worksheet">
    <worksheetSource ref="C3:AE119" sheet="Rescue Details "/>
  </cacheSource>
  <cacheFields count="28">
    <cacheField name="Date" numFmtId="164">
      <sharedItems containsDate="1" containsBlank="1" containsMixedTypes="1" minDate="2019-03-20T00:00:00" maxDate="2022-11-27T00:00:00"/>
    </cacheField>
    <cacheField name="Month" numFmtId="0">
      <sharedItems containsBlank="1"/>
    </cacheField>
    <cacheField name="Number of people assisted" numFmtId="0">
      <sharedItems containsString="0" containsBlank="1" containsNumber="1" containsInteger="1" minValue="1" maxValue="5" count="6">
        <n v="1"/>
        <n v="2"/>
        <m/>
        <n v="5"/>
        <n v="3"/>
        <n v="4"/>
      </sharedItems>
    </cacheField>
    <cacheField name="Adult" numFmtId="0">
      <sharedItems containsString="0" containsBlank="1" containsNumber="1" containsInteger="1" minValue="1" maxValue="5"/>
    </cacheField>
    <cacheField name="Child" numFmtId="0">
      <sharedItems containsString="0" containsBlank="1" containsNumber="1" containsInteger="1" minValue="1" maxValue="3"/>
    </cacheField>
    <cacheField name="Female" numFmtId="0">
      <sharedItems containsString="0" containsBlank="1" containsNumber="1" containsInteger="1" minValue="1" maxValue="2"/>
    </cacheField>
    <cacheField name="Male" numFmtId="0">
      <sharedItems containsString="0" containsBlank="1" containsNumber="1" containsInteger="1" minValue="1" maxValue="5"/>
    </cacheField>
    <cacheField name="Number of Victims who needed PRB" numFmtId="0">
      <sharedItems containsString="0" containsBlank="1" containsNumber="1" containsInteger="1" minValue="0" maxValue="3"/>
    </cacheField>
    <cacheField name="Number of rescuers who needed PRB" numFmtId="0">
      <sharedItems containsString="0" containsBlank="1" containsNumber="1" containsInteger="1" minValue="1" maxValue="5"/>
    </cacheField>
    <cacheField name="# of  Persons in trouble -  Pink buoy deployed but not used " numFmtId="0">
      <sharedItems containsString="0" containsBlank="1" containsNumber="1" containsInteger="1" minValue="1" maxValue="4"/>
    </cacheField>
    <cacheField name="Max number of persons floated" numFmtId="0">
      <sharedItems containsString="0" containsBlank="1" containsNumber="1" containsInteger="1" minValue="1" maxValue="3"/>
    </cacheField>
    <cacheField name="PRB location number" numFmtId="0">
      <sharedItems containsBlank="1"/>
    </cacheField>
    <cacheField name="Place" numFmtId="0">
      <sharedItems containsBlank="1"/>
    </cacheField>
    <cacheField name="Sponsor" numFmtId="0">
      <sharedItems containsBlank="1"/>
    </cacheField>
    <cacheField name="Rescue " numFmtId="0">
      <sharedItems containsBlank="1" longText="1"/>
    </cacheField>
    <cacheField name="Location/ Cause of Drowning" numFmtId="0">
      <sharedItems containsBlank="1" count="19">
        <s v="Rip Current"/>
        <s v="Unknown"/>
        <m/>
        <s v="Fell into water"/>
        <s v="Capsized boat"/>
        <s v="Difficulty Swimming "/>
        <s v="Kite Surfer"/>
        <s v="Alcohol "/>
        <s v="Jet-skier in difficulty in surf"/>
        <s v="Swept off rocks"/>
        <s v="Attempted rescue, rescuer needed assistance"/>
        <s v="Rough seas"/>
        <s v="Overturned paddle ski"/>
        <s v="Swept off jetski by wave"/>
        <s v="Hypothermia"/>
        <s v="Fell into the water &amp; swept out"/>
        <s v="washed off rocks"/>
        <s v="Washed off pier"/>
        <s v="Sea kayak capsized"/>
      </sharedItems>
    </cacheField>
    <cacheField name="Additional " numFmtId="0">
      <sharedItems containsBlank="1" longText="1"/>
    </cacheField>
    <cacheField name="Link " numFmtId="0">
      <sharedItems containsBlank="1" longText="1"/>
    </cacheField>
    <cacheField name="Rescuer Details" numFmtId="0">
      <sharedItems containsBlank="1"/>
    </cacheField>
    <cacheField name="Name of Rescuer with NSRI/Lifeguarding experience" numFmtId="0">
      <sharedItems containsBlank="1"/>
    </cacheField>
    <cacheField name="Capacity" numFmtId="0">
      <sharedItems containsBlank="1"/>
    </cacheField>
    <cacheField name="Rescued details" numFmtId="0">
      <sharedItems containsBlank="1" longText="1"/>
    </cacheField>
    <cacheField name="Black" numFmtId="0">
      <sharedItems containsBlank="1" containsMixedTypes="1" containsNumber="1" containsInteger="1" minValue="1" maxValue="2"/>
    </cacheField>
    <cacheField name="White" numFmtId="0">
      <sharedItems containsString="0" containsBlank="1" containsNumber="1" containsInteger="1" minValue="1" maxValue="3"/>
    </cacheField>
    <cacheField name="Coloured" numFmtId="0">
      <sharedItems containsString="0" containsBlank="1" containsNumber="1" containsInteger="1" minValue="1" maxValue="3"/>
    </cacheField>
    <cacheField name="Indian" numFmtId="0">
      <sharedItems containsString="0" containsBlank="1" containsNumber="1" containsInteger="1" minValue="1" maxValue="1"/>
    </cacheField>
    <cacheField name="Foreign" numFmtId="0">
      <sharedItems containsString="0" containsBlank="1" containsNumber="1" containsInteger="1" minValue="1" maxValue="2"/>
    </cacheField>
    <cacheField name="Unknown"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28.12.17"/>
    <s v="Dec"/>
    <x v="0"/>
    <m/>
    <n v="1"/>
    <m/>
    <n v="1"/>
    <n v="1"/>
    <m/>
    <m/>
    <m/>
    <s v="23-11"/>
    <s v="St 23 - Wilderness "/>
    <m/>
    <s v="A NSRI Pink Rescue Flotation Buoy at a Wilderness beach was used by a brave bystander to save the life of a teenager today. At 12h05, Thursday, 28th December, NSRI Wilderness duty crew were activated following eye-witness reports of a drowning in progress in the sea in front of the Wilderness Hotel. An NSRI sea rescue craft was in the process of being launched and lifeguards were also activated by NSRI to respond directly to the scene using their quad bike – approximately 3 kilometers from their station. When lifeguards arrived on the scene, they confirmed that a 16-year old was successfully rescued from the water by a member of the public who had used an NSRI Pink Rescue Flotation Buoy that is stationed at the foot of the stairs to the beach. Lifeguards waded into the surf to assist the bystander with the casualty that he had just rescued to get out of the water the last few meters. The teenager was not injured.WC Government Health EMS and George Fire and Rescue Services responded and ER24 were also activated by NSRI to respond. WC Government Health EMS paramedics medically checked on the teenager who was released after being declared medically fit by the EMS paramedics and he required no further assistance. NSRI spoke to and commended the bystander rescuer, Mr. Johan Lamprecht, from Strand, Cape Town, who had noticed the teenager in trouble in the surf and he had grabbed the NSRI pink rescue flotation buoy and using the information on the board his family members raised the alarm while he jumped into the surf with the rescue buoy. He was able to reach the teenager and get him safely to the beach as lifeguards were arriving, followed by NSRI and by the emergency services. In eye-witness Claudine’s own words: “The Pink Buoy was a life saver, it definitely helped to save a life”. NSRI commend Mr. Lamprecht and his family members for their quick actions in grabbing the Buoy, and the family members who used the information on the NSRI board to raise the alarm. Multiple eye-witnesses had also called NSRI Wilderness to raise the alarm and we wish to take this opportunity to thank the callers for their concern and quick actions. As part of the NSRI’s National Drowning Prevention Drive, NSRI and Lifesaving lifeguards enjoy a close working relationship and the Wilderness lifeguards were able to get to the scene quickly on their quad bike from the Lifeguard Protected Beach which is 2.8 kilometers from the incident. NSRI commend this efficient close working relationship and the quick response by the Wilderness lifeguards."/>
    <x v="0"/>
    <m/>
    <s v="http://mailchi.mp/searescue/sea-rescue-wilderness-5mpbxiq3wc?e=29152ef968"/>
    <s v="Johan Lambrecht, 46"/>
    <s v="Johan Lambrecht"/>
    <s v="Ex Lifeguard"/>
    <s v="Kavish Narshi (16)"/>
    <m/>
    <m/>
    <m/>
    <n v="1"/>
    <m/>
    <m/>
  </r>
  <r>
    <s v="5.1.18"/>
    <s v="Jan"/>
    <x v="0"/>
    <m/>
    <n v="1"/>
    <n v="1"/>
    <m/>
    <n v="1"/>
    <m/>
    <m/>
    <m/>
    <s v="37-LP6"/>
    <s v="Jefferies Bay - The Point "/>
    <m/>
    <s v="Young girl rescued "/>
    <x v="0"/>
    <s v="http://nsri.wpengine.netdna-cdn.com/wp-content/uploads/2018/01/Rieghard.mp3.mp3 "/>
    <s v="http://www.nsri.org.za/2018/01/torpedo-buoy-used-to-assist-young-girl-at-the-point-beach/"/>
    <s v="Ask Reighard - st 37"/>
    <m/>
    <m/>
    <m/>
    <m/>
    <m/>
    <m/>
    <m/>
    <m/>
    <n v="1"/>
  </r>
  <r>
    <s v="7. 1. 18"/>
    <s v="Jan"/>
    <x v="1"/>
    <m/>
    <n v="2"/>
    <m/>
    <m/>
    <n v="2"/>
    <m/>
    <m/>
    <m/>
    <s v="11-PA4"/>
    <s v="Port Alfred, West Beach  "/>
    <m/>
    <s v="NSRI have been informed that a Pink Rescue Floatation buoy has been used by a bystander to rescue 2 children from drowning at West Beach, Port Alfred.Details are scarce but eye-witnesses have confirmed that an adult man grabbed the buoy off the pole at West Beach and used the buoy to successfully rescue 2 children. NSRI Port Alfred were activated but eye-witnesses then confirmed that no further assistance was required and no one was injured in a non-fatal drowning accident.  The buoy was returned to its post. NSRI are hoping more details come to light regarding this incident as this will be the second known successful rescue since the launch of this drowning prevention campaign.  If you would like to share information you can call 021 434 4011 during office hours or email us on info@searescue.org.za"/>
    <x v="0"/>
    <m/>
    <m/>
    <m/>
    <m/>
    <m/>
    <m/>
    <m/>
    <m/>
    <m/>
    <m/>
    <m/>
    <n v="2"/>
  </r>
  <r>
    <s v="14.1.18"/>
    <s v="Jan"/>
    <x v="2"/>
    <m/>
    <m/>
    <m/>
    <m/>
    <m/>
    <m/>
    <n v="1"/>
    <m/>
    <s v="n/a"/>
    <s v="st 11 - Port Alfred "/>
    <m/>
    <s v="Buoy taken to the water to rescue a man caught in the surf, but by that time another bystander had already swum in and resuced the man in need. "/>
    <x v="1"/>
    <s v="Witnesses: Pauline and Alex (took the buoy to the surf): pwee100@yahoo.com"/>
    <m/>
    <m/>
    <m/>
    <m/>
    <m/>
    <m/>
    <m/>
    <m/>
    <m/>
    <m/>
    <m/>
  </r>
  <r>
    <s v="15.1.18"/>
    <s v="Jan"/>
    <x v="0"/>
    <n v="1"/>
    <m/>
    <m/>
    <n v="1"/>
    <n v="1"/>
    <m/>
    <m/>
    <m/>
    <s v="18-?"/>
    <s v="Melkbosstrand"/>
    <m/>
    <s v="Sean Thompson via Facebook: I am so glad that I was around to witness the sunset last night - The beach was quiet and I was in the water at tube wave shooting. A father, his daughter and son were surfing in the shore break in front of me. The dad moved outside of me and was trying to catch a wave which I doubted would happen - he never had fins on and the waves were feathering on the outside and reforming for the shore break close in to the beach. To cut a long story short I saw that he was potentially getting himself into an uncomfortable situation so shadowed him from closer in as he drifted down the beach. It wasn't long before the rip got him and he tried in vain to paddle into waves. After repeatedly shouting to him if he was okay he confirmed that he was not in control. I got out the water and ran up the beach to fetch one of the new pink NSRI flotation devices from the pole and asked some one to call the NSRI - I ran back down the beach , asked his daughter, and son to sit on the beach and keep my camera and housing so that I could fetch their dad. Another chap (the one I asked to call the NSRI) with fins and a handsurfing board came down to help me in the fading light. We managed to get him out and back to the beach just as the NSRI arrived. Their response time was really good Lesson to be learnt: Look after those pink devices on the poles- it might be you who is in need of it one day ( I saw a clip where some young guys stole one in J Bay). Be aware of the rips - they are unpredictable and take you so quickly ( been there done that). Keep an eye out for other water users - Make sure you have observed the water before just going out - as benign as Melkbos beach seems- those rips can get heavy quickly.  Don't venture out of your comfort zone.  If you get into trouble try and wave to people to signal as such ( This chap didn't). Dont fight the rip - we panic and forget this but there is an exit point at a rip - I was trying to tell him to paddle sideways , instead he kept trying to paddle straight back into it - I also observed two young girls, maybe 4 years old playing in knee deep water earlier in the day - there was quite a push and the one girl was knocked off her feet and washed up the sand. The mother/ parents were sitting way up on the grass bank chatting. These incidents happen so quickly - caution is the watch word. As I walked back up the beach before taking this image , I watched as the emotional kids went to their dad as he left the water - I am so glad it was emotion of relief..not other."/>
    <x v="0"/>
    <s v="Further details in the Station Report, names were not captured. "/>
    <s v="https://www.facebook.com/groups/melkbosstranders/permalink/10155961641967296/"/>
    <s v="Sean Thompson"/>
    <m/>
    <m/>
    <s v="A 52 year old male, from Paarl but who now lives in Sunningdale"/>
    <m/>
    <m/>
    <m/>
    <m/>
    <m/>
    <n v="1"/>
  </r>
  <r>
    <s v="14,2,18"/>
    <s v="Feb"/>
    <x v="1"/>
    <n v="2"/>
    <m/>
    <m/>
    <n v="2"/>
    <n v="2"/>
    <m/>
    <m/>
    <m/>
    <s v="23-18"/>
    <s v="Heroldsbaai"/>
    <m/>
    <s v="Michael Vonk, NSRI Wilderness duty controller, said:  At 12h30, Wednesday, 14th February, NSRI Wilderness duty crew were activated after we received a call on our NSRI emergency phone from bystanders reporting a drowning in progress at Herolds Bay. 3 men were reportedly being swept out to sea in rip currents at Herolds Bay (on the Eastern side along the rocks).  Two of the men had reportedly gone after the 3rd man, who was originally caught in rip currents, to try to assist him but then they were all caught in rip currents. The caller who raised the alarm, Jessica Barnard, from George, confirmed that her husband, Seth Barnard (32), and her father in-law, Abraham Vos (58), had both gone into the surf to swim out to try assist the three men. Mr Barnard had run up the beach to grab the NSRI pink rescue flotation buoy (that is positioned at the entrance to beach) and to also fetch their two body boards. He and Mr Vos entered the water with the NSRI pink rescue flotation buoy and the 2 body boards. NSRI Wilderness rescue crew were responding directly to the scene while additional NSRI crew members were preparing the sea rescue craft Clement Gold Rescuer and our NSRI rescue vehicle to tow the sea rescue craft to the scene. Mr Barnard and Mr Vos were able to reach two of the casualties who had been pulled out into deep surf towards the end of the Bay.  The 3rd casualty had been separated from the other 2 men and he had managed to swim back to shore unassisted. The 2 good Samaritans, Mr Vos and Mr Barnard, on reaching the 2 casualties they were able to calm both of the casualties and then they encouraged and assisted the 2 casualties to swim back safely to shore using the pink rescue buoy and the 2 body boards as flotation aids._x000a_The 2 casualties, men, aged 30 and 34, both from Johannesburg, were not injured and they required no medical assistance.  The 3rd man was also not injured. Our responding NSRI crew were stood down after it was confirmed that all swimmers and the casualties were safe. Mr Barnard and Mr Vos are both acknowledged for their brave action today, for going to the assistance of the casualties, using the NSRI pink rescue flotation buoy and the 2 body boards, and for having the presence of mind to take all of the additional flotation aids with them, and assisting to prevent the two men from drowning. The caller, Mrs Jessica Barnard, is commended for immediately calling the telephone number displayed on the sign of the NSRI pink emergency floatation buoy and calling NSRI Wilderness Station 23 directly to raise the alarm."/>
    <x v="0"/>
    <m/>
    <m/>
    <s v="Seth Barnard (32), and her father in-law, Abraham Vos (58) - ask Mike from Wilderness for contact details "/>
    <m/>
    <m/>
    <s v="2 casualties, males, aged 30 and 34, both from Johannesburg, "/>
    <m/>
    <m/>
    <m/>
    <m/>
    <m/>
    <n v="2"/>
  </r>
  <r>
    <s v="21,1,18"/>
    <s v="Jan"/>
    <x v="1"/>
    <n v="2"/>
    <m/>
    <m/>
    <n v="2"/>
    <m/>
    <n v="2"/>
    <m/>
    <m/>
    <s v="23-14"/>
    <s v="Lietjiesklip"/>
    <m/>
    <s v="2 men entered the surf with the pink buoy in order to try and save a man who was being swept out by a rip current. They were swept past the man they were attempting to rescue. NSRI rescue swimmer arrived on the scene (wife phoned NSRI) and helped the 3 men out of the water. One of the by standers who had gone in to help the man originally said that he was very glad he had the pink buoy with him as he was not as fit as he had thought, and would have been in serious difficulty without the floatation device. _x000a_Mike Vonk, NSRI Wilderness duty controller, said: NSRI Wilderness were called at 11h38, Sunday, 21st January, by a wife whose husband was being pulled out to sea in rip currents at Lientjies Klip beach in Wilderness. NSRI Wilderness crew had just finished a routine training exercise when the call was received. Rescue Swimmer, Andrew Burrell, and crew member, Lucia Pinto, responded by quad bike from the sea rescue station to the scene – 2km West of the sea rescue station. 2 male members of public had already entered water with a pink rescue floatation buoy to attempt to assist the man. On arrival on the scene the NSRI rescue swimmer launched into the surf and reached the casualty near the back line and assisted the casualty back to shore. Rescue swimmer Andrew then swam back out to sea through the surf and assisted the 2 members of public (who had entered water with the pink rescue floatation buoy) to get back to shore. The NSRI Wilderness duty crew preparing the sea rescue craft Clemen Gold Rescuer were launching when it was confirmed that the casualty swimmers were out water. WC Government Health EMS and George Fire and Rescue Services responded. The casualty, a male, 65, from Cape Town was treated for non-fatal drowning symptoms and assessed on the scene by Fire Department medics and then ER24 paramedics. He was taken to hospital by ER24 ambulance in a stable condition for further assessment and treatment. Eden 911 ambulance services also responded. NSRI commend the response from public – multiple call received from eye-witnesses."/>
    <x v="0"/>
    <s v="The man who maintained the Pink Buoy said afterwards that he was extrememly grateful that he had ehas his fitness levels were not what he had thought, and he was struggling in the currents."/>
    <m/>
    <s v="caller was a wife whose husband was being pulled out to sea in rip currents. 2 male rescuers  "/>
    <m/>
    <m/>
    <s v="The casualty, a male, 65, from Cape Town "/>
    <m/>
    <m/>
    <m/>
    <m/>
    <m/>
    <n v="2"/>
  </r>
  <r>
    <s v="29.1.18"/>
    <s v="Jan"/>
    <x v="2"/>
    <m/>
    <m/>
    <m/>
    <m/>
    <m/>
    <m/>
    <n v="1"/>
    <m/>
    <m/>
    <s v="Sedgefield"/>
    <m/>
    <s v="29 year old man had a non-fatal drowning experience, 2 off duty lifeguards brought the man to the shore where NSRI crewmen met them. The buoy was taken to the water's edge by a bystander, but was not used as the lifegaurds had brought the man to the shore by that point. "/>
    <x v="2"/>
    <m/>
    <m/>
    <m/>
    <m/>
    <m/>
    <m/>
    <m/>
    <m/>
    <m/>
    <m/>
    <m/>
    <m/>
  </r>
  <r>
    <s v="22.2.18"/>
    <s v="Feb"/>
    <x v="0"/>
    <n v="1"/>
    <m/>
    <m/>
    <n v="1"/>
    <n v="1"/>
    <m/>
    <m/>
    <m/>
    <s v="10-01"/>
    <s v="Kalk Bay"/>
    <m/>
    <s v="At 11h50, Thursday, 22nd February, NSRI Simon’s Town were alerted to a person fallen off the Pier (the harbour wall) at Kalk Bay Harbour. NSRI rescue swimmers, CMR (Cape Medical Response), Cape Town Fire and Rescue Services and WC Government Health EMS were activated. While responding to the scene it was confirmed that a man had been rescued from the water and NSRI stood down while CMR, EMS and CoCT Fire and Rescue Services continued to respond. On arrival on the scene a 68 year old man was found on the harbour wall and being attended to by 3 young men and CMR, EMS and Fire paramedics treated the man for non-fatal drowning symptoms and he has been transported to hospital by EMS ambulance in a stable condition where he is expected to fully recover.NSRI have commended Duwayne Paulse, 23, and Nashwell Pietersen, 29, both from Lavendar Hill, and Abdullah Davids, 28, from Ocean View.These three young men work at the Kalk Bay fish market and Duwayne was alerted by friends that a man had fallen off the harbour wall into the harbour. Duwayne grabbed the NSRI Pink Rescue Flotation Buoy that was recently installed at Kalk Bay Harbour and he and Nashwell and Abdullah ran to the end of the Pier, by the Harbour Light, where they found the man in the water. They threw the buoy to the man and he grabbed the buoy while they, using the rope attached to the buoy, pulled the buoy with the holding onto the buoy around to where they were able to recover the man from the water. They placed the man in the recovery position to prevent him from aspirating water and they remained with the man until emergency services arrived to take over. They then replaced the buoy back on its pole. Duwayne rescued a teenager a year ago at the same place."/>
    <x v="3"/>
    <m/>
    <m/>
    <s v="Duwayne Paulse, 23, and Nashwell Pietersen, 29, both from Lavendar Hill, and Abdullah Davids, 28, from Ocean View"/>
    <m/>
    <m/>
    <s v="68 year old man "/>
    <m/>
    <m/>
    <m/>
    <m/>
    <m/>
    <n v="1"/>
  </r>
  <r>
    <s v="15,3,18"/>
    <s v="March"/>
    <x v="1"/>
    <n v="2"/>
    <m/>
    <m/>
    <m/>
    <n v="2"/>
    <m/>
    <m/>
    <m/>
    <m/>
    <s v="Cape Vidal "/>
    <m/>
    <s v="Boat flipped during a launch, buoy was used to resuce passengers. There were no casualties. (there were actually 2 people in the boat who were rescued) "/>
    <x v="4"/>
    <s v="Carl Myhill &lt;carl@isimangaliso.com for more information. "/>
    <m/>
    <m/>
    <m/>
    <m/>
    <m/>
    <m/>
    <m/>
    <m/>
    <m/>
    <m/>
    <n v="2"/>
  </r>
  <r>
    <s v="March"/>
    <s v="March"/>
    <x v="0"/>
    <n v="1"/>
    <m/>
    <m/>
    <n v="1"/>
    <n v="1"/>
    <m/>
    <m/>
    <m/>
    <m/>
    <s v="Kleinkranz - Wilderness"/>
    <m/>
    <s v="Man and woman got into rip and were seen by family of Felicia Petersen 083 307 7052. Her 6 yr old grandson reminded them of the Pink Rescue buoy that they had seen when they were talking about what to do. Her son (Boys father) took the Pink buoy and ran down to the beach. The woman had got out by then and he threw the buoy to the man who was now close to the shore."/>
    <x v="0"/>
    <m/>
    <m/>
    <m/>
    <m/>
    <m/>
    <m/>
    <m/>
    <m/>
    <m/>
    <m/>
    <m/>
    <n v="1"/>
  </r>
  <r>
    <s v="27,3,18"/>
    <s v="March"/>
    <x v="2"/>
    <m/>
    <m/>
    <m/>
    <m/>
    <m/>
    <m/>
    <n v="1"/>
    <m/>
    <m/>
    <s v="Sea Point "/>
    <m/>
    <s v="Buoy taken out by sea rescue swimmer - boats arrived before she got to the victim, but had they not arrived the buoy would have reached her and been necessary. "/>
    <x v="2"/>
    <m/>
    <m/>
    <m/>
    <m/>
    <m/>
    <m/>
    <m/>
    <m/>
    <m/>
    <m/>
    <m/>
    <m/>
  </r>
  <r>
    <s v="3,6,18"/>
    <s v="June"/>
    <x v="0"/>
    <n v="1"/>
    <m/>
    <m/>
    <n v="1"/>
    <n v="1"/>
    <m/>
    <m/>
    <m/>
    <s v="Cape _x000a_Vidal"/>
    <s v="Cape Vidal "/>
    <m/>
    <s v="The victim was a vising professor for the USA on a study tour in SA, one of his students, along with another lady on the beach, saw him in difficulty and swam out with the &quot;PINK RESCUE&quot; and managed to provide assistance until further help could arrive. Thanks to Arne Joost and team from Advantage Charters who helped."/>
    <x v="5"/>
    <s v="2nd Cape Vidal Rescue "/>
    <s v="Facebook - NSRI "/>
    <s v="American student"/>
    <m/>
    <m/>
    <s v="American Professor "/>
    <m/>
    <m/>
    <m/>
    <m/>
    <m/>
    <n v="1"/>
  </r>
  <r>
    <s v="28,7,18"/>
    <s v="July"/>
    <x v="0"/>
    <n v="1"/>
    <m/>
    <m/>
    <n v="1"/>
    <n v="1"/>
    <m/>
    <m/>
    <m/>
    <s v="23-01 ?"/>
    <s v="Groenvlei beach, Sedgefield"/>
    <m/>
    <s v="49 year old man from George  had been kite boarding with three friends when he dropped his kite into the water and was unable to launch it again. He could not get back to the beach because of a strong rip current. Two of his friends noticed that the 49 year old man was no longer with them and turned around from their intended trip to Myoli beach to find him. The casualty was wearing an impact vest which helped him stay afloat until his friend could assist him out of the current and back to the beach. At the same time a bystander and one of the kite boarders entered the water with one of Sea Rescue’s Pink Rescue Buoys to help."/>
    <x v="6"/>
    <s v="board used 23-1"/>
    <s v="Station Report "/>
    <m/>
    <m/>
    <m/>
    <m/>
    <m/>
    <m/>
    <m/>
    <m/>
    <m/>
    <n v="1"/>
  </r>
  <r>
    <s v="5,10,18"/>
    <s v="Oct"/>
    <x v="1"/>
    <n v="1"/>
    <n v="1"/>
    <n v="1"/>
    <n v="1"/>
    <n v="1"/>
    <n v="1"/>
    <m/>
    <n v="2"/>
    <s v="23-?"/>
    <s v="Wilderness Beach"/>
    <m/>
    <s v="Jaden Delport, 16, and his dad Henrico, 51, from Centurion, are on holiday with family in Wilderness.  They were at the beach on Friday afternoon when Jaden noticed someone being swept out to sea by a rip current.  Jaden immediately responded by rushing into surf and swimming towards a teenage girl who was being pulled out to sea by rip currents while she had been swimming in the surf._x000a_His dad, concerned for the safety of both his son and the girl, grabbed an NSRI Pink Rescue Buoy, which is positioned at the entrance of the beach, and he ran into the water after the two of them._x000a_By that stage Jaden had reached the casualty who had been pulled out some distance half way towards the backline.  Jaden found her to be exhausted from fighting against the current and she was struggling to swim and struggling to stay afloat.  He tried pulling her back towards the shore but the rip current that they were in was too strong and he couldn’t swim against it.  He then tried to just push her towards the beach in the breaking surf. Henrico  arrived and passed her the Pink Rescue Buoy and, holding onto the strap, he helped to pull her towards the shore.  They reached a sand bank and once on the sandbank the breaking surf, breaking over the sandbank, pushed them onto the beach. The girl was exhausted and reunited with her family.  After onlookers gathered she was whisked away and she left the beach with her family. NSRI have not been able to get the details of the girl but interviewed eye-witnesses, Jaden and Henrico."/>
    <x v="0"/>
    <s v="While the son did not grab the pink buoy to begin with, by the sounds of the story, he would have been in trouble without the additional floatation as the currents were incredibly strong and it was a struggle to bring the girl in. "/>
    <s v="Station Report "/>
    <s v="Jaden Delport, 16, and his dad Henrico, 51, from Centurion"/>
    <m/>
    <m/>
    <s v="teenage girl "/>
    <m/>
    <n v="2"/>
    <m/>
    <m/>
    <m/>
    <m/>
  </r>
  <r>
    <s v="7,10,18"/>
    <s v="Oct"/>
    <x v="0"/>
    <n v="1"/>
    <m/>
    <m/>
    <n v="1"/>
    <n v="1"/>
    <m/>
    <m/>
    <m/>
    <s v="21-07"/>
    <s v="St Francis, Grannies Pool "/>
    <m/>
    <s v="Garth Shamley, NSRI St Francis Bay duty coxswain, said: At 12h30, Sunday, 07th October, NSRI St Francis Bay duty crew were activated following eye-witness reports of 2 men being swept out to sea at Grannies Pool, St Francis Bay. A local surfer, who had grabbed an NSRI Pink Rescue Buoy at the beach, was reported to be swimming out to try to assist the 2 men. The sea rescue craft Spirit of St Francis II was launched and NSRI rescue swimmers, the SA Police Services and Private Care ambulance services responded. On arrival on the scene the local surfer, known to NSRI only as AJ, had managed to get one of the men safely to shore with the use of the Pink Rescue Buoy but the second male casualty remained missing in the surf. During a search the second casualty was located and recovered from the surf by 2 local surfers (friends of AJ) and by NSRI rescue swimmers. He was brought onto the beach where NSRI medics and an NSRI doctor performed CPR (Cardio Pulmonary Resuscitation) efforts but sadly after all CPR efforts were exhausted he has been declared deceased.The rescued man has been transported to hospital by Private Care ambulance in a stable condition for treatment for non-fatal drowning symptoms. The body of the deceased male has been taken into the care of the Forensic Pathology Services and Police have opened an inquest docket. Condolences are conveyed to the family and friends of the deceased man. NSRI commend the effort of the surfer AJ who went to their aid and was able to use the Pink Rescue Buoy to successfully rescue one of the men."/>
    <x v="0"/>
    <s v="The other man was found in the surf a short while later, CPR was unsuccessful. "/>
    <s v="Station Report "/>
    <s v="surfer AJ - ask Garth Shamley from St Francis "/>
    <m/>
    <m/>
    <m/>
    <m/>
    <m/>
    <m/>
    <m/>
    <m/>
    <n v="1"/>
  </r>
  <r>
    <s v="16,10,18"/>
    <s v="Oct"/>
    <x v="2"/>
    <m/>
    <m/>
    <m/>
    <m/>
    <m/>
    <m/>
    <n v="1"/>
    <m/>
    <m/>
    <s v="Jefferies Bay - Magna Tubes"/>
    <m/>
    <s v="30 year old man caught in a rip current (Magna Tubes), bystander tried to call from the beach to tell him what to do, when they didn’t work, bystander grabbed the pink rescue buoy and made towards the water. As he approached the man, he realised the victim was much bigger than him, and opted to go in with him surf board instead. "/>
    <x v="2"/>
    <m/>
    <m/>
    <m/>
    <m/>
    <m/>
    <m/>
    <m/>
    <m/>
    <m/>
    <m/>
    <m/>
    <m/>
  </r>
  <r>
    <s v="24,10,18"/>
    <s v="Oct"/>
    <x v="0"/>
    <n v="1"/>
    <m/>
    <m/>
    <n v="1"/>
    <n v="1"/>
    <m/>
    <m/>
    <m/>
    <s v="32-SR1"/>
    <s v="Silver Beach - Port Edward"/>
    <m/>
    <s v="19 year old male had been in difficulty in the surf when a bystander, believed to be aged in his 20's, went into the surf to try to assist but he got into difficulty himself. Seeing this, another bystander (Amos) grabbed the Pink Buoy and went into the surf to rescue the original 19 year old male.Emergency services arrived, and rescued the 20 year old as they could see the Pink Buoy had reached the other victim. By the time that the NSRI had the 20 year old on the beach and could head back for the 19 year old, both men had reached the beach. "/>
    <x v="5"/>
    <s v="Amos Dlezi is a car guard/attendent who also helps out at the local boat club from time to time, was commended for his effort in saving the life of the teenager."/>
    <s v="Station Report - 32"/>
    <m/>
    <m/>
    <m/>
    <m/>
    <m/>
    <m/>
    <m/>
    <m/>
    <m/>
    <n v="1"/>
  </r>
  <r>
    <s v="19,11,18"/>
    <s v="Nov"/>
    <x v="2"/>
    <m/>
    <m/>
    <m/>
    <m/>
    <m/>
    <m/>
    <m/>
    <m/>
    <m/>
    <s v="Kleinmond Lagoon"/>
    <m/>
    <s v="Schalk Boonzaaier, NSRI Kleinmond station commander, said: At 16h15, Monday, 19th November, NSRI Kleinmond duty crew were activated following reports of a drowning at Kleinmond Lagoon. NSRI rescue swimmers, Overberg Fire and Rescue Services, WC Government Health EMS, EMR ambulance service and the SA Police Services responded. On arrival on the scene a 16 year old male had been rescued from the Lagoon by a bystander. Paramedics commenced CPR (Cardio Pulmonary Resuscitation) efforts but sadly after all efforts to resuscitate the teenager were exhausted he was declared deceased. It appears that teenagers were swimming in the lagoon when the 16 year old got into difficulty. His friends threw a Pink Rescue Buoy to the teenager but he was not able to hold on and he succumbed to the elements. A bystander swam to the teenager and was able to get him to shore where extensive CPR efforts were conducted, sadly without success. The body of the teenager has been taken into the care of the Forensic Pathology Services and Police have opened an inquest docket. Thoughts are with the family. The bystander is commended for rescuing the teenager from the water."/>
    <x v="2"/>
    <m/>
    <s v="Station report - 42"/>
    <m/>
    <m/>
    <m/>
    <m/>
    <m/>
    <m/>
    <m/>
    <m/>
    <m/>
    <m/>
  </r>
  <r>
    <s v="29,11,18"/>
    <s v="Nov"/>
    <x v="2"/>
    <m/>
    <m/>
    <m/>
    <m/>
    <m/>
    <m/>
    <n v="1"/>
    <m/>
    <m/>
    <s v="Swartviel Lagoon, Sedgefield"/>
    <m/>
    <s v="Member of the public took out a PRB to assist a child being swept out to sea, he ended up not needing it, but it was good to have as a saftey precaution. "/>
    <x v="2"/>
    <m/>
    <s v="Reported by Garth from Wilderness "/>
    <m/>
    <m/>
    <m/>
    <m/>
    <m/>
    <m/>
    <m/>
    <m/>
    <m/>
    <m/>
  </r>
  <r>
    <s v="4,12,18"/>
    <s v="Nov"/>
    <x v="0"/>
    <m/>
    <n v="1"/>
    <m/>
    <n v="1"/>
    <n v="1"/>
    <m/>
    <m/>
    <m/>
    <s v="23-?"/>
    <s v="Wilderness, river mouth"/>
    <m/>
    <s v="Two females were at the mouth for a swim when they spotted a crowd of children swimming unsupervised. At 13.30 they heard children crying for help and rushed to help. The one female went into the water and managed to bring the child to safety on the other side of the mouth. The other female called for help. With the aid of passing canoes they managed to get the first child to the waiting paramedics. Another child was stuck on the other side of the mouth, and the females used the PRB to swim him back to safety. "/>
    <x v="0"/>
    <m/>
    <s v="SMS from Andrew "/>
    <m/>
    <m/>
    <m/>
    <m/>
    <m/>
    <m/>
    <m/>
    <m/>
    <m/>
    <n v="1"/>
  </r>
  <r>
    <s v="15,12,18"/>
    <s v="Dec"/>
    <x v="1"/>
    <n v="2"/>
    <m/>
    <m/>
    <n v="2"/>
    <n v="1"/>
    <n v="1"/>
    <m/>
    <n v="2"/>
    <s v="Dappat"/>
    <s v="Caves, Dapatt se Gat"/>
    <m/>
    <s v="Djebbe Hiscock pulled a swimmer from the water at Koelbay yesterday close to the caves. Was very close to drowning. He spent about 45 minutes on the beach with him before the ambulance arrived. Swimmer is recovering in hospital. I just want to mention that Djebbe said if it was not for the pink torpedo bouys you guys(NSRI) arranged on the beaches he would have lost the swimmer and endangered his own life. Conditions were big and messy and that bouy made all the difference."/>
    <x v="0"/>
    <m/>
    <s v="WhatsApp to Andrew from Brendan Hioscock"/>
    <m/>
    <m/>
    <m/>
    <m/>
    <m/>
    <n v="2"/>
    <m/>
    <m/>
    <m/>
    <m/>
  </r>
  <r>
    <s v="23,12,18"/>
    <s v="Dec"/>
    <x v="3"/>
    <n v="5"/>
    <m/>
    <m/>
    <n v="5"/>
    <m/>
    <n v="5"/>
    <m/>
    <m/>
    <s v="37-M12"/>
    <s v="Magnas Jeffrey's Bay"/>
    <m/>
    <s v="JEFFREYS BAY: At 10h30, Sunday, 23rd December, NSRI Station 37 Jeffreys Bay were activated following reports of 5 swimmers in trouble at the beach break between Magna Tubes and Boneyards. A 16 year old female and a 17 year old male were caught in rip currents. Their Grandmother raised the alarm. 5 young men went to their aid and a NSRI Pink Rescue Buoy, stationed at that beach, was thrown to the men but after they also got caught in rip currents the Pink Buoy was used between these good samaritans for their own safety and they all got safely to shore. While this was happening a man used a kayak and he reached the two teenagers who were in difficulty and he used the kayak to guide them to safety. On NSRI’s arrival on the scene all casualties were safe ashore and only one man had obvious non-fatal drowning signs and symptoms and he was treated with oxygen therapy by NSRI medics and no further assistance was required.NSRI commend the good samaritans for helping."/>
    <x v="0"/>
    <m/>
    <s v="Lambinon report 25/12/18"/>
    <m/>
    <m/>
    <m/>
    <m/>
    <m/>
    <m/>
    <m/>
    <m/>
    <m/>
    <n v="5"/>
  </r>
  <r>
    <s v="25,12,18"/>
    <s v="Dec"/>
    <x v="0"/>
    <m/>
    <n v="1"/>
    <m/>
    <n v="1"/>
    <n v="1"/>
    <m/>
    <m/>
    <m/>
    <s v="37-C15"/>
    <s v="Beach near to the Jeffreys _x000a_Bay Caravan Park"/>
    <m/>
    <s v="Rieghard Janse van Rensburg, NSRI Jeffreys Bay station commander, said:_x000a_At 09h25, Tuesday, 25th December, 2 teenagers, a male aged 14 from Paarl and a female aged 13 from Port Elizabeth, who were swimming at the beach near to the Jeffreys Bay Caravan Park when they were caught in a rip current. The teenage brother of the 14 year old went into the surf and he rescued the female bringing her safely to shore. He then grabbed the NSRI Pink Rescue Buoy off the pole at the beach and he went back into the surf and using the pink buoy he rescued his brother bringing him safely to shore. An NSRI member from NSRI Station 37 Jeffreys Bay arrived on the scene and he brought all 3 teenagers to our sea rescue station to be checked out medically and the 14 year old was administered medical oxygen for non-fatal drowning symptoms before being cleared and released requiring no further assistance."/>
    <x v="0"/>
    <m/>
    <s v="Lambinon report 26/12/18"/>
    <m/>
    <m/>
    <m/>
    <m/>
    <m/>
    <m/>
    <m/>
    <m/>
    <m/>
    <n v="1"/>
  </r>
  <r>
    <s v="25,12,18"/>
    <s v="Dec"/>
    <x v="0"/>
    <m/>
    <n v="1"/>
    <m/>
    <n v="1"/>
    <n v="1"/>
    <m/>
    <m/>
    <m/>
    <s v="24-05"/>
    <s v="Malkopbaai Lamberts Bay _x000a_(board 24-5)"/>
    <m/>
    <s v="Stewart Seini, NSRI Lifeguard Manager, said: At 15h20, Tuesday, 25th December, NSRI lifeguards and NSRI Lamberts Bay responded to Malkopbaai following reports of a drowning in progress, approximately 3 kilometers from Lamberts Bay. On arrival on the scene we found a male teenager, 13, had been rescued by a tourist from George who is an ex lifeguard. The ex lifeguard, Wium Albertyn, had tried to enter the water to assist but because of the rocky beach front he had attempted to enter the water from 3 different places. A bystander brought Wium the NSRI Pink Rescue Buoy, stationed at that beach,and Wium swam into the surf and he reached the teenager and used the pink buoy to tow the teenager safely to shore. Wium is commended for their efforts and admits that the pink buoy played a vital role in the rescue."/>
    <x v="0"/>
    <m/>
    <s v="Lambinon report 26/12/18"/>
    <m/>
    <m/>
    <m/>
    <m/>
    <m/>
    <m/>
    <m/>
    <m/>
    <m/>
    <n v="1"/>
  </r>
  <r>
    <s v="31,12,18"/>
    <s v="Dec"/>
    <x v="0"/>
    <n v="1"/>
    <m/>
    <m/>
    <n v="1"/>
    <n v="1"/>
    <m/>
    <m/>
    <m/>
    <s v="Dappat"/>
    <s v="Dappat se Gat"/>
    <m/>
    <s v="DAPPAT SE GAT:Vincent Landman, NSRI Gordons Bay crew member, was at Dappat se Gat today and he has recounted this story of a successful life saved using an NSRI pink rescue buoy. On 31 January, at 15h10, myself and friends were playing in the surf at Dapat se Gat. As an off duty NSRI crew member from Station 9 Gordons I am always aware of tides rip currents and most of the dangers to look out for when it comes to matters of the sea. It caught my eye that two people, adult males, appeared to be caught in rip currents .One man made it back closer to shore where he could stand in chest deep water and he was able to  fight against the rip current. The second man was quickly heading out to sea caught in a strong rip current. I approached his friends who were standing on the shore looking distressed to find out if they knew what the man's intentions were and they informed me that he is not a good swimmer and they were concerned for his safety and at that moment the man started to wave his arms for help. I grabbed my boarding fins and a NSRI pink rescue bouy that is stationed on a pole at that beach. Waves were in excess of 6 feet and rip currents had a strong side wash. I launched into the surf to go after the man and after an exhausting swim to the backline I reached him and I asked him if he is okay and he said that he is just very tired. I admit I was also tired.I gave him the NSRI pink rescue bouy and led him out of the rip current and we swam back to the shore together where he required no further assistance. The 2 men thanked me for my help and they returned to their friends."/>
    <x v="0"/>
    <m/>
    <s v="Lambinon report 31/12/18"/>
    <m/>
    <m/>
    <m/>
    <m/>
    <m/>
    <m/>
    <m/>
    <m/>
    <m/>
    <n v="1"/>
  </r>
  <r>
    <s v="1,1,19"/>
    <s v="Jan"/>
    <x v="0"/>
    <n v="1"/>
    <m/>
    <m/>
    <n v="1"/>
    <m/>
    <n v="1"/>
    <m/>
    <m/>
    <s v="18-03?"/>
    <s v="Table view"/>
    <m/>
    <s v="TABLEVIEW: At 16h03 NSRI Station 18 Melkbosstrand, Big Bay Surf Lifesaving lifeguards, Community Medics, WC Government Health EMS, CoCT Fire and Rescue Services,  Law Enforcement officers, the SA Police Services and local Neighbourhood Watch responded to Tableview Beach following reports of 2 people, a male and a female, being swept out to sea by rip currents. It appears that a female got into difficulty in rip currents in the surf and a man went to assist but he got into difficulty, another man went to assist and was able to reach the female and they got out of the water. On arrival on the scene it was found that German tourist Igor Obu had used an NSRI Pink Rescue Buoy (stationed at Tableview Beach on the pole) to rescue a 34 year old male from the water and it is believed that the 34 year old man was the man who had first gone to try to assist the lady."/>
    <x v="0"/>
    <m/>
    <s v="Lambinon report 02 01 2019"/>
    <m/>
    <m/>
    <m/>
    <m/>
    <m/>
    <m/>
    <m/>
    <m/>
    <m/>
    <n v="1"/>
  </r>
  <r>
    <s v="1,1,19"/>
    <s v="Jan"/>
    <x v="0"/>
    <n v="1"/>
    <m/>
    <m/>
    <n v="1"/>
    <n v="1"/>
    <m/>
    <m/>
    <m/>
    <s v="18-05?"/>
    <s v="Blouwberg"/>
    <m/>
    <s v="On New Years day 2019, I witnessed the true meaning of humanity...the true spirit of Ubuntu. Tragedy almost struck for a young man when he nearly drowned while swimming out of the designated safe area, while under the influence of alcohol. Two young men, Dewald Van der Westhuizen and Hannes Swart saw the man in trouble and without thinking twice, put their own lives at risk and rushed to the man's aid. This man was unknown to Dewald and Hannes, yet they jumped in to assist and save the life of another human being...and the man's family from a possible untimely death."/>
    <x v="7"/>
    <m/>
    <s v="https://www.facebook.com/oomdou/posts/10157019963344766"/>
    <m/>
    <m/>
    <m/>
    <m/>
    <m/>
    <m/>
    <m/>
    <m/>
    <m/>
    <n v="1"/>
  </r>
  <r>
    <s v="18,1,19"/>
    <s v="Jan"/>
    <x v="4"/>
    <n v="3"/>
    <m/>
    <n v="2"/>
    <n v="1"/>
    <n v="1"/>
    <n v="2"/>
    <m/>
    <n v="3"/>
    <s v="15-02?"/>
    <s v="Hartenbos"/>
    <m/>
    <s v="Young woman (18) was spotted in trouble, caught in a rip. A man went in, and a lady followed (with a pink buoy). All 3 had to use the pink rescue buoy to stay afloat as they all got caught in the rip. "/>
    <x v="0"/>
    <s v="the teenager was a regular swimmer at the beach. "/>
    <s v="https://www.nsri.org.za/2019/01/bystander-rescue-using-an-nsri-pink-rescue-buoy/"/>
    <m/>
    <m/>
    <m/>
    <m/>
    <m/>
    <n v="3"/>
    <m/>
    <m/>
    <m/>
    <m/>
  </r>
  <r>
    <s v="18,2,19"/>
    <s v="Feb"/>
    <x v="1"/>
    <n v="2"/>
    <m/>
    <n v="2"/>
    <m/>
    <n v="2"/>
    <m/>
    <m/>
    <m/>
    <s v="32-03"/>
    <s v="Marina Beach, Port Edward "/>
    <m/>
    <s v="2 tourists (professional golfers) were swimming with their South African caddy (teenage boy) when they all got pulled up in a rip current. 2 local men, Everett Duarte and Sage Knows, used NSRI pink rescue buoys and a surfboard to go their assistance._x000a_Bruce Simpson had also rescued one female from the water."/>
    <x v="0"/>
    <m/>
    <m/>
    <m/>
    <m/>
    <m/>
    <m/>
    <m/>
    <m/>
    <m/>
    <m/>
    <n v="2"/>
    <m/>
  </r>
  <r>
    <d v="2019-03-20T00:00:00"/>
    <s v="March"/>
    <x v="2"/>
    <m/>
    <m/>
    <m/>
    <m/>
    <m/>
    <m/>
    <n v="1"/>
    <m/>
    <m/>
    <s v="Wilderness"/>
    <m/>
    <s v="Man in his 60s, swimming at Swartvlei Wilderness after a run.  Floating in surf to relax, caught in a rip current.  Became exhausted.  Swartvlei beach Pink Rescue Buoy which was taken to assist Mr Willie Malan (his wife’s number is 0833081442). The incident was about 2 March 2019. It was low tide and he got caught in a rip channel that he could not stand in and was being pulled out. A British couple heard him shouting for help and saw that he was in danger- and she went in to help using the sandbank where she could stand to get close to him. Mr Malan swam out of the channel and she took his hand helping him out of the deep water. While this was happening the British woman’s father had fetched the Pink Buoy (not sure what location number Swartvlei’s Gericke’s point is?) and taken it down to them but it was not actually given to Mr Malan.  _x000a__x000a_The Malan did not get the contact details of the British rescuers as they were traumatised. Mrs Malan was aware of the project and a supporter - she will carry the word on not stealing the Pink Rescue Buoys into her community."/>
    <x v="0"/>
    <m/>
    <s v="Garth Dominy 082 480 1326/ Wilderness NSRI crew"/>
    <s v="British family no details"/>
    <m/>
    <m/>
    <s v="Mr Willie Malan (his wife’s number is 0833081442)"/>
    <m/>
    <m/>
    <m/>
    <m/>
    <m/>
    <m/>
  </r>
  <r>
    <d v="2019-04-01T00:00:00"/>
    <s v="April"/>
    <x v="0"/>
    <m/>
    <n v="1"/>
    <m/>
    <n v="1"/>
    <n v="1"/>
    <m/>
    <m/>
    <m/>
    <m/>
    <s v="Robberg Beach, Plettenberg Bay"/>
    <m/>
    <s v="At 18h21, Monday, 01 April, NSRI Plettenberg Bay duty crew were activated following reports from Leah Berman, from Cape Town, on holiday with her family at their house at Robberg Beach reporting a young male, their family friend, caught in a rip current at Board Number 27 - Robberg Beach - between Robberg 5 and the Beacon Island hotel. The sea rescue craft Rescue Free Runner and a Side by Side was launched and our rescue vehicle responded. On arrival on the scene the Johannesburg 15 year old male had been rescued by local Good Samaritan Brian Bailey using an NSRI Pink Rescue Buoy. The teenager, Samora Tembe, 15, of Johannesburg, family friend's of the Berman's from Cape Town, was not injured and he required no further assistance. NSRI medics checked on Samora and he was fine and in good spirits. Saul Berman of Cape Town, Leah's dad, an avid supporter of NSRI for many years and more recently an avid supporter of our Pink Rescue Buoy program specifically asked NSRI Plettenberg Bay, some time ago, to place an NSRI Pink Rescue Buoy on the beach in front of his house at Robberg 5 due to the frequency of incidents at that beach where a rip current prevails. Saul, having sponsored a number of NSRI Pink Rescue Buoys, we complied without hesitation, said Marc Rodgers, NSRI Plettenberg Bay station commander. While swimming Samora got into trouble in the surf, he was caught in a rip current, Leah raised the alarm calling NSRI on her cellphone. Samora was caught in the current and trying to swim against the current. We later determined, although he is a strong swimmer he was unaware of the rip current and not aware to swim across the beach to free himself from the current. A life lesson he learnt today admitted the teenager with a broad smile. Leah saw a male jogger on the beach, local Brian Bailey, she was wading in shallow water and requested the assistance of the jogger pointing out Samora struggling in the surf, her brother Zack ran to fetch the pink buoy off the board while Brian stripped off his jogging gear and with the Pink buoy in his hand he launched into the surf and while wading through the surf towards the teenager he shouted at him to move sideways to free himself from the rip but the teenager still made no progress but then he popped onto the sand bank and was finally safe and Brian waded with the teenager to shore to safety.NSRI commend the efforts of these Good Samaritans involved, the Berman's of Cape Town and Brian Bailey. NSRI are delighted that this is now our 32nd successful rescue from the Pink rescue buoy program. Requested by Ross Badenhorst, deputy station commander of NSRI Plettenberg Bay, to recount his story, these are Good Samaritan Brian Bailey's own words..._x000a_&quot;Hi Ross. No problem. I was on a run and about to finish - that’s my exit from the beach, Robberg 5. I noticed a girl wading in the shallows in the rip (Leah Berman), and on her indication then realised that there was a swimmer at the 3rd wave set but in the middle of the rip. I stopped running and watched him. He was reasonably comfortable but swimming directly back to the beach, against the rip._x000a_I waved to him and motioned he should swim to the left- which he did. He then started tiring and losing ground to the rip. I asked the kid (Zack Berman) to run and get the pink buoy for me and stripped down to enter the water. I also asked the bystanders to call NSRI. At this stage the swimmer was trying to swim back stroke and clearly exhausted so I knew I had to go in. Armed with the pink buoy I waved to him to go right and ran in along the sand bank adjacent to the rip. He started moving towards the rendezvous point and I was about belly button deep when he popped onto the sandbank 15 meters to my left. We waded back together and I asked him how he was, he was tired but happy. I commended him on moving sideways out the rip ascertained that he was ok and hadn’t taken on too much water. Saul Berman (Zack and Leah's father) came down from the house and thanked me. I took the buoy back to the sign board and reattached it in its place and then went to the waters edge to clean up, put my shoes on and I continued on my run. That’s when I noticed you guys coming along the beach. Without the Pink buoy I admit I wouldn’t have had the courage to go in. It’s an amazing aid and you should be proud for supplying them, said Brian. "/>
    <x v="0"/>
    <s v="Teenager.  Strong swimmer but not aware of how to escape rip currents"/>
    <s v="Sea Rescue Comms 2019-04-02"/>
    <s v="Brian Bailey"/>
    <m/>
    <m/>
    <s v="Samora Tembe, 15"/>
    <n v="1"/>
    <m/>
    <m/>
    <m/>
    <m/>
    <m/>
  </r>
  <r>
    <d v="2019-04-11T00:00:00"/>
    <s v="April"/>
    <x v="0"/>
    <n v="1"/>
    <m/>
    <m/>
    <n v="1"/>
    <m/>
    <n v="1"/>
    <m/>
    <m/>
    <m/>
    <s v="Kleinmond Main Beach"/>
    <m/>
    <s v="KLEINMOND:Marius was running on beach when man with a Pink Buoy asked him if he is a strong swimmer as a man was in difficulty in the surf. The man was in in a rip on a body board and Marius entered the rip with the buoy to swim to him. The man managed to get himself to the sandbank and out of danger but Marius was pulled out and says if it was not for the Pink Buoy he would have drowned. Because the wave action was not huge he could not use them to get out of the current. Eventually he did get himself out but if it was not for the flotation he says he would not have made it. Schalk Boonzaaier, NSRI Kleinmond station commander, said: On Thursday morning, at 11h55, 11th April, NSRI Kleinmond duty crew were activated following reports of a person in difficulty in the surf at Kleinmond main beach._x000a_Our NSRI rescue swimmers responded to the scene where we found a retired Johannesburg Dominee, now living in Kleinmond, had been rescued by local man Marius Crowther - 0798729290 / 028 271 5053 who had used an NSRI Pink Rescue Buoy (stationed at that beach) to assist in the rescue. Marius was out for a morning jog when he saw the casualty in difficulty caught in strong rip currents. Marius took the pink rescue buoy off the pole at the beach and swam after the casualty and using the floatation aid of the pink rescue buoy they were able to get free of the strong rip current and get safely to shore. No one was injured and NSRI commend Marius Krause for the rescue effort. "/>
    <x v="0"/>
    <s v="Rip current, jogger on beach noticed and used PRB to swim to the victim and get both of them out safely"/>
    <s v="Sea Rescue Comms 2019-04-02"/>
    <s v="Marius Krause"/>
    <m/>
    <m/>
    <s v="(Retired Jhb dominee)"/>
    <m/>
    <m/>
    <m/>
    <m/>
    <m/>
    <n v="1"/>
  </r>
  <r>
    <d v="2019-04-13T00:00:00"/>
    <s v="April"/>
    <x v="4"/>
    <n v="3"/>
    <m/>
    <n v="1"/>
    <n v="1"/>
    <n v="2"/>
    <n v="1"/>
    <m/>
    <m/>
    <s v="39-RB1 / _x000a_31-RB2"/>
    <s v="Rocky Bay"/>
    <m/>
    <s v="ROCKY BAY:_x000a_Kevin Fourie, NSRI Rocky Bay station commander, said:_x000a_At 12h13, Saturday, 13th April, NSRI Rocky Bay duty crew were activated following reports of people in distress in the surf caught in rip currents at Rocky Bay._x000a_We dispatched NSRI rescue swimmers and Ethekwini Municipal Lifesaving lifeguards from Scottsburgh and Med-Evac ambulance services responded._x000a_On arrival on the scene we found local dive charter owner Gareth Salmond had used an NSRI Pink Rescue Buoy (stationed at that beach) to rescue a male and a female, aged in their late teens, and they are believed to be on holiday in the area. Using the pink rescue buoy Gareth rescued the 2 casualties safely to the beach. Gareth then  realised that an adult male bystander who had entered the water to also try to help was swept to beyond the backline breakers by rip currents and Gareth launched his dive charter boat and rescued that man at the backline breakers and bringing him safely ashore. No one was injured and Gareth Salmond is commended for his effort successfully rescuing all 3 casualties from the surf today."/>
    <x v="0"/>
    <s v="Rip current, two teens rescued by local charter owner using PRB"/>
    <s v="Sea Rescue Comms 2019-04-02"/>
    <s v="Gareth Salmond 0714663903"/>
    <m/>
    <m/>
    <s v="unknown"/>
    <s v="Harness came off during rescue"/>
    <n v="3"/>
    <m/>
    <m/>
    <m/>
    <m/>
  </r>
  <r>
    <d v="2019-05-05T00:00:00"/>
    <s v="May"/>
    <x v="1"/>
    <n v="1"/>
    <n v="1"/>
    <n v="1"/>
    <n v="1"/>
    <n v="1"/>
    <n v="1"/>
    <m/>
    <m/>
    <m/>
    <s v="Sodwana Bay"/>
    <m/>
    <s v="2 rescued = Mother about 40 yrs old and boy child about 10 yrs old at 13h30 in Sodwana on 5 May. Rod Oscroft 083 2292876 diver at Sodwana rescued a 10 yr old boy and his mother using a PRB which is placed at the Kiosk at Sodwana Bay.  Two boys were snorkelling and got pulled further out than they were comfortable with - the tides was close to spring. One boy shouted for help and Rod heard - he grabbed the PRB and a friend took a body board. The boys mother had in the short space of time also gone to help - but had not taken flotation.  PRB rescue by Rod of the one child took him back to shore while the friend used the body board to help the other kid. Rod then went back for the mother with the PRB. All three had been snorkelling in the area for most of the day."/>
    <x v="5"/>
    <s v="Mother tried to go to their rescue but was herself rescued using PRB"/>
    <s v="Andrew"/>
    <s v="Rod Oscroft 083 229 2876"/>
    <m/>
    <m/>
    <s v="unknown"/>
    <m/>
    <m/>
    <m/>
    <m/>
    <m/>
    <n v="2"/>
  </r>
  <r>
    <d v="2019-09-01T00:00:00"/>
    <s v="Sept"/>
    <x v="4"/>
    <n v="1"/>
    <n v="2"/>
    <m/>
    <n v="3"/>
    <n v="3"/>
    <m/>
    <m/>
    <n v="3"/>
    <s v="23-18?"/>
    <s v="Heroldsbaai"/>
    <m/>
    <s v="Mike Vonk, NSRI Wilderness deputy station commander, said: At 14h48, Sunday, 01 September, NSRI Wilderness duty crew were activated following reports of at least 3 persons reported to be in difficulty in the surf at Herolds Bay near to George._x000a__x000a_NSRI rescue swimmers responded directly to the scene and our sea rescue craft was towed to the scene using our sea rescue vehicle. The EMS/AMS Skymed rescue helicopter, a WC Government Health EMS paramedic, Eden 911 ambulance services and George Fire and Rescue Services were activated._x000a__x000a_On arrival on the scene all 3 teenagers were safely ashore._x000a__x000a_As a precaution they have been transported to hospital by Eden 911 ambulance for observation for non-fatal drowning symptoms and they are due to make full recoveries._x000a__x000a_NSRI learned that Dewald Gerber, 14, a local learner, was swimming with his friend when they noticed a teenager, from Kuruman in the Northern Cape, reportedly on a school trip, who was also swimming there had been caught in a rip current and was being swept out to sea._x000a__x000a_Dewald had gone to the assistance of the Kuruman teenager but he then noticed that his own friend, a male teenage learner, was also in difficulty so he stopped to help his friend when a person appeared with a Pink Rescue Buoy to assist them and they were safely brought to the beach._x000a__x000a_Cliff Coombe, from George, a former Strand and Fish Hoek Surf Life Saving lifeguard, was walking on the beach with his wife Tracy Whitelaw Coombe when they noticed 3 male teenagers in difficulty caught in rip currents while swimming._x000a__x000a_Cliff grabbed the NSRI Pink Rescue Buoy that is posted at Herolds Bay Beach and while his wife used the information on the Pink Rescue Buoy Board to raise the alarm Cliff swam after the teenagers and he reached the 2 local teenagers (Dewald and his friend) and was able to get them safely to shore using the Pink Buoy. Dewald, who is a strong swimmer, was able to assist._x000a__x000a_A local Body Boarder who had noticed the event unfolding, had suited up into his wet suit and using his body board he reached the remaining teenager, from Kuruman, who was further out to sea, and rescued him safely to shore._x000a__x000a_NSRI commend Dewald Gerber, Cliff Coombe and the body boarder, Sydney Erasmus._x000a__x000a_Sea Rescue’s Pink Rescue buoy project, aimed at stopping failed bystander rescue attempts, was started in November 2017. To date there are more than 450 Pink Rescue Buoys at drowning hot spots and they have been used to successfully help 45 people who were in danger of drowning._x000a__x000a_The NSRI’s Pink Rescue Buoys won the 2018 IMRF (International Maritime Rescue Federation) award for Innovation and Technology, which was presented at a prestigious gala dinner in Norway on 08th November 2018._x000a__x000a_NSRI’s Pink Rescue Buoy is also part of an emergency floatation equipment trial in Sydney Australia. Surf Life Saving New South Wales is busy with a trial of Rescue Floatation Equipment (RFE) designed to assist a member of the public in the event that they attempt to rescue someone from the water._x000a__x000a_The project aims to test a variety of floatation devices from around the world, including the NSRI’s Pink Rescue Buoy, for suitability for use on Australian Beaches. This trial will form part of their research into the perceptions, motivations and mechanisms of bystander rescues._x000a__x000a_“The Hawaii rotary clubs have a similar programme in which they have recorded over 150 successful peer rescues,” says NSRI’s Drowning Prevention manager Andrew Ingram._x000a__x000a_“We are absolutely thrilled that the Pink Rescue Buoy has helped to save 45 lives,” said Ingram._x000a__x000a_“ With the support that we are getting from most South African municipalities, who give permission to put the sponsored public rescue equipment on their beaches, we can help to educate people and prevent many more drownings,” he said._x000a__x000a_A Pink Rescue Buoy and the sign that it hangs on costs R1500 and needs municipal permission to be put up at public waters. If you would like to sponsor this project please email aty@searescue.org.za for more details._x000a__x000a_From: Sydney Erasmus &lt;sydney@fabrigging.co.uk&gt;_x000a_Subject: Herolds Bay Rescue 01 September 2019_x000a_Date: 03 November 2019 at 19:06:48 SAST_x000a_To: andrew@searescue.org.za_x000a__x000a_Hi Andrew _x000a__x000a_This is my account of the rescue of the 3 boys in Herolds Bay._x000a_I had driven down to the beach to do a surf check and was waiting for the tide to come in a bit more when I realised a school camp had arrived on the beach. Knowing that these kids have a tendency to get themselves in trouble, from previous experiences when I lived and worked as a lifeguard in the bay, I kept an eye on them._x000a_They started swimming and were in a safe spot until the tide came up further causing the right side channel to fill and start pulling. The children were waist deep and bodysurfing the smaller waves in the shallow water - this is when a larger set came in and washed them immediately into the right channel._x000a__x000a_I knew then that I would have to go help the 3 boys that were now in trouble._x000a__x000a_From previous experiences I knew that this was going to be difficult as they were 3 boys and had split into a group of 2 and 1. I started to put on my wetsuit, I have been involved with rescues that have taken a very long time in Herolds bay where the boat has only arrived an hour plus later and I know that the cold will get you if you are not careful._x000a__x000a_As I was changing I asked two people to please start spotting the boys and explained to give me hand signals to guide me onto the 3rd child if he was to go under. This is when I first noticed Cliff walking towards the water with the new pink buoys that have been posted along the coast. At first I screamed to stop him from going in as he had no swim fins and looked unsure - he was looking around for assistance. He did not hear my call but I do believe that his actions saved the boys that day. _x000a__x000a_As I was putting on my leash for my bodyboard and running down to the water he had already entered and had used the rip to get to the first two boys. When I entered the water I made a conscious decision to now go for the group of 3 (including Cliff) first as I knew that I would probably have lost the 3rd child by the time I got to him. When I got to the first group Cliff seemed to have control and I told him that I was going to get the third child and be back for them, he agreed and I proceeded deeper into the channel were I got the final glimpse of the boy as he went under. _x000a__x000a_As I reached his position I saw him under the water but lifted by the swell and dived in I was able to grab him first attempt. As we surfaced he coughed and spluttered some water out and was generally okay but naturally tired._x000a__x000a_I then placed him on my board and started to make my way to the first party that had drifted closer towards us. Cliff then introduced himself to me and we started to make a plan. I informed him that we had 3 options 1)swim deeper and wait for a boat 2) swim out on the rocks or 3) swim out and left into the surf and hopefully get washed back in. We went for the third option which seemed the least painful as the backline was looking especially heavy that afternoon and washing up in a particular rocky gully had never been fun in previous rescues. I was also sure it would work as we had the pushing tide on our side which I think helped us that afternoon. _x000a__x000a_As we started to slowly work our way over I noticed another boy swim in with another pink buoy, I asked if he had swim fins or any experience of life saving or Herolds bay which all answers were a &quot;no&quot;. I told Cliff at this point I had to take at least two kids in and then return for the last three as the party was getting too big and one of the boys was starting to panic. Cliff agreed and continued to swim with the remaining two boys as I returned the new boy and the one of the original boys. Once they were safely ashore I returned to the last two boys and Cliff who had made great progress in getting back to shore. At this point there was a local surfer, Cliff and myself to get in the remainder of the way and we were out in no time. As we reached shore Cliff then proceeded with first aid and was then joined from all the emergency crew who got there in no time at all, I'm still amazed at the rapid response today._x000a__x000a_All in all this was not my first time in that situation and was fully aware of what was needed that afternoon. I think the people that deserve the recognition that day are Cliff and the three boys. Cliff informed me in the water that 3 days prior he had a hernia operation, and he still responded. Without his selfless response we would have, without a doubt, lost the third boy. Secondly, the boys did an amazing job listening, assisting and staying calm, without this the outcome could have been different and would have made for difficult reading._x000a__x000a_If there is anything else you need please give me a shout._x000a__x000a_Thanks_x000a_Syd_x000a__x000a__x000a__x000a_Sydney Erasmus_x000a_ _x000a_M: 07714506821_x000a_W: fabulousrigging.co.uk_x000a_E:  sydney@fabrigging.co.uk_x000a_"/>
    <x v="0"/>
    <s v="Two teenagers swimming saw a third child caught in a rip and tried to assist, but one the original two also got caught and his friend then tried to assist him.  Both friends then were rescued by a bystander with a pink buoy"/>
    <s v="Sea Rescue Comms 2019-09-01"/>
    <s v="Cliffe Coombe"/>
    <m/>
    <m/>
    <s v="Dewald Gerber (14) and a friend"/>
    <m/>
    <n v="2"/>
    <m/>
    <m/>
    <m/>
    <n v="1"/>
  </r>
  <r>
    <d v="2019-10-07T00:00:00"/>
    <s v="Oct"/>
    <x v="0"/>
    <n v="1"/>
    <m/>
    <n v="1"/>
    <m/>
    <n v="1"/>
    <m/>
    <m/>
    <m/>
    <s v="14-21?"/>
    <s v="Robberg 5 Beach, Plettenberg Bay"/>
    <m/>
    <s v="Marc Rodgers, NSRI Plettenberg Bay station commander, said: At 17h41, Monday, 07 October, NSRI Plettenberg Bay duty crew were activated following reports of medical assistance required at Robberg 5 beach for persons involved in a non-fatal drowning incident and reportedly on the beach._x000a__x000a_The sea rescue side by side rescue vehicle and NSRI medical crew and rescue swimmers responded._x000a__x000a_On arrival on the scene 3 persons, a Johannesburg father and son, and an adult female, from Johannesburg, were treated on the beach for non-fatal drowning symptoms and Medlife ambulance services were activated._x000a__x000a_It appears that the father and son got into difficulty in the surf._x000a_A husband and his wife, who are on holiday in Plettenberg Bay with the father and his son, intervened with the female launching into the surf to try to assist but she got caught in rip currents._x000a_A bystander gave her husband an NSRI Pink Rescue Buoy that is stationed at that beach and he launched into the surf with the pink rescue buoy and was able to rescue his wife from the surf and the father and son were also able to get out of the water onto the beach._x000a__x000a_The lady was transported to hospital in a stable condition by ambulance in the care of paramedics for observation for non-fatal drowning symptoms and she was kept overnight in hospital and she has since been released from hospital today._x000a__x000a_NSRI medics transported the father and son to hospital as a precaution and following observations for non-fatal drowning symptoms they were released requiring no further assistance._x000a__x000a_NSRI pink rescue buoys stationed around the coastline have been used in 46 successful surf rescues since the program was launched by NSRI in cooperation with local Municipalities."/>
    <x v="0"/>
    <s v="Father and son in difficulty in surf.  Man and woman intervened.  The woman got caught in rip currents and was rescued by her husband with a PRB"/>
    <s v="Sea Rescue Comms 2019-09-01"/>
    <s v="Manuel Gopfricht  "/>
    <m/>
    <m/>
    <s v="Amina Elzayat (Manuel's wife)"/>
    <m/>
    <m/>
    <m/>
    <m/>
    <n v="1"/>
    <m/>
  </r>
  <r>
    <d v="2019-10-12T00:00:00"/>
    <s v="Oct"/>
    <x v="0"/>
    <n v="1"/>
    <m/>
    <m/>
    <n v="1"/>
    <n v="1"/>
    <m/>
    <m/>
    <m/>
    <s v="14-KCP 1 - 4"/>
    <s v="Keurbooms Caravan Site, Plettenberg Bay"/>
    <m/>
    <s v="Ross Badenhorst, NSRI Deputy station commander, 43 yrs old, had taken part in a cycle race in Plett and was staying with the cyclists who were camping in the Keurbooms caravan park. Ross had a campsite on the river front. He was woken up at 01h30 on Sunday morning when security guards had chased an alleged thief who ran into the river and was being then pulled by the very strong current in a fast ebbing tide. _x000a_ _x000a_Ross saw that the man's head was partially submerged and his body angle vertical in the water. Knowing that there was a PRB close by Ross ran to it and returning to the river threw it to the man who he assessed was drowning. _x000a_ _x000a_It was a good throw and the man grabbed hold of the PRB and drifted across the flow to a mid-stream sandbank where he climbed out of the river. Campers then got a canoe, however without a paddle did not launch into the river. Some said the alleged thief had a knife._x000a_ _x000a_ The man then jumped back into the river holding on to the PRB and disappeared from sight. At first light an extensive search was launched including using a drone with heat recognition but only the PRB was found close to the river mouth and it is assumed that the man escaped and left the PRB at the side of the river."/>
    <x v="1"/>
    <s v="Thief chased by security guards ran into the river but got pulled away by strong current and started to drown."/>
    <s v="Sea Rescue Comms 2019-09-01"/>
    <s v="Ross Badenhorst"/>
    <m/>
    <m/>
    <m/>
    <m/>
    <m/>
    <m/>
    <m/>
    <m/>
    <n v="1"/>
  </r>
  <r>
    <d v="2019-11-27T00:00:00"/>
    <s v="Nov"/>
    <x v="0"/>
    <n v="1"/>
    <m/>
    <m/>
    <n v="1"/>
    <n v="1"/>
    <m/>
    <m/>
    <m/>
    <s v="37-M12"/>
    <s v="Magnas, Jeffreys Bay"/>
    <m/>
    <s v=" Ernie Schmidt, NSRI Jeffreys Bay duty controller, said:At 17h02, Wednesday, 27th November, NSRI Jeffreys Bay duty crew were activated following eye-witness reports of a surfer appearing to be in difficulty behind the back breakers at Magnas (a popular beach and surfing spot). We launched the sea rescue Waverunner and NSRI rescue swimmers responded to the scene._x000a__x000a_On arrival on the scene an NSRI rescue swimmer found a male on a surfboard seeming to be stuck in rip currents behind the back breakers and a member of the public had launched his surfboard to go to assist._x000a__x000a_Our NSRI rescue swimmer grabbed the NSRI Pink Rescue Buoy that is stationed on a pole at Magnas and he deployed into the surf and reached the casualty and swam the casualty out of the rip current and safely back to shore reaching the shoreline as our sea rescue Waverunner arrived on-scene._x000a__x000a_NSRI medics assessed the local man and he required no further assistance, he was not injured, and he confirmed that he was not able to paddle his surfboard back to the beach after getting caught in rip currents._x000a__x000a_This brings to 50 the number of persons assisted using an NSRI Pink Rescue Buoy"/>
    <x v="0"/>
    <s v="Surfer caught in rip current, NSRI rescue swimmer swam the person to shore using a pink buoy."/>
    <s v="Sea Rescue Comms 2019-12-01"/>
    <m/>
    <m/>
    <m/>
    <m/>
    <m/>
    <m/>
    <m/>
    <m/>
    <m/>
    <n v="1"/>
  </r>
  <r>
    <d v="2019-11-29T00:00:00"/>
    <s v="Nov"/>
    <x v="0"/>
    <m/>
    <n v="1"/>
    <m/>
    <n v="1"/>
    <n v="1"/>
    <m/>
    <m/>
    <m/>
    <s v="37-M12"/>
    <s v="Magnas, Jeffreys Bay"/>
    <m/>
    <s v="Michael Van Den Bergh, NSRI Jeffreys Bay Station Commander, said:_x000a_An NSRI pink rescue buoy has successfully been used in a surf rescue in Jeffreys Bay bringing the NSRI Pink Rescue Buoys total successful deployments to date to 51._x000a_On Friday afternoon, 29 November, an NSRI rescue swimmer deployed into the surf at Magnas Beach, a popular surf spot, with the NSRI Pink Rescue Buoy stationed at Magnas Beach, where a male aged approximately 7 and a male aged 15 were seen in difficulty in the surfline._x000a__x000a_The NSRI rescue swimmer reached the child and the teenager and with the aid of the NSRI Pink Rescue Buoy flotation device, the child was assisted to the shore while the 15 year old, a good swimmer, was able to swim with them back to the shore._x000a__x000a_Once safely ashore no further assistance was required."/>
    <x v="5"/>
    <s v="Two swimmers, males aged 7 and 15, in difficulty in surf.  NSRI rescue swimmer with PRB brought 7yo ashore.  15yo managed to get back unassisted."/>
    <s v="Sea Rescue Comms 2019-12-01"/>
    <m/>
    <m/>
    <m/>
    <m/>
    <m/>
    <m/>
    <m/>
    <m/>
    <m/>
    <n v="1"/>
  </r>
  <r>
    <d v="2019-12-06T00:00:00"/>
    <s v="Dec"/>
    <x v="0"/>
    <n v="1"/>
    <m/>
    <m/>
    <n v="1"/>
    <n v="1"/>
    <m/>
    <m/>
    <m/>
    <m/>
    <s v="Central Beach, Plettenberg Bay"/>
    <m/>
    <s v=" Ross Badenhorst, NSRI Plettenberg Bay deputy station commander, said: At 04h58, Friday, 06 December, NSRI Plettenberg Bay duty crew were activated following reports of a drowning in progress at Central beach._x000a__x000a_NSRI rescue swimmers responded and on arrival on the scene no persons in difficulty could be found._x000a__x000a_On investigation it was confirmed that a male bystander had used an NSRI Pink rescue buoy, stationed at Central Beach, to assist a man who had been in difficulty in the surfline and both were safe out the water._x000a__x000a_NSRI commend the bystander who went into the surf to assist and we commend the bystanders who used the information on the Pink rescue buoy signboard to raise the alarm."/>
    <x v="5"/>
    <s v="Bystander with PRB assisted a man out of the surf using PRB"/>
    <s v="Sea rescue Comms 2019-12-08"/>
    <m/>
    <m/>
    <m/>
    <m/>
    <m/>
    <m/>
    <m/>
    <m/>
    <m/>
    <n v="1"/>
  </r>
  <r>
    <d v="2020-01-04T00:00:00"/>
    <s v="Jan"/>
    <x v="2"/>
    <m/>
    <m/>
    <m/>
    <m/>
    <m/>
    <m/>
    <n v="2"/>
    <m/>
    <m/>
    <s v="Brenton-on-Sea"/>
    <m/>
    <s v="Jerome Simonis, NSRI Knysna station commander, said:_x000a_At 18h18, Saturday, 04 January, NSRI Knysna duty crew were activated following reports of a drowning in progress at Brenton-On-Sea._x000a_We were preparing to launched sea rescue craft and WC Government Health EMS and Knysna Fire and Rescue Services responded._x000a_Prior to our sea rescue craft launching we were notified that an unidentified Good Samaritan man had launched into the surf to assist a father and his son who were reportedly caught in rip currents and swept to beyond the backline._x000a_The Good Samaritan reportedly reached them and assisted and guided them back towards the beach where Samantha Muller, a Cape Town off-duty Big Bay Lifesaving lifeguard, on holiday at Brenton-On-Sea, waded into the surf with an NSRI Pink Rescue Buoy to help them onto the beach._x000a_The American father and son were medically checked by paramedics on the scene and they were not injured and they required no further assistance._x000a_NSRI commend those who went to their aid."/>
    <x v="0"/>
    <s v="Samantha Muller, a Cape Town off-duty Big Bay Lifesaving lifeguard, on holiday at Brenton-On-Sea, waded into the surf with an NSRI Pink Rescue Buoy to help them onto the beach.  Victims had already been brought closer to shore by another bystander and PRB was not needed."/>
    <s v="Sea rescue comms 2020-01-05"/>
    <s v="Samantha Muller, a Cape Town off-duty Big Bay Lifesaving lifeguard, on holiday at Brenton-On-Sea, waded into the surf with an NSRI Pink Rescue Buoy to help them onto the beach."/>
    <m/>
    <m/>
    <m/>
    <m/>
    <m/>
    <m/>
    <m/>
    <m/>
    <m/>
  </r>
  <r>
    <d v="2020-01-13T00:00:00"/>
    <s v="Jan"/>
    <x v="5"/>
    <n v="2"/>
    <n v="2"/>
    <m/>
    <n v="4"/>
    <n v="2"/>
    <n v="2"/>
    <m/>
    <n v="3"/>
    <s v="36-2"/>
    <s v="Oyster Bay"/>
    <m/>
    <s v=" Lodewyk van Rensburg, NSRI Oyster Bay station commander, said: At 13h20, Monday, 13th January, NSRI Oyster Bay duty crew were activated to investigate eye-witness reports, from an NSRI coast watcher, of children launching into the surf with the NSRI Pink Rescue Buoy that is stationed at that beach and the reasons for them launching into the surf with the pink rescue buoy were unknown._x000a__x000a_I was already nearby to the scene at the time and on arriving at Oyster Bay Main Beach I established that a group of 7 local males (3 teenagers, 3 children, and an adult, their uncle) had been caught in rip currents while swimming._x000a__x000a_The uncle, the 3 children and 1 of the teenagers were not too deep when they were caught in the rip current and they managed to escape the rip current and get safely out the water but 2 of the teenagers, both aged 14, were swept out to sea._x000a__x000a_The uncle, Ricardo Kettledas, instructed the children to go and grab the pink buoy for him and he launched into the surf with the pink buoy and was able to rescue one of the teenagers to shore and that teenager was showing signs of non-fatal drowning symptoms and he was unconscious._x000a__x000a_When I arrived on the scene I placed that teenager in the recovery position and I was informed of one teenager still missing in the surf._x000a__x000a_Knowing that additional sea rescue crew were almost arriving I left the teenager in the recovery position in the care of the other boys while myself and Ricardo launched into the surf and at the backline we were able to reach the remaining teenager who was lifeless in the water, Ricardo still had the pink rescue buoy with him, and assisted by the pink rescue buoy we brought the teenager to shore and once on the shore I commenced CPR (Cardio Pulmonary Resuscitation) efforts on the boy who was not breathing and he had no pulse._x000a__x000a_Private Care ambulance services had already been activated and our NSRI duty crew were arriving on the scene._x000a__x000a_A pulse and spontaneous breathing was restored to the teenager during CPR efforts and the teenager was taken into the care of paramedics on their arrival and he was transported to hospital in a critical condition by Private Care ambulance._x000a__x000a_The first teenager who was rescued by Ricardo was also transported to hospital in a serious condition by ambulance and he is recovering._x000a__x000a_It has been confirmed that the second teenager remains in ICU and he remains in a serious condition in hospital after he was transferred to a Port Elizabeth hospital._x000a__x000a_NSRI commend Ricardo Kettledas, 29, for his assistance._x000a__x000a_NSRI:_x000a__x000a_Two lives were saved today thanks to a local Oyster Bay man, Ricardo Kettledas, NSRI station commander Lodewyk van Rensburg and the NSRI pink rescue buoy number 36-2, sponsored by REEF._x000a__x000a_This brings the total to 56, the number of successful rescues that NSRI are aware of that have been assisted by the NSRI pink rescue buoys stationed at beaches around the South African coastline in cooperation with most Municipalities."/>
    <x v="0"/>
    <s v="Ricardo Kettledas, a 29 year old local man from Oyster Bay used our Pink Rescue Bouy, 36-2, Sponsored by Reef, to help save two teenagers_x000a_As per Lodewyk (Stn 36 Statcom): Lodewyk had just got into the Sea Rescue vehicle with the intention of going to photograph a property that he thought could work as a Sea Rescue base. He was driving down the hill when he saw a flash of pink on the beach - he was not thinking rescue and when he played this back in his mind he thought that it was someone in a bright costume. _x000a__x000a_He then got a call from one of his coast watchers, Gerlinde Kerling, who told him that children had taken a Pink Buoy off its pole and were running to the sea playing with it. He knew that they must be locals because the holiday makers had all left Oyster Bay and thought that it was unlikely that local children would play with a Pink Rescue Buoy because of the educational drives that he and the Oyster Bay volunteers has been doing. _x000a__x000a_Lodewyk decided to go to the beach to check what was happening. As he got there Ricardo Kettledas, who he knows as a weak swimmer was exiting the water with a youngster who was unconscious. As Lodewyk was helping get the child out of the water he heard that there was another child out at the backline. Having activated a call out for Stn 36, and knowing that the volunteers were responding Lodewyk put the first child into the recovery position, kicked his boots off and entered the rip current, as this was most likely where he would find the child. _x000a__x000a_Ricardo followed him with the Pink Rescue Buoy. About 100 meters out in approximately three meters of water Lodewyk spotted the child under water at about 2 meters. He dived down and pulled the boy to the surface. Lodewyk and Ricardo used the Pink Rescue Buoy to keep themselves and the unconscious boy afloat. Lodewyk, assisted by Ricardo, swam the boy out of the rip and onto a sandbank where they could stand. They then waded the boy out of the water onto the beach where Lodewyk started CPR on him. The boy had been in the water for approximately 15 minutes and Lodewyk had little hope of a successful outcome. After doing CPR for around 12 minutes he once again did his vital checks and realised that the child was breathing shallowly and had a pulse._x000a__x000a_The two boys were transported to hospital in a critical condition by Private Care Ambulance. Lodewyk met the two boys after their release from hospital 5 days after the incident and was thrilled that both went off to start their Grade 8 school year seven days after their ordeal. "/>
    <s v="Sea rescue comms 2020-01-14"/>
    <s v="Ricardo Kettledas"/>
    <m/>
    <m/>
    <m/>
    <m/>
    <n v="1"/>
    <n v="3"/>
    <m/>
    <m/>
    <m/>
  </r>
  <r>
    <d v="2020-02-14T00:00:00"/>
    <s v="Feb"/>
    <x v="2"/>
    <m/>
    <m/>
    <m/>
    <m/>
    <m/>
    <m/>
    <n v="1"/>
    <m/>
    <s v="23-18"/>
    <s v="Heroldsbaai"/>
    <m/>
    <s v="HEROLDS BAY:Garth Dominy, NSRI Wilderness station commander, said:At 16h03, Friday, 14th February, NSRI Wilderness duty crew were activated following eye-witness reports of a drowning in progress at Herolds Bay near to George._x000a_A male family member of a female who was being swept out to sea had taken the NSRI Pink Rescue Buoy off its stand at the beach and instructed other bystanders to call NSRI and raise the alarm from the emergency information provided on the NSRI Pink Rescue Buoy pole and signage while the man, armed with the pink rescue buoy, ran along rocks to attempt to reach his family member, a 21 year old female, who while swimming was caught in rip currents and was being swept out to sea._x000a__x000a_The man had earlier swum out into the surf to attempt to assist her but turned around and swam back to shore after he was not able to help because of rough sea conditions that threatened his own life._x000a__x000a_NSRI rescue swimmers responded to the scene while our NSRI duty crew responded in our sea rescue vehicle and our sea rescue craft Oscars Rescuer was towed to the scene to be launched on scene. WC Government Health EMS and ER24 ambulance services responded._x000a__x000a_An unidentified surfer reached the female and placed the casualty female on his surfboard in the surfline and an NSRI rescue swimmer who had entered the water to assist reached them in the surfline and together the surfer and the NSRI rescue swimmer were able to get her to the shore safely._x000a__x000a_The female was treated on the scene for hypothermia and non-fatal drowning symptoms by ER24 paramedics and required no further assistance following treatment._x000a__x000a_The unidentified surfer who assisted is highly commended for his actions that contributed to saving the life of the 21 year old female and bystanders who raised the alarm are commended for their contribution."/>
    <x v="0"/>
    <s v="21 year old female caught in rip currents. Family member took PRB and ran along rocks to attempt to reach her.  NSRI was called. Victim was eventually rescued by a surfer &amp; brought to shore"/>
    <s v="Sea resceu comms 2020-02-16"/>
    <m/>
    <m/>
    <m/>
    <m/>
    <m/>
    <m/>
    <m/>
    <m/>
    <m/>
    <m/>
  </r>
  <r>
    <d v="2020-02-16T00:00:00"/>
    <s v="Feb"/>
    <x v="2"/>
    <m/>
    <m/>
    <m/>
    <m/>
    <m/>
    <m/>
    <n v="3"/>
    <m/>
    <s v="23-14"/>
    <s v="Leentjiesklip"/>
    <m/>
    <s v="Garth Dominy, NSRI Wilderness station commander, said: At 12h20, Sunday, 16th February, NSRI Wilderness duty crew were activated following reports of 3 men being swept out to sea in rip currents at Leentjiesklip, Wilderness, and an adult male, a Good Samaritan, a man who was playing volleyball on the beach with friends, armed with an NSRI Pink Rescue Buoy, had launched into the surf to attempt to assist the 3 men after he had grabbed the NSRI Pink Rescue Buoy off its pole on the beach and after he had instructed bystanders that were there to call the emergency telephone number, displayed on the signage board of the NSRI Pink Rescue Buoy, to raise the alarm._x000a__x000a_The bystanders contacted the NSRI emergency number, raising the alarm and providing an accurate description of the incident that was unfolding and they provided the number displayed on the NSRI Pink Rescue Buoy signage board giving our responding NSRI and emergency services resources an exact location of the incident._x000a__x000a_The sea rescue craft Clemengold Rescuer was launched and NSRI rescue swimmers and WC Government Health EMS responded to the scene._x000a__x000a_On arrival on the scene we found that the 3 men had managed to reach rocks and they had managed to get themselves out of the surf unassisted after being caught in rip currents while swimming and swept out to sea and the man with the NSRI Pink Rescue Buoy had reached the backline in the surf and on finding all 3 casualties to be safely out of the water and on the rocks he had swum back to shore through the surf and he rehoused the NSRI Pink Rescue Buoy on her pole._x000a__x000a_EMS paramedics treated the 3 casualties, local men, aged in their late 20’s and early 30’s, for scrapes and bruises sustained while clambering onto the rocks and following medical treatment they required no further assistance._x000a__x000a_NSRI commend the Good Samaritan who launched into the sea armed with the NSRI Pink Rescue buoy and we commend the bystanders on the beach who raised the alarm, for their efforts."/>
    <x v="0"/>
    <s v="3 men swept out by rip current.  Bystander took NSRI to assist, but victims managed to get ashore (onto rocks without assistance).  Rescuer swam back to shore."/>
    <m/>
    <m/>
    <m/>
    <m/>
    <m/>
    <m/>
    <m/>
    <m/>
    <m/>
    <m/>
    <m/>
  </r>
  <r>
    <d v="2020-02-04T00:00:00"/>
    <s v="Feb"/>
    <x v="0"/>
    <m/>
    <n v="1"/>
    <n v="1"/>
    <m/>
    <n v="1"/>
    <m/>
    <m/>
    <n v="1"/>
    <s v="32-05"/>
    <s v="Kidds Beach"/>
    <m/>
    <s v="From: &quot;Patrick Carlson&quot; &lt;patrick.carlson.tw@gmail.com&gt;_x000a_Date: 18 Feb 2020 11:21_x000a_Subject: Drowning Report_x000a_To: &quot;Gill Morris&quot; &lt;gill.morris31@gmail.com&gt;_x000a_Cc: _x000a__x000a_Date: 4 February _x000a_Time: Late afternoon (around 5 or 6)_x000a_Sea Conditions: Tide coming in_x000a__x000a_I was walking on the far end of Kidds Beach. I saw a commotion on the beach and people pointing to the sea. Then a man emptied his pockets and started wading into the water. I ran to see what the problem was and people pointing to a young boy about 11 or 12 years old struggling to stay above water._x000a__x000a_I am quite a competent swimmer so raced into the water to help. I quickly passed the first man who went in. After swimming beyond the waves I reach the boy. He was panicked but able to listen and follow my instructions. _x000a__x000a_I told him to put his arms around my shoulders and that he would be okay. We started to swim back to shore but the current was very strong and I struggled for several minutes._x000a__x000a_We finally got to where I was able to stand. Another person had run to get the safety buoy and gave it to the boy and pulled him towards the shore. I walked back myself._x000a__x000a_The boy was reunited with his mother who told me that he was with his cousins and got caught in the rip. He had just started swimming so was luckily able to tread water while I swam out. _x000a__x000a_The boy was obviously shaken, tired and cold but unhurt and fully aware of what had happened. I was tired but unharmed, too. We waited a while on the other side of the beach until the police arrived. I told them what happened, they thanked me and said I could go. They were still talking to the mom and the boy when I left. I went home to my wife, had a beer and felt no discomfort the following days. I realize the danger of the situation but know that nobody else on the beach that afternoon were able to help him and believe that he would almost certainly have drowned if I did not help. I am just glad to have been in the right place at the right time._x000a__x000a_Patrick Carlson "/>
    <x v="0"/>
    <s v="11 or 12yo boy swept out by rip current.  Bystander Patrick Carlson went in to bring the boy closer to shore to where Patrick could stand.  Unknown bystander then used PRB to pull the victim from there to the beach."/>
    <s v="Andrew's email 2020-02-19 3:59PM"/>
    <m/>
    <m/>
    <m/>
    <m/>
    <m/>
    <m/>
    <m/>
    <m/>
    <m/>
    <n v="1"/>
  </r>
  <r>
    <d v="2020-02-10T00:00:00"/>
    <s v="Feb"/>
    <x v="2"/>
    <m/>
    <m/>
    <m/>
    <m/>
    <m/>
    <m/>
    <m/>
    <m/>
    <m/>
    <s v="Wild Lubanzi Backpackers"/>
    <m/>
    <m/>
    <x v="2"/>
    <m/>
    <m/>
    <m/>
    <m/>
    <m/>
    <m/>
    <m/>
    <m/>
    <m/>
    <m/>
    <m/>
    <m/>
  </r>
  <r>
    <d v="2020-02-20T00:00:00"/>
    <s v="Feb"/>
    <x v="2"/>
    <m/>
    <m/>
    <m/>
    <m/>
    <m/>
    <m/>
    <m/>
    <m/>
    <m/>
    <s v="Wild Lubanzi Backpackers"/>
    <m/>
    <m/>
    <x v="2"/>
    <m/>
    <m/>
    <m/>
    <m/>
    <m/>
    <m/>
    <m/>
    <m/>
    <m/>
    <m/>
    <m/>
    <m/>
  </r>
  <r>
    <d v="2020-08-25T00:00:00"/>
    <s v="Aug"/>
    <x v="0"/>
    <m/>
    <n v="1"/>
    <m/>
    <n v="1"/>
    <n v="1"/>
    <m/>
    <m/>
    <m/>
    <s v="23-23?"/>
    <s v="Heroldsbaai"/>
    <m/>
    <s v="Pink Rescue Buoy rescuer : Tristin de Swardt, 20, cell 082 526 7978_x000a_Pt - unknown male approximately 16 years of age._x000a__x000a_16 yr old male transported to hospital in a stable condition for observation of non-fatal drowning symptoms_x000a__x000a_Story:_x000a__x000a_At 15h53 on Tuesday 25 August, NSRI Wilderness duty crew were activated following reports of a teenager being swept out to sea at Herolds Bay._x000a__x000a_Our duty crew responded to our sea rescue station and the Sea Rescue craft Clemengold Rescuer was launched. _x000a__x000a_On arrival on the scene NSRI rescue swimmers found a local lifeguard, Tristin de Swardt, 20, was assisting a local 16 year old male out of the water and bringing him onto the beach._x000a__x000a_Tristin told NSRI that he happened to be on the beach when he noticed a group of 6 teenagers, all in their mid-teens, had arrived at the beach. They appeared to be preparing to jump off rocks into the sea from the rocks on the Eastern side of Herolds Bay. This means that they would jump straight into a rip current._x000a__x000a_Tristin approached them and asked them if they were competent swimmers as the sea conditions were dangerous with a 2 to 2.5 meter swell and strong rip currents evident._x000a__x000a_They told Tristin that they were good swimmers._x000a__x000a_One teenager jumped into the water and was immediately caught in the rip current that runs next to the rocks on the Eastern side of the bay. The rip started pulling him out and the young man, panicking, swam against the rip instead of towards the centre of the bay to get out of the current. His friends did not follow him and bystanders raised the alarm by calling the Sea Rescue emergency number on the Pink Rescue Buoy pole._x000a__x000a_Tristin started out to the teenager but realised that the current was too strong. He decided to rather exit the water and fetch his fins before swimming out to the teenager._x000a__x000a_He got his fins out of his car and ran back to the rocks from where a bystander had thrown the Pink Rescue Buoy to the teenager. The youngster was exhausted, unable to climb out onto the rocks because of the wave action and too tired to swim out of the rip. The bystander had shouted at the youngster to rather rest and use the Pink Rescue Buoy to float him knowing that Sea Rescue had been called and that Tristin was fetching his fins._x000a__x000a_Tristin jumped off the rocks into the sea and using the rip he was quickly able to reach the teenager._x000a__x000a_Tristin calmed him down and using the Pink Rescue Buoy for floatation, aided by his fins he swam the teenager towards the middle of Herolds Bay until they were free of the rip current and could then use the waves to get back to the beach._x000a__x000a_Tristin says that if the youngster did not have the Pink Rescue Buoy to hold onto he would have drowned._x000a_------------------------------------------------------_x000a__x000a_Garth Dominy, NSRI Wilderness station commander, said: At 15h53, Tuesday, 25 August, NSRI Wilderness duty crew were activated following reports of a teenager being swept out to sea at Herolds Bay._x000a__x000a_Our duty crew responded to our sea rescue station and the sea rescue craft Clemengold Rescuer was launched._x000a__x000a_NSRI rescue swimmers, WC Government Health EMS rescue squad, the SA Police Services, Frontier Medix medical services and Eden 911 ambulance services responded directly to the scene._x000a__x000a_On arrival on the scene NSRI rescue swimmers found a local lifeguard, Tristin de Swardt, age 20, who was assisting a local 16 year old male out of the water and bringing the casualty teenager onto the beach._x000a__x000a_Our sea rescue craft also arrived on the scene as casualty teenager was brought onto the beach._x000a__x000a_The teenager was medically assessed and found to be suffering suspected non-fatal drowning symptoms._x000a__x000a_A doctor, who happened to be on the beach at the time, assisted in medical care on the scene and NSRI have thanked her for her assistance on the scene._x000a__x000a_The patient was taken into the care of paramedics and he has been transported to hospital, as a precaution for observation for non-fatal drowning symptoms, in an Eden 911 ambulance and the patient is in a stable condition._x000a__x000a_The local lifeguard who assisted, Tristin de Swardt, has told NSRI that he happened to be on the beach when he noticed a group of 6 teenagers, aged approximately 16, who had arrived at the beach and they appeared to be preparing to jump off rocks into the sea on the Eastern side of Herolds Bay._x000a__x000a_Tristin approached them and asked them if they were competent swimmers as the sea conditions were confused seas with a 2 to 2.5 meter swell with strong rip currents evident._x000a__x000a_They told Tristin that they were competent._x000a__x000a_The first teenager who jumped into the water was immediately caught in a rip current and he was swept out to sea._x000a__x000a_His friends did not follow him._x000a__x000a_Bystanders raised the alarm._x000a__x000a_Tristin attempted to swim out to the teenager but the currents were too strong and Tristin realised that he needed his swimming rescue flippers if he was going to swim out to the teenager._x000a__x000a_Tristin swam back to the shore and he got his rescue flippers out of his car and ran back to the rocks where bystanders had by that stage grabbed the NSRI pink rescue buoy off the pole nearby and they had thrown the rescue buoy to the teenager who was able to get a hold of the rescue buoy but he was still caught in rip currents and he was still being swept further out to sea._x000a__x000a_Tristin jumped off the rocks into the sea and he swam after the teenager and he was able to reach the teenager._x000a__x000a_Tristin calmed the teenager down and with the teenager using the pink rescue buoy for floatation and with Tristin aided by the strength of his rescue flippers Tristan assisted the teenager to swim towards the middle of Herolds Bay until they were free of the rip currents._x000a__x000a_Then with the teenager still using the aid of the pink rescue buoy for floatation and Tristin using his rescue flippers for swimming strength Tristin swam the teenager to shore safely._x000a__x000a_NSRI commend Tristin for his efforts in saving the teenagers life today._x000a__x000a_NSRI also commend the bystanders who threw the NSRI pink rescue buoy to the teenager that contributed to saving the teenagers life."/>
    <x v="0"/>
    <m/>
    <s v="https://www.nsri.org.za/2020/08/herolds-bay-lifeguard-saves-teen-with-the-aid-of-a-pink-rescue-buoy/"/>
    <s v="Tristin de Swardt, 20, cell 082 526 7978"/>
    <m/>
    <m/>
    <s v="unknown male approximately 16 years of age."/>
    <m/>
    <m/>
    <m/>
    <m/>
    <m/>
    <n v="1"/>
  </r>
  <r>
    <d v="2020-09-23T00:00:00"/>
    <s v="Sept"/>
    <x v="0"/>
    <n v="1"/>
    <m/>
    <m/>
    <n v="1"/>
    <n v="1"/>
    <m/>
    <m/>
    <m/>
    <m/>
    <s v="Victoria Bay"/>
    <m/>
    <s v="Mike Vonk, NSRI Wilderness deputy station commander, said: At 16h00, Wednesday, 23 September, 2 NSRI trainee crew who are also local lifeguards, while off-duty and on the beach after body boarding at Victoria Bay, they noticed an adult man caught in rip currents and being pulled out to sea while swimming._x000a__x000a_The 2 trainees grabbed the NSRI pink rescue buoy off the NSRI pink rescue buoy pole positioned on the beach at Victoria Bay and one of the trainees scaled over rocks before launching into the surf armed with the NSRI pink rescue buoy and he swam towards the casualty who was caught in a rip current._x000a__x000a_On reaching the man in the surfline and using the pink rescue buoy to assist the man to float the trainee guided the man to shore safely without incident and the man was not injured._x000a__x000a_The 2 trainees showed the man the location of the rip currents and the safe swimming area at Victoria Bay beach and no further assistance was required."/>
    <x v="0"/>
    <m/>
    <s v="https://www.nsri.org.za/2020/09/wilderness-wednesday-23-september-patient-assisted-and-man-caught-in-rip-currents-assisted-victoria-bay/"/>
    <m/>
    <m/>
    <m/>
    <m/>
    <m/>
    <m/>
    <m/>
    <m/>
    <m/>
    <m/>
  </r>
  <r>
    <d v="2020-10-10T00:00:00"/>
    <s v="Oct"/>
    <x v="0"/>
    <n v="1"/>
    <m/>
    <m/>
    <n v="1"/>
    <n v="1"/>
    <m/>
    <m/>
    <m/>
    <s v="21-07"/>
    <s v="Granny's Pool St Francis"/>
    <m/>
    <s v="Neil Jones, NSRI St Francis Bay duty coxswain, said: At 14h19, Saturday, 10 October, NSRI St Francis Bay duty crew were activated following reports of a man on a jet-ski in difficulty off-shore of Grannies Pool, St Francis Bay._x000a__x000a_The sea rescue craft Spirit of St Francis II was launched and NSRI shore crew responded to the scene by road._x000a__x000a_An off-duty NSRI Plettenberg Bay rescue swimmer, who happened to be on the scene at the time, had raised the alarm after witnessing the jet-skier in difficulty in the surf line._x000a__x000a_The NSRI Plettenberg Bay rescue swimmer suited up into a wet-suit and grabbed the NSRI pink rescue buoy that is stationed at Grannies Pool._x000a__x000a_The NSRI Plettenberg Bay rescue swimmer reached the 29 year old male casualty, from Kriel, Mpumalanga, assisting the man in the surf but the jet-ski had filled with water and was not immediately able to be brought to shore._x000a__x000a_The NSRI St Francis Bay sea rescue craft arrived on the scene and in a joint effort between NSRI rescue swimmers from our sea rescue craft and the NSRI shore crew we were able to right and recover the jet-ski and once recovered onto her trailer no further assistance was required._x000a__x000a_The quick reaction of the NSRI Plettenberg Bay rescue swimmer and the swift response of the NSRI St Francis Bay duty crew is commended._x000a__x000a_This operation has again highlighted the strategic importance of the NSRI pink rescue buoy project along the South African coastline and inland at rivers and dams._x000a__x000a_NSRI commend the public who regularly check on the NSRI pink rescue buoys that are stationed at strategic points around our coastline and inland at rivers and dams._x000a__x000a_This brings to 60 the number of persons assisted with the use of an NSRI pink rescue buoy since their introduction in November 2017._x000a__x000a_Over 750 NSRI pink rescue buoys have been installed around South Africa."/>
    <x v="8"/>
    <m/>
    <s v="https://www.nsri.org.za/2020/10/national-sunday-11-october-bass-fishing-boat-assisted-witbank-a-jet-ski-assisted-hartbeespoort-dam-false-alarm-with-good-intentions-maidens-cove-jet-skier-assisted-and-a-patient-e/"/>
    <m/>
    <m/>
    <m/>
    <m/>
    <m/>
    <m/>
    <m/>
    <m/>
    <m/>
    <m/>
  </r>
  <r>
    <d v="2020-10-23T00:00:00"/>
    <s v="Oct"/>
    <x v="0"/>
    <n v="1"/>
    <m/>
    <m/>
    <n v="1"/>
    <m/>
    <n v="1"/>
    <m/>
    <m/>
    <s v="23-23?"/>
    <s v="Heroldsbaai"/>
    <m/>
    <s v="Hi All, I have spoken to the boys father and Dale Irvine who rescued Ruben the older boy - this is what they told me._x000a__x000a_Herolds Bay 23 Oct 2020 - Dale Irvine, 50, 082 419 6543 dalei@sentineltrust.co.za  went in with body board and fins - saved Ruben Oelofsen, 21, by putting him on the body board, swimming him out of the rip and surfed them back in. (I think an award for saving a life, getting board and fins before going in shows clear thinking)_x000a__x000a_Willie Oelofsen Jnr ,19, used PRB to float himself. When he saw his brother had been washed off rocks while fishing right in front of him he ran back to beach, asked a bystander to call Sea Rescue, grabbed a Pink Buoy, went back to the rocks and decided to go into the water with the buoy rather than risk throwing it. He was unable to get to his brother because of bad sea conditions, but the pink buoy floated him and he was able to get out of the current and use the waves to get back to safety. Sea was wild both boys got knocked around by waves on rocks. _x000a__x000a_Willie with the PRB got out himself, consensus from Willie Snr and Dale is that he would not have made it if he did not have the PRB. (PRB award to him I think for getting the PRB before going into the water)_x000a__x000a_Dale got to Ruben and surfed him back in on his body board. (CEO / Directors LoA?)_x000a__x000a_Mr Willie Oelofsen Snr 082 419 6543 father of two boys_x000a__x000a_Regards_x000a_Andrew_x000a__x000a_Mike Vonk, NSRI Wilderness deputy station commander, said: At 08h46, Friday, 23 October, NSRI Wilderness duty crew were activated following reports of a drowning in progress at Herolds Bay. _x000a_The sea rescue craft Oscars Rescue was towed to Herolds Bay by WC Government Health EMS rescue squad and NSRI rescue swimmers responded directly to the scene._x000a_On arrival on the scene the two swimmers who had been in difficulty in the surf were safely out the water and they were treated on the scene by ER24 paramedics for non-fatal drowning symptoms and cuts and abrasions sustained from the rocks on the shoreline._x000a_It was revealed that two brothers aged 21 and 19 were fishing on the rocks at Herold’s Bay when the 21 year old was swept off the rocks by waves into the surf and pulled out to sea by rip currents._x000a_His brother ran to collect the NSRI pink rescue buoy at Herold’s Bay beach and proceeded back along the rocks before launching into the water using the rescue buoy for floatation to go to attempt to help his brother._x000a__x000a_Bystanders raised the alarm and activated Sea Rescue._x000a_After witnessing the events, a local man, aged 50, and a local teenager aged 19, had launched into the water using body boards and fins. The man reached the older brother and brought him safely ashore using his body board as flotation._x000a_The younger brother reached the shore using the pink rescue buoy for floatation._x000a_The brothers were transported to hospital by ER24 ambulance and they are expected to make full recoveries._x000a_NSRI commend the swift reaction of the bystanders who assisted."/>
    <x v="0"/>
    <m/>
    <s v="https://www.nsri.org.za/2020/10/herolds-bay-bystanders-assist-in-a-non-drowning-incident/"/>
    <m/>
    <m/>
    <m/>
    <m/>
    <m/>
    <m/>
    <m/>
    <m/>
    <m/>
    <n v="1"/>
  </r>
  <r>
    <d v="2020-10-31T00:00:00"/>
    <s v="Oct"/>
    <x v="4"/>
    <m/>
    <n v="3"/>
    <m/>
    <n v="3"/>
    <n v="3"/>
    <m/>
    <m/>
    <m/>
    <m/>
    <s v="Main Beach, Jeffreys Bay"/>
    <m/>
    <s v="Additional info via Andrew Ingram:  I have just spoken to Zwelie - JBay lifeguard. He says that on Saturday 31 October his colleague Siphelele took the PRB and went to the children while he swam without flotation to the woman who was furtherest out. Siphelele floated all three children with the PRB - so please can we change the stats to 63 people floated / lives saved - the other three were floated on surfboards._x000a_3 male children, believed to be aged between 6 and 10_x000a_JEFFREYS BAY: Michael van den Bergh, NSRI Jeffreys Bay station commander, said: On Saturday morning, 31st October, off duty lifeguards who had just arrived at the lifeguard facility at Main Beach, Jeffreys Bay, to attend to routine maintenance of the lifeguard facility, were alerted by bystanders of people in trouble in the water. 2 lifeguards Zwelie Mafutha and Siphelele Gasa stripped down to their costumes and in a race against time, and not having time to open the lifeguard facility, they simply grabbed the NSRI pink rescue buoys stationed on their poles at Main Beach and they launched into the water where 6 people, 3 adults and 3 children, were in difficulty and were being swept away by rip currents._x000a__x000a_NSRI Jeffreys Bay duty crew were alerted._x000a__x000a_It appears that the children may have had body boards and at least 3 of the casualties were having difficulty staying afloat using one of the body boards for floatation._x000a__x000a_Using the pink rescue buoys for floatation the 2 lifeguards reached the casualties assisting them to float when bystanders Andrew Moon and Jerry van Wyk, who are both local surf instructors, launched on surfboards and paddled out to assist. Another unidentified bystander, a man, had also paddled out to assist._x000a__x000a_Between the 2 lifeguards, the 2 surf instructors and the unidentified bystander they were able to get all 6 persons out of the water safely._x000a__x000a_NSRI commend the quick action of these men who saved the lives of 3 male children, believed to be aged between 6 and 10, and 3 adults, a female believed to be aged in her 50’s or 60’s, and 2 males, believed to be aged in their 40’s and 50’s._x000a__x000a_NSRI has strategically placed NSRI pink rescue buoys around the coastline and at some inland dams._x000a__x000a_This incident has again highlighted the valuable life saving assistance these pink rescue buoys provide to bathers when they get into difficulty in water._x000a__x000a_This brings the number of lives saved to 66 since the inception of the pink rescue buoy project in November 2017 and we are aware that sometimes incidents are not reported when the pink rescue buoys are used to provide assistance to bathers in difficulty._x000a__x000a_NSRI are appealing to the public to keep the pink rescue buoys on their poles on the beach and only remove them from their poles to be used for life saving purposes._x000a__x000a_NSRI commend these men for going to the assistance of the 6 swimmers in difficulty who were brought safely out of harms way thanks to the quick thinking of the lifeguards, the surf instructors and the bystander."/>
    <x v="0"/>
    <m/>
    <m/>
    <m/>
    <m/>
    <m/>
    <m/>
    <m/>
    <m/>
    <m/>
    <m/>
    <m/>
    <n v="3"/>
  </r>
  <r>
    <d v="2020-11-19T00:00:00"/>
    <s v="Nov"/>
    <x v="1"/>
    <n v="2"/>
    <m/>
    <m/>
    <n v="2"/>
    <n v="2"/>
    <m/>
    <m/>
    <m/>
    <s v="23-23?"/>
    <s v="Heroldsbaai"/>
    <m/>
    <s v="As per Andrew Ingram:  19 November 12h00 was rescue. She is 19 yr old lifeguard. Francois went in first with fins and PRB. She lives further away so took a bit longer to get there. Also swam with fins. Francois gave PRB to both men (father and son about 40 yrs and 65 yrs). When Lisha arrived they started to swim the two out of the current with Francois using harness and Lisha pulling rope. Her brother Jason arrived with surfboard but in the surf it was too difficult to control the two so they stuck with the PRB. She says she was very tired as the sea was challenging and that the two men would not have survived without the PRB. She says PRB not enough flotation. I have asked her to send me a picture. I suspect that it is an old one that needs to be replaced with a newer 100 newton. Will know by picture. I will put Lisha and Francois forward for PRB Award. 66 lives saved"/>
    <x v="0"/>
    <m/>
    <m/>
    <m/>
    <m/>
    <m/>
    <m/>
    <m/>
    <m/>
    <m/>
    <m/>
    <m/>
    <n v="2"/>
  </r>
  <r>
    <d v="2020-12-05T00:00:00"/>
    <s v="Dec"/>
    <x v="0"/>
    <n v="1"/>
    <m/>
    <m/>
    <n v="1"/>
    <n v="1"/>
    <m/>
    <m/>
    <m/>
    <s v="26-04_x000a_or 26-05"/>
    <s v="Silvermine Dam"/>
    <m/>
    <s v="As per Andrew Ingram: (email 2020-12-07) By chance I bumped into a CoCT manager - Gregg Oelofse - at the beach on Sunday. _x000a_ _x000a_He tells me that he was jogging at Silvermine on Saturday 5th Dec and saw a man grab a Pink Buoy and launch into the water to rescue another man in his early 30s about 50 meters out in the dam who was in difficulty as he is a weak swimmer. _x000a_ _x000a_This rescue  illustrated what we thought … there are rescues happening that we do not hear about. Someone uses the Pink Buoy, does a rescue and hangs it back on the pole. No drama._x000a_ _x000a_That makes it 67 rescues around the country that we know of so far."/>
    <x v="5"/>
    <m/>
    <m/>
    <m/>
    <m/>
    <m/>
    <m/>
    <m/>
    <m/>
    <m/>
    <m/>
    <m/>
    <n v="1"/>
  </r>
  <r>
    <d v="2021-02-13T00:00:00"/>
    <s v="Feb"/>
    <x v="0"/>
    <n v="1"/>
    <m/>
    <n v="1"/>
    <m/>
    <n v="1"/>
    <m/>
    <m/>
    <m/>
    <m/>
    <s v="Table View"/>
    <m/>
    <s v="At 19h05, Saturday, 13th February, NSRI Table Bay and NSRI Melkbosstrand duty crew and the CoCT (City of Cape Town) joint water rescue group were activated following reports from a CoCT (City of Cape Town) Law Enforcement officer of a drowning in progress at Table View Beach._x000a_NSRI Table Bay duty crew responded to the sea rescue station at the V&amp;A Waterfront to launch a sea rescue craft, NSRI Melkbosstrand duty crew responded to their station to prepare to tow a vessel to the scene and NSRI rescue swimmers responded directly to the beach._x000a_Off duty Big Bay Surf Lifesaving lifeguards, Community Medics, WC Government Health EMS, Netcare 911 ambulance services, Life Healthcare response paramedics and CoCT (City of Cape Town) Fire and Rescue Services responded to join CoCT Law Enforcement on the scene._x000a_A group of off-duty local lifeguards from Big Bay Surf Lifesaving Club, who live or were near to Table View Beach at the time, responded and they arrived on the scene within minutes of the initial call._x000a_The lifeguards saw the female in the surf being swept out to sea and she was already at least 200 meters off-shore._x000a_Lifeguards Kyle Reynolds and Dylan Lloyd launched into the surf._x000a_Keelen Rix, a CoCT Law Enforcement officer, was also in the surf and swimming towards the casualty._x000a_Lifeguard Damian Kennedy grabbed an NSRI Pink Rescue Buoy and he also launched into the surf._x000a_They were closely followed by lifeguards Logan Smithers and Wesley Oaks and by NSRI lifeguard Stewart Seini._x000a__x000a_Between them they were armed with 3 rescue torpedo buoys (one of which was the NSRI pink rescue buoy that Damian had taken out with him)._x000a_Kyle was first to reach the female and he told NSRI that as he was approaching her, about 20 meters from her, she slipped under water and on reaching her she was barely able to stay afloat._x000a_Kyle, Keenan and Dylan supported the female to stay afloat and started swimming her towards the shore. At that stage the remaining lifeguards joined them and the rescue torpedo buoys were used to aid the female casualty to stay afloat._x000a_The lifeguards brought the female safely to the beach where medical treatment was initiated for non fatal drowning symptoms, exhaustion and hypothermia._x000a_The 24 year old female, from Bloubergstrand, was transported to hospital by Netcare 911 ambulance and she is expected to make a full recovery._x000a_NSRI commend the swift reaction of the lifeguards and the Law Enforcement officer. Their cooperation contributed to saving the young lady from drowning._x000a__x000a_This is the 69th person who we are aware of who has been rescued with the assistance of a Pink Rescue Buoy."/>
    <x v="0"/>
    <s v="Female swept out to see, rescuers set out with 1 PRB and 3 other torpedo buoys"/>
    <s v="https://www.nsri.org.za/2021/02/lifeguards-save-a-young-lady-from-drowning-at-table-view-beach/"/>
    <s v="Damian Kennedy (Lifeguard)"/>
    <m/>
    <m/>
    <m/>
    <m/>
    <m/>
    <m/>
    <m/>
    <m/>
    <n v="1"/>
  </r>
  <r>
    <d v="2021-04-02T00:00:00"/>
    <s v="April"/>
    <x v="1"/>
    <n v="2"/>
    <m/>
    <m/>
    <n v="2"/>
    <n v="2"/>
    <m/>
    <m/>
    <m/>
    <m/>
    <s v="Rooi Els"/>
    <m/>
    <s v="Tania Meiring, NSRI Kleinmond duty coxswain, said: At 07h18, Friday, 2 April, NSRI Kleinmond duty crew were activated following reports of a drowning in progress at Rooi Els._x000a__x000a_Eye-witnesses reported 2 males in the water with a floatation tube and they had reportedly been in difficulty in the water for over 45 minutes._x000a__x000a_NSRI Kleinmond dispatched rescue swimmers to the scene and NSRI Gordons Bay duty crew were activated and launched the sea rescue craft Spirit of Surfski._x000a__x000a_GB Med Sec ambulance services responded._x000a__x000a_While responding to the scene it was confirmed that a private boat with 3 local men onboard had launched to go to the assistance of the 2 casualties._x000a__x000a_The crew on the private boat had taken the NSRI pink rescue buoy from the Rooi Els slipway with them._x000a__x000a_William Boltmann told NSRI that they have a holiday house in Rooi Els._x000a__x000a_William, age 36, his brother Richard, age 32, and their friend Francois Koekemoer, age 46, were preparing to go crayfishing on their 5 meter RHIB (rigid hull inflatable boat) when they informed by an NSRI coastwatcher of 2 males, age 27 and 19, who had been swept off rocks while crayfishing and they were being swept out to sea._x000a__x000a_A floatation tube had been thrown to them by friends on the shore and they were holding on to the floatation tube but they were unable to recover themselves onto rocks because of heavy sea conditions._x000a__x000a_The 3 Good Samaritans were informed that NSRI were on their way._x000a__x000a_They launched their RHIB and they took the NSRI pink rescue buoy, that is stationed at the Rooi Els slipway, with them._x000a__x000a_On their arrival they were unable to get their RHIB close inshore and they attempted to throw the pink rescue buoy, which they had attached to a rope, to the 2 casualties but it was being blown away in the wind._x000a__x000a_William then jumped into the water armed with the pink rescue buoy and he got the buoy to one one of the casualties and the crew on the boat pulled him to the boat and he was rescued onto the boat._x000a__x000a_William then swam the rescue buoy to the second casualty and he was also pulled onto the boat and rescued._x000a__x000a_NSRI rescue swimmers had arrived on the scene by that stage but both casualties were safe on the RHIB and they were brought to the slipway where they were taken into the care of GB Med Sec paramedics._x000a__x000a_They were treated for non-fatal drowning symptoms and for hypothermia._x000a__x000a_The 2 casualties are from Kuils River._x000a__x000a_NSRI commend the swift action of William Boltmann, his brother Richard, and their friend Francois Koekemoer, who together contributed to saving the lives of the 2 casualties."/>
    <x v="9"/>
    <s v="2 Males (27 and 19) swept off rocks while crayfishing"/>
    <s v="https://www.nsri.org.za/2021/04/pink-rescue-buoy-used-in-rescue-rooi-els-boat-assisted-rooi-els-boat-found-capsized-hangklip/"/>
    <s v="William Boltmann (36), Richard Boltmann (32), Francois Koekemoer (46).  William swam out to each victim with the pink buoy and the other men pulled the victims to their RHIB one at a time"/>
    <m/>
    <m/>
    <s v="Two men from Kuilsrivier, aged 27 and 19"/>
    <m/>
    <m/>
    <m/>
    <m/>
    <m/>
    <n v="2"/>
  </r>
  <r>
    <d v="2021-04-13T00:00:00"/>
    <s v="April"/>
    <x v="0"/>
    <n v="1"/>
    <m/>
    <m/>
    <n v="1"/>
    <n v="1"/>
    <m/>
    <m/>
    <m/>
    <m/>
    <s v="Perissa Beach"/>
    <m/>
    <s v="“We were so relieved to have the buoy ! A wonderful asset to the beach!! I think it was Tuesday 13th April about 11am._x000a_ _x000a_3 people got into trouble: 2 young girls in an inflatable life raft got sucked toward the pinnacle rocks to the left of Perissa beach, and their dad failed to rescue them and almost drowned himself in the process._x000a_ _x000a_My son was at home “bunking” school, fortunately!! _x000a_ _x000a_I gave him the buoy and he rescued the dad, whilst I paddled our on a longboard and got the 2 girls back to safety in their life raft..._x000a_ _x000a_My son was really brave! I was very proud of him...and the buoy kept him safe as that man may have pulled him under!”"/>
    <x v="10"/>
    <s v="Two girls on life raft swept out to sea, father tried to rescue them but needed to be rescued himself"/>
    <s v="Email from Tina Cook to Andrew 2021-05-14  tinacookmedia@gmail.com"/>
    <m/>
    <m/>
    <m/>
    <m/>
    <m/>
    <m/>
    <m/>
    <m/>
    <m/>
    <n v="1"/>
  </r>
  <r>
    <d v="2021-04-18T00:00:00"/>
    <s v="April"/>
    <x v="0"/>
    <n v="1"/>
    <m/>
    <m/>
    <n v="1"/>
    <n v="1"/>
    <m/>
    <m/>
    <m/>
    <m/>
    <s v="Park Rynie"/>
    <m/>
    <s v="Linda Putter, NSRI Rocky Bay deputy station commander, said: 2 Good Samaritans armed with an NSRI pink rescue buoy contributed to a life being saved at Rocky Bay KZN on Sunday._x000a__x000a_At 13h20, Sunday, 18 April, NSRI Rocky Bay duty crew were activated following reports of a drowning in progress off-shore of Rocky Bay._x000a__x000a_On arrival at Park Rynie Ski-boat Club we found an adult male in difficulty at the backline and he appeared to be caught in strong rip currents._x000a__x000a_The man, from Phoenix, had been picnicking at Park Rynie with his family when he went for a swim and he was caught in rip currents that swept him out to sea._x000a__x000a_A local charter operator, Neeval Ramchunder, who was in the vicinity at the time, had noticed the man in difficulty and he had grabbed the NSRI pink rescue buoy, stationed at at Park Rynie Ski Boat Club, and he launched into the water to go to the assistance of the casualty._x000a__x000a_NSRI alerted commercial fisherman Rusten Naidoo, a local known to be a strong swimmer, and Rusten also launched into the water and swam out to assist._x000a__x000a_Using the rescue buoy for floatation Neeval and Rusten rescued the casualty safely to the shore._x000a__x000a_The casualty was medically assessed and although tired from the ordeal he was not injured and he was reunited with his family who expressed their thanks to the 2 Good Samaritans for their efforts._x000a__x000a_We commend the courageous efforts of Neeval Ramchunder and Rusten Naidoo for their combined efforts that saved the life of the casualty."/>
    <x v="0"/>
    <s v="Adult male swept out to sea by rip currents"/>
    <s v="https://www.nsri.org.za/2021/04/non-fatal-drowning-at-rocky-bay/"/>
    <s v="Rescuer Neeval Ramchunder - 082 974 6016"/>
    <m/>
    <m/>
    <s v="Person who was rescued - Ishaan Singh 064 158 9684_x000a_Wife of rescued - Kathleen Singh 081 240 4175"/>
    <m/>
    <m/>
    <n v="1"/>
    <m/>
    <m/>
    <m/>
  </r>
  <r>
    <d v="2021-04-28T00:00:00"/>
    <s v="April"/>
    <x v="1"/>
    <n v="1"/>
    <n v="1"/>
    <m/>
    <n v="2"/>
    <n v="2"/>
    <n v="2"/>
    <m/>
    <m/>
    <m/>
    <s v="Park Rynie"/>
    <m/>
    <s v="Richard Gibson saw the child in difficulty and went in to help, also struggled to swim,  Nick and jonathan cam to the rescue with a pink rescue buoy."/>
    <x v="5"/>
    <s v="Adult male and child having difficulty to swim"/>
    <m/>
    <s v="Richard Gibson - 0848006418              Nick Bell - 0845130032                           Jonathan Kellerman"/>
    <m/>
    <m/>
    <s v="Richard Gibson - 0848006418"/>
    <m/>
    <n v="2"/>
    <m/>
    <m/>
    <m/>
    <m/>
  </r>
  <r>
    <d v="2021-05-04T00:00:00"/>
    <s v="May"/>
    <x v="0"/>
    <m/>
    <n v="1"/>
    <m/>
    <m/>
    <m/>
    <m/>
    <m/>
    <m/>
    <m/>
    <s v="Perissa Beach"/>
    <m/>
    <s v="Tuesday 04 May 2021_x000a_A young boy got caught in the current. _x000a_The parent used the buoy to pull him back to safety"/>
    <x v="0"/>
    <s v="Young boy caught in rip current"/>
    <s v="Email from Tina Cook to Andrew 2021-05-14  tinacookmedia@gmail.com"/>
    <m/>
    <m/>
    <m/>
    <m/>
    <m/>
    <m/>
    <m/>
    <m/>
    <m/>
    <n v="1"/>
  </r>
  <r>
    <d v="2021-08-22T00:00:00"/>
    <s v="Aug"/>
    <x v="1"/>
    <n v="2"/>
    <m/>
    <m/>
    <n v="2"/>
    <n v="2"/>
    <m/>
    <m/>
    <m/>
    <m/>
    <s v="BOS 400 Wreck, Sandy Bay"/>
    <m/>
    <s v="Group of students assisted two of their party who jumped off the wreck and then couldn't get back to shore due to rough seas.  Started suffering hypothermia and became very weak._x000a__x000a_Report for 22 August 2021_x000a_At 12:30 while on routine practice Rescue 2 Gemini Legend was alerted to a medical situation at the “landudno wreck” with further investigation from Rescue 1 EOC the location was confirmed that it was in fact at the  Boss400 wreck. On arrival on scene we could see a group of 20 hikers on rocks just below the hiking trail. I deployed a rescue swimmer to ascertain what the medical issue was. On scene the RS confirmed that there were 2 casualties both male, 1 with hypothermia and the other with deep cuts and abrasions on his legs, knees and thighs. The two casualties had been assisted by the group of hikers and lucky enough there was a NSRI volunteer amongst the group from Station 33 Witsands._x000a_**Pink bouy was used in the rescue**_x000a_I believe that he was the initial caller to the duty phone, and to EOC – Christian 076 130 7246._x000a_I deployed a second rescue swimmer with medical kit to assist and package the casualties, I requested EOC to divert and ambulance to Rocket Road as the initial idea would be to walk them out as both casualties did not want to re-enter the water and the sea conditions were rough due to the incoming spring tide. _x000a_At this stage Rescue 8A and 8 were diverted from there practice with Kommetjie to assist.  Once both vessels were alongside, Geoff Stephens and I discussed that first prize would be to float the casualties out due to the condition of the hypothermia casualty. _x000a_The plan was to extricate both casualties via the sea using the 6inch “crocoduck”. A 3rd RS was put onto rescue 2, while both casualties were briefed and prepared for the extrication. The 3rd RS with the crocoduck were deployed to scene where the extrication of the hypothermic casualty was commenced. Once loaded onto the crocoduck the casualty was extricated and transferred from the “crocoduck” /R2 onto Rescue 8 for further treatment, this was the case for the next casualty as well. _x000a_Both casualties were then taken to Rescue 8 Base by Rescue 8 followed by 8A – R2 departed after the operation was complete. "/>
    <x v="11"/>
    <s v="Rough seas, victims jumped from the wreck but couldn't get back onto the rocks due to large waves"/>
    <s v="Andrew's whatsapp 2021-08-23.  See also Sharepoint: https://searescue.sharepoint.com/:f:/r/Public%20Safety/5.%20PINK%20RESCUE%20BUOYS/INCIDENT%20REPORTS%20AND%20STORIES/Pictures_videos%20of%20rescues/Bos400%20rescue%20x%202%202021-08-22?csf=1&amp;web=1&amp;e=Pw2iCf"/>
    <s v="NSRI Stn 8 _x000a_Anton Jacobus Kotze 0760614415 (Witsands NSRI member)_x000a_Shane de Kock 0761307246 (Student Nurse at Uni of Stellenbosc)"/>
    <m/>
    <m/>
    <s v="Daniel-Keagan Hockly (21) from Grahams Town currently at Stellenbosch University_x000a_Leintin Strydom (23) from JHB currently at Stellenbosch University "/>
    <m/>
    <m/>
    <m/>
    <m/>
    <m/>
    <n v="2"/>
  </r>
  <r>
    <d v="2021-09-26T00:00:00"/>
    <s v="Sept"/>
    <x v="2"/>
    <m/>
    <m/>
    <m/>
    <m/>
    <m/>
    <m/>
    <n v="1"/>
    <m/>
    <m/>
    <s v="Kalk Bay"/>
    <m/>
    <s v="Darren Zimmerman, NSRI Simon's Town station commander, said: The NSRI Simon's Town sea rescue craft Spirit of Surfski II, the NSRI Strandfontein sea rescue craft Film Industry Fund Rescuer One and Rescue 16 Alpha were launched. NSRI rescue vehicles from NSRI Simon's Town and NSRI Strandfontein, CMR (Cape Medical Response), the SA Police Services, CoCT Law Enforcement, WC Government Health EMS, Cape Town Fire and Rescue Services and the EMS/AMS Skymed rescue helicoprter responded._x000a__x000a_On arrival on the scene we found 2 bystanders in the water, one armed with an NSRI pink rescue buoy, who had both volunteered to enter the water to try to rescue a 32 year old male, who had fallen off a paddle-ski about 30 meters off-shore before disappearing under water, while public members raised the alarm._x000a__x000a_An extensive air, sea and shoreline search commenced, which included NSRI rescue swimmers free dive sweeping line search efforts, but despite the extensive search no sign of the missing man was found._x000a__x000a_A Police Dive Unit was activated and NSRI Simon's Town dispatched the sea rescue craft Donna Nicholas which was used to support the Police divers on the scene._x000a__x000a_Police divers conducted scuba dive search efforts but there remains no sign of the missing man._x000a__x000a_Police divers, supported by Cape Town Fire and Rescue Services rescue divers, will continue in an ongoing search and recovery operation._x000a__x000a_While family of the missing man have not been located it is believed that he resides in Kalk Bay and he is known to locals._x000a__x000a_Police have opened an investigation._x000a__x000a_The 2 men who entered the water to try to help are commended for their efforts."/>
    <x v="12"/>
    <s v="Victim disappeared under water.  Body still not found 2021-10-01"/>
    <m/>
    <m/>
    <m/>
    <m/>
    <m/>
    <m/>
    <m/>
    <m/>
    <m/>
    <m/>
    <m/>
  </r>
  <r>
    <d v="2021-10-09T00:00:00"/>
    <s v="Oct"/>
    <x v="0"/>
    <n v="1"/>
    <m/>
    <m/>
    <n v="1"/>
    <n v="1"/>
    <m/>
    <m/>
    <n v="1"/>
    <m/>
    <s v="Cape Vidal "/>
    <m/>
    <s v="Jan Hoffman, NSRI St Lucia station commander, said: At 11h20, Saturday, 9 October, NSRI St Lucia duty crew were activated following reports of a boat capsized during launching at Cape Vidal Bay. The fishing vessel was reportedly launching at the Cape Vidal launch site when the boat may have suffered engine failure to one of two outboard motors and capsized with 4 crew onboard, a 62 year old owner and skipper, from Durban, his son and his sons girlfriend, and a male family friend, onboard._x000a__x000a_The 4 crew were thrown into the water. The capsized vessel and crew drifted Southwards to behind the main reef and out to sea in strong currents._x000a__x000a_NSRI crew members from NSRI St Lucia happened to be on the beach at the time together with an NSRI Richards Bay crew member and together with public members they immediately responded while our NSRI St Lucia sea rescue vehicle, additional NSRI crew and Ezemvelo KZN Wildlife members responded._x000a__x000a_Good Samaritan Jurgens Lubbe, 47, from Hazyview, was kite boarding nearby and he saw people on the beach pointing towards the water when he noticed the upturned boat with 2 men clinging onto the upturned hull and a male and female in the water nearby._x000a__x000a_Jurgens kite boarded towards them and on reaching them he was able to pull the girl to the shore where NSRI members and public members took her from him._x000a__x000a_Jurgens volunteered to kite board back out to assist and an NSRI rescue swimmers handed an NSRI pink rescue buoy, stationed along that stretch of beach, to Jurgens, as well as the girls life jacket,_x000a__x000a_Jurgens reached them in the water and gave the life jacket to the friend and the pink buoy to the younger man - as aids to stay afloat - they were about 30 to 40 meters apart from each other._x000a__x000a_The son was also able to swim towards the rocks where on reaching the rocks he was pulled out of the water by NSRI rescue swimmers and public members._x000a__x000a_Jurgens pulled the friend towards rocks where an NSRI rescue swimmer swam out and assisted the friend onto the rocks, also assisted by public members._x000a__x000a_Jurgens then pulled the skipper from the backline towards rocks where an NSRI rescue swimmer assisted, holding onto the skipper with one hand and holding onto Jurgen's board with one hand and Jurgens pulled them towards the beach where NSRI members and public members assisted them out of the water.._x000a__x000a_Jurgens, who owns a rafting company in Hazyview, said that the wind speed lasted just long enough for him to assist to rescue the casualties and after the friend was out the water the wind died down to a point where he could no longer raise his kite._x000a__x000a_The 62 year old skipper was seriously injured and he was medically attended to by a doctor, Dr. Pierre Els, from Richards Bay, who happened to be at the beach at the time, assisted by NSRI medics, before being transported in the NSRI rescue vehicle to St Lucia where Netcare 911 ambulance services arrived and their paramedics continued with medical treatment._x000a__x000a_A Netcare 911 HEMS (Helicopter Emergency Medical Services) was activated and the patient was airlifted to hospital in a serious but stable condition._x000a__x000a_During the incoming tide the capsized vessel washed towards rocks near 6o the end of the reef where we attached a rope and the vessel washed higher onto rocks in the rising tide where NSRI members, assisted by public members, righted the capsized vessel and walked the vessel, in shallow water, across the reef ledge into the Bay and recover the vessel; on the beach._x000a__x000a_The vessel appears to have sustained minimal structural damage._x000a__x000a_NSRI commend Jurgens Lubbe for his efforts and we commend the doctor and all of the public members who assisted."/>
    <x v="4"/>
    <s v="Bystander (kite boarder) handed PRB to one of the persons who was in trouble in the water, and pulled the person (who used PRB to stay afloat) to rocks where NSRI rescue swimmers could pull him out"/>
    <m/>
    <s v="Jurgens Lubbe"/>
    <m/>
    <m/>
    <m/>
    <m/>
    <m/>
    <m/>
    <m/>
    <m/>
    <n v="1"/>
  </r>
  <r>
    <d v="2021-10-31T00:00:00"/>
    <s v="Oct"/>
    <x v="0"/>
    <n v="1"/>
    <m/>
    <m/>
    <n v="1"/>
    <n v="1"/>
    <m/>
    <m/>
    <m/>
    <m/>
    <s v="Main Beach, Jeffreys Bay"/>
    <m/>
    <s v="NSRI head office staff members (and crew) Grant Grove and Dean Wegerle spotted a person caught in a rip current while walking on the beach in Jeffreys Bay.  Grant launched into the water with the nearest NSRI pink rescue buoy while Dean activated Stn 37 for backup."/>
    <x v="0"/>
    <m/>
    <m/>
    <s v="Grant Grové, Dean Wegerle"/>
    <m/>
    <m/>
    <m/>
    <m/>
    <m/>
    <m/>
    <m/>
    <m/>
    <n v="1"/>
  </r>
  <r>
    <d v="2021-11-06T00:00:00"/>
    <s v="Nov"/>
    <x v="0"/>
    <m/>
    <n v="1"/>
    <n v="1"/>
    <m/>
    <n v="1"/>
    <m/>
    <m/>
    <m/>
    <s v="03-05"/>
    <s v="Rocklands"/>
    <m/>
    <s v="On Saturday, 6 November, at around 16h30, an NSRI Pink Rescue Buoy and Good Samaritans contributed to saving the life of a young teenager who was being swept out to sea in a rip current at Rocklands Beach, Sea Point._x000a__x000a_Kerry Feldman, from Tokai, formerly from Johannesburg, and a former rescue coordinator at The Mountain Club of South Africa, while cycling with her children in Sea Point, noticed a commotion at Rocklands Beach and on investigating she saw a young girl being swept out to sea._x000a__x000a_Someone had thrown the NSRI Pink Rescue Buoy, from its pole stationed at Three Anchor Bay, to the girl and the buoy was washing towards the girl in the same rip current, said Kerry._x000a__x000a_Kerry raised the alarm alerting NSRI while 2 Good Samaritans, Duane Povey, 33, formerly from Durban and now residing in Somerset West, and a man only identified as Matt, assessed the situation and decided to assist and both of them entered the water._x000a__x000a_By that stage the buoy had reached the girl and she was attempting to hold onto the buoy._x000a__x000a_Duane has told NSRI that although he is not a strong swimmer he committed to entering the water because the pink rescue buoy had already reached the girl, giving him, and he believes Matt also, the confidence to enter the water because the floatation object was already in play._x000a__x000a_NSRI EOC (Emergency Operations Centre) and NSRI Table Bay duty crew were alerted._x000a__x000a_Duane and Matt reached the girl about 30 to 40 meters off-shore and they assisted her to get a better grip on the pink rescue buoy and between them they swam the girl safely to shore._x000a__x000a_The girl was not injured and she was returned into the care of her family members._x000a__x000a_NSRI commend the public members who threw the NSRI Pink Rescue Buoy to the girl. Kerry is commended for raising the alarm and helping out on the scene after the girl came ashore, and Duane and Matt are commended for their efforts that contributed to saving the girls life._x000a__x000a_This is the 80th life saved with the contribution of an NSRI Pink Rescue Buoy since the inception of the NSRI Pink Rescue Buoy program that was initiated in 2017, said NSRI drowning prevention manager, Andrew Ingram."/>
    <x v="0"/>
    <m/>
    <s v="https://www.nsri.org.za/2021/11/incidents-at-sea-point-and-at-langebaan/"/>
    <s v="Duane Povey &amp; &quot;Matt&quot; went in, Kerry Feldman raised the alarm"/>
    <m/>
    <m/>
    <m/>
    <m/>
    <m/>
    <m/>
    <m/>
    <m/>
    <n v="1"/>
  </r>
  <r>
    <d v="2021-11-21T00:00:00"/>
    <s v="Nov"/>
    <x v="0"/>
    <n v="1"/>
    <m/>
    <m/>
    <n v="1"/>
    <n v="1"/>
    <m/>
    <m/>
    <m/>
    <s v="11-PA4"/>
    <s v="West Beach Port Alfred"/>
    <m/>
    <s v="NSRI Port Alfred duty crew were activated following eye-witness reports of a drowning in progress at West Beach. Watch the full rescue here: PRB Rescue NSRI PORT ALFRED 20 Nov 2021. The sea rescue craft Rescue 11 Alpha was launched while NSRI rescue swimmers, our NSRI sea rescue vehicle, EC Government Health EMS and Private Care ambulance services responded. On arrival on the scene we found a Good Samaritan, believed to be from Makanda, using an NSRI Pink Rescue Buoy, assisting a 16 year old local male out of the water. An NSRI rescue swimmer was deployed from our sea rescue craft and he waded ashore as the Good Samaritan, and other bystanders, were helping the teenager onto the beach._x000a__x000a_The teenager was medically assessed by paramedics before being released into the care of his family._x000a__x000a_NSRI commend the man who saved the teenagers life using the NSRI pink rescue buoy._x000a__x000a_This is the 81st life saved with the contribution of an NSRI Pink Rescue Buoy around the South African coastline since the program launched in 2017."/>
    <x v="5"/>
    <m/>
    <s v="https://www.nsri.org.za/2021/11/81st-nsri-pink-rescue-buoy-life-saved/"/>
    <m/>
    <m/>
    <m/>
    <m/>
    <m/>
    <m/>
    <m/>
    <m/>
    <m/>
    <n v="1"/>
  </r>
  <r>
    <d v="2021-12-21T00:00:00"/>
    <s v="Dec"/>
    <x v="0"/>
    <m/>
    <n v="1"/>
    <n v="1"/>
    <m/>
    <n v="1"/>
    <n v="1"/>
    <m/>
    <m/>
    <m/>
    <s v="Mtunzini"/>
    <m/>
    <s v="From: Jan Venter &lt;bielievanbosveld@gmail.com&gt; _x000a_Sent: Sunday, 19 December 2021 21:18_x000a_To: NSRI Information &lt;info@searescue.org.za&gt;_x000a_Subject: Pink buoy @ Mtunzini beach saved a life today_x000a_ _x000a_Good day,_x000a_ _x000a_I would like to share with you that we have witnessed how the pink bouy at Mtunzini Beach was used to save the life of a young lady this morning. _x000a_ _x000a_We were at the beach with family visiting from Gauteng enjoying the first day of sunshine of this long weekend. We were at the beach around 09:30 about the time of the change of the tide and the sea was quite mixed up. _x000a_ _x000a_On our way onto the beach I noted the pink bouy and thought to myself that I am grateful that it is in place on the beach. _x000a_ _x000a_There was another group of probably 2 families with some young adults - young, fit people, likely students enjoying swimming in the sea - there were also what seemed like 2 older couples._x000a_ _x000a_Around 10:00 we were standing on the dune with the 2 boys playing in the sand discussing how the sea is all mixed up when I noted that one of the girls was floating on her back in the mixed up surf &amp; I thought to myself she seems to be very relaxed &amp; comfortable. It doesn't D not seem like she was in trouble, it seemed like she was simply floating at the same place - not like she's being pulled into the sea..._x000a_ _x000a_The next moment I noted that one of the older men came running past us with the pink bouy in hand. I tried to see where tge person who is in trouble could be when I realized that the girl that was floating all relaxed was the one in distress. When she was reached by the man with the bouy I could see that he also had trouble to be able to swim out with the girl.  Two of the other men in their group formed a human chain to reach them and help them out to solid ground. _x000a_ _x000a_The girl and one of the older ladies held each other in an emotional hug and it really touched me to realize that we've just witnessed the rescue of the girl by the use of the NSRI Pink Bouy._x000a_ _x000a_Thank you so much for the great work you do to make these boys available to enable people to assist people when someone is in distress. _x000a_ _x000a_Regards _x000a_ _x000a_Jan Venter "/>
    <x v="5"/>
    <s v="Email from witness Jan Venter"/>
    <m/>
    <m/>
    <m/>
    <m/>
    <m/>
    <m/>
    <m/>
    <m/>
    <m/>
    <m/>
    <n v="1"/>
  </r>
  <r>
    <d v="2021-12-25T00:00:00"/>
    <s v="Dec"/>
    <x v="0"/>
    <n v="1"/>
    <m/>
    <m/>
    <n v="1"/>
    <n v="1"/>
    <m/>
    <m/>
    <m/>
    <s v="11-PA8 or 9"/>
    <s v="Cannon Rocks"/>
    <m/>
    <s v="Here’s to the NSRi pink life saving torpedo bouys _x000a_Christmas Day 2021 , I got a call from a mate down the road on the beachfront of cannon rocks swimming bay, “ have I got eyes on the ocean? “ immediately I ran to our front lawn and saw two guys 400m far off the back line, knocked off their paddle skis and caught in a very strong rip offshore , beyond large 2.5 to  3 m  south east pitching waves in an erratic tumultuous sea. Realising the urgency, I asked my wife, Tess,   to rush to my Landy and get me my long carbon spear fishing fins. I then asked ngoni, a visitor from Zim who never knew the ocean , to rush to the bay and get me the buoy and meet me in front of our house at the waters edge. Realising the ocean was 15 deg , I donned my full length suit, put on swimming goggles in case I needed to dive down and find the body, I raced down to the waters edge. Ngoni had pulled the whole support pole out and raced to meet me at the beach with seconds to spare. Moments later , I took a line to swim out using the currents and got to the two guys. A local surfer and mate called Andre, strongly paddled out and took the stronger brother back to shore after a long hard paddle. I took the weaker victim who was on the verge of loosing it , to the back line. The buoy enabled be to fin on my back pulling hard , putting distance between us , whilst I could watch him and talk to him to keep him conscious. I felt that once we could get into the pounding surf zone we could better use the waves to reach the shore. The whole event took the best of a 30 min hard swim which then entailed a 2 hr stabilisation on the beach treating for hypothermia and severe fatigue. Many trips back and forth to our house by my 12 yr old son Jesse to fetch towels , my O2 kit digital thermometer and hot sweet black tea, ensured we had all we needed. A Doctor eventually came and we got him off the beach in a mates 4x4 to the ambulance could have easy access. Close call indeed but another life saved. Thanks to all the cannon rocks locals in helping and keeping a keen eye on the ocean. _x000a_Niall Cameron "/>
    <x v="0"/>
    <s v="Two men fell off paddle skis and ended up in rip current"/>
    <m/>
    <s v="Niall Cameron"/>
    <m/>
    <m/>
    <m/>
    <m/>
    <n v="1"/>
    <m/>
    <m/>
    <m/>
    <m/>
  </r>
  <r>
    <d v="2021-12-30T00:00:00"/>
    <s v="Dec"/>
    <x v="0"/>
    <n v="1"/>
    <m/>
    <m/>
    <n v="1"/>
    <n v="1"/>
    <m/>
    <m/>
    <m/>
    <s v="Isi-01?"/>
    <s v="Cape Vidal "/>
    <m/>
    <s v="On 31 Dec 2021, at 15:48, James Wood &lt;James.Wood@kznwildlife.com&gt; wrote:_x000a__x000a_Dear Andrew_x000a_Yes, one of the Pink Rescue Buoys was used in the rescue, it was on one of the new signs that you just gave me, I have 5 buoys stationed along the Vidal beach zone,_x000a_ _x000a_Three of them are in fixed positions spread out along the top of the beach in the areas normally used by bathers, the other two are more mobile_x000a_and we move them daily as the conditions determine so that they are close to the water’s edge._x000a_ _x000a_Station 40 Trainee Crew member Riaan Burrell, who was at Vidal for the day with his family, grabbed one of the buoys situated close to the waters edge near the main bay area._x000a_He swam out to the backline where the two casualties were, he assisted the Male casualty in with the rescue buoy while the female casualty was brought in by Thabo one of the temporary lifeguards who used a malibu board._x000a_ _x000a_Unfortunately, I didn’t get the chance to take any pictures, I could try find out from other visitors if they got any pictures._x000a_ _x000a_Wish you and your family all the best for the New year_x000a_ _x000a_Regards_x000a_ _x000a_James Wood_x000a_Conservation Manager_x000a_iSimangaliso Marine Protected Area_x000a_Cape Vidal Section_x000a_Cell: +27 82 559 2872_x000a_Office: 087 150 4006_x000a_After hours: +27 35 001 0296_x000a_Fax: 086 645 2357_x000a_Email: James.Wood@kznwildlife.com"/>
    <x v="13"/>
    <s v="Mr. Izaak Steyn rescued by Station 40 Trainee Crew member Riaan Burrell, who was at Vidal for the day with his family, grabbed one of the buoys situated close to the waters edge near the main bay area._x000a_He swam out to the backline where the two casualties were, he assisted the Male casualty in with the rescue buoy while the female casualty was brought in by Thabo one of the temporary lifeguards who used a malibu board._x000a__x000a__x000a__x000a_At approximately 10:30 on the 25th of Dcember 2021, the Recreational Fishing Jetski Vessel DTG 6203 E MiniBite capsized during launching at Cape Vidal Bay._x000a_ _x000a_The Skipper Mr. Izaak Johannes Steyn; Id number 810501 5001 083, from 1050 Cocker Avenue, Garsfontein, Pretoria borrowed a family members jetski to take his wife Mrs. Illenore Elizabeth Steyn for a “joyride” from Cape Vidal Bay out to sea._x000a_   _x000a_While negotiating the surf zone near the end of the Cape Vidal Bay reef, it seems that he misjudged the size of a wave and the jetski was capsized by the wave, both crew members were thrown off the vessel into the water._x000a_ _x000a_Thabo, one of the Lifeguards on duty at Cape Vidal beach noticed the vessel capsize and he immediately launched a Malibu board out to the two crew members to assist them._x000a_ _x000a_Riaan a crew member of the NSRI Station 40 St Lucia who was on the beach with his family also immediately took one of the Pink Rescue Buoys and swam out to assist, the two of them together with a family member of the crew managed to get the two casualties back to shore._x000a_ _x000a_CM:SLMR(S) James Wood contacted the NSRI Station 40 St Lucia emergency line to request back up from additional members._x000a_ _x000a_As soon as the two casualties got to shore, they were loaded onto the EKZNW vehicle and transported up to the EKZNW Marine office for further medical treatment._x000a_Mrs Steyn was out of breath and in shock and was placed on medical oxygen._x000a_ _x000a_The NSRI team consisting of Damian, Penny, Zeiler and Ethan arrived to assist, a more detailed medical examination of Mr &amp; Mrs Steyn was done, Mrs Steyn indicated that she had pain in her back and right leg, she was also found to have aspirated water into her lungs, she was placed onto the vacuum stretcher and monitored until the Netcare ALS &amp; EMS members arrived._x000a_Both patients were examined on scene by Netcare medical personal, Mr Steyn was declared fine, and he was released, Mrs Steyn was transported to the Netcare Bay Hospital for further treatment and monitoring._x000a_ _x000a_The jetski washed closer to shore and was retrieved from the surf by the lifeguards, EKZNW staff and family members of the crew, it suffered minimal damage._x000a_"/>
    <m/>
    <s v="Station 40 Trainee Crew member Riaan Burrell"/>
    <m/>
    <m/>
    <m/>
    <m/>
    <m/>
    <m/>
    <m/>
    <m/>
    <n v="1"/>
  </r>
  <r>
    <d v="2022-01-01T00:00:00"/>
    <s v="Jan"/>
    <x v="0"/>
    <n v="1"/>
    <m/>
    <m/>
    <n v="1"/>
    <n v="1"/>
    <m/>
    <m/>
    <m/>
    <s v="23-22"/>
    <s v="Swartvlei, Sedgefield"/>
    <m/>
    <s v="Sunday 2 January 8am_x000a_Swartvlei PRB 23-22_x000a_Lifeguard helped 54 yr old fisherman out of rip - older fisherman was first guy who went into rip to cast, stood in hole and lost his footing. Young fisherman went in to help him without flotation. Renco Myburgh 0625978161 waded in and used Pink Buoy 23-22 to help the younger fisherman (who went in to help the first man in difficulty) back to the beach. Commend Renco for making sure that he was safe, knowing that Lifeguards and NSRI had been activated and taking a Pink Buoy to help a man in danger of drowning. Young fisherman was exhausted and used Renco and the Pink Buoy for stability although they did not swim it helped them._x000a_"/>
    <x v="0"/>
    <m/>
    <m/>
    <m/>
    <m/>
    <m/>
    <m/>
    <m/>
    <m/>
    <m/>
    <m/>
    <m/>
    <n v="1"/>
  </r>
  <r>
    <d v="2022-01-03T00:00:00"/>
    <s v="Jan"/>
    <x v="0"/>
    <n v="1"/>
    <m/>
    <m/>
    <n v="1"/>
    <n v="1"/>
    <m/>
    <m/>
    <m/>
    <s v="41-11?"/>
    <s v="The Hops, Ballito"/>
    <m/>
    <s v="From Statcom Quentin Power:Monday 3 January 15h23_x000a_PRB location number: 41-_x000a_Emberton / The Hops / Clarke beach - two people got into difficulty in a rip current. Father (Thami 0814929555) got himself out and his son ( Themba Mdlollose, 16 ) was rescued by a bystander who used a PRB."/>
    <x v="0"/>
    <m/>
    <m/>
    <m/>
    <m/>
    <m/>
    <m/>
    <m/>
    <m/>
    <m/>
    <m/>
    <m/>
    <n v="1"/>
  </r>
  <r>
    <d v="2022-01-03T00:00:00"/>
    <s v="Jan"/>
    <x v="0"/>
    <n v="1"/>
    <m/>
    <m/>
    <n v="1"/>
    <n v="1"/>
    <m/>
    <m/>
    <m/>
    <s v="41-13?"/>
    <s v="The Bog/Grannies Pool, Ballito"/>
    <m/>
    <s v="From Statcom Quentin Power:_x000a_Monday 3 January 15h21_x000a_PRB location number: 41-_x000a_The Bog / Ballito Grannies Pool - Person in rip - member of the public used Pink Buoy and rescued him"/>
    <x v="0"/>
    <m/>
    <m/>
    <m/>
    <m/>
    <m/>
    <m/>
    <m/>
    <m/>
    <m/>
    <m/>
    <m/>
    <n v="1"/>
  </r>
  <r>
    <d v="2022-01-05T00:00:00"/>
    <s v="Jan"/>
    <x v="0"/>
    <m/>
    <n v="1"/>
    <m/>
    <n v="1"/>
    <n v="1"/>
    <m/>
    <m/>
    <m/>
    <s v="31-07"/>
    <s v="Jongensfontein tidal pool"/>
    <s v="FEM"/>
    <s v="On Wednesday, 5 January 2022, just after 18h00 two young men were swept out of the main beach tidal pool in front of the Jongensfontein camping area by a rip current. They were pulled into an extremely dangerous situation where they could not swim back into the tidal pool and risked being washed against the rocks. It was clear that they were rapidly tiring._x000a_ _x000a_A number of people on the beach noticed that the two teenagers were in difficulty and when one of the swimmers waved an arm, indicating that they needed assistance, three sixteen year old friends ran to their tent to get their fins and their body boards to go and help. _x000a__x000a_The lifeguards had left the beach for the day as their duty was finished, and were not available._x000a_ _x000a_The three youngsters - Louis Fourie, Evert Bouwer and Gerrit de Vos, all sixteen years old, had the forethought to take an extra body board with them as well as a lifeguard’s torpedo buoy and the Pink Rescue Buoy 31-07 which was sponsored by FEM. _x000a__x000a_They quickly reached the two swimmers who were exhausted. The Pink Rescue Buoy and body board was used to help the two float and regain their strength.  _x000a__x000a_Without the bravery of these three young men, the two swimmers (both approximately 14 years old) may have drowned._x000a__x000a_The rescue was well planned and the three rescuers made sure that they had ample flotation for themselves and for the two who were in difficulty. The rapid response with ample emergency flotation saved two lives without risking the lives of the rescuers. This is highly commendable. _x000a__x000a_The Pink Rescue Buoy, which helped one boy to float means that the Pink Buoys have been used to save 91 lives that we know of at the date of writing."/>
    <x v="0"/>
    <m/>
    <m/>
    <s v="Louis Fourie, Evert Bouwer &amp; Gerrit de Vos (all 16)"/>
    <m/>
    <m/>
    <m/>
    <m/>
    <m/>
    <m/>
    <m/>
    <m/>
    <n v="1"/>
  </r>
  <r>
    <d v="2022-01-08T00:00:00"/>
    <s v="Jan"/>
    <x v="0"/>
    <n v="1"/>
    <m/>
    <m/>
    <n v="1"/>
    <n v="1"/>
    <m/>
    <m/>
    <m/>
    <s v="10-29"/>
    <s v="Danger Beach"/>
    <s v="DEA"/>
    <s v="As per Andrew / Craig Lambinon: Saturday 8 January 2021  (rescue no 88) of Anthony English 082 827 7771 - caught in a rip. PRB 10-29 was used. (name of rescuer?)"/>
    <x v="0"/>
    <m/>
    <m/>
    <m/>
    <m/>
    <m/>
    <m/>
    <m/>
    <m/>
    <m/>
    <m/>
    <m/>
    <n v="1"/>
  </r>
  <r>
    <d v="2022-01-08T00:00:00"/>
    <s v="Jan"/>
    <x v="0"/>
    <n v="1"/>
    <m/>
    <m/>
    <n v="1"/>
    <n v="1"/>
    <n v="1"/>
    <m/>
    <n v="2"/>
    <s v="10-03"/>
    <s v="Glencairn"/>
    <s v="Dave Staniforth_x000a_Davestani58@yahoo.co.uk"/>
    <s v="UPDATE: 14 year old girl Amber - Rose Berry swam the Pink Buoy out and floated the patient who was initially called in as blue, made red with CPR in progress on the rescue boat and then declared by CMR medics at Stn10. Renier (trainee crew at Stn 10)  was on a surf board_x000a__x000a_Award request to add Amber-Rose to Renier - both PRB LoT I think bearing in mind that Renier had pointed out that the PRB sign had been removed by CoCT workers and replaced because of his complaint so that Amber-Rose could use it the next day._x000a__x000a_Rescuer - Amber-Rose Berry (14 years old)_x000a_Rescuer contact Mother - Karen Berry littlechameleonsplaygroup@gmail.com 084 5801370_x000a_Pt floated with PRB but declared by CMR(FATAL DROWNING) Darren Zimmerman, NSRI Simonstown station commander, said: At 14h09, Saturday, 8 January - NSRI Simonstown duty crew and the City of Cape Town (CoCT) water rescue network were activated following eye-witness reports of a drowning in progress at Glencairn Beach. An NSRI trainee crew member (Renier Dupisani), who lives across the road from the beach and was at the beach at the time, had launched into the water with an NSRI pink rescue buoy, stationed at that beach, after being alerted to a commotion where bystanders were pointing towards a man being swept out to sea in rip currents._x000a__x000a_NSRI Simonstown launched the sea rescue craft Spirit of Surfski II, an NSRI rescue vehicle, CMR (Cape Medical Response), Fish Hoek Lifesaving lifeguards, WC Government Health EMS, Cape Town Fire and Rescue Services and Law Enforcement officers responded._x000a__x000a_The NSRI member reached the man in the surf zone finding him lifeless in the water._x000a__x000a_Using the rescue buoy to aid floatation the current swept them further out to sea where they were both rescued onto the sea rescue craft._x000a__x000a_CPR (Cardio Pulmonary Resuscitation) efforts were commenced on the 46 year old male from Ocean View on the sea rescue craft._x000a__x000a_The patient was brought to False Bay Yacht Club where CMR paramedics continued with extensive CPR efforts. After all efforts to resuscitate the man were exhausted sadly he was declared deceased._x000a__x000a_The body of the man has been taken into the care of Government Health Forensic Pathology Services._x000a__x000a_Police have opened an inquest docket._x000a__x000a_Condolences are conveyed to the family of the deceased man."/>
    <x v="0"/>
    <m/>
    <m/>
    <m/>
    <m/>
    <m/>
    <m/>
    <m/>
    <m/>
    <m/>
    <m/>
    <m/>
    <n v="1"/>
  </r>
  <r>
    <d v="2022-01-09T00:00:00"/>
    <s v="Jan"/>
    <x v="0"/>
    <n v="1"/>
    <m/>
    <n v="1"/>
    <m/>
    <n v="1"/>
    <m/>
    <m/>
    <m/>
    <s v="33-02"/>
    <s v="Infanta Slipway"/>
    <s v="Anonymous NPO (Infanta Community)"/>
    <s v="Infanta: +- 8am - Sunday 9 January 2021(rescue 90): man and woman caught in rip. Woman rescued with a life ring, man rescued with Pink Buoy: Henry Dipenage and Francois Roos (are they NSRI crew?) (Report from Lionel Prichard Is he crew?) Infanta witness - Loki 079 088 7130"/>
    <x v="0"/>
    <s v="Email from Amber-Rose's mom: _x000a_From: Karen Berry &lt;littlechameleonsplaygroup@gmail.com&gt; _x000a_Sent: Monday, January 10, 2022 1:34 PM_x000a_To: Darren &lt;darren@cmr-med.co.za&gt;_x000a_Subject: Glencairn incident_x000a_ _x000a_Hi Darren_x000a_ _x000a_Karen Berry here, Justin’s wife._x000a_ _x000a_I have just read your post about the Glencairn incident.  Thanks as always to Sea rescue for their outstanding service! _x000a_ _x000a_However, I would like to just clarify to give credit where it is due, that it was in fact our 14 year old daughter, Amber-Rose who reached the body 1st with the NSRI pink Bouy.  She then worked with your off duty member, Reiner, who had initially not managed to swim out through the waves after realizing assistance was needed; and so as a lifeguard with exceptional long distance sea swimming ability, Amber-Rose swam the bouy out as Renier followed behind on a surf board.  They together turned him and Amber-Rose then swam the body in until the NSRI boat arrived._x000a_ _x000a_Their team effort was most definitely the best way to ensure their own safety as the visibility of the patient from the beach and water was exceptionally poor, and I am very sure if they had not got there when they did, the body may have gone under._x000a_ _x000a_As a member of the FH Surf Lifesaving Club, Amber-Rose is receiving a debrief session with a councilor this afternoon.  _x000a_ _x000a_Warm regards,_x000a_Karen Berry_x000a_-- _x000a_Karen Berry_x000a_LITTLE CHAMELEONS PLAYGROUP_x000a_Tel: 084 5801370"/>
    <m/>
    <m/>
    <m/>
    <m/>
    <s v="Mike Stein 021 683 5398_x000a_Bev Stein 084 883 5398"/>
    <m/>
    <n v="2"/>
    <m/>
    <m/>
    <m/>
    <m/>
  </r>
  <r>
    <d v="2022-01-21T00:00:00"/>
    <s v="Jan"/>
    <x v="0"/>
    <n v="1"/>
    <m/>
    <m/>
    <n v="1"/>
    <n v="1"/>
    <m/>
    <m/>
    <m/>
    <s v="Dappat 1 or Dappat 2"/>
    <s v="Dappat se Gat"/>
    <s v="none"/>
    <s v="Sea Rescue Trainee's friend got swept out to sea by a rip current.  He is not a strong swimmer and started to panic.  Trainee went out to his friend to calm him and then swam back to shore to get the pink buoy.  In the meantime another person who had seen what happened, swam out to the casualty with fins, a board and the pink buoy and managed to bring the victim back to safety.  Reported to Andrew by Rebecca."/>
    <x v="0"/>
    <m/>
    <m/>
    <s v="Chris Jan van Zanten 066 532 4939"/>
    <m/>
    <m/>
    <m/>
    <m/>
    <m/>
    <m/>
    <m/>
    <m/>
    <n v="1"/>
  </r>
  <r>
    <d v="2022-01-22T00:00:00"/>
    <s v="Jan"/>
    <x v="0"/>
    <n v="1"/>
    <m/>
    <m/>
    <n v="1"/>
    <m/>
    <m/>
    <m/>
    <m/>
    <s v="10-36 or 37"/>
    <s v="Glencairn"/>
    <s v="Plakkie"/>
    <s v="Saturday 22 January 2022 at 08h10_x000a_Franswa Fernandez 51 rescued 21 year old Ridwaan Busiek of Mitchells Plain from a rip on the right hand side of Glencairn. Francois was walking on the beach when saw Ridwaan and another man being pulled out by the rip. Riedwaan was panicking while the other man seemed to be a capable swimmer. _x000a__x000a_As a retired professional and volunteer lifeguard Franswa knew how to use a T Buoy. He hooked the Plakkies Pink Rescue Buoy (which had been installed 15 hours previously) off its pole and used the rip to get out to Ridwaan as fast as possible. He passed the Pink Buoy to Riedwaan who kept wiping the hair from his face and letting go of the Buoy so Franswa decided to rescue swim him out of the rip and onto the rocks on the Simons Town side of the beach. _x000a__x000a_NSRI Station Commander Darren Zimmerman and CMR medics were on scene minutes after the DIP call in time to get the details of rescuer and rescued. No treatment was needed after rescue for pt._x000a__x000a_Franswa Fernandez 084 9625066 franswafer@gmail.com "/>
    <x v="0"/>
    <s v="Whatsapp from Darren Zimmerman"/>
    <m/>
    <s v="Francois Fernanded 084 9625066"/>
    <m/>
    <m/>
    <s v="Ridwaan Busiek 0624908123"/>
    <m/>
    <m/>
    <n v="1"/>
    <m/>
    <m/>
    <n v="1"/>
  </r>
  <r>
    <d v="2022-01-22T00:00:00"/>
    <s v="Jan"/>
    <x v="1"/>
    <n v="1"/>
    <n v="1"/>
    <n v="2"/>
    <m/>
    <n v="2"/>
    <m/>
    <m/>
    <m/>
    <s v="CML"/>
    <s v="Club Mykonos"/>
    <s v="Club Mykonos Resort"/>
    <s v="20 January 2022 at 11h30 Mother (in 40s) and daughter (in her 20s) rescued at Paradise Beach Mykonos using Pink Buoys 04-11 and 04-12.(? also reported as being Club Mykonos)_x000a_Mark and Matt Pretorius hooked the two Pink Rescue Buoys off their poles and followed their father, Martin Pretorius into the water to rescue mother and daughter who had been pulled away from the beach in a rip current. Martin had experience as a professional lifeguard an his two sons as volunteers in Durban. The two Pink Buoys were used to float the women and get them back to safety on the sand bank and then back onto the beach. The young men had spotted the Pink Buoys two days previously and therefore knew exactly where they were when they were needed for the rescue."/>
    <x v="0"/>
    <m/>
    <m/>
    <s v="Martin Pretorius 083 628 1052 martin@hpsonrus.co.za "/>
    <m/>
    <m/>
    <m/>
    <m/>
    <m/>
    <m/>
    <m/>
    <m/>
    <n v="2"/>
  </r>
  <r>
    <d v="2022-01-23T00:00:00"/>
    <s v="Jan"/>
    <x v="1"/>
    <n v="1"/>
    <n v="1"/>
    <n v="2"/>
    <m/>
    <n v="2"/>
    <m/>
    <m/>
    <m/>
    <s v="04-11 or 12"/>
    <s v="Paradise Beach, Langebaan"/>
    <s v="Paradise Beach HOA"/>
    <s v="Sunday 23 January 2022: 15h35 - A man and his daughter lost their footing in a rip current at Paradise beach, Langebaan. Pieter Jacobsz and his wife, Sasha-Lee, saw that they were being pulled away from the beach. Sasha-Lee was quick to get in and help the girl out of the rip. Pieter swam out with a Pink Rescue Buoy (There are two stationed at Paradise beach) and after giving it to the man helped him to swim out of the current and back to the beach. _x000a__x000a_At the same time an older woman was also caught in the same rip and although she was on a body board she did not have experience in using it. Laying on it incorrectly made it difficult to manoeuvre. Another bystander, David Trant, swam out to help her as she was about 100 meters out and had started to wave for help. As the two got back into the backline it seemed like she may not be able to hold onto the body board and Sasha-Lee swam out to them with the same Pink Rescue Buoy that Pieter had used to rescue the first man. The woman grabbed hold of the Pink Buoy which allowed David, who had swum out to help her and keep her calm, and was now tiring, to save himself. _x000a__x000a_Using one Pink Rescue Buoy Pieter and Sasha-Lee rescued two people on that Sunday afternoon."/>
    <x v="0"/>
    <m/>
    <m/>
    <s v="Pieter &amp; Sasha-Lee Jacobz"/>
    <m/>
    <m/>
    <m/>
    <m/>
    <m/>
    <m/>
    <m/>
    <m/>
    <n v="2"/>
  </r>
  <r>
    <d v="2022-01-23T00:00:00"/>
    <s v="Jan"/>
    <x v="0"/>
    <m/>
    <m/>
    <m/>
    <m/>
    <m/>
    <m/>
    <m/>
    <m/>
    <m/>
    <s v="Scarborough"/>
    <m/>
    <s v="Sunday 23 January in the morning - 4 people caught in Scarbourgh rip rescued by members of the public, one rescued with a Pink Buoy. Reported by Jonathan Bakker Stn 26 StatComm. No more info as at 2022-01-27"/>
    <x v="0"/>
    <m/>
    <m/>
    <m/>
    <m/>
    <m/>
    <m/>
    <m/>
    <m/>
    <m/>
    <m/>
    <m/>
    <n v="1"/>
  </r>
  <r>
    <d v="2022-02-04T00:00:00"/>
    <s v="Feb"/>
    <x v="0"/>
    <m/>
    <m/>
    <m/>
    <n v="1"/>
    <n v="1"/>
    <m/>
    <m/>
    <m/>
    <s v="02-07"/>
    <s v="Clifton 4th"/>
    <s v="Debbie Gresak"/>
    <s v="07h05 Friday 4th February 2022 Clifton 4th beach: _x000a_Pink Rescue Buoy used to save another person - the 99th that we know of._x000a_With your help we have found the man who used the Clifton Pink Rescue Buoy to help save a life at 07h00 on Friday morning! He is Struan Jamieson and this is the story:_x000a_A group of cold water swimmers including Sarah Oberholzer and Jonathan Smuts were about 75 meters off 4th beach when Sarah noticed that one of the group, a young man who had recently moved to Cape Town from Pretoria was unresponsive. She asked him if he was ok and got no answer … although he was still swimming. She realised that he needed help. She waved and shouted which prompted Struan Jamieson and Jason Fialkov who were on the beach to swim out to help her and Jonathan. _x000a_Having two weeks previously rescued a woman who was washed out of the Saunders Rocks tidal pool, and really struggled with that rescue as he did not have any flotation, Struan decided to first run up the beach and fetch the Pink Buoy which he knew would help him and the man in difficulty._x000a_Struan and Jason swam out through big surf with the Pink Buoy which the hypothermic young man gratefully took hold of._x000a_“The conditions were hectic and there was a strong rip,” said Jason, who in his youth was a Clifton Lifeguard. “We had to fight the rip which was pulling us towards the rocks and he was so heavy,” agreed Struan. The four rescuers managed to get the young man safely onto the beach and tried to warm him up knowing that an ambulance was on the way._x000a_The young man was taken to hospital and kept overnight with non-fatal drowning symptoms. He was released today (Saturday 5 February) and is absolutely fine after his ordeal._x000a_This is the 99th successful rescue in which a Pink Rescue Buoy has been used to save a life. All rescues that have been attempted with a Pink Rescue Buoy have been successful and no harm has come to any rescuers._x000a_Contact details:_x000a_Young woman who called for help:_x000a_Sarah Oberholzer cell 079 501 1759 email sjpost08@gmail.com_x000a_Jonathan Smuts …_x000a__x000a_Young man who swam out with PRB:_x000a_Struan Jamieson 082 557 5825_x000a_Jason Fialkov 082 882 5575_x000a__x000a__x000a_Rescued man:_x000a_Mardus Strydom 082 557 5825_x000a_"/>
    <x v="14"/>
    <m/>
    <m/>
    <s v="Young woman who called for help:_x000a_Sarah Oberholzer cell 079 501 1759 email sjpost08@gmail.com_x000a__x000a_Person who swam out with the pink buoy_x000a_Struan Jamieson 082 557 5825_x000a_Assisted by Jason Fialkov 082 882 5575_x000a_"/>
    <s v="Struan Jamieson"/>
    <s v="Ex Lifeguard"/>
    <s v="Mardus Strydom 082 557 5825"/>
    <m/>
    <n v="1"/>
    <m/>
    <m/>
    <m/>
    <m/>
  </r>
  <r>
    <d v="2022-02-12T00:00:00"/>
    <s v="Feb"/>
    <x v="0"/>
    <n v="1"/>
    <m/>
    <n v="1"/>
    <m/>
    <n v="1"/>
    <m/>
    <m/>
    <m/>
    <s v="18-27"/>
    <s v="Sunset Beach"/>
    <s v="Ocean Basket"/>
    <s v="Sunset beach 14h50 _x000a_Witnesses:_x000a_Colleen Lemmetjies  064 465 9055_x000a_Terri Lemmetjies 072 576 8997_x000a_Chrystal Filander, 45, was rescued by two unknown men (one coloured one white in their 30s) using a Pink Buoy 18 -27 sponsored by Ocean Basket._x000a_Colleen and Chrystal swimming together, wave knocked them off their feet and Chrystal pulled out by a rip current. Colleen could still stand and shouted for help, her daughter Terri grabbed PRB, and ran down threw it to two men who entered water and who used it to rescue Chrystal."/>
    <x v="0"/>
    <m/>
    <m/>
    <s v="2 unknown men, one Coloured, one White in their 30s"/>
    <m/>
    <m/>
    <s v="Chrystal Filander"/>
    <m/>
    <m/>
    <n v="1"/>
    <m/>
    <m/>
    <m/>
  </r>
  <r>
    <d v="2022-02-12T00:00:00"/>
    <s v="Feb"/>
    <x v="1"/>
    <n v="2"/>
    <m/>
    <m/>
    <n v="2"/>
    <n v="2"/>
    <m/>
    <m/>
    <m/>
    <s v="18-27"/>
    <s v="Sunset Beach"/>
    <s v="Ocean Basket"/>
    <s v="Sunset beach 15h00._x000a_Rescuer Vicky Renramdhonee - 082 4455 630 (helped one of the victims but was not the person who used the Pink Buoy)_x000a_Vicky Renramdhonee, 35,  and wife Candice,31, and unknown bystander rescued 3 black teenagers._x000a_Minutes after their non fatal drowning Chrystal, Colleen and Terri saw 4 teenage (in their 20s) Black men getting caught in the same rip. Terri googled NSRI and got through to EOC. Child ran to get Pink Buoy. Vicky and Candice Renramdhonee rescued one who was close to shore. Vicky went back and unknown bystander with Pink Buoy entered water rescued two people. 4th youngster was seen going under a wave, being tumbled and did not surface."/>
    <x v="0"/>
    <m/>
    <m/>
    <s v="Unknown bystander used the pink buoy"/>
    <m/>
    <m/>
    <m/>
    <n v="2"/>
    <m/>
    <m/>
    <m/>
    <m/>
    <m/>
  </r>
  <r>
    <d v="2022-02-22T00:00:00"/>
    <s v="Feb"/>
    <x v="0"/>
    <n v="1"/>
    <m/>
    <m/>
    <n v="1"/>
    <n v="0"/>
    <n v="1"/>
    <m/>
    <m/>
    <s v="26-03"/>
    <s v="Scarborough"/>
    <s v="none"/>
    <s v="Rescued - two women. Names unknown. Race - white age - in 40s_x000a_Assisted - one rescuer who entered water with a surf board and gave it to one of the women and one man who entered the water with a Pink Rescue Buoy to help with the rescue._x000a__x000a_Rescuer - Reagan Smith_x000a_Cell - 072 171 1119_x000a_email - reagan3smith3@gmail.com_x000a__x000a_Scarborough beach  _x000a_Tuesday 22 February 2022_x000a_11h00_x000a__x000a_Two women were pulled out in rip and man who paddled out with a surfboard as well as a man who swam out with a PRB were brought to safety by Reagan._x000a__x000a_Reagan had just finished surfing at Scarborough and was getting out of his suit when he saw two woman ‘swimming in a bad spot’ in the rip on the right hand side of the beach._x000a__x000a_Seconds later they were being pulled out in the rip and were waving for help._x000a__x000a_Reagan put his suit back on and took Heidi Bosshard’s board (his girlfriend) as it had more flotation than his. He launched into the rip heading for the closest two people - a man (who had given his board to the one woman) and the other woman - neither of whom who now had flotation._x000a__x000a_While Reagan was suiting up a surfer had paddled out and put one woman, who was struggling the most, on his board. He left her to help the other woman who had no flotation._x000a__x000a_The woman on the board was pulled further out in rip and the man who’s board it was stayed with the other woman, trapped in the rip next to the rocks and unable to get out. Reagan paddled to them and using his board as flotation managed to pull the man (who had given his board to the one woman) and the woman out by using a wave and paddling them out and onto the rocks. Heidi’s board was not damaged in this manoeuvre._x000a__x000a_Meanwhile Heidi had given a Pink Buoy to another bystander (no name) who then swam out to the woman on the surfboard. She had now been pulled out towards the surf spot known as Battleships in front of the Scarborough parking lot._x000a__x000a_Reagan launched off the rocks on Heidi’s board for the second time and paddled out to the two. He helped the woman to better position herself on the board and told her to hold onto his leash after calming her down. The man with the Pink Buoy held on to the back of the board and Reagan paddled them out of the rip into the middle of Scarborough beach where he could use the waves over the sandbank to get the two onto the beach. _x000a__x000a_It was a long paddle out of the rip and against an offshore cross wind._x000a__x000a_By the time Reagan got the two into the shallows there were a number of bystanders to help get the man with the Pink Buoy and the woman onto the sand._x000a__x000a_Reagan said that it was their plan to surf Witsand that day and it was Heidi that said she would prefer to go to Scarborough - a decision that saved two lives."/>
    <x v="0"/>
    <m/>
    <m/>
    <s v="Reagan Smith"/>
    <m/>
    <m/>
    <s v="unknown"/>
    <m/>
    <m/>
    <m/>
    <m/>
    <m/>
    <n v="1"/>
  </r>
  <r>
    <d v="2022-02-24T00:00:00"/>
    <s v="Feb"/>
    <x v="0"/>
    <n v="1"/>
    <m/>
    <m/>
    <n v="1"/>
    <n v="1"/>
    <m/>
    <m/>
    <m/>
    <s v="23-63"/>
    <s v="Wilderness Main Beach"/>
    <s v="FEM"/>
    <s v="A German citizen, name unknown  took the PRB in front of Stn 23, main beach Wilderness to help a Swiss man who was pulled out 200 m by a rip. They both self rescued before crew got on scene. "/>
    <x v="0"/>
    <m/>
    <m/>
    <s v="Unknown German citizen"/>
    <m/>
    <m/>
    <s v="unknown"/>
    <m/>
    <m/>
    <m/>
    <m/>
    <m/>
    <n v="1"/>
  </r>
  <r>
    <d v="2022-02-27T00:00:00"/>
    <s v="Feb"/>
    <x v="0"/>
    <n v="1"/>
    <m/>
    <m/>
    <n v="1"/>
    <n v="1"/>
    <m/>
    <m/>
    <m/>
    <s v="03-25"/>
    <s v="Saunders Rocks"/>
    <s v="none"/>
    <s v="David Rosenberg, NSRI Bakoven deputy station commander, said: At 13h44, Sunday, 27 February, NSRI Bakoven, NSRI Table Bay and NSRI Hout Bay duty crews were activated following eye-witness reports of a drowning in progress at Bantry Bay. City of Cape Town (CoCT) water rescue network was activated. 3 Sea Rescue craft from NSRI Bakoven and NSRI Hout Bay responded, NSRI Bakoven and NSRI Table Bay rescue swimmers, CoCT lifeguards, Cape Town Fire and Rescue Services, CoCT Law Enforcement Law Enforcement officers, WC Government Health EMS, SA Police Services, Community Security Organisation Medics, Netcare 911 ambulance services responded._x000a__x000a_It appears that a 35 year old male, believed to be a local, may have fallen into the water at Bantry Bay and he had then been swept into the middle of the Bay._x000a__x000a_A CoCT lifeguard and 2 male bystander Good Samaritans launched into the water to assist._x000a__x000a_One of the bystander had taken the NSRI pink rescue buoy, that is stationed at Saunders Rocks, and together the lifeguard, the surfer and the bystander, with the NSRI pink rescue buoy, were able to rescue the casualty to rocks along the shoreline and they hade pulled the casualty out of the water._x000a__x000a_On rescue services arriving on the scene paramedics attended to the man on the rocks, treating him for non fatal drowning symptoms._x000a__x000a_NSRI rescue swimmers were deployed into the water from the sea rescue craft and they swam an NSRI Croc (small floating craft) to shore carrying a Stokes basket stretcher which was used to carry the casualty from the rocks to the ambulance._x000a__x000a_The man was transported to hospital by Netcare 911 ambulance in a stable condition._x000a__x000a_The swift response by all emergency services is commended and the lifeguard and the 2 bystander who rescued the man are commended for their efforts in saving the life of the man."/>
    <x v="15"/>
    <m/>
    <s v="https://www.nsri.org.za/2022/02/sea-rescue-multiple-incidents/"/>
    <s v="Siyabonga Biyela 084 410 2756_x000a_Steve Newman – Member of the Public_x000a_Travis Springer - Member of the Public"/>
    <s v="Siyabonga Biyela"/>
    <s v="Lifeguard"/>
    <s v="unknown"/>
    <m/>
    <m/>
    <m/>
    <m/>
    <m/>
    <n v="1"/>
  </r>
  <r>
    <d v="2022-02-27T00:00:00"/>
    <s v="Feb"/>
    <x v="1"/>
    <n v="2"/>
    <m/>
    <n v="2"/>
    <m/>
    <n v="2"/>
    <m/>
    <m/>
    <m/>
    <s v="?"/>
    <s v="Kleinmond Main Beach"/>
    <m/>
    <s v="Two female trainee crew went swimming and got caught in a rip.  Rescued using pink buoy stationed on the beach"/>
    <x v="0"/>
    <s v="Stn 42 Kleinmond incident report O-42-220227-12"/>
    <m/>
    <s v="Merwe Krige (Crew - rescue swimmer), Chris Venter (Crew - rescue swimmer), Pieter le Roux (Civilian)"/>
    <s v="Merwe Krige"/>
    <s v="NSRI Volunteer"/>
    <s v="Lucinda Butler (Trainee Crew), Tanya Buxman (Trainee Crew)"/>
    <m/>
    <n v="2"/>
    <m/>
    <m/>
    <m/>
    <m/>
  </r>
  <r>
    <m/>
    <m/>
    <x v="2"/>
    <m/>
    <m/>
    <m/>
    <m/>
    <m/>
    <m/>
    <m/>
    <m/>
    <m/>
    <m/>
    <m/>
    <m/>
    <x v="0"/>
    <m/>
    <m/>
    <m/>
    <s v="Chris Venter"/>
    <s v="NSRI Volunteer"/>
    <m/>
    <m/>
    <m/>
    <m/>
    <m/>
    <m/>
    <m/>
  </r>
  <r>
    <d v="2022-03-06T00:00:00"/>
    <s v="March"/>
    <x v="0"/>
    <n v="1"/>
    <m/>
    <m/>
    <n v="1"/>
    <n v="1"/>
    <m/>
    <m/>
    <m/>
    <s v="43-03"/>
    <s v="Port Nolloth Main Beach"/>
    <s v="Port Nolloth Link Pharmacy"/>
    <s v="14:21: Stn 43 Port Nolloth received a call about a drowning in progress at Port Nolloth main beach.  Statcom Hugo Foot reponded and entered the water with a Pink Rescue Buoy.  Victim was recovered and cleared by paramedics"/>
    <x v="5"/>
    <s v="Stn 43 Port Nolloth incident report O-43-220306-04"/>
    <m/>
    <s v="Hugo Foot 0837010630"/>
    <s v="Hugo Foot"/>
    <s v="NSRI Volunteer"/>
    <s v="Ashin Fredderick"/>
    <m/>
    <m/>
    <n v="1"/>
    <m/>
    <m/>
    <m/>
  </r>
  <r>
    <d v="2022-03-06T00:00:00"/>
    <s v="March"/>
    <x v="0"/>
    <n v="1"/>
    <m/>
    <n v="1"/>
    <m/>
    <n v="1"/>
    <m/>
    <m/>
    <m/>
    <s v="39-RB4"/>
    <s v="Pennington Ski Boat Club"/>
    <s v="Department of Tourism"/>
    <s v="From: Anton Hawkes &lt;antonhawkesplumbing@gmail.com&gt;_x000a_Date: Tue, 08 Mar 2022, 20:18_x000a_Subject: Re: Pink Bouy at Pennington Ski boat Club_x000a_To: National Sea Rescue Institute &lt;no-reply@searescue.org.za&gt;_x000a__x000a_Hi, just a thank you for the Pink bouy at Pennington Ski Boat Club._x000a__x000a_On Sunday afternoon two young ladies got caught in a  nasty rip to the right of the club. Fortunately one of the guys on the beach realised that the girls were in trouble and alerted others._x000a__x000a_We have several ex- lifesavers at the club and Pink bouy was fetched, the stronger swimmers got to the girls in time._x000a_ The rescue was completed with one of the members fetching his fishing ski and towing the girls out of the rip and safely to shore._x000a_We only have life-guard's at our beach in holiday season so thanks to your Pink Bouy and alert beachgoers a tradegy was averted._x000a__x000a_Thought you might appreciate the feedback._x000a__x000a_With thanks_x000a__x000a_Anton"/>
    <x v="0"/>
    <m/>
    <m/>
    <s v="Anton Hawkes"/>
    <m/>
    <m/>
    <s v="Unknown girl in her 20s"/>
    <m/>
    <n v="1"/>
    <m/>
    <m/>
    <m/>
    <m/>
  </r>
  <r>
    <m/>
    <m/>
    <x v="2"/>
    <m/>
    <m/>
    <m/>
    <m/>
    <m/>
    <m/>
    <m/>
    <m/>
    <m/>
    <m/>
    <m/>
    <m/>
    <x v="5"/>
    <m/>
    <m/>
    <s v="Bryce Hatton"/>
    <m/>
    <m/>
    <m/>
    <m/>
    <m/>
    <m/>
    <m/>
    <m/>
    <m/>
  </r>
  <r>
    <m/>
    <m/>
    <x v="2"/>
    <m/>
    <m/>
    <m/>
    <m/>
    <m/>
    <m/>
    <m/>
    <m/>
    <m/>
    <m/>
    <m/>
    <m/>
    <x v="0"/>
    <m/>
    <m/>
    <s v="Sven"/>
    <m/>
    <m/>
    <m/>
    <m/>
    <m/>
    <m/>
    <m/>
    <m/>
    <m/>
  </r>
  <r>
    <d v="2022-03-06T00:00:00"/>
    <s v="March"/>
    <x v="0"/>
    <n v="1"/>
    <m/>
    <m/>
    <n v="1"/>
    <n v="1"/>
    <m/>
    <m/>
    <m/>
    <s v="02-05 or 02-07"/>
    <s v="Clifton 4th"/>
    <s v="Debbie Gresak"/>
    <s v="(From Facebook)DHL Clifton Surf Lifesaving Club - CSLC is at Clifton 4th Beach._x000a_Maartcch 8 pat7l 1hn1:6s79or16 PahM  · Cape Town  · _x000a_🔴🟡 Rescue Report: On Sunday 6th March 2022 at approximately 19:00, Tanner Gorille, Luke Mansvelt, Paul Lassen and Sylvie Gorille performed a rescue at Clifton 4th Beach. _x000a_Whilst up at the clubhouse a series of distressing shouts from a small crowd of people were heard. _x000a_The group were pointing towards a commotion taking place in the water in the 4th beach break zone in the middle of the beach. _x000a_Our four lifeguards immediately realized someone was drowning in the water and proceeded to race down to the beach perform a rescue. _x000a_Together, Tanner, Paul and Luke entered the water, carrying a pink torpedo buoy and upon securing the patient, they swam him back to shore. _x000a_On shore, Sylvie was present to offer medical assistance and check in on his vital signs. Our team administered oxygen to the patient and continued to stay with the patient for 2 hours until his family arrived to collect him from our medical room._x000a_A huge well done to our team of vigilant lifeguards who responded with great care and vigilance outside of their voluntary duty hours.😎⚡️"/>
    <x v="5"/>
    <m/>
    <s v="https://www.facebook.com/100063608169407/posts/368344935295776/"/>
    <s v="Tanner Gorille"/>
    <s v="Tanner Gorille"/>
    <s v="Lifeguard"/>
    <s v="unknown"/>
    <m/>
    <m/>
    <m/>
    <m/>
    <m/>
    <n v="1"/>
  </r>
  <r>
    <m/>
    <m/>
    <x v="2"/>
    <m/>
    <m/>
    <m/>
    <m/>
    <m/>
    <m/>
    <m/>
    <m/>
    <m/>
    <m/>
    <m/>
    <m/>
    <x v="2"/>
    <m/>
    <m/>
    <s v=" Luke Mansvelt"/>
    <s v=" Luke Mansvelt"/>
    <s v="Lifeguard"/>
    <m/>
    <m/>
    <m/>
    <m/>
    <m/>
    <m/>
    <m/>
  </r>
  <r>
    <m/>
    <m/>
    <x v="2"/>
    <m/>
    <m/>
    <m/>
    <m/>
    <m/>
    <m/>
    <m/>
    <m/>
    <m/>
    <m/>
    <m/>
    <m/>
    <x v="5"/>
    <m/>
    <m/>
    <s v="Paul Lassen "/>
    <s v="Paul Lassen "/>
    <s v="Lifeguard"/>
    <m/>
    <m/>
    <m/>
    <m/>
    <m/>
    <m/>
    <m/>
  </r>
  <r>
    <d v="2022-03-17T00:00:00"/>
    <s v="March"/>
    <x v="0"/>
    <m/>
    <n v="1"/>
    <n v="1"/>
    <m/>
    <n v="1"/>
    <m/>
    <m/>
    <n v="2"/>
    <s v="23-22"/>
    <s v="Swartvlei, Sedgefield"/>
    <s v="Glenwood PA"/>
    <s v="Ian Gerber, NSRI Wilderness duty coxswain said: At 11h14, Thursday, 17 March, NSRI Wilderness duty crew were activated following reports of a drowning in progress at Swartvlei, Sedgefield. At the time NSRI Wilderness were conducting a training drowning prevention and water safety orientation event for 90 school children at the NSRI Wilderness Base._x000a_Eye-witnesses reported children from a school group (not related to the training that was happening at NSRI Wilderness) appeared to be caught in a rip current while swimming in the surfline at Swartvlei Beach, Sedgefield. _x000a__x000a_NSRI Wilderness rescue swimmers responded directly to the scene. Our NSRI rescue vehicle responded and our sea rescue Jetrib was launched._x000a__x000a_WC Government Health EMS - rescue squad and ambulance, The EMS/AMS Skymed rescue helicopter, Knysna Fire and Rescue Services, the SA Police Services and ER24 ambulance services responded. The Police Dive Unit were placed on alert._x000a__x000a_It appears that a local school group were at the beach when a 12 year old female learner was swept away by a rip current while swimming. Her 12 year old male friend swam after her and he tried to help her._x000a__x000a_A 17 year female matric learner, from the same school, who is also a surfer, grabbed the NSRI Pink Rescue Buoy that is stationed at Swartvlei Beach and she swam towards them to assist after a teacher had summoned children to run to fetch the NSRI Pink Rescue Buoy and while teachers raised the alarm alerting NSRI and the emergency services._x000a__x000a_The teenager female reached the 12 year old girl and kept her afloat using the rescue buoy as a floatation aid._x000a__x000a_A teacher shouted towards the 12 year old boy and indicated to him to swim parallel to the beach to escape the rip current. The boy, being a strong swimmer, swam out of the rip current and he managed to get back to shore safely without assistance._x000a__x000a_A German man, who was on the beach at the time with his friend, they had been paragliding. They noticed the commotion and the German man fetched his kite boarding equipment from his car and he launched into the water with kite board under sail and he went to their aid._x000a__x000a_The German man reached them while under sail and the teenager was able to hang on to his board, still using the rescue buoy for floatation, and holding on to the 12 year old girl and he sailed his kite board back to the beach with the 2 girls holding onto the kite board._x000a__x000a_While NSRI were responding to the scene we were receiving calls from eye-witnesses reporting that a bystander Good Samaritan man had launched into the water on a kite-board and he rescued towed them to the beach using his kite board under sail._x000a__x000a_On NSRI and emergency services arriving on the scene the children and the teenager were safely out of the water._x000a__x000a_They were assessed by paramedics and treated for mild hypothermia and they were released requiring no further medical attention into the care of their teachers and no further assistance was required._x000a_  _x000a_NSRI commend the German man and the matric teenager for saving the life of the child._x000a__x000a_The quick reaction and instructions of the teachers is commended."/>
    <x v="0"/>
    <m/>
    <m/>
    <s v="Matric teenager (swam out with PRB)"/>
    <m/>
    <m/>
    <s v="12 year od female learner, part of a school group"/>
    <m/>
    <n v="1"/>
    <m/>
    <m/>
    <m/>
    <m/>
  </r>
  <r>
    <m/>
    <m/>
    <x v="2"/>
    <m/>
    <m/>
    <m/>
    <m/>
    <m/>
    <m/>
    <m/>
    <m/>
    <m/>
    <m/>
    <m/>
    <m/>
    <x v="0"/>
    <m/>
    <m/>
    <s v="Klaus Heinrich (German tourist, towed teen and victim back to shore while they held on to the pink buoy)"/>
    <m/>
    <m/>
    <m/>
    <m/>
    <m/>
    <m/>
    <m/>
    <m/>
    <m/>
  </r>
  <r>
    <d v="2022-03-18T00:00:00"/>
    <s v="March"/>
    <x v="1"/>
    <n v="2"/>
    <m/>
    <n v="2"/>
    <m/>
    <n v="2"/>
    <m/>
    <m/>
    <m/>
    <s v="02-06"/>
    <s v="Bakoven"/>
    <s v="Rotary Club of CT"/>
    <s v="David Rosenberg, NSRI Bakoven deputy station commander, said: NSRI Bakoven rescue swimmers responded and while responding it was confirmed that the girls and 3 men, Good Samaritans who had gone to their aid, were safely out of the water and the 2 girls required medical care. ER24 ambulance services and WC Government Health EMS were activated._x000a__x000a_NSRI medics arriving on the scene initiated medical care. They were assisted by bystanders who were helping on the scene before ER24 paramedics arrived on the scene._x000a__x000a_Both patients, a Spanish female, age 18, and a German female, age, 20, were transported to hospital by ER24 ambulance in stable conditions where they are receiving care. They are reportedly on a holiday from abroad._x000a__x000a_Eye-witnesses have told NSRI that while Bakoven Beach was fairly busy attention was only drawn to the 2 girls in the water after one began shouting for help._x000a__x000a_It appears that they were swept off a rock by waves._x000a__x000a_On falling into the water waves bashed them against rocks before they were able to escape to a deeper part in the water, beyond the Bakoven channel._x000a_There they were treading water and realising the injuries that they had sustained they began shouting for help._x000a__x000a_3 men, Good Samaritans, rushed into the water and they reached the 2 girls, who were by this stage a good 30 meters outside of the Bakoven channel._x000a__x000a_The 3 men started to swim the 2 girls towards the shore noticing that one girl appeared to be losing consciousness._x000a__x000a_A female bystander, Good Samaritan, grabbed the NSRI Pink Rescue Buoy that is stationed at Bakoven Beach and she ran along the rocks to a point where she was able to throw the rescue buoy to the 3 men and the 2 girls. They used the rescue buoy as a floatation aid and on getting to the beach other bystanders assisted._x000a__x000a_It was at that stage that it was realised the gravity of the situation and the extent of the serious injuries sustained by the 2 girls._x000a__x000a_Only one of the 3 men, who saved these girls lives, has been identified and NSRI are hopeful that we can identify the remaining 2 men who swam out and the lady who threw them the rescue buoy._x000a__x000a_We commend all who assisted in this incident."/>
    <x v="16"/>
    <m/>
    <m/>
    <s v="Alessandro Varanini - 076 073 6568 alessandro.varanini@gmail.com"/>
    <m/>
    <m/>
    <s v="Spanish female, age 18, and a German female, age 20"/>
    <m/>
    <n v="2"/>
    <m/>
    <m/>
    <m/>
    <m/>
  </r>
  <r>
    <d v="2022-04-16T00:00:00"/>
    <s v="April"/>
    <x v="1"/>
    <m/>
    <n v="2"/>
    <n v="1"/>
    <n v="1"/>
    <n v="2"/>
    <m/>
    <m/>
    <m/>
    <s v="41-17"/>
    <s v="Sheffield beach"/>
    <s v="North Coast Real Estate P/L"/>
    <s v="As per EOC: [04/16, 11:14] Privi Macan. Councilor (Muncipal Service): This is incredible. Those NSRi pink buoys have saved so many lives. Gary, can i please share this with NSRi team?_x000a_[04/16, 11:14] Privi Macan. Councilor (Muncipal Service): Shout out to James Beith saving two kids in front of the stairs at Christmas bay “ his request is please we need more bouys along the beach “ without them he doubts he would have made it ✋🏻✋🏻"/>
    <x v="0"/>
    <m/>
    <m/>
    <s v="James Beith, Accountant at BBS Mica Build Group, Ballito"/>
    <m/>
    <m/>
    <m/>
    <m/>
    <n v="2"/>
    <m/>
    <m/>
    <m/>
    <m/>
  </r>
  <r>
    <d v="2022-04-20T00:00:00"/>
    <s v="April"/>
    <x v="0"/>
    <n v="1"/>
    <m/>
    <n v="1"/>
    <n v="1"/>
    <m/>
    <m/>
    <m/>
    <m/>
    <s v="41-01"/>
    <s v="Salmon Bay"/>
    <s v="Christa Westergaard"/>
    <s v="The rescuers name is Bradley Stroberg. He was at the local skiboat club when he noticed person battling in the rip current . He then took the bouy and entered the water , retrieving the person . We were activated by a witness on the hill. _x000a_Casualty Narice De Swardt 082 5510415._x000a_He was checked out by medics on scene and all in order.  "/>
    <x v="0"/>
    <m/>
    <m/>
    <s v="Bradley Stroberg 082 882 7898 whatsapp call as he traves overseas as skipper"/>
    <m/>
    <m/>
    <s v="White female about 19 years old caught in rip and pulled out at Salmon Bay behind a group of rocks that were exposed after the floods. She got caught in this position because of waves and rocks. He saw that she was starting to panic despite having a tube to hold onto. Bradley took a PRB and rode the rip out to behind her, exited the rip and swam inshore to her. She was washed onto the rocks while he was swimming and bystanders helped to to safety. He sais that the PRB gave him peace of mind foe his own safety in case he needed flotation (Big day with swells aproaching 2 meters at times) and for her to hold onto if he had have got to her before she was washed onto rocks."/>
    <m/>
    <n v="1"/>
    <m/>
    <m/>
    <m/>
    <m/>
  </r>
  <r>
    <d v="2022-07-01T00:00:00"/>
    <s v="July"/>
    <x v="4"/>
    <n v="2"/>
    <n v="1"/>
    <n v="1"/>
    <n v="2"/>
    <n v="1"/>
    <n v="2"/>
    <m/>
    <m/>
    <s v="28-43 &amp; 28-44"/>
    <s v="Sinangwana Beach"/>
    <s v="Department of Tourism"/>
    <s v="On Friday , 1 July 2022 at 15h00, four youths who were on holiday got into difficulty in a rip current while swimming at Sinangwana Beach, Port St John’s. _x000a__x000a_George Malherbe and Joshua Kitzinger and Renee Badenhorst were able to self-rescue. George went to call Anthony Ciro, who was on the beach for help as Minke Kritzinger, 13, was unable to swim out of the rip._x000a__x000a__x000a_First into the water to help Minke was Anthony Ciro who went in without flotation. He found her at the backline. Anthony’s nephew Max Bischof also swam out – without flotation. Anthony was struggling as Minke was using him to help her float, trying to push herself out of the water. Because of the large surf he was fast becoming exhausted when Bernard Boulle arrived with the first Pink Buoy. This buoy was given to Minke._x000a__x000a_Jonah Bischof brought the second Pink Buoy out and gave it to Bernard so that he could use it to assist and keep himself afloat. _x000a__x000a_After resting Antony and Bernard used the Pink Buoys to float themselves and Minke while towing her back to the beach._x000a__x000a_Minke was assisted by other bystanders when she was out of the water. She was treated for non-fatal drowning symptoms in consultation with a Doctor. _x000a_Twenty four hours later she developed a fever, was short of breath and had a cough._x000a__x000a_ Minke’s family took her to Medi-Clinic hospital in Bloemfontein where she was treated."/>
    <x v="0"/>
    <m/>
    <m/>
    <s v="Anthony Ciro white 071 267 5039_x000a_Bernard Boulle white 083 758 7144_x000a_Max Bischof white_x000a_Jonah Bischof white"/>
    <m/>
    <m/>
    <s v="Minke Kritzinger,13 white_x000a_Rescuers who needed the help of a Pink Buoy : Anthony Ciro 52 and Bernard Boulle,47 "/>
    <m/>
    <n v="3"/>
    <m/>
    <m/>
    <m/>
    <m/>
  </r>
  <r>
    <d v="2022-07-10T00:00:00"/>
    <s v="July"/>
    <x v="0"/>
    <n v="1"/>
    <m/>
    <n v="1"/>
    <m/>
    <m/>
    <n v="1"/>
    <m/>
    <m/>
    <s v="23-"/>
    <s v="Victoria Bay"/>
    <s v="FEM"/>
    <s v="2022-07-10 11:00 - Stn 12 Knysna volunteer Declan Nurse arrived at Victoria Bay near George to see two surfers helping two young men out of the rip on the right hand side of the bay. They were paddling in when they saw the two young men getting swept out in the rip and paddled over, gave them their boards to use as flotation and were paddling / swimming out of the rip when a young woman with a Pink Buoy swam out to them. Declan took a video._x000a__x000a_Declan’s take on the situation was that the surfers had it under control and that the young woman who went in with the Pink Buoy needed it to help herself after joining up with the surfers and two casualties that they were helping."/>
    <x v="0"/>
    <s v="Witness: Declan Nurse Stn12_x000a_Contact: 082 308 9606"/>
    <s v="Video: Sharepoint "/>
    <s v="Unknown"/>
    <m/>
    <m/>
    <s v="unknown"/>
    <m/>
    <m/>
    <m/>
    <m/>
    <m/>
    <n v="1"/>
  </r>
  <r>
    <d v="2022-07-10T00:00:00"/>
    <s v="July"/>
    <x v="0"/>
    <n v="1"/>
    <m/>
    <m/>
    <n v="1"/>
    <n v="1"/>
    <m/>
    <m/>
    <m/>
    <s v="23-"/>
    <s v="Victoria Bay"/>
    <s v="FEM"/>
    <s v="2022-07-10 15-30 - Joshua Scholtz, son of Stn 23 Wilderness Dep StatComm Johan Scholtz, had finished surfing at Victoria Bay with his friend Ryan McGillicudy and had taken their wetsuits off and dried themselves when he noticed a man (Mondae Arends, 23) getting pulled out by the rip._x000a__x000a_Joshua grabbed his fins and the closest Pink Buoy while Andre also fetched a Pink Buoy. They agreed that while Joshua’s would swim to the casualty Ryan would stay on the beach to guide him to the casualty and as back up if needed. _x000a_Mondae went under the surface two or three times as Joshua was swimming to him. When Joshua reached Mondae he passed him the Pink Buoy and told him to hold on as he started to swim them of the rip. Once out of the rip Joshua used the waves to help them get back to the shore._x000a__x000a_Ryan helped Josh to get Mondae onto the beach from the shallows and while he tended to the patient Joshua called his father who was on duty for Station 23 asking for urgent medical back-up. The NSRI volunteers were quickly on scene and started treating Mondae for non-fatal drowning symptoms, handing him over to METRO EMS when they arrived on scene._x000a__x000a_Mondae was admitted to hospital, treated and released later that night. A life saved."/>
    <x v="0"/>
    <m/>
    <m/>
    <s v="Joshua Scholtz, 18, white "/>
    <s v="Joshua Scholtz, 18"/>
    <s v="Lifeguard"/>
    <s v="Mondae Arends, 23, coloured, Oudtshoorn "/>
    <m/>
    <m/>
    <n v="1"/>
    <m/>
    <m/>
    <m/>
  </r>
  <r>
    <d v="2022-08-14T00:00:00"/>
    <s v="Aug"/>
    <x v="0"/>
    <n v="1"/>
    <m/>
    <m/>
    <n v="1"/>
    <n v="1"/>
    <m/>
    <m/>
    <m/>
    <s v="11-PA4"/>
    <s v="West Beach Pier, Port Alfred"/>
    <s v="Multi Security Systems"/>
    <s v="NSRI Port Alfred duty crew were activated following reports a patron at Guido's restaurant, West Beach, Port Alfred, of a man swept off of the West Pier, by a wave, into the Kowie River near to the Kowie River Mouth.  Keryn van der Walt, NSRI Port Alfred duty coxswain, said:_x000a_While watching rugby, at Guido's restaurant, an eye-witness had seen the man on West Pier and he had commented to his friends that the man appeared to be acting strangely. The man was was wearing a wet suit, appearing to be fishing using a rope, and he was on a section of West Pier that was being washed over by waves in the incoming high tide._x000a__x000a_Waves were already washing over the Pier and the eye-witness watched as a wave swept over the man and washed him off West Pier into the river._x000a__x000a_The eye-witness alerted the manager of the restaurant. The patron called NSRI to raise the alarm while the restaurant manager ran to where an NSRI pink rescue buoy is stationed nearby on West Beach. The manager ran onto West Pier and he was able to throw the pink rescue buoy to the casualty who was able to grab a hold of the pink rescue buoy while he was being battered by waves in the surf line._x000a__x000a_Our NSRI duty crew responded to our NSRI Port Alfred rescue station to launch sea rescue craft._x000a_Gardmed ambulance services were activated._x000a__x000a_An off duty NSRI trainee rescue swimmer, who was nearby at the time, saw the commotion and he ran along West Pier, stripped down to his under clothes and he jumped into the river to go to the assistance of the man._x000a_But when he reached the man, about 50 meters into the river from West Pier, he found only the NSRI pink rescue buoy afloat with no sign of the man who had by now slipped under water._x000a__x000a_The NSRI trainee rescue swimmer pulled on the rope and leash, that is attached to the pink rescue buoy, and to his surprise he could feel resistance so he continued to pull on the rope and leash when the leg of the man appeared from under water and it was obvious that the rope had somehow remarkably tangled itself around the man's leg._x000a__x000a_He was able to get the man's head above water but the man was not breathing._x000a__x000a_At that stage our NSRI rescue craft, Rescue 11 Alpha, had arrived on the scene and we pulled them onto our rescue craft. We initiated medical treatment and brought the man to our NSRI rescue station._x000a__x000a_The man had started spontaneous breathing and he was expelling water from his lungs._x000a__x000a_NSRI medics continued with oxygen therapy and handed the man into the care of Gardmed paramedics who transported the man to hospital in a serious condition by ambulance._x000a__x000a_The man, believed to be aged in his early 20's, is recovering in hospital in the care of hospital staff and he remains unidentified._x000a__x000a_Anyone with information pertaining to the identity of the man can call Port Alfred Police on_x000a_046 624 1583 or Port Alfred Hospital046 604 4000 or NSRI EOC (Emergency Operations Centre) 0870949774._x000a__x000a_NSRI commend the swift reaction of all involved in the successful rescue, in particular the manager of Guido's restaurant, Irvin Arendse, for his assistance with the NSRI pink rescue buoy that contributed to saving the man's life._x000a__x000a_This is the third life saved by that same NSRI pink rescue buoy stationed on-duty at West Beach and the 122nd recorded life saved by the contribution of an NSRI pink rescue buoy."/>
    <x v="17"/>
    <s v="Whatsapps from Keryn to Andrew"/>
    <m/>
    <s v="Irvin Arendse.  Manager, Guido's Restaurant.  Threw the pink buoy to the victim._x000a_Joao Felizardo.  Stn 11 crewman.  Went into the river and pulled the victim out"/>
    <s v="Joao Felizardo"/>
    <s v="NSRI Volunteer"/>
    <s v="Unknown male in his early 20s."/>
    <m/>
    <m/>
    <m/>
    <m/>
    <m/>
    <n v="1"/>
  </r>
  <r>
    <d v="2022-08-24T00:00:00"/>
    <s v="Aug"/>
    <x v="2"/>
    <m/>
    <m/>
    <m/>
    <m/>
    <m/>
    <m/>
    <m/>
    <m/>
    <m/>
    <s v="In front of East Head Café, Knysna Lagoon"/>
    <m/>
    <s v="Grant van Staden, NSRI Knysna deputy station commander, said: At 15h30, Wednesday, 24 August, NSRI Knysna duty crew were activated following reports of a drowning in progress in front of East Head Cafe, next to the NSRI Knysna rescue station, Knysna Lagoon._x000a__x000a_NSRI rescue swimmers, SA Police Services, Community Police Forum members, Knysna Law Enforcement officers and SA National Park rangers responded._x000a__x000a_On arrival on the scene it was confirmed that 5 local men, Somalians, were swimming when one of the men, believed to be aged in his mid twenties, appeared to get into difficulty in the water. His friends threw an NSRI pink rescue buoy towards the man, he was unable to reach the buoy._x000a__x000a_One of the friends launched into the water to try to help but he got into difficulty himself and was forced to return to rocks and he was able to self rescue himself._x000a__x000a_They reported that their friend had disappeared under water._x000a__x000a_In an outgoing tide NSRI rescue swimmers conducted sweeping line free dive search efforts. SA National Park rangers conducted search efforts from their SANParks rigid inflatable craft. Personnel on the scene conducted shoreline search efforts._x000a__x000a_Despite an extensive search there remains no sign of the missing man._x000a__x000a_A Police Dive Unit are continuing in an ongoing search operation._x000a__x000a_Thoughts are with the family and friends of the missing man in this difficult time."/>
    <x v="5"/>
    <s v="Buoy not used: Buoy thrown to the victim by his friends but he was unable to reach it"/>
    <m/>
    <m/>
    <m/>
    <m/>
    <m/>
    <m/>
    <m/>
    <m/>
    <m/>
    <m/>
    <m/>
  </r>
  <r>
    <d v="2022-09-09T00:00:00"/>
    <s v="Sept"/>
    <x v="2"/>
    <m/>
    <m/>
    <m/>
    <m/>
    <m/>
    <m/>
    <m/>
    <m/>
    <m/>
    <s v="Wilderness Main Beach"/>
    <m/>
    <s v="Mike Vonk, NSRI Wilderness station commander, said:  On Friday, 9 September, at 17h46 NSRI Wilderness duty crew were activated following eye-witness reports of a sea-kayak with 2 people onboard capsized in the mid surf break, in moderate surf conditions, during fading daylight, at Wilderness Main Beach.  A member of public stood by on beach with an NSRI pink rescue buoy ready to assist if needed._x000a__x000a_Our NSRI duty crew responded to our NSRI Wilderness rescue station where the rescue craft Ann Stratford was launched._x000a__x000a_WC Government Health EMS responded._x000a__x000a_Their sea-kayak had washed ashore leaving 2 residents from Hoekwil, a Father (age 50) and his daughter (age 17) in difficulties in the mid-break surf line. _x000a__x000a_Our rescue craft reached the 2 casualties, who were both wearing PFD's (Personal Flotation Devices) and NSRI crew rescued them both onto the rescue craft._x000a__x000a_They were brought to shore where the daughter was assessed by an NSRI medic and she was not injured. They required no further assistance._x000a__x000a_During their ordeal the paddle for the sea-kayak was lost at sea and while NSRI conducted a search for the paddle it was not found._x000a__x000a_NSRI has commended the family for wearing PFD's. The dad is an experienced sea-kayak fisherman. They were celebrating the daughters birthday._x000a__x000a_The quick response by NSRI and emergency services is commended._x000a__x000a_NSRI commend the multiple eye-witnesses who raised the alarm and who stood by on the scene to assist with the NSRI pink rescue buoy."/>
    <x v="18"/>
    <s v="Buoy not used:  Member of public stood by on beach with an NSRI pink rescue buoy ready to assist if needed"/>
    <m/>
    <m/>
    <m/>
    <m/>
    <m/>
    <m/>
    <m/>
    <m/>
    <m/>
    <m/>
    <m/>
  </r>
  <r>
    <d v="2022-09-11T00:00:00"/>
    <s v="Sept"/>
    <x v="2"/>
    <m/>
    <m/>
    <m/>
    <m/>
    <m/>
    <m/>
    <m/>
    <m/>
    <s v="41-04"/>
    <s v="Thompsons Tidal Pool"/>
    <s v="FEM"/>
    <s v="Mike Bishop, NSRI Ballito station commander, said: At 17h13, Sunday, 11 September, NSRI Ballito duty crew were activated following reports of a drowning in progress at Thompsons tidal pool, Ballito. NSRI rescue swimmers, IPSS medical rescue, Netcare 911 ambulance services and Medi-Response rescue services responded.  On arrival the scene it was found that an adult male had entered the water to save his daughter, believed to be aged approximately 8, who it appears she may have been swept off the rocks near to the tidal pool during the Spring high tide._x000a__x000a_He was able to push his daughter towards the shore to safety where she was recovered by family members on the shore._x000a__x000a_It appears that during these efforts to save his daughter he was pulled out to sea by rip currents and he may have sustained head injuries in the process._x000a__x000a_NSRI found an IPSS medical rescue member was already in the water heading out towards the casualty who could be seen in difficulties in the mid break surf line._x000a__x000a_NSRI rescue swimmers, accompanied with an NSRI pink rescue buoy, entered the water._x000a__x000a_The 2 NSRI rescue swimmers and the IPSS medical rescue member were able to reach the casualty in the mid break surf line and rescue him to the shore._x000a__x000a_On the beach paramedics commenced with CPR (Cardio Pulmonary Resuscitation) efforts on the man._x000a__x000a_After all efforts to resuscitate the man were exhausted sadly he was declared deceased._x000a__x000a_Family were taken into the care of Medi-Response rescue services and into the care of a counsellor that was arranged for the family._x000a__x000a_SA Police Services attended at the scene and the body of the deceased man was taken into the care of Police and Government Health Forensic Pathology Services._x000a__x000a_Police have opened an inquest docket._x000a__x000a_Condolences are conveyed to the family of the deceased man."/>
    <x v="0"/>
    <s v="Buoy not used: Two NSRI rescue swimmers entered the water with the buoy but the victim was already unresponsive"/>
    <m/>
    <m/>
    <m/>
    <m/>
    <m/>
    <m/>
    <m/>
    <m/>
    <m/>
    <m/>
    <m/>
  </r>
  <r>
    <d v="2022-09-21T00:00:00"/>
    <s v="Sept"/>
    <x v="0"/>
    <n v="1"/>
    <m/>
    <m/>
    <n v="1"/>
    <n v="1"/>
    <m/>
    <m/>
    <m/>
    <s v="41-01"/>
    <s v="Salmon Bay"/>
    <s v="Christa Westergaard"/>
    <s v="Salmon Bay @11:20.  Gerhaard Horn (age 19) 0613015427 was the casualty who went swimming and got into difficulty when he got stuck in a rip and Josh Becker a member of the public went in and rescued him using a PRB . As they exited the water rescue crew arrived on scene as well as an ambo crew who then assessed the casualty . Josh wished not to give contact details as he wanted to remain anonymous ."/>
    <x v="5"/>
    <m/>
    <m/>
    <s v="Josh Becker, no further details (wants to remain anonymous)"/>
    <m/>
    <m/>
    <s v="Gerhaard Horn (age 19) 0613015427"/>
    <m/>
    <n v="1"/>
    <m/>
    <m/>
    <m/>
    <m/>
  </r>
  <r>
    <d v="2022-09-27T00:00:00"/>
    <s v="Sept"/>
    <x v="1"/>
    <n v="2"/>
    <m/>
    <m/>
    <n v="2"/>
    <n v="1"/>
    <n v="1"/>
    <m/>
    <m/>
    <s v="18-44"/>
    <s v="Sunset Beach"/>
    <s v="The Diessner Family Trust"/>
    <s v="Two bystanders each took a buoy in to try and help a man who had been pulled out in a rip current and both of them turned around before reaching him as they felt that conditions were beyond their capabilities. The one bystander got out easily but the other struggled and needed the Pink Buoy for his own safety. Our NSRI Lifeguards arrived on the scene and one lifeguard (Rebecca) took the Pink Buoy from the first bystander who exited the water and used it to rescue the man. He has recovered, but without the Pink Buoy, the outcome may well have been different._x000a__x000a_From EOC report: intoxicated, consumed 6*44ml black label. Partial responsive after taken out of water. fully responsive after +- 15minutes.Rebecca and Stewart from Head Office ((LIFEGUARDS) responded to the scene. Rebecca went into the water making use of our Pink Buoy._x000a_Along she collided with the drownee, bumped her right forehead."/>
    <x v="0"/>
    <m/>
    <m/>
    <s v="Rebecca Carter-Smith "/>
    <s v="Rebecca Carter-Smith"/>
    <s v="NSRI Volunteer"/>
    <s v="Sajesh Chetty - 26 year old"/>
    <m/>
    <m/>
    <m/>
    <n v="1"/>
    <m/>
    <m/>
  </r>
  <r>
    <d v="2022-10-01T00:00:00"/>
    <s v="Oct"/>
    <x v="2"/>
    <m/>
    <m/>
    <m/>
    <m/>
    <m/>
    <m/>
    <n v="4"/>
    <m/>
    <s v="11-PA5"/>
    <s v="Kelly's Beach, Port Alfred"/>
    <s v="Square Root Trading"/>
    <s v="PORT ALFRED: On Saturday, 1 October, at around 10h00, NSRI Port Alfred were alerted to an incident that had happened at Kelly's Beach where 4 members of a family were rescued with the assistance of 2 Good Samaritans. The family were reported to be safely out of the water and they required no further assistance._x000a__x000a_Edward Gutsche, 46, a friend of NSRI Port Alfred station commander Juan Pretorius, Ed is a local man who owns a financial company and Nick Laws, 64, a British man, in the film industry, who has been living in South Africas for 18 years (Nick's late wife was a Police Air Wing helicopter pilot). _x000a__x000a_They recounted to NSRI details of an incident that happened at Kelly's Beach on Saturday._x000a__x000a_At around 09h30, while body boarding at Kelly's Beach Edward kept planning this to be the last wave he would catch for the morning before heading home but somehow he kept riding waves until finally it was his last wave and he had exited the water to head towards his car._x000a__x000a_A lady and her daughter came running up to him shouting appeals for him to help them -  their family members were drowning. Edward looked towards where they were frantically indicating, he saw 4 heads bobbing in the water._x000a__x000a_Earlier there had been a number of people on the beach but somehow at this moment it was just the 3 of them on the beach and 4 people in serious trouble in the mid break surf line._x000a__x000a_Thinking it would be only moments before other people arrived at the beach who would no doubt alert NSRI Edward, without hesitation put his flippers on his feet and he launched his body to go to their assistance._x000a__x000a_By the time he reached the first casualty they appeared to have been separated from each other by about 15 to 30 meters each._x000a__x000a_He reached a girl aged about 16. He instructed her to hold onto his body board for floatation and he reassured her he would come back shortly._x000a__x000a_He then reached a male child aged about 12. He instructed the child to obey him and let him take him to the body board. The child obeyed and Ed swam him to the body board. That child kept trying to climb onto the body board, using a stern voice Ed showed the child to hold onto the board so both he and his sister could use the board for flotation. Reassuring them he would be back he went after the next casualty._x000a__x000a_He then reached a female child aged about 14. As he reached her she disappeared under water._x000a__x000a_He dived under water swimming deeper searching for her. He spotted her, she was looking at him. The braids in her hair that he had noticed just before she went under water were floating about her face giving the appearance of an Octopus. She took in a deep breath of water before appearing to be lifeless (or unconscious). Ed grabbed her and pulled her to the surface. Once above water she spluttered, coughed and expired water. To his surprise she was conscious. He reassured her before swimming her back to the body board. He arranged them so that all 3 could use the body board for flotation._x000a__x000a_Ed then went in search of the dad. Finding him quite a distance away at the back breakers Ed had to be very stern with him. He was trying to use Ed for flotation._x000a__x000a_Ed managed to calm him down before swimming him to his children._x000a__x000a_Once they were all together Ed arranged them around the body board and started towing them towards the beach._x000a__x000a_Ed admits he was surprised that no one else had reached them by this stage. No one had raised the alarm._x000a__x000a_While towing them towards the shore Ed would keep a lookout for incoming waves, warning them of approaching waves, and together they braced themselves around the body board as waves were breaking around them and they all stayed together._x000a__x000a_Nick Law had taken a swim when he noticed the drama unfolding out in the surf line._x000a__x000a_Nick grabbed the NSRI pink rescue buoy that is stationed at Kelly's Beach and he launched into the surf reaching them at the mid breakers._x000a__x000a_It appears that the family saw Nick as a lifeguard (because he had the pink buoy with him). Ed has suggested that on Nick arriving at them appeared to have a huge calming effect._x000a__x000a_Although they admit that the pink was not needed Nick swam alongside them ready to use the pink buoy to assist any of the casualties who may have lost a holding on the body board._x000a__x000a_Ed's company is the sponsor of that pink rescue buoy at Kelly's Beach._x000a__x000a_They were brought safely to the beach where they were reunited with their 2 family members in an emotional reunion._x000a__x000a_They were all holding onto each other huddled on the beach._x000a__x000a_A member of the beach office seemed to be watching them from the beach office but surprisingly NSRI and emergency services had not been called._x000a__x000a_Nick alerted NSRI to the incident. The 2 men watched over the family on the beach before it was evident they needed no further help and NSRI was not required._x000a__x000a_The dad hugged Ed and expressed his heartfelt gratitude for the intervention._x000a__x000a_It is believed that the family may be from Zimbabwe but NSRI has not managed to trace them. We are hoping they see this report and contact NSRI on 0823803800._x000a__x000a_Nick, NSRI commend you for going to their aid with the rescue buoy. _x000a__x000a_Ed, NSRI commend you for this incredible effort that saved 4 lives."/>
    <x v="0"/>
    <s v="Ed Gutsche (46) recoved all four victims with his body board.  Nick laws (64) swam out with the PRB but it was not needed."/>
    <m/>
    <s v="Ed Gutsche (46) recoved all four victims with his body board.  Nick laws (64) swam out with the PRB but it was not needed."/>
    <m/>
    <m/>
    <s v="4 members of a family.  Believed to be from Zimbabwe.  Children 12, 14 &amp; 16 plus their dad"/>
    <m/>
    <m/>
    <m/>
    <m/>
    <m/>
    <m/>
  </r>
  <r>
    <d v="2022-10-02T00:00:00"/>
    <s v="Oct"/>
    <x v="0"/>
    <n v="1"/>
    <m/>
    <m/>
    <n v="1"/>
    <n v="1"/>
    <m/>
    <m/>
    <m/>
    <s v="23-53"/>
    <s v="Heroldsbaai"/>
    <s v="FEM"/>
    <s v="On Sunday 2 October 2022, two children aged around 12 years old were caught in rip currents at Herold’s Bay. _x000a_ _x000a_Four members of the public attempted to assist, but two of them soon exited the water.  The other two rescuers, both believed to be aged 18, were themselves swept out past the original two child victims and were now also in difficulty. _x000a_ _x000a_Dale Irvin from Cape Town, despite wearing a brace for an ankle injury, grabbed an NSRI Pink Rescue Buoy as well as a body board and launched into the water to assist the casualties._x000a_ _x000a_He passed the pink buoy to an off-duty lifeguard, Abi Olivier (17) who handed it to a fellow lifeguard, Abre Pio (26) while Abi stayed on shore to help casualties as they were being brought out of the water._x000a_ _x000a_Dale Irvin reached one of the 18-year-olds, placed him on the body board and swam him to shore where Abi and members of the public helped him out of the water.  Dale returned to the surf with the body board and brought one of the original 12-year-old victims to shore.  The child needed no medical treatment._x000a_ _x000a_Lifeguard Abre, armed with the pink buoy, reached the other 18-year-old who was further out to sea and barely conscious by this time.  Using the pink buoy, Abre started to swim the victim to shore and was soon assisted by body boarder Hugo Naude (16) and another off-duty lifeguard from Mossel Bay.  Together they brought him to shore where he started receiving medical treatment."/>
    <x v="0"/>
    <s v="Additional info from Dale Irvine &lt;dalei@sentineltrust.co.za&gt; _x000a_Sent: Tuesday, 18 October 2022 07:29_x000a_To: Andrew Ingram &lt;andrewi@searescue.org.za&gt;_x000a_Cc: Station 23 Wilderness &lt;station23@searescue.org.za&gt;; Pink Rescue Buoys &lt;pinkrescuebuoys@searescue.org.za&gt;_x000a_Subject: Re: Herolds Bay rescue 2nd October 2022_x000a_ _x000a_Dear All._x000a_ _x000a_Thank you for your various emails, and the kind words contained therein. _x000a_ _x000a_I've made some changes to the narrative, to the best of my recollection, but I'm pretty sure of the sequence of events._x000a_ _x000a_Abré Pio - 082 052 1033_x000a_Hugo Naude - 060 777 2503_x000a_ _x000a_Get Outlook for Android_x000a_ _x000a__________________________________________x000a_From: Andrew Ingram &lt;andrewi@searescue.org.za&gt;_x000a_Sent: Monday, 17 October 2022, 15:25_x000a_To: Dale Irvine &lt;dalei@sentineltrust.co.za&gt;_x000a_Cc: Station 23 Wilderness &lt;station23@searescue.org.za&gt;; Pink Rescue Buoys &lt;pinkrescuebuoys@searescue.org.za&gt;_x000a_Subject: Herolds Bay rescue 2nd October 2022_x000a__x000a_Hi Dale _x000a_ _x000a_Congratulations on doing another rescue at Herolds Bay!_x000a_ _x000a_Are you able to help me with the details, please? I am missing some information …_x000a_ _x000a_ _x000a_ _x000a_STARTS///_x000a_ _x000a_On Sunday the 2nd of October 2022 at time?, two children approximately 12 years old were caught in a rip current at Herold’s Bay. _x000a_ _x000a_Four members of the public attempted to assist, but two of them, realising that they were also in danger, soon exited the water.  The other two rescuers, both believed to be approximately 18 years old, were themselves swept out past the original two children and were now also in difficulty. I'M SURE THAT THE FOUR MANAGED TO RESCUE THE TWO 12-YEAR-OLDS, AND AFTER DOING SO, TWO OF THE FOUR GOT SUCKED OUT, THE OTHER TWO TRIED TO HELP THEM, AND THEN THERE WERE FOUR IN TROUBLE. BY THE TIME I HIT THE WATER ONE WAS EXITING TO MY RIGHT. HE CONFIRMED THAT THERE WERE 3 MORE. I THEN INSTRUCTED ALL BATHERS TO CLEAR THE SEA TO AVOID CONFUSION. ONCE I WAS AT CHEST DEPTH,  A SECOND CASUALTY MADE IT TO THE IMPACT ZONE, AND HE FURTHER CONFIRMED TWO MORE. THIS LEADS ME TO CONCLUDE THE 12-YEAR-OLD KIDS WERE OUT. CREDIT MUST GO TO THE FOUR FOR TAKING CARE OF THE KIDS._x000a_ _x000a_Dale Irvine from Cape Town, despite wearing a brace for an ankle injury, grabbed an NSRI Pink Rescue Buoy as well as a bodyboard and ran to the shorefront to assist the casualties. _x000a_ _x000a_Whilst on the beach, Dale passed the Pink Rescue Buoy to an off-duty lifeguard, Abi Olivier (17) who handed it to a fellow lifeguard, Abre Pio (26). Abi then stayed on shore to maintain control of the shallows and the beach and help the rescued casualties as they were being brought out of the water. By the time Dale had secured the shallower of the two casualties, Abre had reached them. After a quick assessment of the situation, Abre took responsibility for the deeper of the two and swam on to his rescue. Armed with the Pink Buoy, and swimming strongly, Abre reached the other 18-year-old who was further out to sea and barely conscious by this time after going under at least twice._x000a_ _x000a_Shortly after this a bodyboarder Hugo Naude (16) + 1 (I'm trying to get his name) swam past a shoreward-bound Dale, who directed them to Abre's assistance. Upon reaching a manageable depth, Dale handed his casualty to Abi and other members of the public who helped him out of the water. Dale and another off-duty lifeguard from Mossel Bay ( do you have a name? then returned to the surf to offer assistance to Abre, Hugo and + 1lifeguard. _x000a_ _x000a_The casualty was utterly incapacitated and incapable of taking instruction. The bodyboard leash was transferred to the casualty and he was placed on the bodyboard, and then he was effectively &quot;surfed&quot; to shore. After reaching shore Abre, Hugo and Xxxx x 2  carried the casualty to the sand, whereupon various members of the medical fraternity attended him._x000a_ _x000a_ _x000a_I HACE A MEMORY OF &quot;JESSICA&quot; BUT IT'S RESTRICTED TO GIVING HER THE BOUY WITH AN INSTRUCTION TO HAUL A FEW KIDS OUT OF THE SHALLOWS WHO WERE PLAYING DANGEROUSLY CLOSE TO THE RIP. I HAVE NO MEMORY OF TWO BOUYS BEING DEPLOYED, AND AS ABI AND ABRE WERE IN POSSESSION (AT ALL MATERIAL TIMES) OF THE BOUY), I CAN'T COMMENT WITH CERTAINTY. SHE WAS ONE OF THE &quot;MEMBERS OF THE PUBLIC&quot; THAT I HANDED THE FIRST CASUALTY TO."/>
    <m/>
    <s v="Dale Irvine 082 783 5710 dalei@sentineltrust.co.za_x000a_Abré Pio - 082 052 1033_x000a_Hugo Naude - 060 777 2503 (16) "/>
    <s v="Abre Pio"/>
    <s v="Lifeguard"/>
    <s v="n/a"/>
    <m/>
    <m/>
    <m/>
    <m/>
    <m/>
    <n v="1"/>
  </r>
  <r>
    <d v="2022-10-07T00:00:00"/>
    <s v="Oct"/>
    <x v="1"/>
    <n v="1"/>
    <n v="1"/>
    <m/>
    <n v="2"/>
    <n v="1"/>
    <n v="1"/>
    <m/>
    <m/>
    <m/>
    <s v="Leentjiesklip, Wilderness"/>
    <m/>
    <s v="Fri 07 October 2022 13h20 – A member of the public contacted NSRI Station 23 duty phone concerned that 2 children were potentially swimming in a dangerous area at Leentjiesklip beach in Wilderness. NSRI rescue crew were immediately put on standby A minute later, as second caller phoned to report that 2 children were being pulled out in a rip current and their father was swimming in to rescue them. NSRI rescue swimmer and NSRI medic were dispatched to the scene, while crew responded to the rescue base to prepare jetrib Ann Stratford to launch. METRO Rescue, Western Cape EMS ambulance and George Fire and Rescue also responded to the scene.  _x000a_ _x000a_A family from New Zealand, originally from Bloemfontein, were on holiday in Garden Route on way to Knysna when stopped for a swim at Leentjieklip beach. While swimming, the two boys aged 10 years and 13 years had been pulled out in rip current. Their dad has rushed into the water to swim to attempt to rescue them and also got into trouble in the rough conditions.  _x000a_ _x000a_Divan Prinsloo (34) from Pretoria was on the beach with his own family and witnessed the 2 boys and their father being pulled out by the rip current. He immediately grabbed his child’s body and launched into the water to assist. On reaching the family, the four of them hung onto the body board for flotation, while being pulled further out to sea. Divan realised that they would not be able to swim back on their own and would need to wait for assistance to be rescued. He tried to reassure the distressed boys, encouraging them to keep holding on the body board and kicking together whenever a wave came. _x000a_ _x000a_Divan’s wife, Charice (32) had grabbed the Pink Rescue Buoy and was calling for someone to assist her husband and the family from New Zealand. Coenraad (39) from Pretoria who was on holiday visiting his sister who lived in a house overlooking Leentjiesklip beach. Hearing the call for help, he ran down to the beach, grabbing the Pink Rescue Buoy from Charice he launched into the water. On reaching the casualties, he devised a plan with Divan. Using the Pin Rescue Buoy, Coenraad swam the 13 year old boy back to shore. Divan together with the father and the 10 year old boy were also able to use the body board to get back to shore.  _x000a_ _x000a_Meanwhile a group of 4 men, who were working on a building site overlooking the beach had watched the events unfold and also ran down to the beach. One of the workers, a 21-year old man grabbed the Pink Rescue Buoy and entered the water to assist. Unfortunately, the 21-year old was pulled out by the strong current past the casualties, but was able to keep himself afloat. On arriving on the scene, the NSRI rescue swimmer, quickly assessed the situation and given the distance the casualty was from the shore, confirmed that he was entering the water but would need the back-up of a rescue boat. He was also not sure whether there were any other casualties in the water.  _x000a_ _x000a_The NSRI rescue swimmer reached the 21-year-old man who had the pink rescue buoy and was able to swim him back to shore. NSRI medics who had responded to scene were subsequently joined by NSRI crew who had responded by boat and provided emergency treatment to the 10-year-old boy and the 21-year good Samaritan who has swum to assist. The 14-year old boy and his father, also shocked by experience did not require any treatment.   _x000a_ _x000a_The two casualties were handed over to EMS paramedics on scene and after further assessment determined that they would not require treatment in hospital.   _x000a_ _x000a_NSRI commend everyone involved in this incident, in particular the Good Samaritans who took the two Pink Rescue Buoys and body board for flotation, they contributes to lives saved.   _x000a__x000a_Ends._x000a__x000a_Notes  _x000a_Metro arrives 1357 _x000a_ _x000a_Thembela – contact for Nelson (21) – swam with PRB. Nelson does not speak English _x000a_Tel: 0788871766 _x000a_ _x000a_Divan 34 wide Charice 32  Tel: 0846460070 _x000a_ Coenraad 39 – swam with PRB  _x000a_ _x000a_ Casualties  _x000a_•_x0009_13 year old Rohan _x000a_•_x0009_10 year old Liam _x000a_•_x0009_Father – Gawie Bosman _x000a_  _x000a_Michael Vonk_x000a_Station Commander | Station 23 Wilderness"/>
    <x v="0"/>
    <s v="Photos on Sharepoint "/>
    <m/>
    <s v="Thembela – contact for Nelson (21) – swam with PRB. Nelson does not speak English _x000a_Tel: 0788871766 _x000a_ _x000a_Divan 34 wide Charice 32  Tel: 0846460070 _x000a_ Coenraad 39 – swam with PRB  "/>
    <m/>
    <m/>
    <s v="•_x0009_13 year old Rohan _x000a_•_x0009_10 year old Liam _x000a_•_x0009_Father – Gawie Bosman _x000a_•_x0009_Nelson - would-be rescuer"/>
    <n v="1"/>
    <n v="1"/>
    <m/>
    <m/>
    <m/>
    <m/>
  </r>
  <r>
    <d v="2022-11-25T00:00:00"/>
    <s v="Nov"/>
    <x v="1"/>
    <m/>
    <m/>
    <m/>
    <m/>
    <m/>
    <m/>
    <m/>
    <m/>
    <m/>
    <s v="Danabaai"/>
    <s v="FEM"/>
    <s v="Call received from Megan of a drowning in progress at 2nd Beach Danabay._x000a__x000a_Rescue swimmers responded to Danabay and boat crew to the base._x000a__x000a_Mobile with 4.2 departed to Danabay, and R15A also launched._x000a__x000a_O/A both swimmers was out of the water, one swimmer was treated by ByGrace EMS and transported to Hospital._x000a__x000a_R15A and Mobile standing down._x000a__x000a_ _x000a__x000a_Pink Rescue Buoy was used by one of the public members who rescued the 2 swimmers."/>
    <x v="2"/>
    <s v="Incident report O-15-221125-03.  Schalk will update details"/>
    <m/>
    <m/>
    <m/>
    <m/>
    <m/>
    <m/>
    <m/>
    <m/>
    <m/>
    <m/>
    <m/>
  </r>
  <r>
    <d v="2022-11-26T00:00:00"/>
    <s v="Nov"/>
    <x v="0"/>
    <n v="1"/>
    <m/>
    <n v="1"/>
    <m/>
    <n v="1"/>
    <m/>
    <m/>
    <m/>
    <s v="23-68?"/>
    <s v="Swartvlei, Sedgefield"/>
    <s v="Glenwood PA"/>
    <s v="At 13h09, Sunday, 27 November, NSRI Wilderness while treating the injured paraglider at Swartvlei carpark, we were alerted by members of the public to reports of a drowning in progress at Swartvlei Beach._x000a_ _x000a_A female, believed to be aged in her 20's, was caught in rip currents._x000a_ _x000a_A man, believed to be aged in his 60's launched into the water to assist but when he reached the casualty, the good Samaritan also got into difficulties._x000a_ _x000a_That man's son, armed with an NSRI Pink Rescue Buoy, launched into the water to assist and he reached the female and he rescued her to the shore._x000a_ _x000a_An NSRI rescue swimmer launched into the water.  He reached the 60-year-old male and together, with another member of the public who had also swum out to assist, they rescued him safely to the beach._x000a_ _x000a_There were no injuries._x000a_"/>
    <x v="0"/>
    <s v="Awaiting details from Mike Vonk St 23"/>
    <m/>
    <m/>
    <m/>
    <m/>
    <m/>
    <m/>
    <m/>
    <m/>
    <m/>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48673-5252-43F3-8CFF-0C3D44F5A5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24" firstHeaderRow="1" firstDataRow="2" firstDataCol="1"/>
  <pivotFields count="28">
    <pivotField showAll="0"/>
    <pivotField showAll="0"/>
    <pivotField axis="axisCol" showAll="0">
      <items count="7">
        <item x="0"/>
        <item x="1"/>
        <item x="4"/>
        <item x="5"/>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0">
        <item x="7"/>
        <item x="10"/>
        <item x="4"/>
        <item x="5"/>
        <item x="15"/>
        <item x="3"/>
        <item x="14"/>
        <item x="8"/>
        <item x="6"/>
        <item x="12"/>
        <item x="0"/>
        <item x="11"/>
        <item x="18"/>
        <item x="13"/>
        <item x="9"/>
        <item x="1"/>
        <item x="17"/>
        <item x="1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20">
    <i>
      <x/>
    </i>
    <i>
      <x v="1"/>
    </i>
    <i>
      <x v="2"/>
    </i>
    <i>
      <x v="3"/>
    </i>
    <i>
      <x v="4"/>
    </i>
    <i>
      <x v="5"/>
    </i>
    <i>
      <x v="6"/>
    </i>
    <i>
      <x v="7"/>
    </i>
    <i>
      <x v="8"/>
    </i>
    <i>
      <x v="9"/>
    </i>
    <i>
      <x v="10"/>
    </i>
    <i>
      <x v="11"/>
    </i>
    <i>
      <x v="12"/>
    </i>
    <i>
      <x v="13"/>
    </i>
    <i>
      <x v="14"/>
    </i>
    <i>
      <x v="15"/>
    </i>
    <i>
      <x v="16"/>
    </i>
    <i>
      <x v="17"/>
    </i>
    <i>
      <x v="18"/>
    </i>
    <i t="grand">
      <x/>
    </i>
  </rowItems>
  <colFields count="1">
    <field x="2"/>
  </colFields>
  <colItems count="7">
    <i>
      <x/>
    </i>
    <i>
      <x v="1"/>
    </i>
    <i>
      <x v="2"/>
    </i>
    <i>
      <x v="3"/>
    </i>
    <i>
      <x v="4"/>
    </i>
    <i>
      <x v="5"/>
    </i>
    <i t="grand">
      <x/>
    </i>
  </colItems>
  <dataFields count="1">
    <dataField name="Count of Location/ Cause of Drowning"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sri.org.za/2020/10/herolds-bay-bystanders-assist-in-a-non-drowning-incident/" TargetMode="External" /><Relationship Id="rId13" Type="http://schemas.openxmlformats.org/officeDocument/2006/relationships/hyperlink" Target="https://www.nzherald.co.nz/hawkes-bay-today/news/napier-marine-parade-rescue-fully-clothed-young-woman-winched-from-sea-after-police-officers-dived-in-to-keep-her-afloat/PKFE6XZJFJHWZF5VTB6BAAJSII/" TargetMode="External" /><Relationship Id="rId3" Type="http://schemas.openxmlformats.org/officeDocument/2006/relationships/hyperlink" Target="https://www.facebook.com/oomdou/posts/10157019963344766" TargetMode="External" /><Relationship Id="rId7" Type="http://schemas.openxmlformats.org/officeDocument/2006/relationships/hyperlink" Target="https://www.nsri.org.za/2020/10/national-sunday-11-october-bass-fishing-boat-assisted-witbank-a-jet-ski-assisted-hartbeespoort-dam-false-alarm-with-good-intentions-maidens-cove-jet-skier-assisted-and-a-patient-e/" TargetMode="External" /><Relationship Id="rId12" Type="http://schemas.openxmlformats.org/officeDocument/2006/relationships/hyperlink" Target="https://flic.kr/s/aHBqjAAuPz" TargetMode="External" /><Relationship Id="rId17" Type="http://schemas.openxmlformats.org/officeDocument/2006/relationships/printerSettings" Target="../printerSettings/printerSettings1.bin" /><Relationship Id="rId2" Type="http://schemas.openxmlformats.org/officeDocument/2006/relationships/hyperlink" Target="http://www.nsri.org.za/2018/01/torpedo-buoy-used-to-assist-young-girl-at-the-point-beach/" TargetMode="External" /><Relationship Id="rId16" Type="http://schemas.openxmlformats.org/officeDocument/2006/relationships/hyperlink" Target="https://www.nsri.org.za/2023/11/multiple-lives-saved-this-past-weekend/" TargetMode="External" /><Relationship Id="rId1" Type="http://schemas.openxmlformats.org/officeDocument/2006/relationships/hyperlink" Target="http://mailchi.mp/searescue/sea-rescue-wilderness-5mpbxiq3wc?e=29152ef968" TargetMode="External" /><Relationship Id="rId6" Type="http://schemas.openxmlformats.org/officeDocument/2006/relationships/hyperlink" Target="https://www.nsri.org.za/2020/09/wilderness-wednesday-23-september-patient-assisted-and-man-caught-in-rip-currents-assisted-victoria-bay/" TargetMode="External" /><Relationship Id="rId11" Type="http://schemas.openxmlformats.org/officeDocument/2006/relationships/hyperlink" Target="https://www.nsri.org.za/2021/11/81st-nsri-pink-rescue-buoy-life-saved/" TargetMode="External" /><Relationship Id="rId5" Type="http://schemas.openxmlformats.org/officeDocument/2006/relationships/hyperlink" Target="https://www.nsri.org.za/2019/01/bystander-rescue-using-an-nsri-pink-rescue-buoy/" TargetMode="External" /><Relationship Id="rId15" Type="http://schemas.openxmlformats.org/officeDocument/2006/relationships/hyperlink" Target="https://www.nsri.org.za/2023/11/multiple-lives-saved-this-past-weekend/" TargetMode="External" /><Relationship Id="rId10" Type="http://schemas.openxmlformats.org/officeDocument/2006/relationships/hyperlink" Target="https://www.nsri.org.za/2021/11/incidents-at-sea-point-and-at-langebaan/" TargetMode="External" /><Relationship Id="rId4" Type="http://schemas.openxmlformats.org/officeDocument/2006/relationships/hyperlink" Target="http://nsri.wpengine.netdna-cdn.com/wp-content/uploads/2018/01/Rieghard.mp3.mp3" TargetMode="External" /><Relationship Id="rId9" Type="http://schemas.openxmlformats.org/officeDocument/2006/relationships/hyperlink" Target="https://www.nsri.org.za/2021/04/pink-rescue-buoy-used-in-rescue-rooi-els-boat-assisted-rooi-els-boat-found-capsized-hangklip/" TargetMode="External" /><Relationship Id="rId14" Type="http://schemas.openxmlformats.org/officeDocument/2006/relationships/hyperlink" Target="https://www.napier.govt.nz/napier/community-development/community-safety/keeping-people-safe-in-napier/water-safety/" TargetMode="External" /></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 /><Relationship Id="rId2" Type="http://schemas.openxmlformats.org/officeDocument/2006/relationships/hyperlink" Target="mailto:nialltess@icloud.com" TargetMode="External" /><Relationship Id="rId1" Type="http://schemas.openxmlformats.org/officeDocument/2006/relationships/hyperlink" Target="mailto:seant1504@gmail.com/%20082%20414%208328" TargetMode="External"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706"/>
  <sheetViews>
    <sheetView tabSelected="1" zoomScaleNormal="100" workbookViewId="0">
      <pane xSplit="5" ySplit="3" topLeftCell="K155" activePane="bottomRight" state="frozen"/>
      <selection pane="bottomLeft" activeCell="A4" sqref="A4"/>
      <selection pane="topRight" activeCell="E1" sqref="E1"/>
      <selection pane="bottomRight" activeCell="A159" sqref="A159"/>
    </sheetView>
  </sheetViews>
  <sheetFormatPr defaultRowHeight="15" x14ac:dyDescent="0.2"/>
  <cols>
    <col min="1" max="1" width="9.14453125" style="97"/>
    <col min="2" max="2" width="5.6484375" style="97" customWidth="1"/>
    <col min="3" max="3" width="13.71875" style="110" bestFit="1" customWidth="1"/>
    <col min="4" max="4" width="6.9921875" style="97" bestFit="1" customWidth="1"/>
    <col min="5" max="5" width="11.02734375" bestFit="1" customWidth="1"/>
    <col min="6" max="6" width="5.6484375" style="57" customWidth="1"/>
    <col min="7" max="7" width="5.6484375" style="58" customWidth="1"/>
    <col min="8" max="8" width="5.6484375" style="57" customWidth="1"/>
    <col min="9" max="9" width="5.6484375" style="58" customWidth="1"/>
    <col min="10" max="10" width="9.01171875" style="53" customWidth="1"/>
    <col min="11" max="11" width="9.01171875" style="54" customWidth="1"/>
    <col min="12" max="12" width="9.01171875" style="96" customWidth="1"/>
    <col min="13" max="13" width="9.01171875" style="53" customWidth="1"/>
    <col min="14" max="14" width="9.01171875" style="165" customWidth="1"/>
    <col min="15" max="15" width="25.9609375" style="251" customWidth="1"/>
    <col min="16" max="16" width="17.08203125" style="251" customWidth="1"/>
    <col min="17" max="17" width="24.75" style="97" bestFit="1" customWidth="1"/>
    <col min="18" max="18" width="44.52734375" style="10" customWidth="1"/>
    <col min="19" max="19" width="31.34375" style="14" customWidth="1"/>
    <col min="20" max="20" width="14.2578125" style="10" customWidth="1"/>
    <col min="21" max="21" width="35.109375" customWidth="1"/>
    <col min="22" max="22" width="28.65234375" style="10" customWidth="1"/>
    <col min="23" max="23" width="19.37109375" style="10" customWidth="1"/>
    <col min="24" max="24" width="11.56640625" style="10" customWidth="1"/>
    <col min="25" max="25" width="33.62890625" style="10" customWidth="1"/>
    <col min="26" max="31" width="8.875" customWidth="1"/>
  </cols>
  <sheetData>
    <row r="1" spans="1:40" ht="23.25" x14ac:dyDescent="0.3">
      <c r="C1" s="98" t="s">
        <v>0</v>
      </c>
      <c r="D1" s="99"/>
      <c r="E1" s="1"/>
      <c r="F1" s="55"/>
      <c r="G1" s="56"/>
      <c r="H1" s="55"/>
      <c r="I1" s="56"/>
      <c r="J1" s="40"/>
      <c r="K1" s="41"/>
      <c r="L1" s="88"/>
      <c r="M1" s="40"/>
      <c r="N1" s="156"/>
      <c r="Q1" s="99"/>
      <c r="W1" s="262" t="s">
        <v>1</v>
      </c>
      <c r="X1" s="262"/>
    </row>
    <row r="2" spans="1:40" ht="26.25" customHeight="1" x14ac:dyDescent="0.3">
      <c r="A2" s="283" t="s">
        <v>2</v>
      </c>
      <c r="B2" s="100" t="s">
        <v>3</v>
      </c>
      <c r="C2" s="100" t="s">
        <v>4</v>
      </c>
      <c r="D2" s="101"/>
      <c r="E2" s="59">
        <f>SUM(E4:E345)</f>
        <v>178</v>
      </c>
      <c r="F2" s="42">
        <f>SUM(F4:F106)</f>
        <v>86</v>
      </c>
      <c r="G2" s="43">
        <f>SUM(G4:G134)</f>
        <v>34</v>
      </c>
      <c r="H2" s="70">
        <f>SUM(H4:H106)</f>
        <v>28</v>
      </c>
      <c r="I2" s="71">
        <f>SUM(I4:I140)</f>
        <v>99</v>
      </c>
      <c r="J2" s="42">
        <f>SUM(J4:J140)</f>
        <v>125</v>
      </c>
      <c r="K2" s="43">
        <f>SUM(K4:K140)</f>
        <v>28</v>
      </c>
      <c r="L2" s="89">
        <f>SUM(L4:L52)</f>
        <v>12</v>
      </c>
      <c r="M2" s="42"/>
      <c r="N2" s="157"/>
      <c r="Q2" s="99"/>
      <c r="W2" s="175"/>
      <c r="X2" s="176">
        <f>COUNTIF(X4:X323,"*")</f>
        <v>24</v>
      </c>
      <c r="Z2" s="42">
        <f>SUM(Z4:Z229)</f>
        <v>10</v>
      </c>
      <c r="AA2" s="42">
        <f t="shared" ref="AA2:AE2" si="0">SUM(AA4:AA229)</f>
        <v>38</v>
      </c>
      <c r="AB2" s="42">
        <f t="shared" si="0"/>
        <v>9</v>
      </c>
      <c r="AC2" s="42">
        <f t="shared" si="0"/>
        <v>2</v>
      </c>
      <c r="AD2" s="42">
        <f t="shared" si="0"/>
        <v>5</v>
      </c>
      <c r="AE2" s="42">
        <f t="shared" si="0"/>
        <v>114</v>
      </c>
    </row>
    <row r="3" spans="1:40" s="20" customFormat="1" ht="38.25" customHeight="1" x14ac:dyDescent="0.2">
      <c r="A3" s="284"/>
      <c r="B3" s="243"/>
      <c r="C3" s="113" t="s">
        <v>5</v>
      </c>
      <c r="D3" s="114" t="s">
        <v>6</v>
      </c>
      <c r="E3" s="115" t="s">
        <v>7</v>
      </c>
      <c r="F3" s="116" t="s">
        <v>8</v>
      </c>
      <c r="G3" s="117" t="s">
        <v>9</v>
      </c>
      <c r="H3" s="116" t="s">
        <v>10</v>
      </c>
      <c r="I3" s="117" t="s">
        <v>11</v>
      </c>
      <c r="J3" s="118" t="s">
        <v>12</v>
      </c>
      <c r="K3" s="119" t="s">
        <v>13</v>
      </c>
      <c r="L3" s="120" t="s">
        <v>14</v>
      </c>
      <c r="M3" s="118" t="s">
        <v>15</v>
      </c>
      <c r="N3" s="119" t="s">
        <v>16</v>
      </c>
      <c r="O3" s="121" t="s">
        <v>17</v>
      </c>
      <c r="P3" s="121" t="s">
        <v>980</v>
      </c>
      <c r="Q3" s="140" t="s">
        <v>18</v>
      </c>
      <c r="R3" s="122" t="s">
        <v>19</v>
      </c>
      <c r="S3" s="114" t="s">
        <v>20</v>
      </c>
      <c r="T3" s="122" t="s">
        <v>21</v>
      </c>
      <c r="U3" s="114" t="s">
        <v>22</v>
      </c>
      <c r="V3" s="185" t="s">
        <v>23</v>
      </c>
      <c r="W3" s="173" t="s">
        <v>24</v>
      </c>
      <c r="X3" s="173" t="s">
        <v>25</v>
      </c>
      <c r="Y3" s="185" t="s">
        <v>26</v>
      </c>
      <c r="Z3" s="111" t="s">
        <v>27</v>
      </c>
      <c r="AA3" s="111" t="s">
        <v>28</v>
      </c>
      <c r="AB3" s="111" t="s">
        <v>29</v>
      </c>
      <c r="AC3" s="111" t="s">
        <v>30</v>
      </c>
      <c r="AD3" s="111" t="s">
        <v>31</v>
      </c>
      <c r="AE3" s="111" t="s">
        <v>32</v>
      </c>
    </row>
    <row r="4" spans="1:40" ht="30" customHeight="1" x14ac:dyDescent="0.2">
      <c r="A4" s="9">
        <v>1</v>
      </c>
      <c r="B4" s="102">
        <v>2017</v>
      </c>
      <c r="C4" s="33" t="s">
        <v>33</v>
      </c>
      <c r="D4" s="9" t="s">
        <v>34</v>
      </c>
      <c r="E4" s="34">
        <v>1</v>
      </c>
      <c r="F4" s="44"/>
      <c r="G4" s="45">
        <v>1</v>
      </c>
      <c r="H4" s="44"/>
      <c r="I4" s="45">
        <v>1</v>
      </c>
      <c r="J4" s="44">
        <v>1</v>
      </c>
      <c r="K4" s="45"/>
      <c r="L4" s="82"/>
      <c r="M4" s="44"/>
      <c r="N4" s="72" t="s">
        <v>35</v>
      </c>
      <c r="O4" s="166" t="s">
        <v>981</v>
      </c>
      <c r="P4" s="166" t="s">
        <v>201</v>
      </c>
      <c r="Q4" s="123"/>
      <c r="R4" s="62" t="s">
        <v>36</v>
      </c>
      <c r="S4" s="2" t="s">
        <v>37</v>
      </c>
      <c r="T4" s="7"/>
      <c r="U4" s="4" t="s">
        <v>38</v>
      </c>
      <c r="V4" s="7" t="s">
        <v>39</v>
      </c>
      <c r="W4" s="174" t="s">
        <v>40</v>
      </c>
      <c r="X4" s="7" t="s">
        <v>41</v>
      </c>
      <c r="Y4" s="7" t="s">
        <v>42</v>
      </c>
      <c r="Z4" s="2"/>
      <c r="AA4" s="2"/>
      <c r="AB4" s="2"/>
      <c r="AC4" s="2">
        <v>1</v>
      </c>
      <c r="AD4" s="2"/>
      <c r="AE4" s="2"/>
      <c r="AN4" t="s">
        <v>43</v>
      </c>
    </row>
    <row r="5" spans="1:40" ht="30" customHeight="1" x14ac:dyDescent="0.2">
      <c r="A5" s="9">
        <v>2</v>
      </c>
      <c r="B5" s="102">
        <v>2018</v>
      </c>
      <c r="C5" s="33" t="s">
        <v>44</v>
      </c>
      <c r="D5" s="9" t="s">
        <v>45</v>
      </c>
      <c r="E5" s="34">
        <v>1</v>
      </c>
      <c r="F5" s="44"/>
      <c r="G5" s="45">
        <v>1</v>
      </c>
      <c r="H5" s="44">
        <v>1</v>
      </c>
      <c r="I5" s="45"/>
      <c r="J5" s="44">
        <v>1</v>
      </c>
      <c r="K5" s="45"/>
      <c r="L5" s="82"/>
      <c r="M5" s="44"/>
      <c r="N5" s="72" t="s">
        <v>46</v>
      </c>
      <c r="O5" s="166" t="s">
        <v>47</v>
      </c>
      <c r="P5" s="166" t="s">
        <v>951</v>
      </c>
      <c r="Q5" s="123"/>
      <c r="R5" s="7" t="s">
        <v>48</v>
      </c>
      <c r="S5" s="2" t="s">
        <v>37</v>
      </c>
      <c r="T5" s="16" t="s">
        <v>49</v>
      </c>
      <c r="U5" s="3" t="s">
        <v>50</v>
      </c>
      <c r="V5" s="7" t="s">
        <v>51</v>
      </c>
      <c r="W5" s="7"/>
      <c r="X5" s="7"/>
      <c r="Y5" s="7"/>
      <c r="Z5" s="2"/>
      <c r="AA5" s="2"/>
      <c r="AB5" s="2"/>
      <c r="AC5" s="2"/>
      <c r="AD5" s="2"/>
      <c r="AE5" s="2">
        <v>1</v>
      </c>
      <c r="AN5" t="s">
        <v>52</v>
      </c>
    </row>
    <row r="6" spans="1:40" ht="30" customHeight="1" x14ac:dyDescent="0.2">
      <c r="A6" s="9">
        <v>3</v>
      </c>
      <c r="B6" s="102">
        <v>2018</v>
      </c>
      <c r="C6" s="33" t="s">
        <v>53</v>
      </c>
      <c r="D6" s="9" t="s">
        <v>45</v>
      </c>
      <c r="E6" s="34">
        <v>2</v>
      </c>
      <c r="F6" s="44"/>
      <c r="G6" s="45">
        <v>2</v>
      </c>
      <c r="H6" s="44"/>
      <c r="I6" s="45"/>
      <c r="J6" s="44">
        <v>2</v>
      </c>
      <c r="K6" s="45"/>
      <c r="L6" s="82"/>
      <c r="M6" s="44"/>
      <c r="N6" s="72" t="s">
        <v>54</v>
      </c>
      <c r="O6" s="166" t="s">
        <v>55</v>
      </c>
      <c r="P6" s="166" t="s">
        <v>961</v>
      </c>
      <c r="Q6" s="123"/>
      <c r="R6" s="7" t="s">
        <v>56</v>
      </c>
      <c r="S6" s="2" t="s">
        <v>37</v>
      </c>
      <c r="T6" s="7"/>
      <c r="U6" s="2"/>
      <c r="V6" s="7"/>
      <c r="W6" s="7"/>
      <c r="X6" s="7"/>
      <c r="Y6" s="7"/>
      <c r="Z6" s="2"/>
      <c r="AA6" s="2"/>
      <c r="AB6" s="2"/>
      <c r="AC6" s="2"/>
      <c r="AD6" s="2"/>
      <c r="AE6" s="2">
        <v>2</v>
      </c>
      <c r="AN6" t="s">
        <v>57</v>
      </c>
    </row>
    <row r="7" spans="1:40" ht="30" customHeight="1" x14ac:dyDescent="0.2">
      <c r="A7" s="102"/>
      <c r="B7" s="102">
        <v>2018</v>
      </c>
      <c r="C7" s="28" t="s">
        <v>58</v>
      </c>
      <c r="D7" s="103" t="s">
        <v>45</v>
      </c>
      <c r="E7" s="35"/>
      <c r="F7" s="46"/>
      <c r="G7" s="47"/>
      <c r="H7" s="46"/>
      <c r="I7" s="47"/>
      <c r="J7" s="46"/>
      <c r="K7" s="47"/>
      <c r="L7" s="82">
        <v>1</v>
      </c>
      <c r="M7" s="46"/>
      <c r="N7" s="158" t="s">
        <v>59</v>
      </c>
      <c r="O7" s="166" t="s">
        <v>60</v>
      </c>
      <c r="P7" s="166" t="s">
        <v>961</v>
      </c>
      <c r="Q7" s="141"/>
      <c r="R7" s="7" t="s">
        <v>61</v>
      </c>
      <c r="S7" s="7"/>
      <c r="T7" s="7" t="s">
        <v>62</v>
      </c>
      <c r="U7" s="2"/>
      <c r="V7" s="7"/>
      <c r="W7" s="7"/>
      <c r="X7" s="7"/>
      <c r="Y7" s="7"/>
      <c r="Z7" s="2"/>
      <c r="AA7" s="2"/>
      <c r="AB7" s="2"/>
      <c r="AC7" s="2"/>
      <c r="AD7" s="2"/>
      <c r="AE7" s="2"/>
      <c r="AN7" t="s">
        <v>41</v>
      </c>
    </row>
    <row r="8" spans="1:40" ht="30" customHeight="1" x14ac:dyDescent="0.2">
      <c r="A8" s="9">
        <v>4</v>
      </c>
      <c r="B8" s="102">
        <v>2018</v>
      </c>
      <c r="C8" s="32" t="s">
        <v>63</v>
      </c>
      <c r="D8" s="8" t="s">
        <v>45</v>
      </c>
      <c r="E8" s="36">
        <v>1</v>
      </c>
      <c r="F8" s="48">
        <v>1</v>
      </c>
      <c r="G8" s="49"/>
      <c r="H8" s="48"/>
      <c r="I8" s="49">
        <v>1</v>
      </c>
      <c r="J8" s="44">
        <v>1</v>
      </c>
      <c r="K8" s="45"/>
      <c r="L8" s="82"/>
      <c r="M8" s="48"/>
      <c r="N8" s="159" t="s">
        <v>64</v>
      </c>
      <c r="O8" s="60" t="s">
        <v>65</v>
      </c>
      <c r="P8" s="60" t="s">
        <v>982</v>
      </c>
      <c r="Q8" s="142"/>
      <c r="R8" s="6" t="s">
        <v>66</v>
      </c>
      <c r="S8" s="2" t="s">
        <v>37</v>
      </c>
      <c r="T8" s="6" t="s">
        <v>67</v>
      </c>
      <c r="U8" s="5" t="s">
        <v>68</v>
      </c>
      <c r="V8" s="10" t="s">
        <v>69</v>
      </c>
      <c r="W8" s="7"/>
      <c r="X8" s="7"/>
      <c r="Y8" s="7" t="s">
        <v>70</v>
      </c>
      <c r="Z8" s="2"/>
      <c r="AA8" s="2"/>
      <c r="AB8" s="2"/>
      <c r="AC8" s="2"/>
      <c r="AD8" s="2"/>
      <c r="AE8" s="2">
        <v>1</v>
      </c>
    </row>
    <row r="9" spans="1:40" ht="30" customHeight="1" x14ac:dyDescent="0.2">
      <c r="A9" s="9">
        <v>5</v>
      </c>
      <c r="B9" s="102">
        <v>2018</v>
      </c>
      <c r="C9" s="33" t="s">
        <v>71</v>
      </c>
      <c r="D9" s="9" t="s">
        <v>72</v>
      </c>
      <c r="E9" s="34">
        <v>2</v>
      </c>
      <c r="F9" s="44">
        <v>2</v>
      </c>
      <c r="G9" s="45"/>
      <c r="H9" s="44"/>
      <c r="I9" s="45">
        <v>2</v>
      </c>
      <c r="J9" s="44">
        <v>2</v>
      </c>
      <c r="K9" s="45"/>
      <c r="L9" s="82"/>
      <c r="M9" s="44"/>
      <c r="N9" s="72" t="s">
        <v>73</v>
      </c>
      <c r="O9" s="166" t="s">
        <v>74</v>
      </c>
      <c r="P9" s="166" t="s">
        <v>201</v>
      </c>
      <c r="Q9" s="123"/>
      <c r="R9" s="7" t="s">
        <v>75</v>
      </c>
      <c r="S9" s="2" t="s">
        <v>37</v>
      </c>
      <c r="T9" s="7"/>
      <c r="U9" s="2"/>
      <c r="V9" s="7" t="s">
        <v>76</v>
      </c>
      <c r="W9" s="7"/>
      <c r="X9" s="7"/>
      <c r="Y9" s="7" t="s">
        <v>77</v>
      </c>
      <c r="Z9" s="2"/>
      <c r="AA9" s="2"/>
      <c r="AB9" s="2"/>
      <c r="AC9" s="2"/>
      <c r="AD9" s="2"/>
      <c r="AE9" s="2">
        <v>2</v>
      </c>
    </row>
    <row r="10" spans="1:40" ht="30" customHeight="1" x14ac:dyDescent="0.2">
      <c r="A10" s="9">
        <v>6</v>
      </c>
      <c r="B10" s="102">
        <v>2018</v>
      </c>
      <c r="C10" s="33" t="s">
        <v>78</v>
      </c>
      <c r="D10" s="9" t="s">
        <v>45</v>
      </c>
      <c r="E10" s="34">
        <v>2</v>
      </c>
      <c r="F10" s="44">
        <v>2</v>
      </c>
      <c r="G10" s="45"/>
      <c r="H10" s="44"/>
      <c r="I10" s="45">
        <v>2</v>
      </c>
      <c r="J10" s="44"/>
      <c r="K10" s="45">
        <v>2</v>
      </c>
      <c r="L10" s="82"/>
      <c r="M10" s="44"/>
      <c r="N10" s="72" t="s">
        <v>79</v>
      </c>
      <c r="O10" s="166" t="s">
        <v>80</v>
      </c>
      <c r="P10" s="166" t="s">
        <v>201</v>
      </c>
      <c r="Q10" s="123"/>
      <c r="R10" s="7" t="s">
        <v>81</v>
      </c>
      <c r="S10" s="2" t="s">
        <v>37</v>
      </c>
      <c r="T10" s="7" t="s">
        <v>82</v>
      </c>
      <c r="U10" s="2"/>
      <c r="V10" s="7" t="s">
        <v>83</v>
      </c>
      <c r="W10" s="7"/>
      <c r="X10" s="7"/>
      <c r="Y10" s="7" t="s">
        <v>84</v>
      </c>
      <c r="Z10" s="2"/>
      <c r="AA10" s="2"/>
      <c r="AB10" s="2"/>
      <c r="AC10" s="2"/>
      <c r="AD10" s="2"/>
      <c r="AE10" s="2">
        <v>2</v>
      </c>
    </row>
    <row r="11" spans="1:40" ht="30" customHeight="1" x14ac:dyDescent="0.2">
      <c r="A11" s="102"/>
      <c r="B11" s="102">
        <v>2018</v>
      </c>
      <c r="C11" s="28" t="s">
        <v>85</v>
      </c>
      <c r="D11" s="103" t="s">
        <v>45</v>
      </c>
      <c r="E11" s="35"/>
      <c r="F11" s="46"/>
      <c r="G11" s="47"/>
      <c r="H11" s="46"/>
      <c r="I11" s="47"/>
      <c r="J11" s="46"/>
      <c r="K11" s="47"/>
      <c r="L11" s="82">
        <v>1</v>
      </c>
      <c r="M11" s="46"/>
      <c r="N11" s="158"/>
      <c r="O11" s="166" t="s">
        <v>86</v>
      </c>
      <c r="P11" s="166" t="s">
        <v>86</v>
      </c>
      <c r="Q11" s="141"/>
      <c r="R11" s="7" t="s">
        <v>87</v>
      </c>
      <c r="S11" s="19"/>
      <c r="T11" s="7"/>
      <c r="U11" s="2"/>
      <c r="V11" s="7"/>
      <c r="W11" s="7"/>
      <c r="X11" s="7"/>
      <c r="Y11" s="7"/>
      <c r="Z11" s="2"/>
      <c r="AA11" s="2"/>
      <c r="AB11" s="2"/>
      <c r="AC11" s="2"/>
      <c r="AD11" s="2"/>
      <c r="AE11" s="2"/>
    </row>
    <row r="12" spans="1:40" ht="39.950000000000003" customHeight="1" x14ac:dyDescent="0.2">
      <c r="A12" s="9">
        <v>7</v>
      </c>
      <c r="B12" s="102">
        <v>2018</v>
      </c>
      <c r="C12" s="33" t="s">
        <v>88</v>
      </c>
      <c r="D12" s="9" t="s">
        <v>72</v>
      </c>
      <c r="E12" s="34">
        <v>1</v>
      </c>
      <c r="F12" s="44">
        <v>1</v>
      </c>
      <c r="G12" s="45"/>
      <c r="H12" s="44"/>
      <c r="I12" s="45">
        <v>1</v>
      </c>
      <c r="J12" s="44">
        <v>1</v>
      </c>
      <c r="K12" s="45"/>
      <c r="L12" s="82"/>
      <c r="M12" s="44"/>
      <c r="N12" s="155" t="s">
        <v>89</v>
      </c>
      <c r="O12" s="166" t="s">
        <v>90</v>
      </c>
      <c r="P12" s="166" t="s">
        <v>982</v>
      </c>
      <c r="Q12" s="143"/>
      <c r="R12" s="62" t="s">
        <v>91</v>
      </c>
      <c r="S12" s="7" t="s">
        <v>92</v>
      </c>
      <c r="T12" s="7"/>
      <c r="U12" s="2"/>
      <c r="V12" s="7" t="s">
        <v>93</v>
      </c>
      <c r="W12" s="7"/>
      <c r="X12" s="7"/>
      <c r="Y12" s="7" t="s">
        <v>94</v>
      </c>
      <c r="Z12" s="2"/>
      <c r="AA12" s="2"/>
      <c r="AB12" s="2"/>
      <c r="AC12" s="2"/>
      <c r="AD12" s="2"/>
      <c r="AE12" s="2">
        <v>1</v>
      </c>
    </row>
    <row r="13" spans="1:40" ht="68.25" x14ac:dyDescent="0.2">
      <c r="A13" s="9">
        <v>8</v>
      </c>
      <c r="B13" s="102">
        <v>2018</v>
      </c>
      <c r="C13" s="32" t="s">
        <v>95</v>
      </c>
      <c r="D13" s="8" t="s">
        <v>96</v>
      </c>
      <c r="E13" s="36">
        <v>2</v>
      </c>
      <c r="F13" s="48">
        <v>2</v>
      </c>
      <c r="G13" s="49"/>
      <c r="H13" s="48"/>
      <c r="I13" s="49"/>
      <c r="J13" s="48">
        <v>2</v>
      </c>
      <c r="K13" s="49"/>
      <c r="L13" s="90"/>
      <c r="M13" s="48"/>
      <c r="N13" s="159"/>
      <c r="O13" s="60" t="s">
        <v>97</v>
      </c>
      <c r="P13" s="60" t="s">
        <v>97</v>
      </c>
      <c r="Q13" s="142"/>
      <c r="R13" s="6" t="s">
        <v>98</v>
      </c>
      <c r="S13" s="6" t="s">
        <v>99</v>
      </c>
      <c r="T13" s="6" t="s">
        <v>100</v>
      </c>
      <c r="U13" s="5"/>
      <c r="V13" s="7"/>
      <c r="W13" s="7"/>
      <c r="X13" s="7"/>
      <c r="Y13" s="7"/>
      <c r="Z13" s="2"/>
      <c r="AA13" s="2"/>
      <c r="AB13" s="2"/>
      <c r="AC13" s="2"/>
      <c r="AD13" s="2"/>
      <c r="AE13" s="2">
        <v>2</v>
      </c>
    </row>
    <row r="14" spans="1:40" ht="30" customHeight="1" x14ac:dyDescent="0.2">
      <c r="A14" s="102"/>
      <c r="B14" s="102">
        <v>2018</v>
      </c>
      <c r="C14" s="104" t="s">
        <v>96</v>
      </c>
      <c r="D14" s="105" t="s">
        <v>96</v>
      </c>
      <c r="E14" s="37">
        <v>1</v>
      </c>
      <c r="F14" s="50">
        <v>1</v>
      </c>
      <c r="G14" s="52"/>
      <c r="H14" s="50"/>
      <c r="I14" s="52">
        <v>1</v>
      </c>
      <c r="J14" s="50">
        <v>1</v>
      </c>
      <c r="K14" s="51"/>
      <c r="L14" s="91"/>
      <c r="M14" s="61"/>
      <c r="N14" s="160"/>
      <c r="O14" s="166" t="s">
        <v>101</v>
      </c>
      <c r="P14" s="166" t="s">
        <v>201</v>
      </c>
      <c r="Q14" s="144"/>
      <c r="R14" s="7" t="s">
        <v>102</v>
      </c>
      <c r="S14" s="7" t="s">
        <v>37</v>
      </c>
      <c r="T14" s="7"/>
      <c r="U14" s="2"/>
      <c r="V14" s="7"/>
      <c r="W14" s="7"/>
      <c r="X14" s="7"/>
      <c r="Y14" s="7"/>
      <c r="Z14" s="2"/>
      <c r="AA14" s="2"/>
      <c r="AB14" s="2"/>
      <c r="AC14" s="2"/>
      <c r="AD14" s="2"/>
      <c r="AE14" s="2">
        <v>1</v>
      </c>
    </row>
    <row r="15" spans="1:40" ht="30" customHeight="1" x14ac:dyDescent="0.2">
      <c r="A15" s="102"/>
      <c r="B15" s="102">
        <v>2018</v>
      </c>
      <c r="C15" s="104" t="s">
        <v>103</v>
      </c>
      <c r="D15" s="102" t="s">
        <v>96</v>
      </c>
      <c r="E15" s="37"/>
      <c r="F15" s="50"/>
      <c r="G15" s="52"/>
      <c r="H15" s="50"/>
      <c r="I15" s="52"/>
      <c r="J15" s="50"/>
      <c r="K15" s="52"/>
      <c r="L15" s="82">
        <v>1</v>
      </c>
      <c r="M15" s="50"/>
      <c r="N15" s="161"/>
      <c r="O15" s="166" t="s">
        <v>104</v>
      </c>
      <c r="P15" s="166" t="s">
        <v>982</v>
      </c>
      <c r="Q15" s="136"/>
      <c r="R15" s="7" t="s">
        <v>105</v>
      </c>
      <c r="S15" s="19"/>
      <c r="T15" s="7"/>
      <c r="U15" s="2"/>
      <c r="V15" s="7"/>
      <c r="W15" s="7"/>
      <c r="X15" s="7"/>
      <c r="Y15" s="7"/>
      <c r="Z15" s="2"/>
      <c r="AA15" s="2"/>
      <c r="AB15" s="2"/>
      <c r="AC15" s="2"/>
      <c r="AD15" s="2"/>
      <c r="AE15" s="2"/>
    </row>
    <row r="16" spans="1:40" ht="30" customHeight="1" x14ac:dyDescent="0.2">
      <c r="A16" s="9">
        <v>9</v>
      </c>
      <c r="B16" s="102">
        <v>2018</v>
      </c>
      <c r="C16" s="33" t="s">
        <v>106</v>
      </c>
      <c r="D16" s="9" t="s">
        <v>107</v>
      </c>
      <c r="E16" s="34">
        <v>1</v>
      </c>
      <c r="F16" s="44">
        <v>1</v>
      </c>
      <c r="G16" s="45"/>
      <c r="H16" s="44"/>
      <c r="I16" s="45">
        <v>1</v>
      </c>
      <c r="J16" s="44">
        <v>1</v>
      </c>
      <c r="K16" s="45"/>
      <c r="L16" s="82"/>
      <c r="M16" s="44"/>
      <c r="N16" s="72" t="s">
        <v>108</v>
      </c>
      <c r="O16" s="167" t="s">
        <v>97</v>
      </c>
      <c r="P16" s="60" t="s">
        <v>97</v>
      </c>
      <c r="Q16" s="145"/>
      <c r="R16" s="7" t="s">
        <v>109</v>
      </c>
      <c r="S16" s="7" t="s">
        <v>110</v>
      </c>
      <c r="T16" s="7" t="s">
        <v>111</v>
      </c>
      <c r="U16" s="2" t="s">
        <v>112</v>
      </c>
      <c r="V16" s="7" t="s">
        <v>113</v>
      </c>
      <c r="W16" s="7"/>
      <c r="X16" s="7"/>
      <c r="Y16" s="7" t="s">
        <v>114</v>
      </c>
      <c r="Z16" s="2"/>
      <c r="AA16" s="2"/>
      <c r="AB16" s="2"/>
      <c r="AC16" s="2"/>
      <c r="AD16" s="2"/>
      <c r="AE16" s="2">
        <v>1</v>
      </c>
    </row>
    <row r="17" spans="1:31" ht="30" customHeight="1" x14ac:dyDescent="0.2">
      <c r="A17" s="9">
        <v>10</v>
      </c>
      <c r="B17" s="102">
        <v>2018</v>
      </c>
      <c r="C17" s="33" t="s">
        <v>115</v>
      </c>
      <c r="D17" s="9" t="s">
        <v>116</v>
      </c>
      <c r="E17" s="34">
        <v>1</v>
      </c>
      <c r="F17" s="44">
        <v>1</v>
      </c>
      <c r="G17" s="45"/>
      <c r="H17" s="44"/>
      <c r="I17" s="45">
        <v>1</v>
      </c>
      <c r="J17" s="44">
        <v>1</v>
      </c>
      <c r="K17" s="45"/>
      <c r="L17" s="82"/>
      <c r="M17" s="44"/>
      <c r="N17" s="72" t="s">
        <v>117</v>
      </c>
      <c r="O17" s="168" t="s">
        <v>118</v>
      </c>
      <c r="P17" s="166" t="s">
        <v>86</v>
      </c>
      <c r="Q17" s="123"/>
      <c r="R17" s="7" t="s">
        <v>119</v>
      </c>
      <c r="S17" s="7" t="s">
        <v>120</v>
      </c>
      <c r="T17" s="7" t="s">
        <v>121</v>
      </c>
      <c r="U17" s="2" t="s">
        <v>122</v>
      </c>
      <c r="V17" s="7"/>
      <c r="W17" s="7"/>
      <c r="X17" s="7"/>
      <c r="Y17" s="7"/>
      <c r="Z17" s="2"/>
      <c r="AA17" s="2"/>
      <c r="AB17" s="2"/>
      <c r="AC17" s="2"/>
      <c r="AD17" s="2"/>
      <c r="AE17" s="2">
        <v>1</v>
      </c>
    </row>
    <row r="18" spans="1:31" ht="39.950000000000003" customHeight="1" x14ac:dyDescent="0.2">
      <c r="A18" s="9">
        <v>11</v>
      </c>
      <c r="B18" s="102">
        <v>2018</v>
      </c>
      <c r="C18" s="33" t="s">
        <v>123</v>
      </c>
      <c r="D18" s="9" t="s">
        <v>124</v>
      </c>
      <c r="E18" s="34">
        <v>2</v>
      </c>
      <c r="F18" s="44">
        <v>1</v>
      </c>
      <c r="G18" s="45">
        <v>1</v>
      </c>
      <c r="H18" s="44">
        <v>1</v>
      </c>
      <c r="I18" s="45">
        <v>1</v>
      </c>
      <c r="J18" s="44">
        <v>1</v>
      </c>
      <c r="K18" s="45">
        <v>1</v>
      </c>
      <c r="L18" s="82"/>
      <c r="M18" s="44">
        <v>2</v>
      </c>
      <c r="N18" s="72" t="s">
        <v>125</v>
      </c>
      <c r="O18" s="166" t="s">
        <v>126</v>
      </c>
      <c r="P18" s="166" t="s">
        <v>201</v>
      </c>
      <c r="Q18" s="123"/>
      <c r="R18" s="62" t="s">
        <v>127</v>
      </c>
      <c r="S18" s="7" t="s">
        <v>37</v>
      </c>
      <c r="T18" s="7" t="s">
        <v>128</v>
      </c>
      <c r="U18" s="2" t="s">
        <v>122</v>
      </c>
      <c r="V18" s="7" t="s">
        <v>129</v>
      </c>
      <c r="W18" s="7"/>
      <c r="X18" s="7"/>
      <c r="Y18" s="7" t="s">
        <v>130</v>
      </c>
      <c r="Z18" s="2"/>
      <c r="AA18" s="2">
        <v>2</v>
      </c>
      <c r="AB18" s="2"/>
      <c r="AC18" s="2"/>
      <c r="AD18" s="2"/>
      <c r="AE18" s="2"/>
    </row>
    <row r="19" spans="1:31" ht="39.950000000000003" customHeight="1" x14ac:dyDescent="0.2">
      <c r="A19" s="9">
        <v>12</v>
      </c>
      <c r="B19" s="102">
        <v>2018</v>
      </c>
      <c r="C19" s="33" t="s">
        <v>131</v>
      </c>
      <c r="D19" s="9" t="s">
        <v>124</v>
      </c>
      <c r="E19" s="34">
        <v>1</v>
      </c>
      <c r="F19" s="44">
        <v>1</v>
      </c>
      <c r="G19" s="45"/>
      <c r="H19" s="44"/>
      <c r="I19" s="45">
        <v>1</v>
      </c>
      <c r="J19" s="44">
        <v>1</v>
      </c>
      <c r="K19" s="45"/>
      <c r="L19" s="82"/>
      <c r="M19" s="44"/>
      <c r="N19" s="72" t="s">
        <v>132</v>
      </c>
      <c r="O19" s="166" t="s">
        <v>133</v>
      </c>
      <c r="P19" s="166" t="s">
        <v>969</v>
      </c>
      <c r="Q19" s="123"/>
      <c r="R19" s="7" t="s">
        <v>134</v>
      </c>
      <c r="S19" s="7" t="s">
        <v>37</v>
      </c>
      <c r="T19" s="7" t="s">
        <v>135</v>
      </c>
      <c r="U19" s="2" t="s">
        <v>122</v>
      </c>
      <c r="V19" s="7" t="s">
        <v>136</v>
      </c>
      <c r="W19" s="7"/>
      <c r="X19" s="7"/>
      <c r="Y19" s="7"/>
      <c r="Z19" s="2"/>
      <c r="AA19" s="2"/>
      <c r="AB19" s="2"/>
      <c r="AC19" s="2"/>
      <c r="AD19" s="2"/>
      <c r="AE19" s="2">
        <v>1</v>
      </c>
    </row>
    <row r="20" spans="1:31" ht="30" customHeight="1" x14ac:dyDescent="0.2">
      <c r="A20" s="102"/>
      <c r="B20" s="102">
        <v>2018</v>
      </c>
      <c r="C20" s="28" t="s">
        <v>137</v>
      </c>
      <c r="D20" s="103" t="s">
        <v>124</v>
      </c>
      <c r="E20" s="37"/>
      <c r="F20" s="50"/>
      <c r="G20" s="52"/>
      <c r="H20" s="50"/>
      <c r="I20" s="52"/>
      <c r="J20" s="50"/>
      <c r="K20" s="52"/>
      <c r="L20" s="82">
        <v>1</v>
      </c>
      <c r="M20" s="50"/>
      <c r="N20" s="161"/>
      <c r="O20" s="166" t="s">
        <v>138</v>
      </c>
      <c r="P20" s="166" t="s">
        <v>951</v>
      </c>
      <c r="Q20" s="136"/>
      <c r="R20" s="7" t="s">
        <v>139</v>
      </c>
      <c r="S20" s="13"/>
      <c r="T20" s="7"/>
      <c r="U20" s="2"/>
      <c r="V20" s="7"/>
      <c r="W20" s="7"/>
      <c r="X20" s="7"/>
      <c r="Y20" s="7"/>
      <c r="Z20" s="2"/>
      <c r="AA20" s="2"/>
      <c r="AB20" s="2"/>
      <c r="AC20" s="2"/>
      <c r="AD20" s="2"/>
      <c r="AE20" s="2"/>
    </row>
    <row r="21" spans="1:31" ht="30" customHeight="1" x14ac:dyDescent="0.2">
      <c r="A21" s="9">
        <v>13</v>
      </c>
      <c r="B21" s="102">
        <v>2018</v>
      </c>
      <c r="C21" s="33" t="s">
        <v>140</v>
      </c>
      <c r="D21" s="9" t="s">
        <v>124</v>
      </c>
      <c r="E21" s="34">
        <v>1</v>
      </c>
      <c r="F21" s="44">
        <v>1</v>
      </c>
      <c r="G21" s="45"/>
      <c r="H21" s="44"/>
      <c r="I21" s="45">
        <v>1</v>
      </c>
      <c r="J21" s="44">
        <v>1</v>
      </c>
      <c r="K21" s="45"/>
      <c r="L21" s="82"/>
      <c r="M21" s="44"/>
      <c r="N21" s="72" t="s">
        <v>141</v>
      </c>
      <c r="O21" s="166" t="s">
        <v>142</v>
      </c>
      <c r="P21" s="166" t="s">
        <v>962</v>
      </c>
      <c r="Q21" s="123"/>
      <c r="R21" s="7" t="s">
        <v>143</v>
      </c>
      <c r="S21" s="7" t="s">
        <v>110</v>
      </c>
      <c r="T21" s="7" t="s">
        <v>144</v>
      </c>
      <c r="U21" s="2" t="s">
        <v>145</v>
      </c>
      <c r="V21" s="7"/>
      <c r="W21" s="7"/>
      <c r="X21" s="7"/>
      <c r="Y21" s="7"/>
      <c r="Z21" s="2"/>
      <c r="AA21" s="2"/>
      <c r="AB21" s="2"/>
      <c r="AC21" s="2"/>
      <c r="AD21" s="2"/>
      <c r="AE21" s="2">
        <v>1</v>
      </c>
    </row>
    <row r="22" spans="1:31" ht="30" customHeight="1" x14ac:dyDescent="0.2">
      <c r="A22" s="102"/>
      <c r="B22" s="102">
        <v>2018</v>
      </c>
      <c r="C22" s="104" t="s">
        <v>146</v>
      </c>
      <c r="D22" s="102" t="s">
        <v>147</v>
      </c>
      <c r="E22" s="37"/>
      <c r="F22" s="50"/>
      <c r="G22" s="52"/>
      <c r="H22" s="50"/>
      <c r="I22" s="52"/>
      <c r="J22" s="50"/>
      <c r="K22" s="52"/>
      <c r="L22" s="82"/>
      <c r="M22" s="50"/>
      <c r="N22" s="161"/>
      <c r="O22" s="166" t="s">
        <v>148</v>
      </c>
      <c r="P22" s="166" t="s">
        <v>564</v>
      </c>
      <c r="Q22" s="136"/>
      <c r="R22" s="7" t="s">
        <v>149</v>
      </c>
      <c r="S22" s="13"/>
      <c r="T22" s="7"/>
      <c r="U22" s="2" t="s">
        <v>150</v>
      </c>
      <c r="V22" s="7"/>
      <c r="W22" s="7"/>
      <c r="X22" s="7"/>
      <c r="Y22" s="7"/>
      <c r="Z22" s="2"/>
      <c r="AA22" s="2"/>
      <c r="AB22" s="2"/>
      <c r="AC22" s="2"/>
      <c r="AD22" s="2"/>
      <c r="AE22" s="2"/>
    </row>
    <row r="23" spans="1:31" ht="41.25" x14ac:dyDescent="0.2">
      <c r="A23" s="102"/>
      <c r="B23" s="102">
        <v>2018</v>
      </c>
      <c r="C23" s="104" t="s">
        <v>151</v>
      </c>
      <c r="D23" s="102" t="s">
        <v>147</v>
      </c>
      <c r="E23" s="37"/>
      <c r="F23" s="50"/>
      <c r="G23" s="52"/>
      <c r="H23" s="50"/>
      <c r="I23" s="52"/>
      <c r="J23" s="50"/>
      <c r="K23" s="52"/>
      <c r="L23" s="82">
        <v>1</v>
      </c>
      <c r="M23" s="50"/>
      <c r="N23" s="161"/>
      <c r="O23" s="166" t="s">
        <v>152</v>
      </c>
      <c r="P23" s="166" t="s">
        <v>86</v>
      </c>
      <c r="Q23" s="136"/>
      <c r="R23" s="7" t="s">
        <v>153</v>
      </c>
      <c r="S23" s="13"/>
      <c r="T23" s="7"/>
      <c r="U23" s="2" t="s">
        <v>154</v>
      </c>
      <c r="V23" s="7"/>
      <c r="W23" s="7"/>
      <c r="X23" s="7"/>
      <c r="Y23" s="7"/>
      <c r="Z23" s="2"/>
      <c r="AA23" s="2"/>
      <c r="AB23" s="2"/>
      <c r="AC23" s="2"/>
      <c r="AD23" s="2"/>
      <c r="AE23" s="2"/>
    </row>
    <row r="24" spans="1:31" ht="30" customHeight="1" x14ac:dyDescent="0.2">
      <c r="A24" s="9">
        <v>14</v>
      </c>
      <c r="B24" s="102">
        <v>2018</v>
      </c>
      <c r="C24" s="33" t="s">
        <v>155</v>
      </c>
      <c r="D24" s="9" t="s">
        <v>147</v>
      </c>
      <c r="E24" s="34">
        <v>1</v>
      </c>
      <c r="F24" s="44"/>
      <c r="G24" s="45">
        <v>1</v>
      </c>
      <c r="H24" s="44"/>
      <c r="I24" s="45">
        <v>1</v>
      </c>
      <c r="J24" s="44">
        <v>1</v>
      </c>
      <c r="K24" s="45"/>
      <c r="L24" s="82"/>
      <c r="M24" s="44"/>
      <c r="N24" s="72" t="s">
        <v>125</v>
      </c>
      <c r="O24" s="166" t="s">
        <v>156</v>
      </c>
      <c r="P24" s="166" t="s">
        <v>201</v>
      </c>
      <c r="Q24" s="123"/>
      <c r="R24" s="7" t="s">
        <v>157</v>
      </c>
      <c r="S24" s="2" t="s">
        <v>37</v>
      </c>
      <c r="T24" s="7"/>
      <c r="U24" s="2" t="s">
        <v>158</v>
      </c>
      <c r="V24" s="7"/>
      <c r="W24" s="7"/>
      <c r="X24" s="7"/>
      <c r="Y24" s="7"/>
      <c r="Z24" s="2"/>
      <c r="AA24" s="2"/>
      <c r="AB24" s="2"/>
      <c r="AC24" s="2"/>
      <c r="AD24" s="2"/>
      <c r="AE24" s="2">
        <v>1</v>
      </c>
    </row>
    <row r="25" spans="1:31" ht="29.25" customHeight="1" x14ac:dyDescent="0.2">
      <c r="A25" s="9">
        <v>15</v>
      </c>
      <c r="B25" s="102">
        <v>2018</v>
      </c>
      <c r="C25" s="33" t="s">
        <v>159</v>
      </c>
      <c r="D25" s="9" t="s">
        <v>34</v>
      </c>
      <c r="E25" s="34">
        <v>2</v>
      </c>
      <c r="F25" s="44">
        <v>2</v>
      </c>
      <c r="G25" s="45"/>
      <c r="H25" s="44"/>
      <c r="I25" s="45">
        <v>2</v>
      </c>
      <c r="J25" s="44">
        <v>1</v>
      </c>
      <c r="K25" s="45">
        <v>1</v>
      </c>
      <c r="L25" s="82"/>
      <c r="M25" s="44">
        <v>2</v>
      </c>
      <c r="N25" s="72" t="s">
        <v>160</v>
      </c>
      <c r="O25" s="166" t="s">
        <v>161</v>
      </c>
      <c r="P25" s="166" t="s">
        <v>983</v>
      </c>
      <c r="Q25" s="123"/>
      <c r="R25" s="7" t="s">
        <v>162</v>
      </c>
      <c r="S25" s="2" t="s">
        <v>37</v>
      </c>
      <c r="T25" s="7"/>
      <c r="U25" s="2" t="s">
        <v>163</v>
      </c>
      <c r="V25" s="7"/>
      <c r="W25" s="7"/>
      <c r="X25" s="7"/>
      <c r="Y25" s="7"/>
      <c r="Z25" s="2"/>
      <c r="AA25" s="2">
        <v>2</v>
      </c>
      <c r="AB25" s="2"/>
      <c r="AC25" s="2"/>
      <c r="AD25" s="2"/>
      <c r="AE25" s="2"/>
    </row>
    <row r="26" spans="1:31" ht="30" customHeight="1" x14ac:dyDescent="0.2">
      <c r="A26" s="106"/>
      <c r="B26" s="102">
        <v>2018</v>
      </c>
      <c r="C26" s="33" t="s">
        <v>164</v>
      </c>
      <c r="D26" s="9" t="s">
        <v>34</v>
      </c>
      <c r="E26" s="34">
        <v>5</v>
      </c>
      <c r="F26" s="44">
        <v>5</v>
      </c>
      <c r="G26" s="45"/>
      <c r="H26" s="44"/>
      <c r="I26" s="45">
        <v>5</v>
      </c>
      <c r="J26" s="44"/>
      <c r="K26" s="45">
        <v>5</v>
      </c>
      <c r="L26" s="82"/>
      <c r="M26" s="44"/>
      <c r="N26" s="72" t="s">
        <v>165</v>
      </c>
      <c r="O26" s="166" t="s">
        <v>166</v>
      </c>
      <c r="P26" s="166" t="s">
        <v>951</v>
      </c>
      <c r="Q26" s="123"/>
      <c r="R26" s="7" t="s">
        <v>167</v>
      </c>
      <c r="S26" s="2" t="s">
        <v>37</v>
      </c>
      <c r="T26" s="7"/>
      <c r="U26" s="2" t="s">
        <v>168</v>
      </c>
      <c r="V26" s="7"/>
      <c r="W26" s="7"/>
      <c r="X26" s="7"/>
      <c r="Y26" s="7"/>
      <c r="Z26" s="2"/>
      <c r="AA26" s="2"/>
      <c r="AB26" s="2"/>
      <c r="AC26" s="2"/>
      <c r="AD26" s="2"/>
      <c r="AE26" s="2">
        <v>5</v>
      </c>
    </row>
    <row r="27" spans="1:31" ht="30" customHeight="1" x14ac:dyDescent="0.2">
      <c r="A27" s="9">
        <v>16</v>
      </c>
      <c r="B27" s="102">
        <v>2018</v>
      </c>
      <c r="C27" s="33" t="s">
        <v>169</v>
      </c>
      <c r="D27" s="9" t="s">
        <v>34</v>
      </c>
      <c r="E27" s="34">
        <v>1</v>
      </c>
      <c r="F27" s="44"/>
      <c r="G27" s="45">
        <v>1</v>
      </c>
      <c r="H27" s="44"/>
      <c r="I27" s="45">
        <v>1</v>
      </c>
      <c r="J27" s="44">
        <v>1</v>
      </c>
      <c r="K27" s="45"/>
      <c r="L27" s="82"/>
      <c r="M27" s="44"/>
      <c r="N27" s="72" t="s">
        <v>170</v>
      </c>
      <c r="O27" s="169" t="s">
        <v>171</v>
      </c>
      <c r="P27" s="169" t="s">
        <v>951</v>
      </c>
      <c r="Q27" s="123"/>
      <c r="R27" s="7" t="s">
        <v>172</v>
      </c>
      <c r="S27" s="2" t="s">
        <v>37</v>
      </c>
      <c r="T27" s="7"/>
      <c r="U27" s="2" t="s">
        <v>173</v>
      </c>
      <c r="V27" s="7"/>
      <c r="W27" s="7"/>
      <c r="X27" s="7"/>
      <c r="Y27" s="7"/>
      <c r="Z27" s="2"/>
      <c r="AA27" s="2"/>
      <c r="AB27" s="2"/>
      <c r="AC27" s="2"/>
      <c r="AD27" s="2"/>
      <c r="AE27" s="2">
        <v>1</v>
      </c>
    </row>
    <row r="28" spans="1:31" ht="30" customHeight="1" x14ac:dyDescent="0.2">
      <c r="A28" s="9">
        <v>17</v>
      </c>
      <c r="B28" s="102">
        <v>2018</v>
      </c>
      <c r="C28" s="33" t="s">
        <v>169</v>
      </c>
      <c r="D28" s="9" t="s">
        <v>34</v>
      </c>
      <c r="E28" s="34">
        <v>1</v>
      </c>
      <c r="F28" s="44"/>
      <c r="G28" s="45">
        <v>1</v>
      </c>
      <c r="H28" s="44"/>
      <c r="I28" s="45">
        <v>1</v>
      </c>
      <c r="J28" s="44">
        <v>1</v>
      </c>
      <c r="K28" s="45"/>
      <c r="L28" s="82"/>
      <c r="M28" s="44"/>
      <c r="N28" s="72" t="s">
        <v>174</v>
      </c>
      <c r="O28" s="169" t="s">
        <v>175</v>
      </c>
      <c r="P28" s="169" t="s">
        <v>972</v>
      </c>
      <c r="Q28" s="123"/>
      <c r="R28" s="7" t="s">
        <v>176</v>
      </c>
      <c r="S28" s="2" t="s">
        <v>37</v>
      </c>
      <c r="T28" s="7"/>
      <c r="U28" s="2" t="s">
        <v>173</v>
      </c>
      <c r="V28" s="7"/>
      <c r="W28" s="7"/>
      <c r="X28" s="7"/>
      <c r="Y28" s="7"/>
      <c r="Z28" s="2"/>
      <c r="AA28" s="2"/>
      <c r="AB28" s="2"/>
      <c r="AC28" s="2"/>
      <c r="AD28" s="2"/>
      <c r="AE28" s="2">
        <v>1</v>
      </c>
    </row>
    <row r="29" spans="1:31" ht="30" customHeight="1" x14ac:dyDescent="0.2">
      <c r="A29" s="9">
        <v>18</v>
      </c>
      <c r="B29" s="102">
        <v>2018</v>
      </c>
      <c r="C29" s="33" t="s">
        <v>177</v>
      </c>
      <c r="D29" s="9" t="s">
        <v>34</v>
      </c>
      <c r="E29" s="34">
        <v>1</v>
      </c>
      <c r="F29" s="44">
        <v>1</v>
      </c>
      <c r="G29" s="45"/>
      <c r="H29" s="44"/>
      <c r="I29" s="45">
        <v>1</v>
      </c>
      <c r="J29" s="44">
        <v>1</v>
      </c>
      <c r="K29" s="45"/>
      <c r="L29" s="82"/>
      <c r="M29" s="44"/>
      <c r="N29" s="72" t="s">
        <v>160</v>
      </c>
      <c r="O29" s="166" t="s">
        <v>178</v>
      </c>
      <c r="P29" s="166" t="s">
        <v>983</v>
      </c>
      <c r="Q29" s="123"/>
      <c r="R29" s="7" t="s">
        <v>179</v>
      </c>
      <c r="S29" s="2" t="s">
        <v>37</v>
      </c>
      <c r="T29" s="7"/>
      <c r="U29" s="2" t="s">
        <v>180</v>
      </c>
      <c r="V29" s="7"/>
      <c r="W29" s="7"/>
      <c r="X29" s="7"/>
      <c r="Y29" s="7"/>
      <c r="Z29" s="2"/>
      <c r="AA29" s="2"/>
      <c r="AB29" s="2"/>
      <c r="AC29" s="2"/>
      <c r="AD29" s="2"/>
      <c r="AE29" s="2">
        <v>1</v>
      </c>
    </row>
    <row r="30" spans="1:31" ht="30" customHeight="1" x14ac:dyDescent="0.2">
      <c r="A30" s="9">
        <v>19</v>
      </c>
      <c r="B30" s="102">
        <v>2019</v>
      </c>
      <c r="C30" s="33" t="s">
        <v>181</v>
      </c>
      <c r="D30" s="9" t="s">
        <v>45</v>
      </c>
      <c r="E30" s="34">
        <v>1</v>
      </c>
      <c r="F30" s="44">
        <v>1</v>
      </c>
      <c r="G30" s="45"/>
      <c r="H30" s="44"/>
      <c r="I30" s="45">
        <v>1</v>
      </c>
      <c r="J30" s="44"/>
      <c r="K30" s="45">
        <v>1</v>
      </c>
      <c r="L30" s="82"/>
      <c r="M30" s="44"/>
      <c r="N30" s="72" t="s">
        <v>182</v>
      </c>
      <c r="O30" s="166" t="s">
        <v>183</v>
      </c>
      <c r="P30" s="166" t="s">
        <v>982</v>
      </c>
      <c r="Q30" s="123"/>
      <c r="R30" s="7" t="s">
        <v>184</v>
      </c>
      <c r="S30" s="2" t="s">
        <v>37</v>
      </c>
      <c r="T30" s="7"/>
      <c r="U30" s="2" t="s">
        <v>185</v>
      </c>
      <c r="V30" s="7"/>
      <c r="W30" s="7"/>
      <c r="X30" s="7"/>
      <c r="Y30" s="7"/>
      <c r="Z30" s="2"/>
      <c r="AA30" s="2"/>
      <c r="AB30" s="2"/>
      <c r="AC30" s="2"/>
      <c r="AD30" s="2"/>
      <c r="AE30" s="2">
        <v>1</v>
      </c>
    </row>
    <row r="31" spans="1:31" ht="30" customHeight="1" x14ac:dyDescent="0.2">
      <c r="A31" s="9">
        <v>20</v>
      </c>
      <c r="B31" s="102">
        <v>2019</v>
      </c>
      <c r="C31" s="33" t="s">
        <v>181</v>
      </c>
      <c r="D31" s="9" t="s">
        <v>45</v>
      </c>
      <c r="E31" s="34">
        <v>1</v>
      </c>
      <c r="F31" s="44">
        <v>1</v>
      </c>
      <c r="G31" s="45"/>
      <c r="H31" s="44"/>
      <c r="I31" s="45">
        <v>1</v>
      </c>
      <c r="J31" s="44">
        <v>1</v>
      </c>
      <c r="K31" s="45"/>
      <c r="L31" s="82"/>
      <c r="M31" s="44"/>
      <c r="N31" s="72" t="s">
        <v>186</v>
      </c>
      <c r="O31" s="166" t="s">
        <v>187</v>
      </c>
      <c r="P31" s="166" t="s">
        <v>982</v>
      </c>
      <c r="Q31" s="123"/>
      <c r="R31" s="7" t="s">
        <v>188</v>
      </c>
      <c r="S31" s="2" t="s">
        <v>189</v>
      </c>
      <c r="T31" s="16"/>
      <c r="U31" s="3" t="s">
        <v>190</v>
      </c>
      <c r="V31" s="7"/>
      <c r="W31" s="7"/>
      <c r="X31" s="7"/>
      <c r="Y31" s="7"/>
      <c r="Z31" s="2"/>
      <c r="AA31" s="2"/>
      <c r="AB31" s="2"/>
      <c r="AC31" s="2"/>
      <c r="AD31" s="2"/>
      <c r="AE31" s="2">
        <v>1</v>
      </c>
    </row>
    <row r="32" spans="1:31" ht="30" customHeight="1" x14ac:dyDescent="0.2">
      <c r="A32" s="9">
        <v>21</v>
      </c>
      <c r="B32" s="102">
        <v>2019</v>
      </c>
      <c r="C32" s="33" t="s">
        <v>191</v>
      </c>
      <c r="D32" s="9" t="s">
        <v>45</v>
      </c>
      <c r="E32" s="34">
        <v>3</v>
      </c>
      <c r="F32" s="44">
        <v>3</v>
      </c>
      <c r="G32" s="45"/>
      <c r="H32" s="44">
        <v>2</v>
      </c>
      <c r="I32" s="45">
        <v>1</v>
      </c>
      <c r="J32" s="44">
        <v>1</v>
      </c>
      <c r="K32" s="45">
        <v>2</v>
      </c>
      <c r="L32" s="82"/>
      <c r="M32" s="44">
        <v>3</v>
      </c>
      <c r="N32" s="72" t="s">
        <v>192</v>
      </c>
      <c r="O32" s="166" t="s">
        <v>193</v>
      </c>
      <c r="P32" s="166" t="s">
        <v>193</v>
      </c>
      <c r="Q32" s="123"/>
      <c r="R32" s="7" t="s">
        <v>194</v>
      </c>
      <c r="S32" s="2" t="s">
        <v>37</v>
      </c>
      <c r="T32" s="7" t="s">
        <v>195</v>
      </c>
      <c r="U32" s="3" t="s">
        <v>196</v>
      </c>
      <c r="V32" s="7"/>
      <c r="W32" s="7"/>
      <c r="X32" s="7"/>
      <c r="Y32" s="7"/>
      <c r="Z32" s="2"/>
      <c r="AA32" s="2">
        <v>3</v>
      </c>
      <c r="AB32" s="2"/>
      <c r="AC32" s="2"/>
      <c r="AD32" s="2"/>
      <c r="AE32" s="2"/>
    </row>
    <row r="33" spans="1:31" ht="30" customHeight="1" x14ac:dyDescent="0.2">
      <c r="A33" s="183">
        <v>22</v>
      </c>
      <c r="B33" s="102">
        <v>2019</v>
      </c>
      <c r="C33" s="181" t="s">
        <v>197</v>
      </c>
      <c r="D33" s="183" t="s">
        <v>72</v>
      </c>
      <c r="E33" s="38">
        <v>2</v>
      </c>
      <c r="F33" s="177">
        <v>2</v>
      </c>
      <c r="G33" s="179"/>
      <c r="H33" s="177">
        <v>2</v>
      </c>
      <c r="I33" s="179"/>
      <c r="J33" s="177">
        <v>2</v>
      </c>
      <c r="K33" s="179"/>
      <c r="L33" s="92"/>
      <c r="M33" s="177"/>
      <c r="N33" s="162" t="s">
        <v>198</v>
      </c>
      <c r="O33" s="170" t="s">
        <v>199</v>
      </c>
      <c r="P33" s="170" t="s">
        <v>962</v>
      </c>
      <c r="Q33" s="146"/>
      <c r="R33" s="22" t="s">
        <v>200</v>
      </c>
      <c r="S33" s="2" t="s">
        <v>37</v>
      </c>
      <c r="T33" s="22"/>
      <c r="U33" s="21"/>
      <c r="V33" s="22"/>
      <c r="W33" s="22"/>
      <c r="X33" s="22"/>
      <c r="Y33" s="22"/>
      <c r="Z33" s="2"/>
      <c r="AA33" s="2"/>
      <c r="AB33" s="2"/>
      <c r="AC33" s="2"/>
      <c r="AD33" s="2">
        <v>2</v>
      </c>
      <c r="AE33" s="2"/>
    </row>
    <row r="34" spans="1:31" ht="30" customHeight="1" x14ac:dyDescent="0.2">
      <c r="A34" s="102"/>
      <c r="B34" s="102">
        <v>2019</v>
      </c>
      <c r="C34" s="104">
        <v>43544</v>
      </c>
      <c r="D34" s="102" t="s">
        <v>96</v>
      </c>
      <c r="E34" s="37"/>
      <c r="F34" s="50"/>
      <c r="G34" s="52"/>
      <c r="H34" s="50"/>
      <c r="I34" s="52"/>
      <c r="J34" s="50"/>
      <c r="K34" s="52"/>
      <c r="L34" s="82">
        <v>1</v>
      </c>
      <c r="M34" s="50"/>
      <c r="N34" s="161"/>
      <c r="O34" s="166" t="s">
        <v>201</v>
      </c>
      <c r="P34" s="166" t="s">
        <v>201</v>
      </c>
      <c r="Q34" s="136"/>
      <c r="R34" s="62" t="s">
        <v>202</v>
      </c>
      <c r="S34" s="2" t="s">
        <v>37</v>
      </c>
      <c r="T34" s="7"/>
      <c r="U34" s="2" t="s">
        <v>203</v>
      </c>
      <c r="V34" s="7" t="s">
        <v>204</v>
      </c>
      <c r="W34" s="7"/>
      <c r="X34" s="7"/>
      <c r="Y34" s="7" t="s">
        <v>205</v>
      </c>
      <c r="Z34" s="2"/>
      <c r="AA34" s="2"/>
      <c r="AB34" s="2"/>
      <c r="AC34" s="2"/>
      <c r="AD34" s="2"/>
      <c r="AE34" s="2"/>
    </row>
    <row r="35" spans="1:31" ht="30" customHeight="1" x14ac:dyDescent="0.2">
      <c r="A35" s="184">
        <v>23</v>
      </c>
      <c r="B35" s="102">
        <v>2019</v>
      </c>
      <c r="C35" s="182">
        <v>43556</v>
      </c>
      <c r="D35" s="184" t="s">
        <v>206</v>
      </c>
      <c r="E35" s="39">
        <v>1</v>
      </c>
      <c r="F35" s="178"/>
      <c r="G35" s="180">
        <v>1</v>
      </c>
      <c r="H35" s="178"/>
      <c r="I35" s="180">
        <v>1</v>
      </c>
      <c r="J35" s="178">
        <v>1</v>
      </c>
      <c r="K35" s="180"/>
      <c r="L35" s="93"/>
      <c r="M35" s="178"/>
      <c r="N35" s="163"/>
      <c r="O35" s="171" t="s">
        <v>207</v>
      </c>
      <c r="P35" s="171" t="s">
        <v>957</v>
      </c>
      <c r="Q35" s="147"/>
      <c r="R35" s="25" t="s">
        <v>208</v>
      </c>
      <c r="S35" s="2" t="s">
        <v>37</v>
      </c>
      <c r="T35" s="24" t="s">
        <v>209</v>
      </c>
      <c r="U35" s="23" t="s">
        <v>210</v>
      </c>
      <c r="V35" s="24" t="s">
        <v>211</v>
      </c>
      <c r="W35" s="24"/>
      <c r="X35" s="24"/>
      <c r="Y35" s="24" t="s">
        <v>212</v>
      </c>
      <c r="Z35" s="2">
        <v>1</v>
      </c>
      <c r="AA35" s="2"/>
      <c r="AB35" s="2"/>
      <c r="AC35" s="2"/>
      <c r="AD35" s="2"/>
      <c r="AE35" s="2"/>
    </row>
    <row r="36" spans="1:31" s="69" customFormat="1" ht="30" customHeight="1" x14ac:dyDescent="0.2">
      <c r="A36" s="9">
        <v>24</v>
      </c>
      <c r="B36" s="102">
        <v>2019</v>
      </c>
      <c r="C36" s="33">
        <v>43566</v>
      </c>
      <c r="D36" s="9" t="s">
        <v>206</v>
      </c>
      <c r="E36" s="64">
        <v>1</v>
      </c>
      <c r="F36" s="65">
        <v>1</v>
      </c>
      <c r="G36" s="66"/>
      <c r="H36" s="65"/>
      <c r="I36" s="66">
        <v>1</v>
      </c>
      <c r="J36" s="65"/>
      <c r="K36" s="66">
        <v>1</v>
      </c>
      <c r="L36" s="94"/>
      <c r="M36" s="65"/>
      <c r="N36" s="72"/>
      <c r="O36" s="166" t="s">
        <v>213</v>
      </c>
      <c r="P36" s="166" t="s">
        <v>564</v>
      </c>
      <c r="Q36" s="123"/>
      <c r="R36" s="62" t="s">
        <v>214</v>
      </c>
      <c r="S36" s="2" t="s">
        <v>37</v>
      </c>
      <c r="T36" s="62" t="s">
        <v>215</v>
      </c>
      <c r="U36" s="67" t="s">
        <v>210</v>
      </c>
      <c r="V36" s="62" t="s">
        <v>216</v>
      </c>
      <c r="W36" s="62"/>
      <c r="X36" s="62"/>
      <c r="Y36" s="68" t="s">
        <v>217</v>
      </c>
      <c r="Z36" s="63"/>
      <c r="AA36" s="63"/>
      <c r="AB36" s="63"/>
      <c r="AC36" s="63"/>
      <c r="AD36" s="63"/>
      <c r="AE36" s="63">
        <v>1</v>
      </c>
    </row>
    <row r="37" spans="1:31" ht="30" customHeight="1" x14ac:dyDescent="0.2">
      <c r="A37" s="9">
        <v>25</v>
      </c>
      <c r="B37" s="102">
        <v>2019</v>
      </c>
      <c r="C37" s="33">
        <v>43568</v>
      </c>
      <c r="D37" s="9" t="s">
        <v>206</v>
      </c>
      <c r="E37" s="34">
        <v>3</v>
      </c>
      <c r="F37" s="44">
        <v>3</v>
      </c>
      <c r="G37" s="45"/>
      <c r="H37" s="44">
        <v>1</v>
      </c>
      <c r="I37" s="45">
        <v>1</v>
      </c>
      <c r="J37" s="44">
        <v>2</v>
      </c>
      <c r="K37" s="45">
        <v>1</v>
      </c>
      <c r="L37" s="82"/>
      <c r="M37" s="44"/>
      <c r="N37" s="72" t="s">
        <v>218</v>
      </c>
      <c r="O37" s="166" t="s">
        <v>219</v>
      </c>
      <c r="P37" s="166" t="s">
        <v>320</v>
      </c>
      <c r="Q37" s="145"/>
      <c r="R37" s="7" t="s">
        <v>220</v>
      </c>
      <c r="S37" s="2" t="s">
        <v>37</v>
      </c>
      <c r="T37" s="7" t="s">
        <v>221</v>
      </c>
      <c r="U37" s="23" t="s">
        <v>210</v>
      </c>
      <c r="V37" s="7" t="s">
        <v>222</v>
      </c>
      <c r="W37" s="7"/>
      <c r="X37" s="7"/>
      <c r="Y37" s="7" t="s">
        <v>223</v>
      </c>
      <c r="Z37" s="7" t="s">
        <v>224</v>
      </c>
      <c r="AA37" s="2">
        <v>3</v>
      </c>
      <c r="AB37" s="2"/>
      <c r="AC37" s="2"/>
      <c r="AD37" s="2"/>
      <c r="AE37" s="2"/>
    </row>
    <row r="38" spans="1:31" ht="30" customHeight="1" x14ac:dyDescent="0.2">
      <c r="A38" s="183">
        <v>26</v>
      </c>
      <c r="B38" s="102">
        <v>2019</v>
      </c>
      <c r="C38" s="181">
        <v>43590</v>
      </c>
      <c r="D38" s="183" t="s">
        <v>225</v>
      </c>
      <c r="E38" s="38">
        <v>2</v>
      </c>
      <c r="F38" s="177">
        <v>1</v>
      </c>
      <c r="G38" s="179">
        <v>1</v>
      </c>
      <c r="H38" s="177">
        <v>1</v>
      </c>
      <c r="I38" s="179">
        <v>1</v>
      </c>
      <c r="J38" s="177">
        <v>1</v>
      </c>
      <c r="K38" s="179">
        <v>1</v>
      </c>
      <c r="L38" s="92"/>
      <c r="M38" s="177"/>
      <c r="N38" s="162"/>
      <c r="O38" s="170" t="s">
        <v>226</v>
      </c>
      <c r="P38" s="170" t="s">
        <v>226</v>
      </c>
      <c r="Q38" s="146"/>
      <c r="R38" s="22" t="s">
        <v>227</v>
      </c>
      <c r="S38" s="21" t="s">
        <v>110</v>
      </c>
      <c r="T38" s="22" t="s">
        <v>228</v>
      </c>
      <c r="U38" s="21" t="s">
        <v>229</v>
      </c>
      <c r="V38" s="22" t="s">
        <v>230</v>
      </c>
      <c r="W38" s="22"/>
      <c r="X38" s="22"/>
      <c r="Y38" s="22" t="s">
        <v>223</v>
      </c>
      <c r="Z38" s="2"/>
      <c r="AA38" s="2"/>
      <c r="AB38" s="2"/>
      <c r="AC38" s="2"/>
      <c r="AD38" s="2"/>
      <c r="AE38" s="2">
        <v>2</v>
      </c>
    </row>
    <row r="39" spans="1:31" s="73" customFormat="1" ht="30" customHeight="1" x14ac:dyDescent="0.2">
      <c r="A39" s="9">
        <v>27</v>
      </c>
      <c r="B39" s="102">
        <v>2019</v>
      </c>
      <c r="C39" s="33">
        <v>43709</v>
      </c>
      <c r="D39" s="9" t="s">
        <v>231</v>
      </c>
      <c r="E39" s="34">
        <v>3</v>
      </c>
      <c r="F39" s="177">
        <v>1</v>
      </c>
      <c r="G39" s="179">
        <v>2</v>
      </c>
      <c r="H39" s="177"/>
      <c r="I39" s="179">
        <v>3</v>
      </c>
      <c r="J39" s="177">
        <v>3</v>
      </c>
      <c r="K39" s="179"/>
      <c r="L39" s="92"/>
      <c r="M39" s="177">
        <v>3</v>
      </c>
      <c r="N39" s="162" t="s">
        <v>232</v>
      </c>
      <c r="O39" s="166" t="s">
        <v>74</v>
      </c>
      <c r="P39" s="170"/>
      <c r="Q39" s="146"/>
      <c r="R39" s="74" t="s">
        <v>233</v>
      </c>
      <c r="S39" s="2" t="s">
        <v>37</v>
      </c>
      <c r="T39" s="75" t="s">
        <v>234</v>
      </c>
      <c r="U39" s="73" t="s">
        <v>235</v>
      </c>
      <c r="V39" s="75" t="s">
        <v>236</v>
      </c>
      <c r="W39" s="75"/>
      <c r="X39" s="75"/>
      <c r="Y39" s="7" t="s">
        <v>237</v>
      </c>
      <c r="Z39" s="2"/>
      <c r="AA39" s="2">
        <v>2</v>
      </c>
      <c r="AB39" s="2"/>
      <c r="AC39" s="2"/>
      <c r="AD39" s="2"/>
      <c r="AE39" s="2">
        <v>1</v>
      </c>
    </row>
    <row r="40" spans="1:31" s="73" customFormat="1" ht="30" customHeight="1" x14ac:dyDescent="0.2">
      <c r="A40" s="9">
        <v>28</v>
      </c>
      <c r="B40" s="102">
        <v>2019</v>
      </c>
      <c r="C40" s="33">
        <v>43745</v>
      </c>
      <c r="D40" s="9" t="s">
        <v>124</v>
      </c>
      <c r="E40" s="34">
        <v>1</v>
      </c>
      <c r="F40" s="177">
        <v>1</v>
      </c>
      <c r="G40" s="179"/>
      <c r="H40" s="177">
        <v>1</v>
      </c>
      <c r="I40" s="179"/>
      <c r="J40" s="177">
        <v>1</v>
      </c>
      <c r="K40" s="179"/>
      <c r="L40" s="92"/>
      <c r="M40" s="177"/>
      <c r="N40" s="162" t="s">
        <v>238</v>
      </c>
      <c r="O40" s="171" t="s">
        <v>239</v>
      </c>
      <c r="P40" s="251" t="s">
        <v>957</v>
      </c>
      <c r="Q40" s="148"/>
      <c r="R40" s="62" t="s">
        <v>240</v>
      </c>
      <c r="S40" s="2" t="s">
        <v>37</v>
      </c>
      <c r="T40" s="75" t="s">
        <v>241</v>
      </c>
      <c r="U40" s="73" t="s">
        <v>235</v>
      </c>
      <c r="V40" s="78" t="s">
        <v>242</v>
      </c>
      <c r="W40" s="78"/>
      <c r="X40" s="78"/>
      <c r="Y40" s="7" t="s">
        <v>243</v>
      </c>
      <c r="Z40" s="2"/>
      <c r="AA40" s="2"/>
      <c r="AB40" s="2"/>
      <c r="AC40" s="2"/>
      <c r="AD40" s="2">
        <v>1</v>
      </c>
      <c r="AE40" s="2"/>
    </row>
    <row r="41" spans="1:31" s="73" customFormat="1" ht="39.950000000000003" customHeight="1" x14ac:dyDescent="0.2">
      <c r="A41" s="9">
        <v>29</v>
      </c>
      <c r="B41" s="102">
        <v>2019</v>
      </c>
      <c r="C41" s="107">
        <v>43750</v>
      </c>
      <c r="D41" s="9" t="s">
        <v>124</v>
      </c>
      <c r="E41" s="34">
        <v>1</v>
      </c>
      <c r="F41" s="177">
        <v>1</v>
      </c>
      <c r="G41" s="179"/>
      <c r="H41" s="177"/>
      <c r="I41" s="179">
        <v>1</v>
      </c>
      <c r="J41" s="177">
        <v>1</v>
      </c>
      <c r="K41" s="76"/>
      <c r="L41" s="95"/>
      <c r="M41" s="77"/>
      <c r="N41" s="164" t="s">
        <v>244</v>
      </c>
      <c r="O41" s="166" t="s">
        <v>245</v>
      </c>
      <c r="P41" s="166" t="s">
        <v>957</v>
      </c>
      <c r="Q41" s="138"/>
      <c r="R41" s="62" t="s">
        <v>246</v>
      </c>
      <c r="S41" s="73" t="s">
        <v>32</v>
      </c>
      <c r="T41" s="75" t="s">
        <v>247</v>
      </c>
      <c r="U41" s="73" t="s">
        <v>235</v>
      </c>
      <c r="V41" s="78" t="s">
        <v>248</v>
      </c>
      <c r="W41" s="78"/>
      <c r="X41" s="78"/>
      <c r="Y41" s="7"/>
      <c r="Z41" s="2"/>
      <c r="AA41" s="2"/>
      <c r="AB41" s="2"/>
      <c r="AC41" s="2"/>
      <c r="AD41" s="2"/>
      <c r="AE41" s="2">
        <v>1</v>
      </c>
    </row>
    <row r="42" spans="1:31" s="73" customFormat="1" ht="39.950000000000003" customHeight="1" x14ac:dyDescent="0.2">
      <c r="A42" s="108"/>
      <c r="B42" s="102">
        <v>2019</v>
      </c>
      <c r="C42" s="104">
        <v>43796</v>
      </c>
      <c r="D42" s="102" t="s">
        <v>147</v>
      </c>
      <c r="E42" s="81">
        <v>1</v>
      </c>
      <c r="F42" s="80">
        <v>1</v>
      </c>
      <c r="G42" s="52"/>
      <c r="H42" s="80"/>
      <c r="I42" s="52">
        <v>1</v>
      </c>
      <c r="J42" s="80">
        <v>1</v>
      </c>
      <c r="K42" s="52"/>
      <c r="L42" s="82"/>
      <c r="M42" s="80"/>
      <c r="N42" s="161" t="s">
        <v>165</v>
      </c>
      <c r="O42" s="166" t="s">
        <v>249</v>
      </c>
      <c r="P42" s="166" t="s">
        <v>951</v>
      </c>
      <c r="Q42" s="136"/>
      <c r="R42" s="62" t="s">
        <v>250</v>
      </c>
      <c r="S42" s="2" t="s">
        <v>37</v>
      </c>
      <c r="T42" s="79" t="s">
        <v>251</v>
      </c>
      <c r="U42" s="73" t="s">
        <v>252</v>
      </c>
      <c r="V42" s="78"/>
      <c r="W42" s="78"/>
      <c r="X42" s="78"/>
      <c r="Y42" s="7"/>
      <c r="Z42" s="2"/>
      <c r="AA42" s="2"/>
      <c r="AB42" s="2"/>
      <c r="AC42" s="2"/>
      <c r="AD42" s="2"/>
      <c r="AE42" s="2">
        <v>1</v>
      </c>
    </row>
    <row r="43" spans="1:31" s="73" customFormat="1" ht="39.950000000000003" customHeight="1" x14ac:dyDescent="0.2">
      <c r="A43" s="108"/>
      <c r="B43" s="102">
        <v>2019</v>
      </c>
      <c r="C43" s="104">
        <v>43798</v>
      </c>
      <c r="D43" s="102" t="s">
        <v>147</v>
      </c>
      <c r="E43" s="81">
        <v>1</v>
      </c>
      <c r="F43" s="80"/>
      <c r="G43" s="52">
        <v>1</v>
      </c>
      <c r="H43" s="80"/>
      <c r="I43" s="52">
        <v>1</v>
      </c>
      <c r="J43" s="80">
        <v>1</v>
      </c>
      <c r="K43" s="52"/>
      <c r="L43" s="82"/>
      <c r="M43" s="80"/>
      <c r="N43" s="161" t="s">
        <v>165</v>
      </c>
      <c r="O43" s="166" t="s">
        <v>249</v>
      </c>
      <c r="P43" s="166" t="s">
        <v>951</v>
      </c>
      <c r="Q43" s="136"/>
      <c r="R43" s="62" t="s">
        <v>253</v>
      </c>
      <c r="S43" s="21" t="s">
        <v>110</v>
      </c>
      <c r="T43" s="75" t="s">
        <v>254</v>
      </c>
      <c r="U43" s="73" t="s">
        <v>252</v>
      </c>
      <c r="V43" s="78"/>
      <c r="W43" s="78"/>
      <c r="X43" s="78"/>
      <c r="Y43" s="7"/>
      <c r="Z43" s="2"/>
      <c r="AA43" s="2"/>
      <c r="AB43" s="2"/>
      <c r="AC43" s="2"/>
      <c r="AD43" s="2"/>
      <c r="AE43" s="2">
        <v>1</v>
      </c>
    </row>
    <row r="44" spans="1:31" s="73" customFormat="1" ht="39.950000000000003" customHeight="1" x14ac:dyDescent="0.2">
      <c r="A44" s="108"/>
      <c r="B44" s="102">
        <v>2019</v>
      </c>
      <c r="C44" s="104">
        <v>43805</v>
      </c>
      <c r="D44" s="102" t="s">
        <v>34</v>
      </c>
      <c r="E44" s="81">
        <v>1</v>
      </c>
      <c r="F44" s="80">
        <v>1</v>
      </c>
      <c r="G44" s="52"/>
      <c r="H44" s="80"/>
      <c r="I44" s="52">
        <v>1</v>
      </c>
      <c r="J44" s="80">
        <v>1</v>
      </c>
      <c r="K44" s="52"/>
      <c r="L44" s="82"/>
      <c r="M44" s="80"/>
      <c r="N44" s="161"/>
      <c r="O44" s="166" t="s">
        <v>255</v>
      </c>
      <c r="P44" s="166" t="s">
        <v>957</v>
      </c>
      <c r="Q44" s="136"/>
      <c r="R44" s="62" t="s">
        <v>256</v>
      </c>
      <c r="S44" s="21" t="s">
        <v>110</v>
      </c>
      <c r="T44" s="75" t="s">
        <v>257</v>
      </c>
      <c r="U44" s="73" t="s">
        <v>258</v>
      </c>
      <c r="V44" s="78"/>
      <c r="W44" s="78"/>
      <c r="X44" s="78"/>
      <c r="Y44" s="7"/>
      <c r="Z44" s="2"/>
      <c r="AA44" s="2"/>
      <c r="AB44" s="2"/>
      <c r="AC44" s="2"/>
      <c r="AD44" s="2"/>
      <c r="AE44" s="2">
        <v>1</v>
      </c>
    </row>
    <row r="45" spans="1:31" s="73" customFormat="1" ht="39.950000000000003" customHeight="1" x14ac:dyDescent="0.2">
      <c r="A45" s="108"/>
      <c r="B45" s="108">
        <v>2020</v>
      </c>
      <c r="C45" s="104">
        <v>43834</v>
      </c>
      <c r="D45" s="102" t="s">
        <v>45</v>
      </c>
      <c r="E45" s="83"/>
      <c r="F45" s="84"/>
      <c r="G45" s="85"/>
      <c r="H45" s="84"/>
      <c r="I45" s="85"/>
      <c r="J45" s="84"/>
      <c r="K45" s="85"/>
      <c r="L45" s="82">
        <v>2</v>
      </c>
      <c r="M45" s="80"/>
      <c r="N45" s="161"/>
      <c r="O45" s="166" t="s">
        <v>259</v>
      </c>
      <c r="P45" s="166" t="s">
        <v>984</v>
      </c>
      <c r="Q45" s="136"/>
      <c r="R45" s="62" t="s">
        <v>260</v>
      </c>
      <c r="S45" s="73" t="s">
        <v>37</v>
      </c>
      <c r="T45" s="75" t="s">
        <v>261</v>
      </c>
      <c r="U45" s="73" t="s">
        <v>262</v>
      </c>
      <c r="V45" s="78" t="s">
        <v>263</v>
      </c>
      <c r="W45" s="78"/>
      <c r="X45" s="78"/>
      <c r="Y45" s="7"/>
      <c r="Z45" s="2"/>
      <c r="AA45" s="2"/>
      <c r="AB45" s="2"/>
      <c r="AC45" s="2"/>
      <c r="AD45" s="2"/>
      <c r="AE45" s="2"/>
    </row>
    <row r="46" spans="1:31" s="73" customFormat="1" ht="39.950000000000003" customHeight="1" x14ac:dyDescent="0.2">
      <c r="A46" s="153">
        <v>30</v>
      </c>
      <c r="B46" s="108">
        <v>2020</v>
      </c>
      <c r="C46" s="33">
        <v>43843</v>
      </c>
      <c r="D46" s="9" t="s">
        <v>45</v>
      </c>
      <c r="E46" s="86">
        <v>4</v>
      </c>
      <c r="F46" s="87">
        <v>2</v>
      </c>
      <c r="G46" s="45">
        <v>2</v>
      </c>
      <c r="H46" s="87"/>
      <c r="I46" s="45">
        <v>4</v>
      </c>
      <c r="J46" s="87">
        <v>2</v>
      </c>
      <c r="K46" s="45">
        <v>2</v>
      </c>
      <c r="L46" s="82"/>
      <c r="M46" s="87">
        <v>3</v>
      </c>
      <c r="N46" s="72" t="s">
        <v>264</v>
      </c>
      <c r="O46" s="166" t="s">
        <v>265</v>
      </c>
      <c r="P46" s="166" t="s">
        <v>265</v>
      </c>
      <c r="Q46" s="123"/>
      <c r="R46" s="62" t="s">
        <v>266</v>
      </c>
      <c r="S46" s="73" t="s">
        <v>37</v>
      </c>
      <c r="T46" s="75" t="s">
        <v>267</v>
      </c>
      <c r="U46" s="73" t="s">
        <v>268</v>
      </c>
      <c r="V46" s="78" t="s">
        <v>269</v>
      </c>
      <c r="W46" s="78"/>
      <c r="X46" s="78"/>
      <c r="Y46" s="7"/>
      <c r="Z46" s="2"/>
      <c r="AA46" s="2">
        <v>1</v>
      </c>
      <c r="AB46" s="2">
        <v>3</v>
      </c>
      <c r="AC46" s="2"/>
      <c r="AD46" s="2"/>
      <c r="AE46" s="2"/>
    </row>
    <row r="47" spans="1:31" s="73" customFormat="1" ht="39.950000000000003" customHeight="1" x14ac:dyDescent="0.2">
      <c r="A47" s="109"/>
      <c r="B47" s="108">
        <v>2020</v>
      </c>
      <c r="C47" s="104">
        <v>43875</v>
      </c>
      <c r="D47" s="102" t="s">
        <v>72</v>
      </c>
      <c r="E47" s="83"/>
      <c r="F47" s="84"/>
      <c r="G47" s="85"/>
      <c r="H47" s="84"/>
      <c r="I47" s="85"/>
      <c r="J47" s="84"/>
      <c r="K47" s="85"/>
      <c r="L47" s="82">
        <v>1</v>
      </c>
      <c r="M47" s="80"/>
      <c r="N47" s="161" t="s">
        <v>73</v>
      </c>
      <c r="O47" s="166" t="s">
        <v>74</v>
      </c>
      <c r="P47" s="166" t="s">
        <v>927</v>
      </c>
      <c r="Q47" s="136"/>
      <c r="R47" s="62" t="s">
        <v>270</v>
      </c>
      <c r="S47" s="73" t="s">
        <v>37</v>
      </c>
      <c r="T47" s="75" t="s">
        <v>271</v>
      </c>
      <c r="U47" s="73" t="s">
        <v>272</v>
      </c>
      <c r="V47" s="78"/>
      <c r="W47" s="78"/>
      <c r="X47" s="78"/>
      <c r="Y47" s="7"/>
      <c r="Z47" s="2"/>
      <c r="AA47" s="2"/>
      <c r="AB47" s="2"/>
      <c r="AC47" s="2"/>
      <c r="AD47" s="2"/>
      <c r="AE47" s="2"/>
    </row>
    <row r="48" spans="1:31" s="73" customFormat="1" ht="42.95" customHeight="1" x14ac:dyDescent="0.2">
      <c r="A48" s="109"/>
      <c r="B48" s="108">
        <v>2020</v>
      </c>
      <c r="C48" s="104">
        <v>43877</v>
      </c>
      <c r="D48" s="102" t="s">
        <v>72</v>
      </c>
      <c r="E48" s="83"/>
      <c r="F48" s="84"/>
      <c r="G48" s="85"/>
      <c r="H48" s="84"/>
      <c r="I48" s="85"/>
      <c r="J48" s="84"/>
      <c r="K48" s="85"/>
      <c r="L48" s="82">
        <v>3</v>
      </c>
      <c r="M48" s="80"/>
      <c r="N48" s="161" t="s">
        <v>79</v>
      </c>
      <c r="O48" s="166" t="s">
        <v>273</v>
      </c>
      <c r="P48" s="166" t="s">
        <v>201</v>
      </c>
      <c r="Q48" s="136"/>
      <c r="R48" s="62" t="s">
        <v>274</v>
      </c>
      <c r="S48" s="73" t="s">
        <v>37</v>
      </c>
      <c r="T48" s="75" t="s">
        <v>275</v>
      </c>
      <c r="V48" s="78"/>
      <c r="W48" s="78"/>
      <c r="X48" s="78"/>
      <c r="Y48" s="7"/>
      <c r="Z48" s="2"/>
      <c r="AA48" s="2"/>
      <c r="AB48" s="2"/>
      <c r="AC48" s="2"/>
      <c r="AD48" s="2"/>
      <c r="AE48" s="2"/>
    </row>
    <row r="49" spans="1:31" s="73" customFormat="1" ht="39.950000000000003" customHeight="1" x14ac:dyDescent="0.2">
      <c r="A49" s="109"/>
      <c r="B49" s="108">
        <v>2020</v>
      </c>
      <c r="C49" s="104">
        <v>43865</v>
      </c>
      <c r="D49" s="102" t="s">
        <v>72</v>
      </c>
      <c r="E49" s="81">
        <v>1</v>
      </c>
      <c r="F49" s="80"/>
      <c r="G49" s="52">
        <v>1</v>
      </c>
      <c r="H49" s="80">
        <v>1</v>
      </c>
      <c r="I49" s="52"/>
      <c r="J49" s="80">
        <v>1</v>
      </c>
      <c r="K49" s="52"/>
      <c r="L49" s="82"/>
      <c r="M49" s="80">
        <v>1</v>
      </c>
      <c r="N49" s="161" t="s">
        <v>276</v>
      </c>
      <c r="O49" s="166" t="s">
        <v>277</v>
      </c>
      <c r="P49" s="166" t="s">
        <v>962</v>
      </c>
      <c r="Q49" s="136"/>
      <c r="R49" s="62" t="s">
        <v>278</v>
      </c>
      <c r="S49" s="73" t="s">
        <v>37</v>
      </c>
      <c r="T49" s="75" t="s">
        <v>279</v>
      </c>
      <c r="U49" s="73" t="s">
        <v>280</v>
      </c>
      <c r="V49" s="78"/>
      <c r="W49" s="78"/>
      <c r="X49" s="78"/>
      <c r="Y49" s="7"/>
      <c r="Z49" s="2"/>
      <c r="AA49" s="2"/>
      <c r="AB49" s="2"/>
      <c r="AC49" s="2"/>
      <c r="AD49" s="2"/>
      <c r="AE49" s="2">
        <v>1</v>
      </c>
    </row>
    <row r="50" spans="1:31" s="73" customFormat="1" x14ac:dyDescent="0.2">
      <c r="A50" s="109"/>
      <c r="B50" s="108">
        <v>2020</v>
      </c>
      <c r="C50" s="104">
        <v>43871</v>
      </c>
      <c r="D50" s="102" t="s">
        <v>72</v>
      </c>
      <c r="E50" s="81"/>
      <c r="F50" s="80"/>
      <c r="G50" s="52"/>
      <c r="H50" s="80"/>
      <c r="I50" s="52"/>
      <c r="J50" s="80"/>
      <c r="K50" s="52"/>
      <c r="L50" s="82"/>
      <c r="M50" s="80"/>
      <c r="N50" s="161"/>
      <c r="O50" s="166" t="s">
        <v>281</v>
      </c>
      <c r="P50" s="166" t="s">
        <v>985</v>
      </c>
      <c r="Q50" s="136"/>
      <c r="R50" s="62"/>
      <c r="S50" s="190"/>
      <c r="T50" s="75"/>
      <c r="V50" s="78"/>
      <c r="W50" s="78"/>
      <c r="X50" s="78"/>
      <c r="Y50" s="7"/>
      <c r="Z50" s="2"/>
      <c r="AA50" s="2"/>
      <c r="AB50" s="2"/>
      <c r="AC50" s="2"/>
      <c r="AD50" s="2"/>
      <c r="AE50" s="2"/>
    </row>
    <row r="51" spans="1:31" s="73" customFormat="1" x14ac:dyDescent="0.2">
      <c r="A51" s="109"/>
      <c r="B51" s="108">
        <v>2020</v>
      </c>
      <c r="C51" s="104">
        <v>43881</v>
      </c>
      <c r="D51" s="102" t="s">
        <v>72</v>
      </c>
      <c r="E51" s="81"/>
      <c r="F51" s="80"/>
      <c r="G51" s="52"/>
      <c r="H51" s="80"/>
      <c r="I51" s="52"/>
      <c r="J51" s="80"/>
      <c r="K51" s="52"/>
      <c r="L51" s="82"/>
      <c r="M51" s="80"/>
      <c r="N51" s="161"/>
      <c r="O51" s="166" t="s">
        <v>281</v>
      </c>
      <c r="P51" s="166" t="s">
        <v>985</v>
      </c>
      <c r="Q51" s="136"/>
      <c r="R51" s="62"/>
      <c r="S51" s="190"/>
      <c r="T51" s="75"/>
      <c r="V51" s="78"/>
      <c r="W51" s="78"/>
      <c r="X51" s="78"/>
      <c r="Y51" s="7"/>
      <c r="Z51" s="2"/>
      <c r="AA51" s="2"/>
      <c r="AB51" s="2"/>
      <c r="AC51" s="2"/>
      <c r="AD51" s="2"/>
      <c r="AE51" s="2"/>
    </row>
    <row r="52" spans="1:31" ht="39.950000000000003" customHeight="1" x14ac:dyDescent="0.2">
      <c r="A52" s="138">
        <v>31</v>
      </c>
      <c r="B52" s="108">
        <v>2020</v>
      </c>
      <c r="C52" s="33">
        <v>44068</v>
      </c>
      <c r="D52" s="9" t="s">
        <v>282</v>
      </c>
      <c r="E52" s="86">
        <v>1</v>
      </c>
      <c r="F52" s="87"/>
      <c r="G52" s="45">
        <v>1</v>
      </c>
      <c r="H52" s="87"/>
      <c r="I52" s="45">
        <v>1</v>
      </c>
      <c r="J52" s="87">
        <v>1</v>
      </c>
      <c r="K52" s="45"/>
      <c r="L52" s="123"/>
      <c r="M52" s="87"/>
      <c r="N52" s="72" t="s">
        <v>283</v>
      </c>
      <c r="O52" s="166" t="s">
        <v>74</v>
      </c>
      <c r="P52" s="166" t="s">
        <v>927</v>
      </c>
      <c r="Q52" s="123"/>
      <c r="R52" s="62" t="s">
        <v>284</v>
      </c>
      <c r="S52" s="73" t="s">
        <v>37</v>
      </c>
      <c r="T52" s="75"/>
      <c r="U52" s="74" t="s">
        <v>285</v>
      </c>
      <c r="V52" s="78" t="s">
        <v>286</v>
      </c>
      <c r="W52" s="78"/>
      <c r="X52" s="78"/>
      <c r="Y52" s="7" t="s">
        <v>287</v>
      </c>
      <c r="Z52" s="2"/>
      <c r="AA52" s="2"/>
      <c r="AB52" s="2"/>
      <c r="AC52" s="2"/>
      <c r="AD52" s="2"/>
      <c r="AE52" s="2">
        <v>1</v>
      </c>
    </row>
    <row r="53" spans="1:31" ht="39.950000000000003" customHeight="1" x14ac:dyDescent="0.2">
      <c r="A53" s="109"/>
      <c r="B53" s="108">
        <v>2020</v>
      </c>
      <c r="C53" s="104">
        <v>44097</v>
      </c>
      <c r="D53" s="102" t="s">
        <v>231</v>
      </c>
      <c r="E53" s="81">
        <v>1</v>
      </c>
      <c r="F53" s="80">
        <v>1</v>
      </c>
      <c r="G53" s="52"/>
      <c r="H53" s="80"/>
      <c r="I53" s="52">
        <v>1</v>
      </c>
      <c r="J53" s="80">
        <v>1</v>
      </c>
      <c r="K53" s="52"/>
      <c r="L53" s="82"/>
      <c r="M53" s="80"/>
      <c r="N53" s="161"/>
      <c r="O53" s="166" t="s">
        <v>288</v>
      </c>
      <c r="P53" s="166" t="s">
        <v>288</v>
      </c>
      <c r="Q53" s="136"/>
      <c r="R53" s="62" t="s">
        <v>289</v>
      </c>
      <c r="S53" s="73" t="s">
        <v>37</v>
      </c>
      <c r="T53" s="75"/>
      <c r="U53" s="112" t="s">
        <v>290</v>
      </c>
      <c r="V53" s="78"/>
      <c r="W53" s="78"/>
      <c r="X53" s="78"/>
      <c r="Y53" s="7"/>
      <c r="Z53" s="2"/>
      <c r="AA53" s="2"/>
      <c r="AB53" s="2"/>
      <c r="AC53" s="2"/>
      <c r="AD53" s="2"/>
      <c r="AE53" s="2">
        <v>1</v>
      </c>
    </row>
    <row r="54" spans="1:31" ht="39.950000000000003" customHeight="1" x14ac:dyDescent="0.2">
      <c r="A54" s="109"/>
      <c r="B54" s="108">
        <v>2020</v>
      </c>
      <c r="C54" s="104">
        <v>44114</v>
      </c>
      <c r="D54" s="102" t="s">
        <v>124</v>
      </c>
      <c r="E54" s="81">
        <v>1</v>
      </c>
      <c r="F54" s="80">
        <v>1</v>
      </c>
      <c r="G54" s="52"/>
      <c r="H54" s="80"/>
      <c r="I54" s="52">
        <v>1</v>
      </c>
      <c r="J54" s="80">
        <v>1</v>
      </c>
      <c r="K54" s="52"/>
      <c r="L54" s="82"/>
      <c r="M54" s="80"/>
      <c r="N54" s="161" t="s">
        <v>132</v>
      </c>
      <c r="O54" s="166" t="s">
        <v>291</v>
      </c>
      <c r="P54" s="166" t="s">
        <v>969</v>
      </c>
      <c r="Q54" s="136"/>
      <c r="R54" s="62" t="s">
        <v>292</v>
      </c>
      <c r="S54" s="73" t="s">
        <v>293</v>
      </c>
      <c r="T54" s="75"/>
      <c r="U54" s="112" t="s">
        <v>294</v>
      </c>
      <c r="V54" s="78"/>
      <c r="W54" s="78"/>
      <c r="X54" s="78"/>
      <c r="Y54" s="7"/>
      <c r="Z54" s="2"/>
      <c r="AA54" s="2"/>
      <c r="AB54" s="2"/>
      <c r="AC54" s="2"/>
      <c r="AD54" s="2"/>
      <c r="AE54" s="2">
        <v>1</v>
      </c>
    </row>
    <row r="55" spans="1:31" ht="39.950000000000003" customHeight="1" x14ac:dyDescent="0.2">
      <c r="A55" s="138">
        <v>32</v>
      </c>
      <c r="B55" s="108">
        <v>2020</v>
      </c>
      <c r="C55" s="33">
        <v>44127</v>
      </c>
      <c r="D55" s="9" t="s">
        <v>124</v>
      </c>
      <c r="E55" s="86">
        <v>1</v>
      </c>
      <c r="F55" s="87">
        <v>1</v>
      </c>
      <c r="G55" s="45"/>
      <c r="H55" s="87"/>
      <c r="I55" s="45">
        <v>1</v>
      </c>
      <c r="J55" s="87"/>
      <c r="K55" s="45">
        <v>1</v>
      </c>
      <c r="L55" s="123"/>
      <c r="M55" s="87"/>
      <c r="N55" s="72" t="s">
        <v>283</v>
      </c>
      <c r="O55" s="166" t="s">
        <v>74</v>
      </c>
      <c r="P55" s="166" t="s">
        <v>927</v>
      </c>
      <c r="Q55" s="123"/>
      <c r="R55" s="62" t="s">
        <v>295</v>
      </c>
      <c r="S55" s="73" t="s">
        <v>37</v>
      </c>
      <c r="T55" s="75"/>
      <c r="U55" s="112" t="s">
        <v>296</v>
      </c>
      <c r="V55" s="78"/>
      <c r="W55" s="78"/>
      <c r="X55" s="78"/>
      <c r="Y55" s="7"/>
      <c r="Z55" s="2"/>
      <c r="AA55" s="2"/>
      <c r="AB55" s="2"/>
      <c r="AC55" s="2"/>
      <c r="AD55" s="2"/>
      <c r="AE55" s="2">
        <v>1</v>
      </c>
    </row>
    <row r="56" spans="1:31" ht="39.950000000000003" customHeight="1" x14ac:dyDescent="0.2">
      <c r="A56" s="138">
        <v>33</v>
      </c>
      <c r="B56" s="108">
        <v>2020</v>
      </c>
      <c r="C56" s="33">
        <v>44135</v>
      </c>
      <c r="D56" s="9" t="s">
        <v>124</v>
      </c>
      <c r="E56" s="86">
        <v>3</v>
      </c>
      <c r="F56" s="87"/>
      <c r="G56" s="45">
        <v>3</v>
      </c>
      <c r="H56" s="87"/>
      <c r="I56" s="45">
        <v>3</v>
      </c>
      <c r="J56" s="87">
        <v>3</v>
      </c>
      <c r="K56" s="45"/>
      <c r="L56" s="123"/>
      <c r="M56" s="87"/>
      <c r="N56" s="72"/>
      <c r="O56" s="166" t="s">
        <v>297</v>
      </c>
      <c r="P56" s="166" t="s">
        <v>951</v>
      </c>
      <c r="Q56" s="123"/>
      <c r="R56" s="62" t="s">
        <v>298</v>
      </c>
      <c r="S56" s="73" t="s">
        <v>37</v>
      </c>
      <c r="T56" s="75"/>
      <c r="U56" s="73"/>
      <c r="V56" s="78"/>
      <c r="W56" s="78"/>
      <c r="X56" s="78"/>
      <c r="Y56" s="7"/>
      <c r="Z56" s="2"/>
      <c r="AA56" s="2"/>
      <c r="AB56" s="2"/>
      <c r="AC56" s="2"/>
      <c r="AD56" s="2"/>
      <c r="AE56" s="2">
        <v>3</v>
      </c>
    </row>
    <row r="57" spans="1:31" ht="39.950000000000003" customHeight="1" x14ac:dyDescent="0.2">
      <c r="A57" s="109"/>
      <c r="B57" s="108">
        <v>2020</v>
      </c>
      <c r="C57" s="104">
        <v>44154</v>
      </c>
      <c r="D57" s="102" t="s">
        <v>147</v>
      </c>
      <c r="E57" s="81">
        <v>2</v>
      </c>
      <c r="F57" s="80">
        <v>2</v>
      </c>
      <c r="G57" s="52"/>
      <c r="H57" s="80"/>
      <c r="I57" s="52">
        <v>2</v>
      </c>
      <c r="J57" s="80">
        <v>2</v>
      </c>
      <c r="K57" s="52"/>
      <c r="L57" s="82"/>
      <c r="M57" s="80"/>
      <c r="N57" s="161" t="s">
        <v>283</v>
      </c>
      <c r="O57" s="166" t="s">
        <v>74</v>
      </c>
      <c r="P57" s="166" t="s">
        <v>927</v>
      </c>
      <c r="Q57" s="136"/>
      <c r="R57" s="62" t="s">
        <v>299</v>
      </c>
      <c r="S57" s="73" t="s">
        <v>37</v>
      </c>
      <c r="T57" s="75"/>
      <c r="U57" s="73"/>
      <c r="V57" s="78"/>
      <c r="W57" s="78"/>
      <c r="X57" s="78"/>
      <c r="Y57" s="7"/>
      <c r="Z57" s="2"/>
      <c r="AA57" s="2"/>
      <c r="AB57" s="2"/>
      <c r="AC57" s="2"/>
      <c r="AD57" s="2"/>
      <c r="AE57" s="2">
        <v>2</v>
      </c>
    </row>
    <row r="58" spans="1:31" ht="30" customHeight="1" x14ac:dyDescent="0.2">
      <c r="A58" s="109"/>
      <c r="B58" s="108">
        <v>2020</v>
      </c>
      <c r="C58" s="104">
        <v>44170</v>
      </c>
      <c r="D58" s="102" t="s">
        <v>34</v>
      </c>
      <c r="E58" s="81">
        <v>1</v>
      </c>
      <c r="F58" s="80">
        <v>1</v>
      </c>
      <c r="G58" s="52"/>
      <c r="H58" s="80"/>
      <c r="I58" s="52">
        <v>1</v>
      </c>
      <c r="J58" s="80">
        <v>1</v>
      </c>
      <c r="K58" s="52"/>
      <c r="L58" s="82"/>
      <c r="M58" s="80"/>
      <c r="N58" s="124" t="s">
        <v>300</v>
      </c>
      <c r="O58" s="166" t="s">
        <v>301</v>
      </c>
      <c r="P58" s="166" t="s">
        <v>982</v>
      </c>
      <c r="Q58" s="149"/>
      <c r="R58" s="62" t="s">
        <v>302</v>
      </c>
      <c r="S58" s="73" t="s">
        <v>110</v>
      </c>
      <c r="T58" s="75"/>
      <c r="U58" s="73"/>
      <c r="V58" s="78"/>
      <c r="W58" s="78"/>
      <c r="X58" s="78"/>
      <c r="Y58" s="7"/>
      <c r="Z58" s="2"/>
      <c r="AA58" s="2"/>
      <c r="AB58" s="2"/>
      <c r="AC58" s="2"/>
      <c r="AD58" s="2"/>
      <c r="AE58" s="2">
        <v>1</v>
      </c>
    </row>
    <row r="59" spans="1:31" ht="30" customHeight="1" x14ac:dyDescent="0.2">
      <c r="A59" s="109"/>
      <c r="B59" s="109">
        <v>2021</v>
      </c>
      <c r="C59" s="104">
        <v>44240</v>
      </c>
      <c r="D59" s="102" t="s">
        <v>72</v>
      </c>
      <c r="E59" s="81">
        <v>1</v>
      </c>
      <c r="F59" s="80">
        <v>1</v>
      </c>
      <c r="G59" s="52"/>
      <c r="H59" s="80">
        <v>1</v>
      </c>
      <c r="I59" s="52"/>
      <c r="J59" s="80">
        <v>1</v>
      </c>
      <c r="K59" s="52"/>
      <c r="L59" s="82"/>
      <c r="M59" s="80"/>
      <c r="N59" s="124"/>
      <c r="O59" s="166" t="s">
        <v>303</v>
      </c>
      <c r="P59" s="166" t="s">
        <v>982</v>
      </c>
      <c r="Q59" s="149"/>
      <c r="R59" s="62" t="s">
        <v>304</v>
      </c>
      <c r="S59" s="73" t="s">
        <v>37</v>
      </c>
      <c r="T59" s="75" t="s">
        <v>305</v>
      </c>
      <c r="U59" s="75" t="s">
        <v>306</v>
      </c>
      <c r="V59" s="78" t="s">
        <v>307</v>
      </c>
      <c r="W59" s="78"/>
      <c r="X59" s="78"/>
      <c r="Y59" s="7"/>
      <c r="Z59" s="2"/>
      <c r="AA59" s="2"/>
      <c r="AB59" s="2"/>
      <c r="AC59" s="2"/>
      <c r="AD59" s="2"/>
      <c r="AE59" s="2">
        <v>1</v>
      </c>
    </row>
    <row r="60" spans="1:31" ht="39.950000000000003" customHeight="1" x14ac:dyDescent="0.2">
      <c r="A60" s="138">
        <v>34</v>
      </c>
      <c r="B60" s="109">
        <v>2021</v>
      </c>
      <c r="C60" s="33">
        <v>44288</v>
      </c>
      <c r="D60" s="9" t="s">
        <v>206</v>
      </c>
      <c r="E60" s="86">
        <v>2</v>
      </c>
      <c r="F60" s="87">
        <v>2</v>
      </c>
      <c r="G60" s="45"/>
      <c r="H60" s="87"/>
      <c r="I60" s="45">
        <v>2</v>
      </c>
      <c r="J60" s="87">
        <v>2</v>
      </c>
      <c r="K60" s="45"/>
      <c r="L60" s="123"/>
      <c r="M60" s="87"/>
      <c r="N60" s="72"/>
      <c r="O60" s="249" t="s">
        <v>308</v>
      </c>
      <c r="P60" s="166" t="s">
        <v>308</v>
      </c>
      <c r="Q60" s="123"/>
      <c r="R60" s="126" t="s">
        <v>309</v>
      </c>
      <c r="S60" s="125" t="s">
        <v>310</v>
      </c>
      <c r="T60" s="127" t="s">
        <v>311</v>
      </c>
      <c r="U60" s="128" t="s">
        <v>312</v>
      </c>
      <c r="V60" s="129" t="s">
        <v>313</v>
      </c>
      <c r="W60" s="129"/>
      <c r="X60" s="129"/>
      <c r="Y60" s="130" t="s">
        <v>314</v>
      </c>
      <c r="Z60" s="131"/>
      <c r="AA60" s="131"/>
      <c r="AB60" s="131"/>
      <c r="AC60" s="131"/>
      <c r="AD60" s="131"/>
      <c r="AE60" s="131">
        <v>2</v>
      </c>
    </row>
    <row r="61" spans="1:31" ht="39.950000000000003" customHeight="1" x14ac:dyDescent="0.2">
      <c r="A61" s="109"/>
      <c r="B61" s="109">
        <v>2021</v>
      </c>
      <c r="C61" s="33">
        <v>44299</v>
      </c>
      <c r="D61" s="9" t="s">
        <v>206</v>
      </c>
      <c r="E61" s="86">
        <v>1</v>
      </c>
      <c r="F61" s="87">
        <v>1</v>
      </c>
      <c r="G61" s="45"/>
      <c r="H61" s="87"/>
      <c r="I61" s="45">
        <v>1</v>
      </c>
      <c r="J61" s="87">
        <v>1</v>
      </c>
      <c r="K61" s="45"/>
      <c r="L61" s="123"/>
      <c r="M61" s="87"/>
      <c r="N61" s="72"/>
      <c r="O61" s="249" t="s">
        <v>315</v>
      </c>
      <c r="P61" s="166" t="s">
        <v>964</v>
      </c>
      <c r="Q61" s="123"/>
      <c r="R61" s="126" t="s">
        <v>316</v>
      </c>
      <c r="S61" s="132" t="s">
        <v>317</v>
      </c>
      <c r="T61" s="132" t="s">
        <v>318</v>
      </c>
      <c r="U61" s="127" t="s">
        <v>319</v>
      </c>
      <c r="V61" s="129"/>
      <c r="W61" s="129"/>
      <c r="X61" s="129"/>
      <c r="Y61" s="130"/>
      <c r="Z61" s="131"/>
      <c r="AA61" s="131"/>
      <c r="AB61" s="131"/>
      <c r="AC61" s="131"/>
      <c r="AD61" s="131"/>
      <c r="AE61" s="131">
        <v>1</v>
      </c>
    </row>
    <row r="62" spans="1:31" ht="39.950000000000003" customHeight="1" x14ac:dyDescent="0.2">
      <c r="A62" s="138">
        <v>35</v>
      </c>
      <c r="B62" s="109">
        <v>2021</v>
      </c>
      <c r="C62" s="33">
        <v>44304</v>
      </c>
      <c r="D62" s="9" t="s">
        <v>206</v>
      </c>
      <c r="E62" s="86">
        <v>1</v>
      </c>
      <c r="F62" s="87">
        <v>1</v>
      </c>
      <c r="G62" s="45"/>
      <c r="H62" s="87"/>
      <c r="I62" s="45">
        <v>1</v>
      </c>
      <c r="J62" s="87">
        <v>1</v>
      </c>
      <c r="K62" s="45"/>
      <c r="L62" s="123"/>
      <c r="M62" s="87"/>
      <c r="N62" s="72"/>
      <c r="O62" s="249" t="s">
        <v>320</v>
      </c>
      <c r="P62" s="166" t="s">
        <v>320</v>
      </c>
      <c r="Q62" s="123"/>
      <c r="R62" s="126" t="s">
        <v>321</v>
      </c>
      <c r="S62" s="125" t="s">
        <v>37</v>
      </c>
      <c r="T62" s="127" t="s">
        <v>322</v>
      </c>
      <c r="U62" s="127" t="s">
        <v>323</v>
      </c>
      <c r="V62" s="129" t="s">
        <v>324</v>
      </c>
      <c r="W62" s="129"/>
      <c r="X62" s="129"/>
      <c r="Y62" s="130" t="s">
        <v>325</v>
      </c>
      <c r="Z62" s="131"/>
      <c r="AA62" s="131"/>
      <c r="AB62" s="131">
        <v>1</v>
      </c>
      <c r="AC62" s="131"/>
      <c r="AD62" s="131"/>
      <c r="AE62" s="131"/>
    </row>
    <row r="63" spans="1:31" ht="54.75" x14ac:dyDescent="0.2">
      <c r="A63" s="138">
        <v>36</v>
      </c>
      <c r="B63" s="109">
        <v>2021</v>
      </c>
      <c r="C63" s="33">
        <v>44314</v>
      </c>
      <c r="D63" s="9" t="s">
        <v>206</v>
      </c>
      <c r="E63" s="86">
        <v>2</v>
      </c>
      <c r="F63" s="87">
        <v>1</v>
      </c>
      <c r="G63" s="45">
        <v>1</v>
      </c>
      <c r="H63" s="87"/>
      <c r="I63" s="45">
        <v>2</v>
      </c>
      <c r="J63" s="87">
        <v>2</v>
      </c>
      <c r="K63" s="45">
        <v>2</v>
      </c>
      <c r="L63" s="123"/>
      <c r="M63" s="87"/>
      <c r="N63" s="72"/>
      <c r="O63" s="249" t="s">
        <v>320</v>
      </c>
      <c r="P63" s="166" t="s">
        <v>320</v>
      </c>
      <c r="Q63" s="123"/>
      <c r="R63" s="126" t="s">
        <v>326</v>
      </c>
      <c r="S63" s="125" t="s">
        <v>110</v>
      </c>
      <c r="T63" s="127" t="s">
        <v>327</v>
      </c>
      <c r="U63" s="127"/>
      <c r="V63" s="130" t="s">
        <v>328</v>
      </c>
      <c r="W63" s="130"/>
      <c r="X63" s="130"/>
      <c r="Y63" s="130" t="s">
        <v>329</v>
      </c>
      <c r="Z63" s="131"/>
      <c r="AA63" s="131">
        <v>2</v>
      </c>
      <c r="AB63" s="131"/>
      <c r="AC63" s="131"/>
      <c r="AD63" s="131"/>
      <c r="AE63" s="131"/>
    </row>
    <row r="64" spans="1:31" ht="41.25" x14ac:dyDescent="0.2">
      <c r="A64" s="109"/>
      <c r="B64" s="109">
        <v>2021</v>
      </c>
      <c r="C64" s="104">
        <v>44320</v>
      </c>
      <c r="D64" s="102" t="s">
        <v>225</v>
      </c>
      <c r="E64" s="81">
        <v>1</v>
      </c>
      <c r="F64" s="80"/>
      <c r="G64" s="52">
        <v>1</v>
      </c>
      <c r="H64" s="80"/>
      <c r="I64" s="52"/>
      <c r="J64" s="80"/>
      <c r="K64" s="52"/>
      <c r="L64" s="82"/>
      <c r="M64" s="80"/>
      <c r="N64" s="161"/>
      <c r="O64" s="166" t="s">
        <v>315</v>
      </c>
      <c r="P64" s="166" t="s">
        <v>964</v>
      </c>
      <c r="Q64" s="136"/>
      <c r="R64" s="62" t="s">
        <v>330</v>
      </c>
      <c r="S64" s="73" t="s">
        <v>37</v>
      </c>
      <c r="T64" s="75" t="s">
        <v>331</v>
      </c>
      <c r="U64" s="75" t="s">
        <v>319</v>
      </c>
      <c r="V64" s="78"/>
      <c r="W64" s="78"/>
      <c r="X64" s="78"/>
      <c r="Y64" s="7"/>
      <c r="Z64" s="2"/>
      <c r="AA64" s="2"/>
      <c r="AB64" s="2"/>
      <c r="AC64" s="2"/>
      <c r="AD64" s="2"/>
      <c r="AE64" s="2">
        <v>1</v>
      </c>
    </row>
    <row r="65" spans="1:31" ht="60" customHeight="1" x14ac:dyDescent="0.2">
      <c r="A65" s="138">
        <v>37</v>
      </c>
      <c r="B65" s="109">
        <v>2021</v>
      </c>
      <c r="C65" s="33">
        <v>44430</v>
      </c>
      <c r="D65" s="9" t="s">
        <v>282</v>
      </c>
      <c r="E65" s="86">
        <v>2</v>
      </c>
      <c r="F65" s="87">
        <v>2</v>
      </c>
      <c r="G65" s="45"/>
      <c r="H65" s="87"/>
      <c r="I65" s="45">
        <v>2</v>
      </c>
      <c r="J65" s="87">
        <v>2</v>
      </c>
      <c r="K65" s="45"/>
      <c r="L65" s="123"/>
      <c r="M65" s="87"/>
      <c r="N65" s="72"/>
      <c r="O65" s="249" t="s">
        <v>332</v>
      </c>
      <c r="P65" s="166" t="s">
        <v>982</v>
      </c>
      <c r="Q65" s="123"/>
      <c r="R65" s="126" t="s">
        <v>333</v>
      </c>
      <c r="S65" s="125" t="s">
        <v>334</v>
      </c>
      <c r="T65" s="127" t="s">
        <v>335</v>
      </c>
      <c r="U65" s="127" t="s">
        <v>336</v>
      </c>
      <c r="V65" s="129" t="s">
        <v>337</v>
      </c>
      <c r="W65" s="129"/>
      <c r="X65" s="129"/>
      <c r="Y65" s="133" t="s">
        <v>338</v>
      </c>
      <c r="Z65" s="131"/>
      <c r="AA65" s="131"/>
      <c r="AB65" s="131"/>
      <c r="AC65" s="131"/>
      <c r="AD65" s="131"/>
      <c r="AE65" s="131">
        <v>2</v>
      </c>
    </row>
    <row r="66" spans="1:31" ht="39.950000000000003" customHeight="1" x14ac:dyDescent="0.2">
      <c r="A66" s="109"/>
      <c r="B66" s="109">
        <v>2021</v>
      </c>
      <c r="C66" s="104">
        <v>44465</v>
      </c>
      <c r="D66" s="102" t="s">
        <v>231</v>
      </c>
      <c r="E66" s="81"/>
      <c r="F66" s="80"/>
      <c r="G66" s="52"/>
      <c r="H66" s="80"/>
      <c r="I66" s="52"/>
      <c r="J66" s="80"/>
      <c r="K66" s="52"/>
      <c r="L66" s="82">
        <v>1</v>
      </c>
      <c r="M66" s="80"/>
      <c r="N66" s="161"/>
      <c r="O66" s="166" t="s">
        <v>90</v>
      </c>
      <c r="P66" s="166" t="s">
        <v>982</v>
      </c>
      <c r="Q66" s="136"/>
      <c r="R66" s="62" t="s">
        <v>339</v>
      </c>
      <c r="S66" s="73" t="s">
        <v>340</v>
      </c>
      <c r="T66" s="75" t="s">
        <v>341</v>
      </c>
      <c r="U66" s="73"/>
      <c r="V66" s="78"/>
      <c r="W66" s="78"/>
      <c r="X66" s="78"/>
      <c r="Y66" s="7"/>
      <c r="Z66" s="2"/>
      <c r="AA66" s="2"/>
      <c r="AB66" s="2"/>
      <c r="AC66" s="2"/>
      <c r="AD66" s="2"/>
      <c r="AE66" s="2"/>
    </row>
    <row r="67" spans="1:31" ht="39.950000000000003" customHeight="1" x14ac:dyDescent="0.2">
      <c r="A67" s="109"/>
      <c r="B67" s="109">
        <v>2021</v>
      </c>
      <c r="C67" s="104">
        <v>44478</v>
      </c>
      <c r="D67" s="102" t="s">
        <v>124</v>
      </c>
      <c r="E67" s="81">
        <v>1</v>
      </c>
      <c r="F67" s="80">
        <v>1</v>
      </c>
      <c r="G67" s="52"/>
      <c r="H67" s="80"/>
      <c r="I67" s="52">
        <v>1</v>
      </c>
      <c r="J67" s="80">
        <v>1</v>
      </c>
      <c r="K67" s="52"/>
      <c r="L67" s="82"/>
      <c r="M67" s="80">
        <v>1</v>
      </c>
      <c r="N67" s="161"/>
      <c r="O67" s="166" t="s">
        <v>97</v>
      </c>
      <c r="P67" s="166" t="s">
        <v>953</v>
      </c>
      <c r="Q67" s="136"/>
      <c r="R67" s="62" t="s">
        <v>342</v>
      </c>
      <c r="S67" s="73" t="s">
        <v>99</v>
      </c>
      <c r="T67" s="75" t="s">
        <v>343</v>
      </c>
      <c r="U67" s="73"/>
      <c r="V67" s="78" t="s">
        <v>344</v>
      </c>
      <c r="W67" s="78"/>
      <c r="X67" s="78"/>
      <c r="Y67" s="7"/>
      <c r="Z67" s="2"/>
      <c r="AA67" s="2"/>
      <c r="AB67" s="2"/>
      <c r="AC67" s="2"/>
      <c r="AD67" s="2"/>
      <c r="AE67" s="2">
        <v>1</v>
      </c>
    </row>
    <row r="68" spans="1:31" ht="81" x14ac:dyDescent="0.2">
      <c r="A68" s="138">
        <v>38</v>
      </c>
      <c r="B68" s="109">
        <v>2021</v>
      </c>
      <c r="C68" s="33">
        <v>44500</v>
      </c>
      <c r="D68" s="9" t="s">
        <v>124</v>
      </c>
      <c r="E68" s="86">
        <v>1</v>
      </c>
      <c r="F68" s="87">
        <v>1</v>
      </c>
      <c r="G68" s="45"/>
      <c r="H68" s="87"/>
      <c r="I68" s="45">
        <v>1</v>
      </c>
      <c r="J68" s="87">
        <v>1</v>
      </c>
      <c r="K68" s="45"/>
      <c r="L68" s="123"/>
      <c r="M68" s="87"/>
      <c r="N68" s="72"/>
      <c r="O68" s="249" t="s">
        <v>297</v>
      </c>
      <c r="P68" s="166" t="s">
        <v>951</v>
      </c>
      <c r="Q68" s="123"/>
      <c r="R68" s="126" t="s">
        <v>345</v>
      </c>
      <c r="S68" s="125" t="s">
        <v>37</v>
      </c>
      <c r="T68" s="127"/>
      <c r="U68" s="125"/>
      <c r="V68" s="129" t="s">
        <v>346</v>
      </c>
      <c r="W68" s="129"/>
      <c r="X68" s="129"/>
      <c r="Y68" s="130"/>
      <c r="Z68" s="131"/>
      <c r="AA68" s="131"/>
      <c r="AB68" s="131"/>
      <c r="AC68" s="131"/>
      <c r="AD68" s="131"/>
      <c r="AE68" s="131">
        <v>1</v>
      </c>
    </row>
    <row r="69" spans="1:31" ht="39.950000000000003" customHeight="1" x14ac:dyDescent="0.2">
      <c r="A69" s="138">
        <v>39</v>
      </c>
      <c r="B69" s="109">
        <v>2021</v>
      </c>
      <c r="C69" s="33">
        <v>44506</v>
      </c>
      <c r="D69" s="9" t="s">
        <v>147</v>
      </c>
      <c r="E69" s="86">
        <v>1</v>
      </c>
      <c r="F69" s="87"/>
      <c r="G69" s="45">
        <v>1</v>
      </c>
      <c r="H69" s="87">
        <v>1</v>
      </c>
      <c r="I69" s="45"/>
      <c r="J69" s="87">
        <v>1</v>
      </c>
      <c r="K69" s="45"/>
      <c r="L69" s="123"/>
      <c r="M69" s="87"/>
      <c r="N69" s="155" t="s">
        <v>347</v>
      </c>
      <c r="O69" s="249" t="s">
        <v>348</v>
      </c>
      <c r="P69" s="166" t="s">
        <v>982</v>
      </c>
      <c r="Q69" s="143"/>
      <c r="R69" s="126" t="s">
        <v>349</v>
      </c>
      <c r="S69" s="125" t="s">
        <v>37</v>
      </c>
      <c r="T69" s="127"/>
      <c r="U69" s="128" t="s">
        <v>350</v>
      </c>
      <c r="V69" s="129" t="s">
        <v>351</v>
      </c>
      <c r="W69" s="129"/>
      <c r="X69" s="129"/>
      <c r="Y69" s="130"/>
      <c r="Z69" s="131"/>
      <c r="AA69" s="131"/>
      <c r="AB69" s="131"/>
      <c r="AC69" s="131"/>
      <c r="AD69" s="131"/>
      <c r="AE69" s="131">
        <v>1</v>
      </c>
    </row>
    <row r="70" spans="1:31" ht="39.950000000000003" customHeight="1" x14ac:dyDescent="0.2">
      <c r="A70" s="138">
        <v>40</v>
      </c>
      <c r="B70" s="109">
        <v>2021</v>
      </c>
      <c r="C70" s="33">
        <v>44521</v>
      </c>
      <c r="D70" s="9" t="s">
        <v>147</v>
      </c>
      <c r="E70" s="86">
        <v>1</v>
      </c>
      <c r="F70" s="87">
        <v>1</v>
      </c>
      <c r="G70" s="45"/>
      <c r="H70" s="87"/>
      <c r="I70" s="45">
        <v>1</v>
      </c>
      <c r="J70" s="87">
        <v>1</v>
      </c>
      <c r="K70" s="45"/>
      <c r="L70" s="123"/>
      <c r="M70" s="87"/>
      <c r="N70" s="72" t="s">
        <v>54</v>
      </c>
      <c r="O70" s="249" t="s">
        <v>352</v>
      </c>
      <c r="P70" s="166" t="s">
        <v>961</v>
      </c>
      <c r="Q70" s="123"/>
      <c r="R70" s="126" t="s">
        <v>353</v>
      </c>
      <c r="S70" s="125" t="s">
        <v>110</v>
      </c>
      <c r="T70" s="127"/>
      <c r="U70" s="128" t="s">
        <v>354</v>
      </c>
      <c r="V70" s="129"/>
      <c r="W70" s="129"/>
      <c r="X70" s="129"/>
      <c r="Y70" s="130"/>
      <c r="Z70" s="131"/>
      <c r="AA70" s="131"/>
      <c r="AB70" s="131"/>
      <c r="AC70" s="131"/>
      <c r="AD70" s="131"/>
      <c r="AE70" s="131">
        <v>1</v>
      </c>
    </row>
    <row r="71" spans="1:31" ht="39.950000000000003" customHeight="1" x14ac:dyDescent="0.2">
      <c r="A71" s="109"/>
      <c r="B71" s="109">
        <v>2021</v>
      </c>
      <c r="C71" s="104">
        <v>44551</v>
      </c>
      <c r="D71" s="102" t="s">
        <v>34</v>
      </c>
      <c r="E71" s="81">
        <v>1</v>
      </c>
      <c r="F71" s="80"/>
      <c r="G71" s="52">
        <v>1</v>
      </c>
      <c r="H71" s="80">
        <v>1</v>
      </c>
      <c r="I71" s="52"/>
      <c r="J71" s="80">
        <v>1</v>
      </c>
      <c r="K71" s="52">
        <v>1</v>
      </c>
      <c r="L71" s="136"/>
      <c r="M71" s="80"/>
      <c r="N71" s="161"/>
      <c r="O71" s="166" t="s">
        <v>355</v>
      </c>
      <c r="P71" s="109" t="s">
        <v>355</v>
      </c>
      <c r="Q71" s="136"/>
      <c r="R71" s="62" t="s">
        <v>356</v>
      </c>
      <c r="S71" s="73" t="s">
        <v>110</v>
      </c>
      <c r="T71" s="75" t="s">
        <v>357</v>
      </c>
      <c r="U71" s="137"/>
      <c r="V71" s="78"/>
      <c r="W71" s="78"/>
      <c r="X71" s="78"/>
      <c r="Y71" s="7"/>
      <c r="Z71" s="2"/>
      <c r="AA71" s="2"/>
      <c r="AB71" s="2"/>
      <c r="AC71" s="2"/>
      <c r="AD71" s="2"/>
      <c r="AE71" s="2">
        <v>1</v>
      </c>
    </row>
    <row r="72" spans="1:31" ht="39.950000000000003" customHeight="1" x14ac:dyDescent="0.2">
      <c r="A72" s="138">
        <v>41</v>
      </c>
      <c r="B72" s="109">
        <v>2021</v>
      </c>
      <c r="C72" s="33">
        <v>44555</v>
      </c>
      <c r="D72" s="9" t="s">
        <v>34</v>
      </c>
      <c r="E72" s="86">
        <v>1</v>
      </c>
      <c r="F72" s="87">
        <v>1</v>
      </c>
      <c r="G72" s="45"/>
      <c r="H72" s="87"/>
      <c r="I72" s="45">
        <v>1</v>
      </c>
      <c r="J72" s="87">
        <v>1</v>
      </c>
      <c r="K72" s="45"/>
      <c r="L72" s="123"/>
      <c r="M72" s="87"/>
      <c r="N72" s="72" t="s">
        <v>358</v>
      </c>
      <c r="O72" s="249" t="s">
        <v>359</v>
      </c>
      <c r="P72" s="166" t="s">
        <v>359</v>
      </c>
      <c r="Q72" s="123"/>
      <c r="R72" s="126" t="s">
        <v>360</v>
      </c>
      <c r="S72" s="125" t="s">
        <v>37</v>
      </c>
      <c r="T72" s="127" t="s">
        <v>361</v>
      </c>
      <c r="U72" s="125"/>
      <c r="V72" s="129" t="s">
        <v>362</v>
      </c>
      <c r="W72" s="129"/>
      <c r="X72" s="129"/>
      <c r="Y72" s="130"/>
      <c r="Z72" s="131"/>
      <c r="AA72" s="131">
        <v>1</v>
      </c>
      <c r="AB72" s="131"/>
      <c r="AC72" s="131"/>
      <c r="AD72" s="131"/>
      <c r="AE72" s="131"/>
    </row>
    <row r="73" spans="1:31" ht="39.950000000000003" customHeight="1" x14ac:dyDescent="0.2">
      <c r="A73" s="138">
        <v>42</v>
      </c>
      <c r="B73" s="109">
        <v>2021</v>
      </c>
      <c r="C73" s="33">
        <v>44560</v>
      </c>
      <c r="D73" s="9" t="s">
        <v>34</v>
      </c>
      <c r="E73" s="86">
        <v>1</v>
      </c>
      <c r="F73" s="87">
        <v>1</v>
      </c>
      <c r="G73" s="45"/>
      <c r="H73" s="87"/>
      <c r="I73" s="45">
        <v>1</v>
      </c>
      <c r="J73" s="87">
        <v>1</v>
      </c>
      <c r="K73" s="45"/>
      <c r="L73" s="123"/>
      <c r="M73" s="87"/>
      <c r="N73" s="72" t="s">
        <v>363</v>
      </c>
      <c r="O73" s="249" t="s">
        <v>97</v>
      </c>
      <c r="P73" s="166" t="s">
        <v>953</v>
      </c>
      <c r="Q73" s="123"/>
      <c r="R73" s="126" t="s">
        <v>364</v>
      </c>
      <c r="S73" s="125" t="s">
        <v>365</v>
      </c>
      <c r="T73" s="127" t="s">
        <v>366</v>
      </c>
      <c r="U73" s="125"/>
      <c r="V73" s="129" t="s">
        <v>367</v>
      </c>
      <c r="W73" s="129"/>
      <c r="X73" s="129"/>
      <c r="Y73" s="130"/>
      <c r="Z73" s="131"/>
      <c r="AA73" s="131"/>
      <c r="AB73" s="131"/>
      <c r="AC73" s="131"/>
      <c r="AD73" s="131"/>
      <c r="AE73" s="131">
        <v>1</v>
      </c>
    </row>
    <row r="74" spans="1:31" ht="39.950000000000003" customHeight="1" x14ac:dyDescent="0.2">
      <c r="A74" s="138">
        <v>43</v>
      </c>
      <c r="B74" s="109">
        <v>2022</v>
      </c>
      <c r="C74" s="33">
        <v>44562</v>
      </c>
      <c r="D74" s="9" t="s">
        <v>45</v>
      </c>
      <c r="E74" s="86">
        <v>1</v>
      </c>
      <c r="F74" s="87">
        <v>1</v>
      </c>
      <c r="G74" s="45"/>
      <c r="H74" s="87"/>
      <c r="I74" s="45">
        <v>1</v>
      </c>
      <c r="J74" s="87">
        <v>1</v>
      </c>
      <c r="K74" s="45"/>
      <c r="L74" s="123"/>
      <c r="M74" s="87"/>
      <c r="N74" s="72" t="s">
        <v>368</v>
      </c>
      <c r="O74" s="249" t="s">
        <v>369</v>
      </c>
      <c r="P74" s="166" t="s">
        <v>86</v>
      </c>
      <c r="Q74" s="123"/>
      <c r="R74" s="126" t="s">
        <v>370</v>
      </c>
      <c r="S74" s="125" t="s">
        <v>37</v>
      </c>
      <c r="T74" s="139"/>
      <c r="U74" s="125"/>
      <c r="V74" s="129"/>
      <c r="W74" s="129"/>
      <c r="X74" s="129"/>
      <c r="Y74" s="130"/>
      <c r="Z74" s="131"/>
      <c r="AA74" s="131"/>
      <c r="AB74" s="131"/>
      <c r="AC74" s="131"/>
      <c r="AD74" s="131"/>
      <c r="AE74" s="131">
        <v>1</v>
      </c>
    </row>
    <row r="75" spans="1:31" ht="39.950000000000003" customHeight="1" x14ac:dyDescent="0.2">
      <c r="A75" s="109"/>
      <c r="B75" s="109">
        <v>2022</v>
      </c>
      <c r="C75" s="104">
        <v>44564</v>
      </c>
      <c r="D75" s="102" t="s">
        <v>45</v>
      </c>
      <c r="E75" s="81">
        <v>1</v>
      </c>
      <c r="F75" s="80">
        <v>1</v>
      </c>
      <c r="G75" s="52"/>
      <c r="H75" s="80"/>
      <c r="I75" s="52">
        <v>1</v>
      </c>
      <c r="J75" s="80">
        <v>1</v>
      </c>
      <c r="K75" s="52"/>
      <c r="L75" s="82"/>
      <c r="M75" s="80"/>
      <c r="N75" s="161" t="s">
        <v>371</v>
      </c>
      <c r="O75" s="166" t="s">
        <v>372</v>
      </c>
      <c r="P75" s="166" t="s">
        <v>964</v>
      </c>
      <c r="Q75" s="136"/>
      <c r="R75" s="62" t="s">
        <v>373</v>
      </c>
      <c r="S75" s="125" t="s">
        <v>37</v>
      </c>
      <c r="T75" s="75"/>
      <c r="U75" s="73"/>
      <c r="V75" s="78"/>
      <c r="W75" s="78"/>
      <c r="X75" s="78"/>
      <c r="Y75" s="7"/>
      <c r="Z75" s="2"/>
      <c r="AA75" s="2"/>
      <c r="AB75" s="2"/>
      <c r="AC75" s="2"/>
      <c r="AD75" s="2"/>
      <c r="AE75" s="2">
        <v>1</v>
      </c>
    </row>
    <row r="76" spans="1:31" ht="39.950000000000003" customHeight="1" x14ac:dyDescent="0.2">
      <c r="A76" s="109"/>
      <c r="B76" s="109">
        <v>2022</v>
      </c>
      <c r="C76" s="104">
        <v>44564</v>
      </c>
      <c r="D76" s="102" t="s">
        <v>45</v>
      </c>
      <c r="E76" s="81">
        <v>1</v>
      </c>
      <c r="F76" s="80">
        <v>1</v>
      </c>
      <c r="G76" s="52"/>
      <c r="H76" s="80"/>
      <c r="I76" s="52">
        <v>1</v>
      </c>
      <c r="J76" s="80">
        <v>1</v>
      </c>
      <c r="K76" s="52"/>
      <c r="L76" s="82"/>
      <c r="M76" s="80"/>
      <c r="N76" s="161" t="s">
        <v>374</v>
      </c>
      <c r="O76" s="166" t="s">
        <v>375</v>
      </c>
      <c r="P76" s="166" t="s">
        <v>964</v>
      </c>
      <c r="Q76" s="136"/>
      <c r="R76" s="62" t="s">
        <v>376</v>
      </c>
      <c r="S76" s="125" t="s">
        <v>37</v>
      </c>
      <c r="T76" s="75"/>
      <c r="U76" s="73"/>
      <c r="V76" s="78"/>
      <c r="W76" s="78"/>
      <c r="X76" s="78"/>
      <c r="Y76" s="7"/>
      <c r="Z76" s="2"/>
      <c r="AA76" s="2"/>
      <c r="AB76" s="2"/>
      <c r="AC76" s="2"/>
      <c r="AD76" s="2"/>
      <c r="AE76" s="2">
        <v>1</v>
      </c>
    </row>
    <row r="77" spans="1:31" ht="39.950000000000003" customHeight="1" x14ac:dyDescent="0.2">
      <c r="A77" s="138">
        <v>44</v>
      </c>
      <c r="B77" s="109">
        <v>2022</v>
      </c>
      <c r="C77" s="33">
        <v>44566</v>
      </c>
      <c r="D77" s="9" t="s">
        <v>45</v>
      </c>
      <c r="E77" s="86">
        <v>1</v>
      </c>
      <c r="F77" s="87"/>
      <c r="G77" s="45">
        <v>1</v>
      </c>
      <c r="H77" s="87"/>
      <c r="I77" s="45">
        <v>1</v>
      </c>
      <c r="J77" s="87">
        <v>1</v>
      </c>
      <c r="K77" s="45"/>
      <c r="L77" s="123"/>
      <c r="M77" s="87"/>
      <c r="N77" s="155" t="s">
        <v>377</v>
      </c>
      <c r="O77" s="249" t="s">
        <v>378</v>
      </c>
      <c r="P77" s="166" t="s">
        <v>839</v>
      </c>
      <c r="Q77" s="123" t="s">
        <v>379</v>
      </c>
      <c r="R77" s="126" t="s">
        <v>380</v>
      </c>
      <c r="S77" s="125" t="s">
        <v>37</v>
      </c>
      <c r="T77" s="127"/>
      <c r="U77" s="125"/>
      <c r="V77" s="129" t="s">
        <v>381</v>
      </c>
      <c r="W77" s="129"/>
      <c r="X77" s="129"/>
      <c r="Y77" s="130"/>
      <c r="Z77" s="131"/>
      <c r="AA77" s="131"/>
      <c r="AB77" s="131"/>
      <c r="AC77" s="131"/>
      <c r="AD77" s="131"/>
      <c r="AE77" s="131">
        <v>1</v>
      </c>
    </row>
    <row r="78" spans="1:31" ht="39.950000000000003" customHeight="1" x14ac:dyDescent="0.2">
      <c r="A78" s="109"/>
      <c r="B78" s="109">
        <v>2022</v>
      </c>
      <c r="C78" s="104">
        <v>44569</v>
      </c>
      <c r="D78" s="102" t="s">
        <v>45</v>
      </c>
      <c r="E78" s="81">
        <v>1</v>
      </c>
      <c r="F78" s="80">
        <v>1</v>
      </c>
      <c r="G78" s="52"/>
      <c r="H78" s="80"/>
      <c r="I78" s="52">
        <v>1</v>
      </c>
      <c r="J78" s="80">
        <v>1</v>
      </c>
      <c r="K78" s="52"/>
      <c r="L78" s="82"/>
      <c r="M78" s="80"/>
      <c r="N78" s="154" t="s">
        <v>382</v>
      </c>
      <c r="O78" s="166" t="s">
        <v>383</v>
      </c>
      <c r="P78" s="166" t="s">
        <v>982</v>
      </c>
      <c r="Q78" s="150" t="s">
        <v>384</v>
      </c>
      <c r="R78" s="62" t="s">
        <v>385</v>
      </c>
      <c r="S78" s="125" t="s">
        <v>37</v>
      </c>
      <c r="T78" s="75"/>
      <c r="U78" s="73"/>
      <c r="V78" s="78"/>
      <c r="W78" s="78"/>
      <c r="X78" s="78"/>
      <c r="Y78" s="7"/>
      <c r="Z78" s="2"/>
      <c r="AA78" s="2"/>
      <c r="AB78" s="2"/>
      <c r="AC78" s="2"/>
      <c r="AD78" s="2"/>
      <c r="AE78" s="2">
        <v>1</v>
      </c>
    </row>
    <row r="79" spans="1:31" ht="39.950000000000003" customHeight="1" x14ac:dyDescent="0.2">
      <c r="A79" s="138">
        <v>45</v>
      </c>
      <c r="B79" s="109">
        <v>2022</v>
      </c>
      <c r="C79" s="33">
        <v>44569</v>
      </c>
      <c r="D79" s="9" t="s">
        <v>45</v>
      </c>
      <c r="E79" s="86">
        <v>1</v>
      </c>
      <c r="F79" s="87">
        <v>1</v>
      </c>
      <c r="G79" s="45"/>
      <c r="H79" s="87"/>
      <c r="I79" s="45">
        <v>1</v>
      </c>
      <c r="J79" s="87">
        <v>1</v>
      </c>
      <c r="K79" s="45">
        <v>1</v>
      </c>
      <c r="L79" s="123"/>
      <c r="M79" s="87">
        <v>2</v>
      </c>
      <c r="N79" s="155" t="s">
        <v>386</v>
      </c>
      <c r="O79" s="249" t="s">
        <v>387</v>
      </c>
      <c r="P79" s="166" t="s">
        <v>982</v>
      </c>
      <c r="Q79" s="152" t="s">
        <v>388</v>
      </c>
      <c r="R79" s="126" t="s">
        <v>389</v>
      </c>
      <c r="S79" s="125" t="s">
        <v>37</v>
      </c>
      <c r="T79" s="127"/>
      <c r="U79" s="125"/>
      <c r="V79" s="129"/>
      <c r="W79" s="129"/>
      <c r="X79" s="129"/>
      <c r="Y79" s="130"/>
      <c r="Z79" s="131"/>
      <c r="AA79" s="131"/>
      <c r="AB79" s="131"/>
      <c r="AC79" s="131"/>
      <c r="AD79" s="131"/>
      <c r="AE79" s="131">
        <v>1</v>
      </c>
    </row>
    <row r="80" spans="1:31" ht="39.950000000000003" customHeight="1" x14ac:dyDescent="0.2">
      <c r="A80" s="138">
        <v>46</v>
      </c>
      <c r="B80" s="109">
        <v>2022</v>
      </c>
      <c r="C80" s="33">
        <v>44570</v>
      </c>
      <c r="D80" s="9" t="s">
        <v>45</v>
      </c>
      <c r="E80" s="86">
        <v>1</v>
      </c>
      <c r="F80" s="87">
        <v>1</v>
      </c>
      <c r="G80" s="45"/>
      <c r="H80" s="87">
        <v>1</v>
      </c>
      <c r="I80" s="45"/>
      <c r="J80" s="87">
        <v>1</v>
      </c>
      <c r="K80" s="45"/>
      <c r="L80" s="123"/>
      <c r="M80" s="87"/>
      <c r="N80" s="155" t="s">
        <v>390</v>
      </c>
      <c r="O80" s="249" t="s">
        <v>391</v>
      </c>
      <c r="P80" s="166" t="s">
        <v>971</v>
      </c>
      <c r="Q80" s="152" t="s">
        <v>392</v>
      </c>
      <c r="R80" s="126" t="s">
        <v>393</v>
      </c>
      <c r="S80" s="125" t="s">
        <v>37</v>
      </c>
      <c r="T80" s="127" t="s">
        <v>394</v>
      </c>
      <c r="U80" s="125"/>
      <c r="V80" s="129"/>
      <c r="W80" s="129"/>
      <c r="X80" s="129"/>
      <c r="Y80" s="129" t="s">
        <v>395</v>
      </c>
      <c r="Z80" s="131"/>
      <c r="AA80" s="131">
        <v>2</v>
      </c>
      <c r="AB80" s="131"/>
      <c r="AC80" s="131"/>
      <c r="AD80" s="131"/>
      <c r="AE80" s="131"/>
    </row>
    <row r="81" spans="1:31" ht="39.950000000000003" customHeight="1" x14ac:dyDescent="0.2">
      <c r="A81" s="138">
        <v>47</v>
      </c>
      <c r="B81" s="109">
        <v>2022</v>
      </c>
      <c r="C81" s="33">
        <v>44582</v>
      </c>
      <c r="D81" s="9" t="s">
        <v>45</v>
      </c>
      <c r="E81" s="86">
        <v>1</v>
      </c>
      <c r="F81" s="87">
        <v>1</v>
      </c>
      <c r="G81" s="45"/>
      <c r="H81" s="87"/>
      <c r="I81" s="45">
        <v>1</v>
      </c>
      <c r="J81" s="87">
        <v>1</v>
      </c>
      <c r="K81" s="45"/>
      <c r="L81" s="123"/>
      <c r="M81" s="87"/>
      <c r="N81" s="155" t="s">
        <v>396</v>
      </c>
      <c r="O81" s="249" t="s">
        <v>178</v>
      </c>
      <c r="P81" s="166" t="s">
        <v>983</v>
      </c>
      <c r="Q81" s="152" t="s">
        <v>397</v>
      </c>
      <c r="R81" s="172" t="s">
        <v>398</v>
      </c>
      <c r="S81" s="125" t="s">
        <v>37</v>
      </c>
      <c r="T81" s="127"/>
      <c r="U81" s="125"/>
      <c r="V81" s="129" t="s">
        <v>399</v>
      </c>
      <c r="W81" s="129"/>
      <c r="X81" s="129"/>
      <c r="Y81" s="130"/>
      <c r="Z81" s="131"/>
      <c r="AA81" s="131"/>
      <c r="AB81" s="131"/>
      <c r="AC81" s="131"/>
      <c r="AD81" s="131"/>
      <c r="AE81" s="131">
        <v>1</v>
      </c>
    </row>
    <row r="82" spans="1:31" ht="39.950000000000003" customHeight="1" x14ac:dyDescent="0.2">
      <c r="A82" s="109"/>
      <c r="B82" s="109">
        <v>2022</v>
      </c>
      <c r="C82" s="104">
        <v>44583</v>
      </c>
      <c r="D82" s="102" t="s">
        <v>45</v>
      </c>
      <c r="E82" s="81">
        <v>1</v>
      </c>
      <c r="F82" s="80">
        <v>1</v>
      </c>
      <c r="G82" s="52"/>
      <c r="H82" s="80"/>
      <c r="I82" s="52">
        <v>1</v>
      </c>
      <c r="J82" s="80"/>
      <c r="K82" s="52"/>
      <c r="L82" s="82"/>
      <c r="M82" s="80"/>
      <c r="N82" s="154" t="s">
        <v>400</v>
      </c>
      <c r="O82" s="166" t="s">
        <v>387</v>
      </c>
      <c r="P82" s="166" t="s">
        <v>982</v>
      </c>
      <c r="Q82" s="150" t="s">
        <v>401</v>
      </c>
      <c r="R82" s="10" t="s">
        <v>402</v>
      </c>
      <c r="S82" s="125" t="s">
        <v>37</v>
      </c>
      <c r="T82" s="75" t="s">
        <v>403</v>
      </c>
      <c r="U82" s="73"/>
      <c r="V82" s="78" t="s">
        <v>404</v>
      </c>
      <c r="W82" s="78"/>
      <c r="X82" s="78"/>
      <c r="Y82" s="7" t="s">
        <v>405</v>
      </c>
      <c r="Z82" s="2"/>
      <c r="AA82" s="2"/>
      <c r="AB82" s="2">
        <v>1</v>
      </c>
      <c r="AC82" s="2"/>
      <c r="AD82" s="2"/>
      <c r="AE82" s="2"/>
    </row>
    <row r="83" spans="1:31" ht="39.950000000000003" customHeight="1" x14ac:dyDescent="0.2">
      <c r="A83" s="138">
        <v>48</v>
      </c>
      <c r="B83" s="109">
        <v>2022</v>
      </c>
      <c r="C83" s="33">
        <v>44583</v>
      </c>
      <c r="D83" s="9" t="s">
        <v>45</v>
      </c>
      <c r="E83" s="86">
        <v>2</v>
      </c>
      <c r="F83" s="87">
        <v>1</v>
      </c>
      <c r="G83" s="45">
        <v>1</v>
      </c>
      <c r="H83" s="87">
        <v>2</v>
      </c>
      <c r="I83" s="45"/>
      <c r="J83" s="87">
        <v>2</v>
      </c>
      <c r="K83" s="45"/>
      <c r="L83" s="123"/>
      <c r="M83" s="87"/>
      <c r="N83" s="155" t="s">
        <v>406</v>
      </c>
      <c r="O83" s="249" t="s">
        <v>407</v>
      </c>
      <c r="P83" s="166" t="s">
        <v>965</v>
      </c>
      <c r="Q83" s="143" t="s">
        <v>408</v>
      </c>
      <c r="R83" s="126" t="s">
        <v>409</v>
      </c>
      <c r="S83" s="125" t="s">
        <v>37</v>
      </c>
      <c r="T83" s="127"/>
      <c r="U83" s="125"/>
      <c r="V83" s="129" t="s">
        <v>410</v>
      </c>
      <c r="W83" s="129"/>
      <c r="X83" s="129"/>
      <c r="Y83" s="130"/>
      <c r="Z83" s="131"/>
      <c r="AA83" s="131"/>
      <c r="AB83" s="131"/>
      <c r="AC83" s="131"/>
      <c r="AD83" s="131"/>
      <c r="AE83" s="131">
        <v>2</v>
      </c>
    </row>
    <row r="84" spans="1:31" ht="39.950000000000003" customHeight="1" x14ac:dyDescent="0.2">
      <c r="A84" s="138">
        <v>49</v>
      </c>
      <c r="B84" s="109">
        <v>2022</v>
      </c>
      <c r="C84" s="33">
        <v>44584</v>
      </c>
      <c r="D84" s="9" t="s">
        <v>45</v>
      </c>
      <c r="E84" s="86">
        <v>2</v>
      </c>
      <c r="F84" s="87">
        <v>1</v>
      </c>
      <c r="G84" s="45">
        <v>1</v>
      </c>
      <c r="H84" s="87">
        <v>2</v>
      </c>
      <c r="I84" s="45"/>
      <c r="J84" s="87">
        <v>2</v>
      </c>
      <c r="K84" s="45"/>
      <c r="L84" s="123"/>
      <c r="M84" s="87"/>
      <c r="N84" s="155" t="s">
        <v>411</v>
      </c>
      <c r="O84" s="249" t="s">
        <v>412</v>
      </c>
      <c r="P84" s="166" t="s">
        <v>965</v>
      </c>
      <c r="Q84" s="143" t="s">
        <v>413</v>
      </c>
      <c r="R84" s="126" t="s">
        <v>414</v>
      </c>
      <c r="S84" s="125" t="s">
        <v>37</v>
      </c>
      <c r="T84" s="127"/>
      <c r="U84" s="125"/>
      <c r="V84" s="129" t="s">
        <v>415</v>
      </c>
      <c r="W84" s="129"/>
      <c r="X84" s="129"/>
      <c r="Y84" s="130"/>
      <c r="Z84" s="131"/>
      <c r="AA84" s="131"/>
      <c r="AB84" s="131"/>
      <c r="AC84" s="131"/>
      <c r="AD84" s="131"/>
      <c r="AE84" s="131">
        <v>2</v>
      </c>
    </row>
    <row r="85" spans="1:31" ht="39.950000000000003" customHeight="1" x14ac:dyDescent="0.2">
      <c r="A85" s="109"/>
      <c r="B85" s="109">
        <v>2022</v>
      </c>
      <c r="C85" s="104">
        <v>44584</v>
      </c>
      <c r="D85" s="102" t="s">
        <v>45</v>
      </c>
      <c r="E85" s="81">
        <v>1</v>
      </c>
      <c r="F85" s="80"/>
      <c r="G85" s="52"/>
      <c r="H85" s="80"/>
      <c r="I85" s="52"/>
      <c r="J85" s="80"/>
      <c r="K85" s="52"/>
      <c r="L85" s="82"/>
      <c r="M85" s="80"/>
      <c r="N85" s="154"/>
      <c r="O85" s="166" t="s">
        <v>416</v>
      </c>
      <c r="P85" s="166" t="s">
        <v>982</v>
      </c>
      <c r="Q85" s="150"/>
      <c r="R85" s="62" t="s">
        <v>417</v>
      </c>
      <c r="S85" s="125" t="s">
        <v>37</v>
      </c>
      <c r="T85" s="75"/>
      <c r="U85" s="73"/>
      <c r="V85" s="78"/>
      <c r="W85" s="78"/>
      <c r="X85" s="78"/>
      <c r="Y85" s="7"/>
      <c r="Z85" s="2"/>
      <c r="AA85" s="2"/>
      <c r="AB85" s="2"/>
      <c r="AC85" s="2"/>
      <c r="AD85" s="2"/>
      <c r="AE85" s="2">
        <v>1</v>
      </c>
    </row>
    <row r="86" spans="1:31" ht="39.950000000000003" customHeight="1" x14ac:dyDescent="0.2">
      <c r="A86" s="138">
        <v>50</v>
      </c>
      <c r="B86" s="109">
        <v>2022</v>
      </c>
      <c r="C86" s="33">
        <v>44596</v>
      </c>
      <c r="D86" s="9" t="s">
        <v>72</v>
      </c>
      <c r="E86" s="86">
        <v>1</v>
      </c>
      <c r="F86" s="87"/>
      <c r="G86" s="45"/>
      <c r="H86" s="87"/>
      <c r="I86" s="45">
        <v>1</v>
      </c>
      <c r="J86" s="87">
        <v>1</v>
      </c>
      <c r="K86" s="45"/>
      <c r="L86" s="123"/>
      <c r="M86" s="87"/>
      <c r="N86" s="155" t="s">
        <v>418</v>
      </c>
      <c r="O86" s="249" t="s">
        <v>419</v>
      </c>
      <c r="P86" s="166" t="s">
        <v>982</v>
      </c>
      <c r="Q86" s="143" t="s">
        <v>420</v>
      </c>
      <c r="R86" s="126" t="s">
        <v>421</v>
      </c>
      <c r="S86" s="125" t="s">
        <v>422</v>
      </c>
      <c r="T86" s="127"/>
      <c r="U86" s="125"/>
      <c r="V86" s="129" t="s">
        <v>423</v>
      </c>
      <c r="W86" s="129" t="s">
        <v>424</v>
      </c>
      <c r="X86" s="129" t="s">
        <v>41</v>
      </c>
      <c r="Y86" s="130" t="s">
        <v>425</v>
      </c>
      <c r="Z86" s="131"/>
      <c r="AA86" s="131">
        <v>1</v>
      </c>
      <c r="AB86" s="131"/>
      <c r="AC86" s="131"/>
      <c r="AD86" s="131"/>
      <c r="AE86" s="131"/>
    </row>
    <row r="87" spans="1:31" ht="39.950000000000003" customHeight="1" x14ac:dyDescent="0.2">
      <c r="A87" s="109"/>
      <c r="B87" s="109">
        <v>2022</v>
      </c>
      <c r="C87" s="104">
        <v>44604</v>
      </c>
      <c r="D87" s="102" t="s">
        <v>72</v>
      </c>
      <c r="E87" s="81">
        <v>1</v>
      </c>
      <c r="F87" s="80">
        <v>1</v>
      </c>
      <c r="G87" s="52"/>
      <c r="H87" s="80">
        <v>1</v>
      </c>
      <c r="I87" s="52"/>
      <c r="J87" s="80">
        <v>1</v>
      </c>
      <c r="K87" s="52"/>
      <c r="L87" s="136"/>
      <c r="M87" s="80"/>
      <c r="N87" s="154" t="s">
        <v>426</v>
      </c>
      <c r="O87" s="166" t="s">
        <v>427</v>
      </c>
      <c r="P87" s="166" t="s">
        <v>982</v>
      </c>
      <c r="Q87" s="150" t="s">
        <v>428</v>
      </c>
      <c r="R87" s="62" t="s">
        <v>429</v>
      </c>
      <c r="S87" s="125" t="s">
        <v>37</v>
      </c>
      <c r="T87" s="75"/>
      <c r="U87" s="73"/>
      <c r="V87" s="78" t="s">
        <v>430</v>
      </c>
      <c r="W87" s="78"/>
      <c r="X87" s="78"/>
      <c r="Y87" s="7" t="s">
        <v>431</v>
      </c>
      <c r="Z87" s="2"/>
      <c r="AA87" s="2"/>
      <c r="AB87" s="2">
        <v>1</v>
      </c>
      <c r="AC87" s="2"/>
      <c r="AD87" s="2"/>
      <c r="AE87" s="2"/>
    </row>
    <row r="88" spans="1:31" ht="39.950000000000003" customHeight="1" x14ac:dyDescent="0.2">
      <c r="A88" s="109"/>
      <c r="B88" s="109">
        <v>2022</v>
      </c>
      <c r="C88" s="104">
        <v>44604</v>
      </c>
      <c r="D88" s="102" t="s">
        <v>72</v>
      </c>
      <c r="E88" s="81">
        <v>2</v>
      </c>
      <c r="F88" s="80">
        <v>2</v>
      </c>
      <c r="G88" s="52"/>
      <c r="H88" s="80"/>
      <c r="I88" s="52">
        <v>2</v>
      </c>
      <c r="J88" s="80">
        <v>2</v>
      </c>
      <c r="K88" s="52"/>
      <c r="L88" s="136"/>
      <c r="M88" s="80"/>
      <c r="N88" s="154" t="s">
        <v>426</v>
      </c>
      <c r="O88" s="166" t="s">
        <v>427</v>
      </c>
      <c r="P88" s="166" t="s">
        <v>982</v>
      </c>
      <c r="Q88" s="150" t="s">
        <v>428</v>
      </c>
      <c r="R88" s="62" t="s">
        <v>432</v>
      </c>
      <c r="S88" s="125" t="s">
        <v>37</v>
      </c>
      <c r="T88" s="75"/>
      <c r="U88" s="73"/>
      <c r="V88" s="78" t="s">
        <v>433</v>
      </c>
      <c r="W88" s="78"/>
      <c r="X88" s="78"/>
      <c r="Y88" s="7"/>
      <c r="Z88" s="2">
        <v>2</v>
      </c>
      <c r="AA88" s="2"/>
      <c r="AB88" s="2"/>
      <c r="AC88" s="2"/>
      <c r="AD88" s="2"/>
      <c r="AE88" s="2"/>
    </row>
    <row r="89" spans="1:31" ht="39.950000000000003" customHeight="1" x14ac:dyDescent="0.2">
      <c r="A89" s="138">
        <v>51</v>
      </c>
      <c r="B89" s="109">
        <v>2022</v>
      </c>
      <c r="C89" s="33">
        <v>44614</v>
      </c>
      <c r="D89" s="9" t="s">
        <v>72</v>
      </c>
      <c r="E89" s="86">
        <v>1</v>
      </c>
      <c r="F89" s="87">
        <v>1</v>
      </c>
      <c r="G89" s="45"/>
      <c r="H89" s="87"/>
      <c r="I89" s="45">
        <v>1</v>
      </c>
      <c r="J89" s="87">
        <v>0</v>
      </c>
      <c r="K89" s="45">
        <v>1</v>
      </c>
      <c r="L89" s="123"/>
      <c r="M89" s="87"/>
      <c r="N89" s="155" t="s">
        <v>434</v>
      </c>
      <c r="O89" s="249" t="s">
        <v>416</v>
      </c>
      <c r="P89" s="166" t="s">
        <v>982</v>
      </c>
      <c r="Q89" s="143" t="s">
        <v>397</v>
      </c>
      <c r="R89" s="126" t="s">
        <v>435</v>
      </c>
      <c r="S89" s="125" t="s">
        <v>37</v>
      </c>
      <c r="T89" s="127"/>
      <c r="U89" s="125"/>
      <c r="V89" s="129" t="s">
        <v>436</v>
      </c>
      <c r="W89" s="129"/>
      <c r="X89" s="129"/>
      <c r="Y89" s="130" t="s">
        <v>32</v>
      </c>
      <c r="Z89" s="131"/>
      <c r="AA89" s="131"/>
      <c r="AB89" s="131"/>
      <c r="AC89" s="131"/>
      <c r="AD89" s="131"/>
      <c r="AE89" s="131">
        <v>1</v>
      </c>
    </row>
    <row r="90" spans="1:31" ht="54.75" x14ac:dyDescent="0.2">
      <c r="A90" s="109"/>
      <c r="B90" s="109">
        <v>2022</v>
      </c>
      <c r="C90" s="104">
        <v>44616</v>
      </c>
      <c r="D90" s="102" t="s">
        <v>72</v>
      </c>
      <c r="E90" s="81">
        <v>1</v>
      </c>
      <c r="F90" s="80">
        <v>1</v>
      </c>
      <c r="G90" s="52"/>
      <c r="H90" s="80"/>
      <c r="I90" s="52">
        <v>1</v>
      </c>
      <c r="J90" s="80">
        <v>1</v>
      </c>
      <c r="K90" s="52"/>
      <c r="L90" s="82"/>
      <c r="M90" s="80"/>
      <c r="N90" s="154" t="s">
        <v>437</v>
      </c>
      <c r="O90" s="166" t="s">
        <v>438</v>
      </c>
      <c r="P90" s="166" t="s">
        <v>201</v>
      </c>
      <c r="Q90" s="150" t="s">
        <v>379</v>
      </c>
      <c r="R90" s="62" t="s">
        <v>439</v>
      </c>
      <c r="S90" s="125" t="s">
        <v>37</v>
      </c>
      <c r="T90" s="75"/>
      <c r="U90" s="73"/>
      <c r="V90" s="78" t="s">
        <v>440</v>
      </c>
      <c r="W90" s="78"/>
      <c r="X90" s="78"/>
      <c r="Y90" s="7" t="s">
        <v>32</v>
      </c>
      <c r="Z90" s="2"/>
      <c r="AA90" s="2"/>
      <c r="AB90" s="2"/>
      <c r="AC90" s="2"/>
      <c r="AD90" s="2"/>
      <c r="AE90" s="2">
        <v>1</v>
      </c>
    </row>
    <row r="91" spans="1:31" ht="39.950000000000003" customHeight="1" x14ac:dyDescent="0.2">
      <c r="A91" s="138">
        <v>52</v>
      </c>
      <c r="B91" s="109">
        <v>2022</v>
      </c>
      <c r="C91" s="33">
        <v>44619</v>
      </c>
      <c r="D91" s="9" t="s">
        <v>72</v>
      </c>
      <c r="E91" s="86">
        <v>1</v>
      </c>
      <c r="F91" s="87">
        <v>1</v>
      </c>
      <c r="G91" s="45"/>
      <c r="H91" s="87"/>
      <c r="I91" s="45">
        <v>1</v>
      </c>
      <c r="J91" s="87">
        <v>1</v>
      </c>
      <c r="K91" s="45"/>
      <c r="L91" s="123"/>
      <c r="M91" s="87"/>
      <c r="N91" s="155" t="s">
        <v>441</v>
      </c>
      <c r="O91" s="249" t="s">
        <v>442</v>
      </c>
      <c r="P91" s="166" t="s">
        <v>982</v>
      </c>
      <c r="Q91" s="143" t="s">
        <v>397</v>
      </c>
      <c r="R91" s="126" t="s">
        <v>443</v>
      </c>
      <c r="S91" s="125" t="s">
        <v>444</v>
      </c>
      <c r="T91" s="127"/>
      <c r="U91" s="128" t="s">
        <v>445</v>
      </c>
      <c r="V91" s="129" t="s">
        <v>446</v>
      </c>
      <c r="W91" s="129" t="s">
        <v>447</v>
      </c>
      <c r="X91" s="129" t="s">
        <v>52</v>
      </c>
      <c r="Y91" s="130" t="s">
        <v>32</v>
      </c>
      <c r="Z91" s="131"/>
      <c r="AA91" s="131"/>
      <c r="AB91" s="131"/>
      <c r="AC91" s="131"/>
      <c r="AD91" s="131"/>
      <c r="AE91" s="131">
        <v>1</v>
      </c>
    </row>
    <row r="92" spans="1:31" ht="39.950000000000003" customHeight="1" x14ac:dyDescent="0.2">
      <c r="A92" s="263">
        <v>53</v>
      </c>
      <c r="B92" s="109">
        <v>2022</v>
      </c>
      <c r="C92" s="265">
        <v>44619</v>
      </c>
      <c r="D92" s="267" t="s">
        <v>72</v>
      </c>
      <c r="E92" s="269">
        <v>2</v>
      </c>
      <c r="F92" s="275">
        <v>2</v>
      </c>
      <c r="G92" s="45"/>
      <c r="H92" s="275">
        <v>2</v>
      </c>
      <c r="I92" s="45"/>
      <c r="J92" s="275">
        <v>2</v>
      </c>
      <c r="K92" s="45"/>
      <c r="L92" s="123"/>
      <c r="M92" s="87"/>
      <c r="N92" s="281" t="s">
        <v>448</v>
      </c>
      <c r="O92" s="254" t="s">
        <v>213</v>
      </c>
      <c r="P92" s="246" t="s">
        <v>564</v>
      </c>
      <c r="Q92" s="143"/>
      <c r="R92" s="277" t="s">
        <v>449</v>
      </c>
      <c r="S92" s="190" t="s">
        <v>37</v>
      </c>
      <c r="T92" s="271" t="s">
        <v>450</v>
      </c>
      <c r="U92" s="273"/>
      <c r="V92" s="260" t="s">
        <v>451</v>
      </c>
      <c r="W92" s="129" t="s">
        <v>452</v>
      </c>
      <c r="X92" s="129" t="s">
        <v>43</v>
      </c>
      <c r="Y92" s="260" t="s">
        <v>453</v>
      </c>
      <c r="Z92" s="131"/>
      <c r="AA92" s="258">
        <v>2</v>
      </c>
      <c r="AB92" s="131"/>
      <c r="AC92" s="131"/>
      <c r="AD92" s="131"/>
      <c r="AE92" s="131"/>
    </row>
    <row r="93" spans="1:31" ht="27.75" x14ac:dyDescent="0.2">
      <c r="A93" s="264"/>
      <c r="B93" s="109">
        <v>2022</v>
      </c>
      <c r="C93" s="266"/>
      <c r="D93" s="268"/>
      <c r="E93" s="270"/>
      <c r="F93" s="276"/>
      <c r="G93" s="45"/>
      <c r="H93" s="276"/>
      <c r="I93" s="45"/>
      <c r="J93" s="276"/>
      <c r="K93" s="45"/>
      <c r="L93" s="123"/>
      <c r="M93" s="87"/>
      <c r="N93" s="282"/>
      <c r="O93" s="255"/>
      <c r="P93" s="247"/>
      <c r="Q93" s="143"/>
      <c r="R93" s="278"/>
      <c r="S93" s="192" t="s">
        <v>37</v>
      </c>
      <c r="T93" s="272"/>
      <c r="U93" s="274"/>
      <c r="V93" s="261"/>
      <c r="W93" s="129" t="s">
        <v>454</v>
      </c>
      <c r="X93" s="129" t="s">
        <v>43</v>
      </c>
      <c r="Y93" s="261"/>
      <c r="Z93" s="131"/>
      <c r="AA93" s="259"/>
      <c r="AB93" s="131"/>
      <c r="AC93" s="131"/>
      <c r="AD93" s="131"/>
      <c r="AE93" s="131"/>
    </row>
    <row r="94" spans="1:31" ht="39.950000000000003" customHeight="1" x14ac:dyDescent="0.2">
      <c r="A94" s="138">
        <v>54</v>
      </c>
      <c r="B94" s="109">
        <v>2022</v>
      </c>
      <c r="C94" s="33">
        <v>44626</v>
      </c>
      <c r="D94" s="9" t="s">
        <v>96</v>
      </c>
      <c r="E94" s="86">
        <v>1</v>
      </c>
      <c r="F94" s="87">
        <v>1</v>
      </c>
      <c r="G94" s="45"/>
      <c r="H94" s="87"/>
      <c r="I94" s="45">
        <v>1</v>
      </c>
      <c r="J94" s="87">
        <v>1</v>
      </c>
      <c r="K94" s="45"/>
      <c r="L94" s="123"/>
      <c r="M94" s="87"/>
      <c r="N94" s="155" t="s">
        <v>455</v>
      </c>
      <c r="O94" s="249" t="s">
        <v>456</v>
      </c>
      <c r="P94" s="249" t="s">
        <v>986</v>
      </c>
      <c r="Q94" s="143" t="s">
        <v>457</v>
      </c>
      <c r="R94" s="126" t="s">
        <v>458</v>
      </c>
      <c r="S94" s="125" t="s">
        <v>110</v>
      </c>
      <c r="T94" s="127" t="s">
        <v>459</v>
      </c>
      <c r="U94" s="125"/>
      <c r="V94" s="129" t="s">
        <v>460</v>
      </c>
      <c r="W94" s="129" t="s">
        <v>461</v>
      </c>
      <c r="X94" s="129" t="s">
        <v>43</v>
      </c>
      <c r="Y94" s="130" t="s">
        <v>462</v>
      </c>
      <c r="Z94" s="131"/>
      <c r="AA94" s="131"/>
      <c r="AB94" s="131">
        <v>1</v>
      </c>
      <c r="AC94" s="131"/>
      <c r="AD94" s="131"/>
      <c r="AE94" s="131"/>
    </row>
    <row r="95" spans="1:31" ht="39.950000000000003" customHeight="1" x14ac:dyDescent="0.2">
      <c r="A95" s="263">
        <v>55</v>
      </c>
      <c r="B95" s="109">
        <v>2022</v>
      </c>
      <c r="C95" s="265">
        <v>44626</v>
      </c>
      <c r="D95" s="267" t="s">
        <v>96</v>
      </c>
      <c r="E95" s="269">
        <v>1</v>
      </c>
      <c r="F95" s="275">
        <v>1</v>
      </c>
      <c r="G95" s="269"/>
      <c r="H95" s="275">
        <v>1</v>
      </c>
      <c r="I95" s="269"/>
      <c r="J95" s="275">
        <v>1</v>
      </c>
      <c r="K95" s="269"/>
      <c r="L95" s="279"/>
      <c r="M95" s="275"/>
      <c r="N95" s="281" t="s">
        <v>463</v>
      </c>
      <c r="O95" s="254" t="s">
        <v>464</v>
      </c>
      <c r="P95" s="246" t="s">
        <v>987</v>
      </c>
      <c r="Q95" s="256" t="s">
        <v>465</v>
      </c>
      <c r="R95" s="277" t="s">
        <v>466</v>
      </c>
      <c r="S95" s="187" t="s">
        <v>37</v>
      </c>
      <c r="T95" s="271"/>
      <c r="U95" s="273"/>
      <c r="V95" s="129" t="s">
        <v>467</v>
      </c>
      <c r="W95" s="129"/>
      <c r="X95" s="129"/>
      <c r="Y95" s="293" t="s">
        <v>468</v>
      </c>
      <c r="Z95" s="258"/>
      <c r="AA95" s="267">
        <v>1</v>
      </c>
      <c r="AB95" s="258"/>
      <c r="AC95" s="258"/>
      <c r="AD95" s="258"/>
      <c r="AE95" s="258"/>
    </row>
    <row r="96" spans="1:31" x14ac:dyDescent="0.2">
      <c r="A96" s="287"/>
      <c r="B96" s="109">
        <v>2022</v>
      </c>
      <c r="C96" s="288"/>
      <c r="D96" s="289"/>
      <c r="E96" s="285"/>
      <c r="F96" s="286"/>
      <c r="G96" s="285"/>
      <c r="H96" s="286"/>
      <c r="I96" s="285"/>
      <c r="J96" s="286"/>
      <c r="K96" s="285"/>
      <c r="L96" s="297"/>
      <c r="M96" s="286"/>
      <c r="N96" s="298"/>
      <c r="O96" s="299"/>
      <c r="P96" s="248"/>
      <c r="Q96" s="300"/>
      <c r="R96" s="290"/>
      <c r="S96" s="193" t="s">
        <v>110</v>
      </c>
      <c r="T96" s="291"/>
      <c r="U96" s="292"/>
      <c r="V96" s="129" t="s">
        <v>469</v>
      </c>
      <c r="W96" s="129"/>
      <c r="X96" s="129"/>
      <c r="Y96" s="294"/>
      <c r="Z96" s="296"/>
      <c r="AA96" s="289"/>
      <c r="AB96" s="296"/>
      <c r="AC96" s="296"/>
      <c r="AD96" s="296"/>
      <c r="AE96" s="296"/>
    </row>
    <row r="97" spans="1:31" ht="15" customHeight="1" x14ac:dyDescent="0.2">
      <c r="A97" s="264"/>
      <c r="B97" s="109">
        <v>2022</v>
      </c>
      <c r="C97" s="266"/>
      <c r="D97" s="268"/>
      <c r="E97" s="270"/>
      <c r="F97" s="276"/>
      <c r="G97" s="270"/>
      <c r="H97" s="276"/>
      <c r="I97" s="270"/>
      <c r="J97" s="276"/>
      <c r="K97" s="270"/>
      <c r="L97" s="280"/>
      <c r="M97" s="276"/>
      <c r="N97" s="282"/>
      <c r="O97" s="255"/>
      <c r="P97" s="247"/>
      <c r="Q97" s="257"/>
      <c r="R97" s="278"/>
      <c r="S97" s="194" t="s">
        <v>37</v>
      </c>
      <c r="T97" s="272"/>
      <c r="U97" s="274"/>
      <c r="V97" s="129" t="s">
        <v>470</v>
      </c>
      <c r="W97" s="129"/>
      <c r="X97" s="129"/>
      <c r="Y97" s="295"/>
      <c r="Z97" s="259"/>
      <c r="AA97" s="268"/>
      <c r="AB97" s="259"/>
      <c r="AC97" s="259"/>
      <c r="AD97" s="259"/>
      <c r="AE97" s="259"/>
    </row>
    <row r="98" spans="1:31" ht="39.950000000000003" customHeight="1" x14ac:dyDescent="0.2">
      <c r="A98" s="263">
        <v>56</v>
      </c>
      <c r="B98" s="109">
        <v>2022</v>
      </c>
      <c r="C98" s="265">
        <v>44626</v>
      </c>
      <c r="D98" s="267" t="s">
        <v>96</v>
      </c>
      <c r="E98" s="269">
        <v>1</v>
      </c>
      <c r="F98" s="275">
        <v>1</v>
      </c>
      <c r="G98" s="269"/>
      <c r="H98" s="275"/>
      <c r="I98" s="269">
        <v>1</v>
      </c>
      <c r="J98" s="275">
        <v>1</v>
      </c>
      <c r="K98" s="269"/>
      <c r="L98" s="279"/>
      <c r="M98" s="275"/>
      <c r="N98" s="281" t="s">
        <v>471</v>
      </c>
      <c r="O98" s="254" t="s">
        <v>419</v>
      </c>
      <c r="P98" s="246" t="s">
        <v>982</v>
      </c>
      <c r="Q98" s="256" t="s">
        <v>420</v>
      </c>
      <c r="R98" s="277" t="s">
        <v>472</v>
      </c>
      <c r="S98" s="187" t="s">
        <v>110</v>
      </c>
      <c r="T98" s="271"/>
      <c r="U98" s="301" t="s">
        <v>473</v>
      </c>
      <c r="V98" s="129" t="s">
        <v>474</v>
      </c>
      <c r="W98" s="129" t="s">
        <v>474</v>
      </c>
      <c r="X98" s="129" t="s">
        <v>52</v>
      </c>
      <c r="Y98" s="260" t="s">
        <v>32</v>
      </c>
      <c r="Z98" s="258"/>
      <c r="AA98" s="258"/>
      <c r="AB98" s="258"/>
      <c r="AC98" s="258"/>
      <c r="AD98" s="258"/>
      <c r="AE98" s="258">
        <v>1</v>
      </c>
    </row>
    <row r="99" spans="1:31" x14ac:dyDescent="0.2">
      <c r="A99" s="287"/>
      <c r="B99" s="109">
        <v>2022</v>
      </c>
      <c r="C99" s="288"/>
      <c r="D99" s="289"/>
      <c r="E99" s="285"/>
      <c r="F99" s="286"/>
      <c r="G99" s="285"/>
      <c r="H99" s="286"/>
      <c r="I99" s="285"/>
      <c r="J99" s="286"/>
      <c r="K99" s="285"/>
      <c r="L99" s="297"/>
      <c r="M99" s="286"/>
      <c r="N99" s="298"/>
      <c r="O99" s="299"/>
      <c r="P99" s="248"/>
      <c r="Q99" s="300"/>
      <c r="R99" s="290"/>
      <c r="S99" s="193"/>
      <c r="T99" s="291"/>
      <c r="U99" s="302"/>
      <c r="V99" s="129" t="s">
        <v>475</v>
      </c>
      <c r="W99" s="129" t="s">
        <v>475</v>
      </c>
      <c r="X99" s="129" t="s">
        <v>52</v>
      </c>
      <c r="Y99" s="304"/>
      <c r="Z99" s="296"/>
      <c r="AA99" s="296"/>
      <c r="AB99" s="296"/>
      <c r="AC99" s="296"/>
      <c r="AD99" s="296"/>
      <c r="AE99" s="296"/>
    </row>
    <row r="100" spans="1:31" x14ac:dyDescent="0.2">
      <c r="A100" s="264"/>
      <c r="B100" s="109">
        <v>2022</v>
      </c>
      <c r="C100" s="266"/>
      <c r="D100" s="268"/>
      <c r="E100" s="270"/>
      <c r="F100" s="276"/>
      <c r="G100" s="270"/>
      <c r="H100" s="276"/>
      <c r="I100" s="270"/>
      <c r="J100" s="276"/>
      <c r="K100" s="270"/>
      <c r="L100" s="280"/>
      <c r="M100" s="276"/>
      <c r="N100" s="282"/>
      <c r="O100" s="255"/>
      <c r="P100" s="247"/>
      <c r="Q100" s="257"/>
      <c r="R100" s="278"/>
      <c r="S100" s="191" t="s">
        <v>110</v>
      </c>
      <c r="T100" s="272"/>
      <c r="U100" s="303"/>
      <c r="V100" s="129" t="s">
        <v>476</v>
      </c>
      <c r="W100" s="129" t="s">
        <v>476</v>
      </c>
      <c r="X100" s="129" t="s">
        <v>52</v>
      </c>
      <c r="Y100" s="261"/>
      <c r="Z100" s="259"/>
      <c r="AA100" s="259"/>
      <c r="AB100" s="259"/>
      <c r="AC100" s="259"/>
      <c r="AD100" s="259"/>
      <c r="AE100" s="259"/>
    </row>
    <row r="101" spans="1:31" ht="39.950000000000003" customHeight="1" x14ac:dyDescent="0.2">
      <c r="A101" s="263">
        <v>57</v>
      </c>
      <c r="B101" s="109">
        <v>2022</v>
      </c>
      <c r="C101" s="265">
        <v>44637</v>
      </c>
      <c r="D101" s="267" t="s">
        <v>96</v>
      </c>
      <c r="E101" s="269">
        <v>1</v>
      </c>
      <c r="F101" s="275"/>
      <c r="G101" s="269">
        <v>1</v>
      </c>
      <c r="H101" s="275">
        <v>1</v>
      </c>
      <c r="I101" s="269"/>
      <c r="J101" s="275">
        <v>1</v>
      </c>
      <c r="K101" s="269"/>
      <c r="L101" s="279"/>
      <c r="M101" s="275">
        <v>2</v>
      </c>
      <c r="N101" s="281" t="s">
        <v>368</v>
      </c>
      <c r="O101" s="254" t="s">
        <v>369</v>
      </c>
      <c r="P101" s="246" t="s">
        <v>86</v>
      </c>
      <c r="Q101" s="256" t="s">
        <v>477</v>
      </c>
      <c r="R101" s="277" t="s">
        <v>478</v>
      </c>
      <c r="S101" s="187" t="s">
        <v>37</v>
      </c>
      <c r="T101" s="271"/>
      <c r="U101" s="273"/>
      <c r="V101" s="129" t="s">
        <v>479</v>
      </c>
      <c r="W101" s="129"/>
      <c r="X101" s="129"/>
      <c r="Y101" s="260" t="s">
        <v>480</v>
      </c>
      <c r="Z101" s="258"/>
      <c r="AA101" s="258">
        <v>1</v>
      </c>
      <c r="AB101" s="258"/>
      <c r="AC101" s="258"/>
      <c r="AD101" s="258"/>
      <c r="AE101" s="258"/>
    </row>
    <row r="102" spans="1:31" ht="39.950000000000003" customHeight="1" x14ac:dyDescent="0.2">
      <c r="A102" s="264"/>
      <c r="B102" s="109">
        <v>2022</v>
      </c>
      <c r="C102" s="266"/>
      <c r="D102" s="268"/>
      <c r="E102" s="270"/>
      <c r="F102" s="276"/>
      <c r="G102" s="270"/>
      <c r="H102" s="276"/>
      <c r="I102" s="270"/>
      <c r="J102" s="276"/>
      <c r="K102" s="270"/>
      <c r="L102" s="280"/>
      <c r="M102" s="276"/>
      <c r="N102" s="282"/>
      <c r="O102" s="255"/>
      <c r="P102" s="247"/>
      <c r="Q102" s="257"/>
      <c r="R102" s="278"/>
      <c r="S102" s="194" t="s">
        <v>37</v>
      </c>
      <c r="T102" s="272"/>
      <c r="U102" s="274"/>
      <c r="V102" s="129" t="s">
        <v>481</v>
      </c>
      <c r="W102" s="129"/>
      <c r="X102" s="129"/>
      <c r="Y102" s="261"/>
      <c r="Z102" s="259"/>
      <c r="AA102" s="259"/>
      <c r="AB102" s="259"/>
      <c r="AC102" s="259"/>
      <c r="AD102" s="259"/>
      <c r="AE102" s="259"/>
    </row>
    <row r="103" spans="1:31" ht="39.950000000000003" customHeight="1" x14ac:dyDescent="0.2">
      <c r="A103" s="138">
        <v>58</v>
      </c>
      <c r="B103" s="109">
        <v>2022</v>
      </c>
      <c r="C103" s="33">
        <v>44638</v>
      </c>
      <c r="D103" s="9" t="s">
        <v>96</v>
      </c>
      <c r="E103" s="86">
        <v>2</v>
      </c>
      <c r="F103" s="87">
        <v>2</v>
      </c>
      <c r="G103" s="45"/>
      <c r="H103" s="87">
        <v>2</v>
      </c>
      <c r="I103" s="45"/>
      <c r="J103" s="87">
        <v>2</v>
      </c>
      <c r="K103" s="45"/>
      <c r="L103" s="123"/>
      <c r="M103" s="87"/>
      <c r="N103" s="155" t="s">
        <v>482</v>
      </c>
      <c r="O103" s="249" t="s">
        <v>483</v>
      </c>
      <c r="P103" s="249" t="s">
        <v>982</v>
      </c>
      <c r="Q103" s="143" t="s">
        <v>484</v>
      </c>
      <c r="R103" s="130" t="s">
        <v>485</v>
      </c>
      <c r="S103" s="125" t="s">
        <v>486</v>
      </c>
      <c r="T103" s="127"/>
      <c r="U103" s="125"/>
      <c r="V103" s="129" t="s">
        <v>487</v>
      </c>
      <c r="W103" s="129"/>
      <c r="X103" s="129"/>
      <c r="Y103" s="130" t="s">
        <v>488</v>
      </c>
      <c r="Z103" s="131"/>
      <c r="AA103" s="131">
        <v>2</v>
      </c>
      <c r="AB103" s="131"/>
      <c r="AC103" s="131"/>
      <c r="AD103" s="131"/>
      <c r="AE103" s="131"/>
    </row>
    <row r="104" spans="1:31" ht="39.950000000000003" customHeight="1" x14ac:dyDescent="0.2">
      <c r="A104" s="138">
        <v>59</v>
      </c>
      <c r="B104" s="109">
        <v>2022</v>
      </c>
      <c r="C104" s="33">
        <v>44667</v>
      </c>
      <c r="D104" s="9" t="s">
        <v>206</v>
      </c>
      <c r="E104" s="86">
        <v>2</v>
      </c>
      <c r="F104" s="87"/>
      <c r="G104" s="45">
        <v>2</v>
      </c>
      <c r="H104" s="87">
        <v>1</v>
      </c>
      <c r="I104" s="45">
        <v>1</v>
      </c>
      <c r="J104" s="87">
        <v>2</v>
      </c>
      <c r="K104" s="45"/>
      <c r="L104" s="123"/>
      <c r="M104" s="87"/>
      <c r="N104" s="155" t="s">
        <v>489</v>
      </c>
      <c r="O104" s="249" t="s">
        <v>490</v>
      </c>
      <c r="P104" s="249" t="s">
        <v>988</v>
      </c>
      <c r="Q104" s="143" t="s">
        <v>491</v>
      </c>
      <c r="R104" s="126" t="s">
        <v>492</v>
      </c>
      <c r="S104" s="125" t="s">
        <v>37</v>
      </c>
      <c r="T104" s="127"/>
      <c r="U104" s="125"/>
      <c r="V104" s="129" t="s">
        <v>493</v>
      </c>
      <c r="W104" s="129"/>
      <c r="X104" s="129"/>
      <c r="Y104" s="130"/>
      <c r="Z104" s="131"/>
      <c r="AA104" s="131">
        <v>2</v>
      </c>
      <c r="AB104" s="131"/>
      <c r="AC104" s="131"/>
      <c r="AD104" s="131"/>
      <c r="AE104" s="131"/>
    </row>
    <row r="105" spans="1:31" ht="39.950000000000003" customHeight="1" x14ac:dyDescent="0.2">
      <c r="A105" s="138">
        <v>60</v>
      </c>
      <c r="B105" s="109">
        <v>2022</v>
      </c>
      <c r="C105" s="33">
        <v>44671</v>
      </c>
      <c r="D105" s="9" t="s">
        <v>206</v>
      </c>
      <c r="E105" s="86">
        <v>1</v>
      </c>
      <c r="F105" s="87">
        <v>1</v>
      </c>
      <c r="G105" s="45"/>
      <c r="H105" s="87">
        <v>1</v>
      </c>
      <c r="I105" s="45">
        <v>1</v>
      </c>
      <c r="J105" s="87"/>
      <c r="K105" s="45"/>
      <c r="L105" s="123"/>
      <c r="M105" s="87"/>
      <c r="N105" s="155" t="s">
        <v>494</v>
      </c>
      <c r="O105" s="249" t="s">
        <v>495</v>
      </c>
      <c r="P105" s="249" t="s">
        <v>495</v>
      </c>
      <c r="Q105" s="143" t="s">
        <v>496</v>
      </c>
      <c r="R105" s="126" t="s">
        <v>497</v>
      </c>
      <c r="S105" s="125" t="s">
        <v>37</v>
      </c>
      <c r="T105" s="127"/>
      <c r="U105" s="125"/>
      <c r="V105" s="129" t="s">
        <v>498</v>
      </c>
      <c r="W105" s="129"/>
      <c r="X105" s="129"/>
      <c r="Y105" s="130" t="s">
        <v>499</v>
      </c>
      <c r="Z105" s="131"/>
      <c r="AA105" s="131">
        <v>1</v>
      </c>
      <c r="AB105" s="131"/>
      <c r="AC105" s="131"/>
      <c r="AD105" s="131"/>
      <c r="AE105" s="131"/>
    </row>
    <row r="106" spans="1:31" ht="39.950000000000003" customHeight="1" x14ac:dyDescent="0.2">
      <c r="A106" s="138">
        <v>61</v>
      </c>
      <c r="B106" s="109">
        <v>2022</v>
      </c>
      <c r="C106" s="33">
        <v>44743</v>
      </c>
      <c r="D106" s="9" t="s">
        <v>116</v>
      </c>
      <c r="E106" s="86">
        <v>3</v>
      </c>
      <c r="F106" s="87">
        <v>2</v>
      </c>
      <c r="G106" s="45">
        <v>1</v>
      </c>
      <c r="H106" s="87">
        <v>1</v>
      </c>
      <c r="I106" s="45">
        <v>2</v>
      </c>
      <c r="J106" s="87">
        <v>1</v>
      </c>
      <c r="K106" s="45">
        <v>2</v>
      </c>
      <c r="L106" s="123"/>
      <c r="M106" s="87"/>
      <c r="N106" s="155" t="s">
        <v>500</v>
      </c>
      <c r="O106" s="249" t="s">
        <v>501</v>
      </c>
      <c r="P106" s="249" t="s">
        <v>501</v>
      </c>
      <c r="Q106" s="143" t="s">
        <v>465</v>
      </c>
      <c r="R106" s="126" t="s">
        <v>502</v>
      </c>
      <c r="S106" s="125" t="s">
        <v>37</v>
      </c>
      <c r="T106" s="127"/>
      <c r="U106" s="125"/>
      <c r="V106" s="129" t="s">
        <v>503</v>
      </c>
      <c r="W106" s="129"/>
      <c r="X106" s="129"/>
      <c r="Y106" s="130" t="s">
        <v>504</v>
      </c>
      <c r="Z106" s="131"/>
      <c r="AA106" s="131">
        <v>3</v>
      </c>
      <c r="AB106" s="131"/>
      <c r="AC106" s="131"/>
      <c r="AD106" s="131"/>
      <c r="AE106" s="131"/>
    </row>
    <row r="107" spans="1:31" ht="39.950000000000003" customHeight="1" x14ac:dyDescent="0.2">
      <c r="A107" s="109"/>
      <c r="B107" s="109">
        <v>2022</v>
      </c>
      <c r="C107" s="104">
        <v>44752</v>
      </c>
      <c r="D107" s="102" t="s">
        <v>116</v>
      </c>
      <c r="E107" s="81">
        <v>1</v>
      </c>
      <c r="F107" s="80">
        <v>1</v>
      </c>
      <c r="G107" s="52"/>
      <c r="H107" s="80">
        <v>1</v>
      </c>
      <c r="I107" s="52"/>
      <c r="J107" s="80"/>
      <c r="K107" s="52">
        <v>1</v>
      </c>
      <c r="L107" s="82"/>
      <c r="M107" s="80"/>
      <c r="N107" s="154" t="s">
        <v>505</v>
      </c>
      <c r="O107" s="166" t="s">
        <v>288</v>
      </c>
      <c r="P107" s="253"/>
      <c r="Q107" s="150" t="s">
        <v>379</v>
      </c>
      <c r="R107" s="62" t="s">
        <v>506</v>
      </c>
      <c r="S107" s="73" t="s">
        <v>37</v>
      </c>
      <c r="T107" s="75" t="s">
        <v>507</v>
      </c>
      <c r="U107" s="73" t="s">
        <v>508</v>
      </c>
      <c r="V107" s="78" t="s">
        <v>32</v>
      </c>
      <c r="W107" s="78"/>
      <c r="X107" s="78"/>
      <c r="Y107" s="7" t="s">
        <v>32</v>
      </c>
      <c r="Z107" s="2"/>
      <c r="AA107" s="2"/>
      <c r="AB107" s="2"/>
      <c r="AC107" s="2"/>
      <c r="AD107" s="2"/>
      <c r="AE107" s="2">
        <v>1</v>
      </c>
    </row>
    <row r="108" spans="1:31" ht="39.950000000000003" customHeight="1" x14ac:dyDescent="0.2">
      <c r="A108" s="138">
        <v>62</v>
      </c>
      <c r="B108" s="109">
        <v>2022</v>
      </c>
      <c r="C108" s="33">
        <v>44752</v>
      </c>
      <c r="D108" s="9" t="s">
        <v>116</v>
      </c>
      <c r="E108" s="86">
        <v>1</v>
      </c>
      <c r="F108" s="87">
        <v>1</v>
      </c>
      <c r="G108" s="45"/>
      <c r="H108" s="87"/>
      <c r="I108" s="45">
        <v>1</v>
      </c>
      <c r="J108" s="87">
        <v>1</v>
      </c>
      <c r="K108" s="45"/>
      <c r="L108" s="123"/>
      <c r="M108" s="87"/>
      <c r="N108" s="155" t="s">
        <v>505</v>
      </c>
      <c r="O108" s="249" t="s">
        <v>288</v>
      </c>
      <c r="P108" s="249"/>
      <c r="Q108" s="143" t="s">
        <v>379</v>
      </c>
      <c r="R108" s="126" t="s">
        <v>509</v>
      </c>
      <c r="S108" s="125" t="s">
        <v>37</v>
      </c>
      <c r="T108" s="127"/>
      <c r="U108" s="125"/>
      <c r="V108" s="129" t="s">
        <v>510</v>
      </c>
      <c r="W108" s="129" t="s">
        <v>511</v>
      </c>
      <c r="X108" s="129" t="s">
        <v>52</v>
      </c>
      <c r="Y108" s="130" t="s">
        <v>512</v>
      </c>
      <c r="Z108" s="131"/>
      <c r="AA108" s="131"/>
      <c r="AB108" s="131">
        <v>1</v>
      </c>
      <c r="AC108" s="131"/>
      <c r="AD108" s="131"/>
      <c r="AE108" s="131"/>
    </row>
    <row r="109" spans="1:31" ht="39.950000000000003" customHeight="1" x14ac:dyDescent="0.2">
      <c r="A109" s="138">
        <v>63</v>
      </c>
      <c r="B109" s="109">
        <v>2022</v>
      </c>
      <c r="C109" s="33">
        <v>44787</v>
      </c>
      <c r="D109" s="9" t="s">
        <v>282</v>
      </c>
      <c r="E109" s="86">
        <v>1</v>
      </c>
      <c r="F109" s="87">
        <v>1</v>
      </c>
      <c r="G109" s="45"/>
      <c r="H109" s="87"/>
      <c r="I109" s="45">
        <v>1</v>
      </c>
      <c r="J109" s="87">
        <v>1</v>
      </c>
      <c r="K109" s="45"/>
      <c r="L109" s="123"/>
      <c r="M109" s="87"/>
      <c r="N109" s="155" t="s">
        <v>54</v>
      </c>
      <c r="O109" s="249" t="s">
        <v>513</v>
      </c>
      <c r="P109" s="249" t="s">
        <v>961</v>
      </c>
      <c r="Q109" s="143" t="s">
        <v>514</v>
      </c>
      <c r="R109" s="126" t="s">
        <v>515</v>
      </c>
      <c r="S109" s="125" t="s">
        <v>516</v>
      </c>
      <c r="T109" s="127" t="s">
        <v>517</v>
      </c>
      <c r="U109" s="125"/>
      <c r="V109" s="186" t="s">
        <v>518</v>
      </c>
      <c r="W109" s="129" t="s">
        <v>519</v>
      </c>
      <c r="X109" s="129" t="s">
        <v>43</v>
      </c>
      <c r="Y109" s="130" t="s">
        <v>520</v>
      </c>
      <c r="Z109" s="131"/>
      <c r="AA109" s="131"/>
      <c r="AB109" s="131"/>
      <c r="AC109" s="131"/>
      <c r="AD109" s="131"/>
      <c r="AE109" s="131">
        <v>1</v>
      </c>
    </row>
    <row r="110" spans="1:31" ht="39.950000000000003" customHeight="1" x14ac:dyDescent="0.2">
      <c r="A110" s="109"/>
      <c r="B110" s="109">
        <v>2022</v>
      </c>
      <c r="C110" s="104">
        <v>44797</v>
      </c>
      <c r="D110" s="102" t="s">
        <v>282</v>
      </c>
      <c r="E110" s="81"/>
      <c r="F110" s="80"/>
      <c r="G110" s="52"/>
      <c r="H110" s="80"/>
      <c r="I110" s="52"/>
      <c r="J110" s="80"/>
      <c r="K110" s="52"/>
      <c r="L110" s="82"/>
      <c r="M110" s="80"/>
      <c r="N110" s="154"/>
      <c r="O110" s="166" t="s">
        <v>521</v>
      </c>
      <c r="P110" s="253" t="s">
        <v>984</v>
      </c>
      <c r="Q110" s="150"/>
      <c r="R110" s="62" t="s">
        <v>522</v>
      </c>
      <c r="S110" s="73" t="s">
        <v>110</v>
      </c>
      <c r="T110" s="75" t="s">
        <v>523</v>
      </c>
      <c r="U110" s="73"/>
      <c r="V110" s="78"/>
      <c r="W110" s="78"/>
      <c r="X110" s="78"/>
      <c r="Y110" s="7"/>
      <c r="Z110" s="2"/>
      <c r="AA110" s="2"/>
      <c r="AB110" s="2"/>
      <c r="AC110" s="2"/>
      <c r="AD110" s="2"/>
      <c r="AE110" s="2"/>
    </row>
    <row r="111" spans="1:31" ht="39.950000000000003" customHeight="1" x14ac:dyDescent="0.2">
      <c r="A111" s="109"/>
      <c r="B111" s="109">
        <v>2022</v>
      </c>
      <c r="C111" s="104">
        <v>44813</v>
      </c>
      <c r="D111" s="102" t="s">
        <v>231</v>
      </c>
      <c r="E111" s="81"/>
      <c r="F111" s="80"/>
      <c r="G111" s="52"/>
      <c r="H111" s="80"/>
      <c r="I111" s="52"/>
      <c r="J111" s="80"/>
      <c r="K111" s="52"/>
      <c r="L111" s="82"/>
      <c r="M111" s="80"/>
      <c r="N111" s="154"/>
      <c r="O111" s="166" t="s">
        <v>438</v>
      </c>
      <c r="P111" s="253" t="s">
        <v>201</v>
      </c>
      <c r="Q111" s="150"/>
      <c r="R111" s="62" t="s">
        <v>524</v>
      </c>
      <c r="S111" s="73" t="s">
        <v>525</v>
      </c>
      <c r="T111" s="75" t="s">
        <v>526</v>
      </c>
      <c r="U111" s="73"/>
      <c r="V111" s="78"/>
      <c r="W111" s="78"/>
      <c r="X111" s="78"/>
      <c r="Y111" s="7"/>
      <c r="Z111" s="2"/>
      <c r="AA111" s="2"/>
      <c r="AB111" s="2"/>
      <c r="AC111" s="2"/>
      <c r="AD111" s="2"/>
      <c r="AE111" s="2"/>
    </row>
    <row r="112" spans="1:31" ht="39.950000000000003" customHeight="1" x14ac:dyDescent="0.2">
      <c r="A112" s="109"/>
      <c r="B112" s="109">
        <v>2022</v>
      </c>
      <c r="C112" s="104">
        <v>44815</v>
      </c>
      <c r="D112" s="102" t="s">
        <v>231</v>
      </c>
      <c r="E112" s="81"/>
      <c r="F112" s="80"/>
      <c r="G112" s="52"/>
      <c r="H112" s="80"/>
      <c r="I112" s="52"/>
      <c r="J112" s="80"/>
      <c r="K112" s="52"/>
      <c r="L112" s="82"/>
      <c r="M112" s="80"/>
      <c r="N112" s="154" t="s">
        <v>527</v>
      </c>
      <c r="O112" s="166" t="s">
        <v>528</v>
      </c>
      <c r="P112" s="253" t="s">
        <v>964</v>
      </c>
      <c r="Q112" s="150" t="s">
        <v>379</v>
      </c>
      <c r="R112" s="62" t="s">
        <v>529</v>
      </c>
      <c r="S112" s="73" t="s">
        <v>37</v>
      </c>
      <c r="T112" s="75" t="s">
        <v>530</v>
      </c>
      <c r="U112" s="73"/>
      <c r="V112" s="78"/>
      <c r="W112" s="78"/>
      <c r="X112" s="78"/>
      <c r="Y112" s="7"/>
      <c r="Z112" s="2"/>
      <c r="AA112" s="2"/>
      <c r="AB112" s="2"/>
      <c r="AC112" s="2"/>
      <c r="AD112" s="2"/>
      <c r="AE112" s="2"/>
    </row>
    <row r="113" spans="1:31" ht="39.950000000000003" customHeight="1" x14ac:dyDescent="0.2">
      <c r="A113" s="109"/>
      <c r="B113" s="109">
        <v>2022</v>
      </c>
      <c r="C113" s="104">
        <v>44825</v>
      </c>
      <c r="D113" s="102" t="s">
        <v>231</v>
      </c>
      <c r="E113" s="81">
        <v>1</v>
      </c>
      <c r="F113" s="80">
        <v>1</v>
      </c>
      <c r="G113" s="52"/>
      <c r="H113" s="80"/>
      <c r="I113" s="52">
        <v>1</v>
      </c>
      <c r="J113" s="80">
        <v>1</v>
      </c>
      <c r="K113" s="52"/>
      <c r="L113" s="82"/>
      <c r="M113" s="80"/>
      <c r="N113" s="154" t="s">
        <v>494</v>
      </c>
      <c r="O113" s="166" t="s">
        <v>495</v>
      </c>
      <c r="P113" s="253" t="s">
        <v>495</v>
      </c>
      <c r="Q113" s="150" t="s">
        <v>496</v>
      </c>
      <c r="R113" s="62" t="s">
        <v>531</v>
      </c>
      <c r="S113" s="73" t="s">
        <v>110</v>
      </c>
      <c r="T113" s="75"/>
      <c r="U113" s="73"/>
      <c r="V113" s="78" t="s">
        <v>532</v>
      </c>
      <c r="W113" s="78"/>
      <c r="X113" s="78"/>
      <c r="Y113" s="7" t="s">
        <v>533</v>
      </c>
      <c r="Z113" s="2"/>
      <c r="AA113" s="2">
        <v>1</v>
      </c>
      <c r="AB113" s="2"/>
      <c r="AC113" s="2"/>
      <c r="AD113" s="2"/>
      <c r="AE113" s="2"/>
    </row>
    <row r="114" spans="1:31" ht="39.950000000000003" customHeight="1" x14ac:dyDescent="0.2">
      <c r="A114" s="138">
        <v>64</v>
      </c>
      <c r="B114" s="109">
        <v>2022</v>
      </c>
      <c r="C114" s="33">
        <v>44831</v>
      </c>
      <c r="D114" s="9" t="s">
        <v>231</v>
      </c>
      <c r="E114" s="86">
        <v>2</v>
      </c>
      <c r="F114" s="87">
        <v>2</v>
      </c>
      <c r="G114" s="45"/>
      <c r="H114" s="87"/>
      <c r="I114" s="45">
        <v>2</v>
      </c>
      <c r="J114" s="87">
        <v>1</v>
      </c>
      <c r="K114" s="45">
        <v>1</v>
      </c>
      <c r="L114" s="123"/>
      <c r="M114" s="87"/>
      <c r="N114" s="155" t="s">
        <v>534</v>
      </c>
      <c r="O114" s="249" t="s">
        <v>427</v>
      </c>
      <c r="P114" s="249" t="s">
        <v>982</v>
      </c>
      <c r="Q114" s="143" t="s">
        <v>535</v>
      </c>
      <c r="R114" s="126" t="s">
        <v>536</v>
      </c>
      <c r="S114" s="125" t="s">
        <v>37</v>
      </c>
      <c r="T114" s="127"/>
      <c r="U114" s="125"/>
      <c r="V114" s="129" t="s">
        <v>537</v>
      </c>
      <c r="W114" s="129" t="s">
        <v>538</v>
      </c>
      <c r="X114" s="129" t="s">
        <v>43</v>
      </c>
      <c r="Y114" s="130" t="s">
        <v>539</v>
      </c>
      <c r="Z114" s="131"/>
      <c r="AA114" s="131"/>
      <c r="AB114" s="131"/>
      <c r="AC114" s="131">
        <v>1</v>
      </c>
      <c r="AD114" s="131"/>
      <c r="AE114" s="131"/>
    </row>
    <row r="115" spans="1:31" ht="39.950000000000003" customHeight="1" x14ac:dyDescent="0.2">
      <c r="A115" s="109"/>
      <c r="B115" s="109">
        <v>2022</v>
      </c>
      <c r="C115" s="104">
        <v>44835</v>
      </c>
      <c r="D115" s="102" t="s">
        <v>124</v>
      </c>
      <c r="E115" s="81"/>
      <c r="F115" s="80"/>
      <c r="G115" s="52"/>
      <c r="H115" s="80"/>
      <c r="I115" s="52"/>
      <c r="J115" s="80"/>
      <c r="K115" s="52"/>
      <c r="L115" s="82">
        <v>4</v>
      </c>
      <c r="M115" s="80"/>
      <c r="N115" s="154" t="s">
        <v>540</v>
      </c>
      <c r="O115" s="166" t="s">
        <v>541</v>
      </c>
      <c r="P115" s="253"/>
      <c r="Q115" s="150" t="s">
        <v>542</v>
      </c>
      <c r="R115" s="62" t="s">
        <v>543</v>
      </c>
      <c r="S115" s="73" t="s">
        <v>37</v>
      </c>
      <c r="T115" s="75" t="s">
        <v>544</v>
      </c>
      <c r="U115" s="73"/>
      <c r="V115" s="75" t="s">
        <v>544</v>
      </c>
      <c r="W115" s="78"/>
      <c r="X115" s="78"/>
      <c r="Y115" s="7" t="s">
        <v>545</v>
      </c>
      <c r="Z115" s="2"/>
      <c r="AA115" s="2"/>
      <c r="AB115" s="2"/>
      <c r="AC115" s="2"/>
      <c r="AD115" s="2"/>
      <c r="AE115" s="2"/>
    </row>
    <row r="116" spans="1:31" ht="39.950000000000003" customHeight="1" x14ac:dyDescent="0.2">
      <c r="A116" s="138">
        <v>65</v>
      </c>
      <c r="B116" s="109">
        <v>2022</v>
      </c>
      <c r="C116" s="33">
        <v>44836</v>
      </c>
      <c r="D116" s="9" t="s">
        <v>124</v>
      </c>
      <c r="E116" s="86">
        <v>1</v>
      </c>
      <c r="F116" s="87">
        <v>1</v>
      </c>
      <c r="G116" s="45"/>
      <c r="H116" s="87"/>
      <c r="I116" s="45">
        <v>1</v>
      </c>
      <c r="J116" s="87">
        <v>1</v>
      </c>
      <c r="K116" s="45"/>
      <c r="L116" s="123"/>
      <c r="M116" s="87"/>
      <c r="N116" s="155" t="s">
        <v>546</v>
      </c>
      <c r="O116" s="249" t="s">
        <v>74</v>
      </c>
      <c r="P116" s="249" t="s">
        <v>927</v>
      </c>
      <c r="Q116" s="143" t="s">
        <v>379</v>
      </c>
      <c r="R116" s="126" t="s">
        <v>547</v>
      </c>
      <c r="S116" s="125" t="s">
        <v>37</v>
      </c>
      <c r="T116" s="127" t="s">
        <v>548</v>
      </c>
      <c r="U116" s="125"/>
      <c r="V116" s="129" t="s">
        <v>549</v>
      </c>
      <c r="W116" s="129" t="s">
        <v>550</v>
      </c>
      <c r="X116" s="129" t="s">
        <v>52</v>
      </c>
      <c r="Y116" s="130" t="s">
        <v>59</v>
      </c>
      <c r="Z116" s="131"/>
      <c r="AA116" s="131"/>
      <c r="AB116" s="131"/>
      <c r="AC116" s="131"/>
      <c r="AD116" s="131"/>
      <c r="AE116" s="131">
        <v>1</v>
      </c>
    </row>
    <row r="117" spans="1:31" ht="39.950000000000003" customHeight="1" x14ac:dyDescent="0.2">
      <c r="A117" s="138">
        <v>66</v>
      </c>
      <c r="B117" s="109">
        <v>2022</v>
      </c>
      <c r="C117" s="33">
        <v>44841</v>
      </c>
      <c r="D117" s="9" t="s">
        <v>124</v>
      </c>
      <c r="E117" s="86">
        <v>2</v>
      </c>
      <c r="F117" s="87">
        <v>1</v>
      </c>
      <c r="G117" s="45">
        <v>1</v>
      </c>
      <c r="H117" s="87"/>
      <c r="I117" s="45">
        <v>2</v>
      </c>
      <c r="J117" s="87">
        <v>1</v>
      </c>
      <c r="K117" s="45">
        <v>1</v>
      </c>
      <c r="L117" s="123"/>
      <c r="M117" s="87"/>
      <c r="N117" s="155"/>
      <c r="O117" s="249" t="s">
        <v>551</v>
      </c>
      <c r="P117" s="249" t="s">
        <v>201</v>
      </c>
      <c r="Q117" s="143"/>
      <c r="R117" s="126" t="s">
        <v>552</v>
      </c>
      <c r="S117" s="125" t="s">
        <v>37</v>
      </c>
      <c r="T117" s="127" t="s">
        <v>553</v>
      </c>
      <c r="U117" s="125"/>
      <c r="V117" s="129" t="s">
        <v>554</v>
      </c>
      <c r="W117" s="129"/>
      <c r="X117" s="129"/>
      <c r="Y117" s="130" t="s">
        <v>555</v>
      </c>
      <c r="Z117" s="131">
        <v>1</v>
      </c>
      <c r="AA117" s="131">
        <v>1</v>
      </c>
      <c r="AB117" s="131"/>
      <c r="AC117" s="131"/>
      <c r="AD117" s="131"/>
      <c r="AE117" s="131"/>
    </row>
    <row r="118" spans="1:31" ht="39.950000000000003" customHeight="1" x14ac:dyDescent="0.2">
      <c r="A118" s="109"/>
      <c r="B118" s="109">
        <v>2022</v>
      </c>
      <c r="C118" s="104">
        <v>44890</v>
      </c>
      <c r="D118" s="102" t="s">
        <v>147</v>
      </c>
      <c r="E118" s="81">
        <v>2</v>
      </c>
      <c r="F118" s="80"/>
      <c r="G118" s="52"/>
      <c r="H118" s="80"/>
      <c r="I118" s="52"/>
      <c r="J118" s="80"/>
      <c r="K118" s="52"/>
      <c r="L118" s="82"/>
      <c r="M118" s="80"/>
      <c r="N118" s="154"/>
      <c r="O118" s="166" t="s">
        <v>556</v>
      </c>
      <c r="P118" s="253" t="s">
        <v>556</v>
      </c>
      <c r="Q118" s="150" t="s">
        <v>379</v>
      </c>
      <c r="R118" s="62" t="s">
        <v>557</v>
      </c>
      <c r="S118" s="190"/>
      <c r="T118" s="75" t="s">
        <v>558</v>
      </c>
      <c r="U118" s="73"/>
      <c r="V118" s="78"/>
      <c r="W118" s="78"/>
      <c r="X118" s="78"/>
      <c r="Y118" s="7"/>
      <c r="Z118" s="2"/>
      <c r="AA118" s="2"/>
      <c r="AB118" s="2"/>
      <c r="AC118" s="2"/>
      <c r="AD118" s="2"/>
      <c r="AE118" s="2">
        <v>2</v>
      </c>
    </row>
    <row r="119" spans="1:31" ht="39.950000000000003" customHeight="1" x14ac:dyDescent="0.2">
      <c r="A119" s="138">
        <v>67</v>
      </c>
      <c r="B119" s="109">
        <v>2022</v>
      </c>
      <c r="C119" s="33">
        <v>44891</v>
      </c>
      <c r="D119" s="9" t="s">
        <v>147</v>
      </c>
      <c r="E119" s="86">
        <v>1</v>
      </c>
      <c r="F119" s="87">
        <v>1</v>
      </c>
      <c r="G119" s="45"/>
      <c r="H119" s="87">
        <v>1</v>
      </c>
      <c r="I119" s="45"/>
      <c r="J119" s="87">
        <v>1</v>
      </c>
      <c r="K119" s="45"/>
      <c r="L119" s="123"/>
      <c r="M119" s="87"/>
      <c r="N119" s="155" t="s">
        <v>559</v>
      </c>
      <c r="O119" s="249" t="s">
        <v>369</v>
      </c>
      <c r="P119" s="249" t="s">
        <v>86</v>
      </c>
      <c r="Q119" s="143" t="s">
        <v>477</v>
      </c>
      <c r="R119" s="126" t="s">
        <v>560</v>
      </c>
      <c r="S119" s="192" t="s">
        <v>37</v>
      </c>
      <c r="T119" s="127"/>
      <c r="U119" s="125"/>
      <c r="V119" s="129" t="s">
        <v>561</v>
      </c>
      <c r="W119" s="129" t="s">
        <v>562</v>
      </c>
      <c r="X119" s="129" t="s">
        <v>43</v>
      </c>
      <c r="Y119" s="130" t="s">
        <v>563</v>
      </c>
      <c r="Z119" s="131"/>
      <c r="AA119" s="131"/>
      <c r="AB119" s="131"/>
      <c r="AC119" s="131"/>
      <c r="AD119" s="131"/>
      <c r="AE119" s="131">
        <v>1</v>
      </c>
    </row>
    <row r="120" spans="1:31" ht="39.950000000000003" customHeight="1" x14ac:dyDescent="0.2">
      <c r="A120" s="109"/>
      <c r="B120" s="109">
        <v>2022</v>
      </c>
      <c r="C120" s="104">
        <v>44894</v>
      </c>
      <c r="D120" s="102" t="s">
        <v>147</v>
      </c>
      <c r="E120" s="81"/>
      <c r="F120" s="80"/>
      <c r="G120" s="52"/>
      <c r="H120" s="80"/>
      <c r="I120" s="52"/>
      <c r="J120" s="80"/>
      <c r="K120" s="52"/>
      <c r="L120" s="82"/>
      <c r="M120" s="80"/>
      <c r="N120" s="154"/>
      <c r="O120" s="166" t="s">
        <v>564</v>
      </c>
      <c r="P120" s="253" t="s">
        <v>564</v>
      </c>
      <c r="Q120" s="150"/>
      <c r="R120" s="62" t="s">
        <v>565</v>
      </c>
      <c r="S120" s="190"/>
      <c r="T120" s="75" t="s">
        <v>566</v>
      </c>
      <c r="U120" s="73"/>
      <c r="V120" s="78"/>
      <c r="W120" s="78"/>
      <c r="X120" s="78"/>
      <c r="Y120" s="7" t="s">
        <v>567</v>
      </c>
      <c r="Z120" s="2"/>
      <c r="AA120" s="2"/>
      <c r="AB120" s="2"/>
      <c r="AC120" s="2"/>
      <c r="AD120" s="2"/>
      <c r="AE120" s="2"/>
    </row>
    <row r="121" spans="1:31" ht="39.950000000000003" customHeight="1" x14ac:dyDescent="0.2">
      <c r="A121" s="138">
        <v>68</v>
      </c>
      <c r="B121" s="109">
        <v>2022</v>
      </c>
      <c r="C121" s="33">
        <v>44906</v>
      </c>
      <c r="D121" s="9" t="s">
        <v>34</v>
      </c>
      <c r="E121" s="86">
        <v>1</v>
      </c>
      <c r="F121" s="87"/>
      <c r="G121" s="45">
        <v>1</v>
      </c>
      <c r="H121" s="87">
        <v>1</v>
      </c>
      <c r="I121" s="45"/>
      <c r="J121" s="87">
        <v>1</v>
      </c>
      <c r="K121" s="45"/>
      <c r="L121" s="123"/>
      <c r="M121" s="87"/>
      <c r="N121" s="155" t="s">
        <v>568</v>
      </c>
      <c r="O121" s="249" t="s">
        <v>569</v>
      </c>
      <c r="P121" s="249" t="s">
        <v>992</v>
      </c>
      <c r="Q121" s="143" t="s">
        <v>379</v>
      </c>
      <c r="R121" s="126" t="s">
        <v>570</v>
      </c>
      <c r="S121" s="192" t="s">
        <v>37</v>
      </c>
      <c r="T121" s="127" t="s">
        <v>571</v>
      </c>
      <c r="U121" s="125"/>
      <c r="V121" s="129" t="s">
        <v>572</v>
      </c>
      <c r="W121" s="129"/>
      <c r="X121" s="129"/>
      <c r="Y121" s="213" t="s">
        <v>573</v>
      </c>
      <c r="Z121" s="131"/>
      <c r="AA121" s="131"/>
      <c r="AB121" s="131"/>
      <c r="AC121" s="131"/>
      <c r="AD121" s="131"/>
      <c r="AE121" s="131">
        <v>1</v>
      </c>
    </row>
    <row r="122" spans="1:31" ht="39.950000000000003" customHeight="1" x14ac:dyDescent="0.2">
      <c r="A122" s="109"/>
      <c r="B122" s="109">
        <v>2023</v>
      </c>
      <c r="C122" s="104">
        <v>44928</v>
      </c>
      <c r="D122" s="102" t="s">
        <v>45</v>
      </c>
      <c r="E122" s="81">
        <v>1</v>
      </c>
      <c r="F122" s="80"/>
      <c r="G122" s="52"/>
      <c r="H122" s="80"/>
      <c r="I122" s="52"/>
      <c r="J122" s="80">
        <v>1</v>
      </c>
      <c r="K122" s="52"/>
      <c r="L122" s="82"/>
      <c r="M122" s="80"/>
      <c r="N122" s="154"/>
      <c r="O122" s="166" t="s">
        <v>495</v>
      </c>
      <c r="P122" s="253" t="s">
        <v>495</v>
      </c>
      <c r="Q122" s="150"/>
      <c r="R122" s="62" t="s">
        <v>574</v>
      </c>
      <c r="S122" s="190"/>
      <c r="T122" s="75"/>
      <c r="U122" s="73"/>
      <c r="V122" s="78"/>
      <c r="W122" s="78"/>
      <c r="X122" s="78"/>
      <c r="Y122" s="7"/>
      <c r="Z122" s="2"/>
      <c r="AA122" s="2"/>
      <c r="AB122" s="2"/>
      <c r="AC122" s="2"/>
      <c r="AD122" s="2"/>
      <c r="AE122" s="2">
        <v>1</v>
      </c>
    </row>
    <row r="123" spans="1:31" ht="39.950000000000003" customHeight="1" x14ac:dyDescent="0.2">
      <c r="A123" s="109"/>
      <c r="B123" s="109">
        <v>2023</v>
      </c>
      <c r="C123" s="104">
        <v>44929</v>
      </c>
      <c r="D123" s="102" t="s">
        <v>45</v>
      </c>
      <c r="E123" s="81">
        <v>1</v>
      </c>
      <c r="F123" s="80"/>
      <c r="G123" s="52"/>
      <c r="H123" s="80"/>
      <c r="I123" s="52"/>
      <c r="J123" s="80">
        <v>1</v>
      </c>
      <c r="K123" s="52"/>
      <c r="L123" s="82"/>
      <c r="M123" s="80"/>
      <c r="N123" s="154"/>
      <c r="O123" s="166" t="s">
        <v>575</v>
      </c>
      <c r="P123" s="253" t="s">
        <v>575</v>
      </c>
      <c r="Q123" s="150"/>
      <c r="R123" s="62" t="s">
        <v>576</v>
      </c>
      <c r="S123" s="190"/>
      <c r="T123" s="75"/>
      <c r="U123" s="73"/>
      <c r="V123" s="78"/>
      <c r="W123" s="78"/>
      <c r="X123" s="78"/>
      <c r="Y123" s="7"/>
      <c r="Z123" s="2"/>
      <c r="AA123" s="2"/>
      <c r="AB123" s="2"/>
      <c r="AC123" s="2"/>
      <c r="AD123" s="2"/>
      <c r="AE123" s="2">
        <v>1</v>
      </c>
    </row>
    <row r="124" spans="1:31" ht="39.950000000000003" customHeight="1" x14ac:dyDescent="0.2">
      <c r="A124" s="109"/>
      <c r="B124" s="109">
        <v>2023</v>
      </c>
      <c r="C124" s="104">
        <v>44929</v>
      </c>
      <c r="D124" s="102" t="s">
        <v>45</v>
      </c>
      <c r="E124" s="81">
        <v>1</v>
      </c>
      <c r="F124" s="80"/>
      <c r="G124" s="52"/>
      <c r="H124" s="80"/>
      <c r="I124" s="52"/>
      <c r="J124" s="80">
        <v>1</v>
      </c>
      <c r="K124" s="52"/>
      <c r="L124" s="82"/>
      <c r="M124" s="80"/>
      <c r="N124" s="154"/>
      <c r="O124" s="166" t="s">
        <v>575</v>
      </c>
      <c r="P124" s="253" t="s">
        <v>575</v>
      </c>
      <c r="Q124" s="150"/>
      <c r="R124" s="62" t="s">
        <v>576</v>
      </c>
      <c r="S124" s="190"/>
      <c r="T124" s="75"/>
      <c r="U124" s="73"/>
      <c r="V124" s="78"/>
      <c r="W124" s="78"/>
      <c r="X124" s="78"/>
      <c r="Y124" s="7"/>
      <c r="Z124" s="2"/>
      <c r="AA124" s="2"/>
      <c r="AB124" s="2"/>
      <c r="AC124" s="2"/>
      <c r="AD124" s="2"/>
      <c r="AE124" s="2">
        <v>1</v>
      </c>
    </row>
    <row r="125" spans="1:31" ht="39.950000000000003" customHeight="1" x14ac:dyDescent="0.2">
      <c r="A125" s="138">
        <v>69</v>
      </c>
      <c r="B125" s="109">
        <v>2023</v>
      </c>
      <c r="C125" s="33">
        <v>44958</v>
      </c>
      <c r="D125" s="9" t="s">
        <v>72</v>
      </c>
      <c r="E125" s="86">
        <v>2</v>
      </c>
      <c r="F125" s="87">
        <v>2</v>
      </c>
      <c r="G125" s="45"/>
      <c r="H125" s="87">
        <v>2</v>
      </c>
      <c r="I125" s="45"/>
      <c r="J125" s="87">
        <v>2</v>
      </c>
      <c r="K125" s="45"/>
      <c r="L125" s="123"/>
      <c r="M125" s="87">
        <v>2</v>
      </c>
      <c r="N125" s="155"/>
      <c r="O125" s="249" t="s">
        <v>577</v>
      </c>
      <c r="P125" s="249" t="s">
        <v>86</v>
      </c>
      <c r="Q125" s="143"/>
      <c r="R125" s="126" t="s">
        <v>578</v>
      </c>
      <c r="S125" s="192" t="s">
        <v>37</v>
      </c>
      <c r="T125" s="127"/>
      <c r="U125" s="125"/>
      <c r="V125" s="129" t="s">
        <v>579</v>
      </c>
      <c r="W125" s="129" t="s">
        <v>580</v>
      </c>
      <c r="X125" s="129" t="s">
        <v>52</v>
      </c>
      <c r="Y125" s="130" t="s">
        <v>581</v>
      </c>
      <c r="Z125" s="131"/>
      <c r="AA125" s="131">
        <v>2</v>
      </c>
      <c r="AB125" s="131"/>
      <c r="AC125" s="131"/>
      <c r="AD125" s="131"/>
      <c r="AE125" s="131"/>
    </row>
    <row r="126" spans="1:31" ht="39.950000000000003" customHeight="1" x14ac:dyDescent="0.2">
      <c r="A126" s="109">
        <v>70</v>
      </c>
      <c r="B126" s="109">
        <v>2023</v>
      </c>
      <c r="C126" s="104">
        <v>44962</v>
      </c>
      <c r="D126" s="102" t="s">
        <v>72</v>
      </c>
      <c r="E126" s="81">
        <v>1</v>
      </c>
      <c r="F126" s="80">
        <v>1</v>
      </c>
      <c r="G126" s="52"/>
      <c r="H126" s="80"/>
      <c r="I126" s="52">
        <v>1</v>
      </c>
      <c r="J126" s="80">
        <v>1</v>
      </c>
      <c r="K126" s="52"/>
      <c r="L126" s="82"/>
      <c r="M126" s="80"/>
      <c r="N126" s="154"/>
      <c r="O126" s="166" t="s">
        <v>551</v>
      </c>
      <c r="P126" s="253" t="s">
        <v>201</v>
      </c>
      <c r="Q126" s="150"/>
      <c r="R126" s="62" t="s">
        <v>582</v>
      </c>
      <c r="S126" s="190" t="s">
        <v>37</v>
      </c>
      <c r="T126" s="75"/>
      <c r="U126" s="73"/>
      <c r="V126" s="78" t="s">
        <v>583</v>
      </c>
      <c r="W126" s="78"/>
      <c r="X126" s="78"/>
      <c r="Y126" s="7" t="s">
        <v>584</v>
      </c>
      <c r="Z126" s="2">
        <v>1</v>
      </c>
      <c r="AA126" s="2"/>
      <c r="AB126" s="2"/>
      <c r="AC126" s="2"/>
      <c r="AD126" s="2"/>
      <c r="AE126" s="2"/>
    </row>
    <row r="127" spans="1:31" ht="39.950000000000003" customHeight="1" x14ac:dyDescent="0.2">
      <c r="A127" s="109"/>
      <c r="B127" s="109">
        <v>2023</v>
      </c>
      <c r="C127" s="104">
        <v>44966</v>
      </c>
      <c r="D127" s="102" t="s">
        <v>72</v>
      </c>
      <c r="E127" s="81">
        <v>1</v>
      </c>
      <c r="F127" s="80">
        <v>1</v>
      </c>
      <c r="G127" s="52"/>
      <c r="H127" s="80">
        <v>1</v>
      </c>
      <c r="I127" s="52"/>
      <c r="J127" s="80">
        <v>1</v>
      </c>
      <c r="K127" s="52"/>
      <c r="L127" s="82"/>
      <c r="M127" s="80"/>
      <c r="N127" s="154"/>
      <c r="O127" s="166" t="s">
        <v>585</v>
      </c>
      <c r="P127" s="253" t="s">
        <v>982</v>
      </c>
      <c r="Q127" s="150"/>
      <c r="R127" s="214" t="s">
        <v>586</v>
      </c>
      <c r="S127" s="190" t="s">
        <v>587</v>
      </c>
      <c r="T127" s="75"/>
      <c r="U127" s="73"/>
      <c r="V127" s="78"/>
      <c r="W127" s="78"/>
      <c r="X127" s="78"/>
      <c r="Y127" s="7"/>
      <c r="Z127" s="2"/>
      <c r="AA127" s="2"/>
      <c r="AB127" s="2"/>
      <c r="AC127" s="2"/>
      <c r="AD127" s="2"/>
      <c r="AE127" s="2">
        <v>1</v>
      </c>
    </row>
    <row r="128" spans="1:31" ht="39.950000000000003" customHeight="1" x14ac:dyDescent="0.2">
      <c r="A128" s="109"/>
      <c r="B128" s="109">
        <v>2023</v>
      </c>
      <c r="C128" s="104">
        <v>44975</v>
      </c>
      <c r="D128" s="102" t="s">
        <v>72</v>
      </c>
      <c r="E128" s="81">
        <v>2</v>
      </c>
      <c r="F128" s="80">
        <v>2</v>
      </c>
      <c r="G128" s="52"/>
      <c r="H128" s="80">
        <v>2</v>
      </c>
      <c r="I128" s="52"/>
      <c r="J128" s="80">
        <v>2</v>
      </c>
      <c r="K128" s="52"/>
      <c r="L128" s="82"/>
      <c r="M128" s="80"/>
      <c r="N128" s="154" t="s">
        <v>588</v>
      </c>
      <c r="O128" s="166" t="s">
        <v>589</v>
      </c>
      <c r="P128" s="253" t="s">
        <v>993</v>
      </c>
      <c r="Q128" s="150" t="s">
        <v>590</v>
      </c>
      <c r="R128" s="214" t="s">
        <v>586</v>
      </c>
      <c r="S128" s="190" t="s">
        <v>591</v>
      </c>
      <c r="T128" s="75"/>
      <c r="U128" s="73"/>
      <c r="V128" s="78" t="s">
        <v>592</v>
      </c>
      <c r="W128" s="78"/>
      <c r="X128" s="78"/>
      <c r="Y128" s="7"/>
      <c r="Z128" s="2"/>
      <c r="AA128" s="2"/>
      <c r="AB128" s="2"/>
      <c r="AC128" s="2"/>
      <c r="AD128" s="2"/>
      <c r="AE128" s="2">
        <v>2</v>
      </c>
    </row>
    <row r="129" spans="1:31" ht="39.950000000000003" customHeight="1" x14ac:dyDescent="0.2">
      <c r="A129" s="109"/>
      <c r="B129" s="109">
        <v>2023</v>
      </c>
      <c r="C129" s="104">
        <v>44977</v>
      </c>
      <c r="D129" s="102" t="s">
        <v>72</v>
      </c>
      <c r="E129" s="81">
        <v>1</v>
      </c>
      <c r="F129" s="80">
        <v>1</v>
      </c>
      <c r="G129" s="52"/>
      <c r="H129" s="80"/>
      <c r="I129" s="52">
        <v>1</v>
      </c>
      <c r="J129" s="80">
        <v>1</v>
      </c>
      <c r="K129" s="52"/>
      <c r="L129" s="82"/>
      <c r="M129" s="80"/>
      <c r="N129" s="154"/>
      <c r="O129" s="166" t="s">
        <v>593</v>
      </c>
      <c r="P129" s="253" t="s">
        <v>962</v>
      </c>
      <c r="Q129" s="150"/>
      <c r="R129" s="62" t="s">
        <v>594</v>
      </c>
      <c r="S129" s="190" t="s">
        <v>595</v>
      </c>
      <c r="T129" s="75"/>
      <c r="U129" s="73"/>
      <c r="V129" s="78"/>
      <c r="W129" s="78"/>
      <c r="X129" s="78"/>
      <c r="Y129" s="7"/>
      <c r="Z129" s="2"/>
      <c r="AA129" s="2"/>
      <c r="AB129" s="2"/>
      <c r="AC129" s="2"/>
      <c r="AD129" s="2"/>
      <c r="AE129" s="2">
        <v>1</v>
      </c>
    </row>
    <row r="130" spans="1:31" ht="39.950000000000003" customHeight="1" x14ac:dyDescent="0.2">
      <c r="A130" s="138">
        <v>71</v>
      </c>
      <c r="B130" s="109">
        <v>2023</v>
      </c>
      <c r="C130" s="33">
        <v>45004</v>
      </c>
      <c r="D130" s="9" t="s">
        <v>596</v>
      </c>
      <c r="E130" s="86">
        <v>1</v>
      </c>
      <c r="F130" s="87">
        <v>2</v>
      </c>
      <c r="G130" s="45"/>
      <c r="H130" s="87">
        <v>1</v>
      </c>
      <c r="I130" s="45"/>
      <c r="J130" s="87">
        <v>1</v>
      </c>
      <c r="K130" s="45"/>
      <c r="L130" s="123"/>
      <c r="M130" s="87"/>
      <c r="N130" s="155"/>
      <c r="O130" s="249" t="s">
        <v>597</v>
      </c>
      <c r="P130" s="249" t="s">
        <v>193</v>
      </c>
      <c r="Q130" s="143"/>
      <c r="R130" s="126" t="s">
        <v>598</v>
      </c>
      <c r="S130" s="192" t="s">
        <v>37</v>
      </c>
      <c r="T130" s="127"/>
      <c r="U130" s="125"/>
      <c r="V130" s="129" t="s">
        <v>599</v>
      </c>
      <c r="W130" s="129" t="s">
        <v>599</v>
      </c>
      <c r="X130" s="129" t="s">
        <v>43</v>
      </c>
      <c r="Y130" s="130" t="s">
        <v>32</v>
      </c>
      <c r="Z130" s="131"/>
      <c r="AA130" s="131"/>
      <c r="AB130" s="131"/>
      <c r="AC130" s="131"/>
      <c r="AD130" s="131"/>
      <c r="AE130" s="131">
        <v>1</v>
      </c>
    </row>
    <row r="131" spans="1:31" ht="39.950000000000003" customHeight="1" x14ac:dyDescent="0.2">
      <c r="A131" s="138">
        <v>72</v>
      </c>
      <c r="B131" s="109">
        <v>2023</v>
      </c>
      <c r="C131" s="33">
        <v>45005</v>
      </c>
      <c r="D131" s="9" t="s">
        <v>596</v>
      </c>
      <c r="E131" s="86">
        <v>1</v>
      </c>
      <c r="F131" s="87">
        <v>1</v>
      </c>
      <c r="G131" s="45"/>
      <c r="H131" s="87">
        <v>1</v>
      </c>
      <c r="I131" s="45"/>
      <c r="J131" s="87">
        <v>1</v>
      </c>
      <c r="K131" s="45"/>
      <c r="L131" s="123"/>
      <c r="M131" s="87">
        <v>1</v>
      </c>
      <c r="N131" s="155"/>
      <c r="O131" s="249" t="s">
        <v>597</v>
      </c>
      <c r="P131" s="249" t="s">
        <v>193</v>
      </c>
      <c r="Q131" s="143"/>
      <c r="R131" s="126" t="s">
        <v>600</v>
      </c>
      <c r="S131" s="192" t="s">
        <v>37</v>
      </c>
      <c r="T131" s="127"/>
      <c r="U131" s="125"/>
      <c r="V131" s="129" t="s">
        <v>601</v>
      </c>
      <c r="W131" s="129"/>
      <c r="X131" s="129" t="s">
        <v>43</v>
      </c>
      <c r="Y131" s="130" t="s">
        <v>602</v>
      </c>
      <c r="Z131" s="131"/>
      <c r="AA131" s="131">
        <v>1</v>
      </c>
      <c r="AB131" s="131"/>
      <c r="AC131" s="131"/>
      <c r="AD131" s="131"/>
      <c r="AE131" s="131"/>
    </row>
    <row r="132" spans="1:31" ht="39.950000000000003" customHeight="1" x14ac:dyDescent="0.2">
      <c r="A132" s="138">
        <v>73</v>
      </c>
      <c r="B132" s="109">
        <v>2023</v>
      </c>
      <c r="C132" s="33">
        <v>45032</v>
      </c>
      <c r="D132" s="9" t="s">
        <v>603</v>
      </c>
      <c r="E132" s="86">
        <v>1</v>
      </c>
      <c r="F132" s="87">
        <v>1</v>
      </c>
      <c r="G132" s="45"/>
      <c r="H132" s="87">
        <v>1</v>
      </c>
      <c r="I132" s="45"/>
      <c r="J132" s="87">
        <v>1</v>
      </c>
      <c r="K132" s="45"/>
      <c r="L132" s="123"/>
      <c r="M132" s="87"/>
      <c r="N132" s="155" t="s">
        <v>604</v>
      </c>
      <c r="O132" s="249" t="s">
        <v>605</v>
      </c>
      <c r="P132" s="249" t="s">
        <v>564</v>
      </c>
      <c r="Q132" s="143"/>
      <c r="R132" s="126" t="s">
        <v>606</v>
      </c>
      <c r="S132" s="192" t="s">
        <v>607</v>
      </c>
      <c r="T132" s="127"/>
      <c r="U132" s="215" t="s">
        <v>608</v>
      </c>
      <c r="V132" s="129" t="s">
        <v>609</v>
      </c>
      <c r="W132" s="129"/>
      <c r="X132" s="129"/>
      <c r="Y132" s="130" t="s">
        <v>32</v>
      </c>
      <c r="Z132" s="131"/>
      <c r="AA132" s="131"/>
      <c r="AB132" s="131"/>
      <c r="AC132" s="131"/>
      <c r="AD132" s="131"/>
      <c r="AE132" s="131">
        <v>1</v>
      </c>
    </row>
    <row r="133" spans="1:31" ht="39.950000000000003" customHeight="1" x14ac:dyDescent="0.2">
      <c r="A133" s="138">
        <v>74</v>
      </c>
      <c r="B133" s="109">
        <v>2023</v>
      </c>
      <c r="C133" s="33">
        <v>45035</v>
      </c>
      <c r="D133" s="9" t="s">
        <v>603</v>
      </c>
      <c r="E133" s="86">
        <v>1</v>
      </c>
      <c r="F133" s="87">
        <v>1</v>
      </c>
      <c r="G133" s="45"/>
      <c r="H133" s="87">
        <v>1</v>
      </c>
      <c r="I133" s="45"/>
      <c r="J133" s="87">
        <v>1</v>
      </c>
      <c r="K133" s="45"/>
      <c r="L133" s="123"/>
      <c r="M133" s="87"/>
      <c r="N133" s="155" t="s">
        <v>610</v>
      </c>
      <c r="O133" s="249" t="s">
        <v>495</v>
      </c>
      <c r="P133" s="249" t="s">
        <v>495</v>
      </c>
      <c r="Q133" s="143"/>
      <c r="R133" s="126"/>
      <c r="S133" s="192"/>
      <c r="T133" s="127"/>
      <c r="U133" s="125" t="s">
        <v>611</v>
      </c>
      <c r="V133" s="129" t="s">
        <v>612</v>
      </c>
      <c r="W133" s="129"/>
      <c r="X133" s="129"/>
      <c r="Y133" s="130" t="s">
        <v>32</v>
      </c>
      <c r="Z133" s="131"/>
      <c r="AA133" s="131">
        <v>1</v>
      </c>
      <c r="AB133" s="131"/>
      <c r="AC133" s="131"/>
      <c r="AD133" s="131"/>
      <c r="AE133" s="131"/>
    </row>
    <row r="134" spans="1:31" ht="39.950000000000003" customHeight="1" x14ac:dyDescent="0.2">
      <c r="A134" s="109"/>
      <c r="B134" s="109">
        <v>2023</v>
      </c>
      <c r="C134" s="104">
        <v>45046</v>
      </c>
      <c r="D134" s="102" t="s">
        <v>603</v>
      </c>
      <c r="E134" s="81">
        <v>2</v>
      </c>
      <c r="F134" s="80">
        <v>1</v>
      </c>
      <c r="G134" s="52">
        <v>1</v>
      </c>
      <c r="H134" s="80">
        <v>1</v>
      </c>
      <c r="I134" s="52">
        <v>1</v>
      </c>
      <c r="J134" s="80">
        <v>2</v>
      </c>
      <c r="K134" s="52"/>
      <c r="L134" s="82"/>
      <c r="M134" s="80"/>
      <c r="N134" s="154" t="s">
        <v>613</v>
      </c>
      <c r="O134" s="166" t="s">
        <v>614</v>
      </c>
      <c r="P134" s="253" t="s">
        <v>965</v>
      </c>
      <c r="Q134" s="150" t="s">
        <v>590</v>
      </c>
      <c r="R134" s="62" t="s">
        <v>615</v>
      </c>
      <c r="S134" s="190" t="s">
        <v>37</v>
      </c>
      <c r="T134" s="75"/>
      <c r="U134" s="73"/>
      <c r="V134" s="78" t="s">
        <v>616</v>
      </c>
      <c r="W134" s="78"/>
      <c r="X134" s="78"/>
      <c r="Y134" s="7" t="s">
        <v>32</v>
      </c>
      <c r="Z134" s="2"/>
      <c r="AA134" s="2"/>
      <c r="AB134" s="2"/>
      <c r="AC134" s="2"/>
      <c r="AD134" s="2"/>
      <c r="AE134" s="2">
        <v>2</v>
      </c>
    </row>
    <row r="135" spans="1:31" ht="39.950000000000003" customHeight="1" x14ac:dyDescent="0.2">
      <c r="A135" s="138">
        <v>75</v>
      </c>
      <c r="B135" s="109">
        <v>2023</v>
      </c>
      <c r="C135" s="33">
        <v>45046</v>
      </c>
      <c r="D135" s="9" t="s">
        <v>603</v>
      </c>
      <c r="E135" s="86">
        <v>1</v>
      </c>
      <c r="F135" s="87"/>
      <c r="G135" s="45">
        <v>1</v>
      </c>
      <c r="H135" s="87"/>
      <c r="I135" s="45">
        <v>1</v>
      </c>
      <c r="J135" s="87">
        <v>1</v>
      </c>
      <c r="K135" s="45"/>
      <c r="L135" s="123"/>
      <c r="M135" s="87"/>
      <c r="N135" s="155" t="s">
        <v>617</v>
      </c>
      <c r="O135" s="249" t="s">
        <v>618</v>
      </c>
      <c r="P135" s="249" t="s">
        <v>982</v>
      </c>
      <c r="Q135" s="138" t="s">
        <v>619</v>
      </c>
      <c r="R135" s="126" t="s">
        <v>620</v>
      </c>
      <c r="S135" s="192" t="s">
        <v>37</v>
      </c>
      <c r="T135" s="127"/>
      <c r="U135" s="125"/>
      <c r="V135" s="129" t="s">
        <v>621</v>
      </c>
      <c r="W135" s="129" t="s">
        <v>621</v>
      </c>
      <c r="X135" s="129" t="s">
        <v>43</v>
      </c>
      <c r="Y135" s="130" t="s">
        <v>622</v>
      </c>
      <c r="Z135" s="131"/>
      <c r="AA135" s="131"/>
      <c r="AB135" s="131"/>
      <c r="AC135" s="131"/>
      <c r="AD135" s="131"/>
      <c r="AE135" s="131">
        <v>1</v>
      </c>
    </row>
    <row r="136" spans="1:31" ht="39.950000000000003" customHeight="1" x14ac:dyDescent="0.2">
      <c r="A136" s="138">
        <v>76</v>
      </c>
      <c r="B136" s="109">
        <v>2023</v>
      </c>
      <c r="C136" s="33">
        <v>45053</v>
      </c>
      <c r="D136" s="9" t="s">
        <v>225</v>
      </c>
      <c r="E136" s="86">
        <v>1</v>
      </c>
      <c r="F136" s="87"/>
      <c r="G136" s="45">
        <v>1</v>
      </c>
      <c r="H136" s="87"/>
      <c r="I136" s="45">
        <v>1</v>
      </c>
      <c r="J136" s="87">
        <v>1</v>
      </c>
      <c r="K136" s="45"/>
      <c r="L136" s="123"/>
      <c r="M136" s="87"/>
      <c r="N136" s="155" t="s">
        <v>441</v>
      </c>
      <c r="O136" s="249" t="s">
        <v>623</v>
      </c>
      <c r="P136" s="249" t="s">
        <v>982</v>
      </c>
      <c r="Q136" s="143" t="s">
        <v>590</v>
      </c>
      <c r="R136" s="126" t="s">
        <v>624</v>
      </c>
      <c r="S136" s="192" t="s">
        <v>37</v>
      </c>
      <c r="T136" s="127"/>
      <c r="U136" s="127" t="s">
        <v>625</v>
      </c>
      <c r="V136" s="129" t="s">
        <v>626</v>
      </c>
      <c r="W136" s="129"/>
      <c r="X136" s="129"/>
      <c r="Y136" s="130" t="s">
        <v>32</v>
      </c>
      <c r="Z136" s="131"/>
      <c r="AA136" s="131"/>
      <c r="AB136" s="131"/>
      <c r="AC136" s="131"/>
      <c r="AD136" s="131"/>
      <c r="AE136" s="131">
        <v>1</v>
      </c>
    </row>
    <row r="137" spans="1:31" ht="39.75" customHeight="1" x14ac:dyDescent="0.2">
      <c r="A137" s="227"/>
      <c r="B137" s="109">
        <v>2023</v>
      </c>
      <c r="C137" s="228">
        <v>45105</v>
      </c>
      <c r="D137" s="229" t="s">
        <v>627</v>
      </c>
      <c r="E137" s="230">
        <v>1</v>
      </c>
      <c r="F137" s="231">
        <v>1</v>
      </c>
      <c r="G137" s="232"/>
      <c r="H137" s="231">
        <v>1</v>
      </c>
      <c r="I137" s="232"/>
      <c r="J137" s="231">
        <v>1</v>
      </c>
      <c r="K137" s="232"/>
      <c r="L137" s="233"/>
      <c r="M137" s="231"/>
      <c r="N137" s="234" t="s">
        <v>628</v>
      </c>
      <c r="O137" s="252" t="s">
        <v>629</v>
      </c>
      <c r="P137" s="252" t="s">
        <v>990</v>
      </c>
      <c r="Q137" s="235"/>
      <c r="R137" s="236" t="s">
        <v>630</v>
      </c>
      <c r="S137" s="237" t="s">
        <v>32</v>
      </c>
      <c r="T137" s="241" t="s">
        <v>631</v>
      </c>
      <c r="U137" s="241" t="s">
        <v>632</v>
      </c>
      <c r="V137" s="238" t="s">
        <v>633</v>
      </c>
      <c r="W137" s="238" t="s">
        <v>32</v>
      </c>
      <c r="X137" s="238" t="s">
        <v>52</v>
      </c>
      <c r="Y137" s="239" t="s">
        <v>634</v>
      </c>
      <c r="Z137" s="240"/>
      <c r="AA137" s="240">
        <v>1</v>
      </c>
      <c r="AB137" s="240"/>
      <c r="AC137" s="240"/>
      <c r="AD137" s="240"/>
      <c r="AE137" s="240"/>
    </row>
    <row r="138" spans="1:31" ht="39.75" customHeight="1" x14ac:dyDescent="0.2">
      <c r="A138" s="138">
        <v>77</v>
      </c>
      <c r="B138" s="109">
        <v>2023</v>
      </c>
      <c r="C138" s="33">
        <v>45109</v>
      </c>
      <c r="D138" s="9" t="s">
        <v>635</v>
      </c>
      <c r="E138" s="216">
        <v>0</v>
      </c>
      <c r="F138" s="87"/>
      <c r="G138" s="45"/>
      <c r="H138" s="87"/>
      <c r="I138" s="45"/>
      <c r="J138" s="87"/>
      <c r="K138" s="45"/>
      <c r="L138" s="123"/>
      <c r="M138" s="87"/>
      <c r="N138" s="155"/>
      <c r="O138" s="249" t="s">
        <v>636</v>
      </c>
      <c r="P138" s="249" t="s">
        <v>989</v>
      </c>
      <c r="Q138" s="143" t="s">
        <v>379</v>
      </c>
      <c r="R138" s="126" t="s">
        <v>637</v>
      </c>
      <c r="S138" s="192" t="s">
        <v>37</v>
      </c>
      <c r="T138" s="217" t="s">
        <v>638</v>
      </c>
      <c r="U138" s="125"/>
      <c r="V138" s="129" t="s">
        <v>639</v>
      </c>
      <c r="W138" s="129"/>
      <c r="X138" s="129"/>
      <c r="Y138" s="130"/>
      <c r="Z138" s="131"/>
      <c r="AA138" s="131"/>
      <c r="AB138" s="131"/>
      <c r="AC138" s="131"/>
      <c r="AD138" s="131"/>
      <c r="AE138" s="218">
        <v>0</v>
      </c>
    </row>
    <row r="139" spans="1:31" ht="39.950000000000003" customHeight="1" x14ac:dyDescent="0.2">
      <c r="A139" s="109">
        <v>78</v>
      </c>
      <c r="B139" s="109">
        <v>2023</v>
      </c>
      <c r="C139" s="104">
        <v>45119</v>
      </c>
      <c r="D139" s="102" t="s">
        <v>635</v>
      </c>
      <c r="E139" s="81">
        <v>1</v>
      </c>
      <c r="F139" s="80">
        <v>1</v>
      </c>
      <c r="G139" s="52"/>
      <c r="H139" s="80">
        <v>1</v>
      </c>
      <c r="I139" s="52"/>
      <c r="J139" s="80">
        <v>1</v>
      </c>
      <c r="K139" s="52"/>
      <c r="L139" s="82"/>
      <c r="M139" s="80"/>
      <c r="N139" s="154" t="s">
        <v>640</v>
      </c>
      <c r="O139" s="166" t="s">
        <v>641</v>
      </c>
      <c r="P139" s="253" t="s">
        <v>964</v>
      </c>
      <c r="Q139" s="150" t="s">
        <v>379</v>
      </c>
      <c r="R139" s="62" t="s">
        <v>642</v>
      </c>
      <c r="S139" s="190" t="s">
        <v>37</v>
      </c>
      <c r="T139" s="75" t="s">
        <v>643</v>
      </c>
      <c r="U139" s="73"/>
      <c r="V139" s="78" t="s">
        <v>433</v>
      </c>
      <c r="W139" s="78"/>
      <c r="X139" s="78"/>
      <c r="Y139" s="7" t="s">
        <v>644</v>
      </c>
      <c r="Z139" s="2"/>
      <c r="AA139" s="2"/>
      <c r="AB139" s="2"/>
      <c r="AC139" s="2"/>
      <c r="AD139" s="2"/>
      <c r="AE139" s="2">
        <v>1</v>
      </c>
    </row>
    <row r="140" spans="1:31" ht="39.950000000000003" customHeight="1" x14ac:dyDescent="0.2">
      <c r="A140" s="109"/>
      <c r="B140" s="109">
        <v>2023</v>
      </c>
      <c r="C140" s="104">
        <v>45159</v>
      </c>
      <c r="D140" s="102" t="s">
        <v>282</v>
      </c>
      <c r="E140" s="81">
        <v>3</v>
      </c>
      <c r="F140" s="80">
        <v>3</v>
      </c>
      <c r="G140" s="52"/>
      <c r="H140" s="80">
        <v>2</v>
      </c>
      <c r="I140" s="52">
        <v>1</v>
      </c>
      <c r="J140" s="80">
        <v>3</v>
      </c>
      <c r="K140" s="52"/>
      <c r="L140" s="82"/>
      <c r="M140" s="80">
        <v>3</v>
      </c>
      <c r="N140" s="154"/>
      <c r="O140" s="166" t="s">
        <v>645</v>
      </c>
      <c r="P140" s="253" t="s">
        <v>991</v>
      </c>
      <c r="Q140" s="150" t="s">
        <v>379</v>
      </c>
      <c r="R140" s="62" t="s">
        <v>646</v>
      </c>
      <c r="S140" s="190"/>
      <c r="T140" s="75"/>
      <c r="U140" s="73"/>
      <c r="V140" s="78" t="s">
        <v>647</v>
      </c>
      <c r="W140" s="78" t="s">
        <v>648</v>
      </c>
      <c r="X140" s="78" t="s">
        <v>57</v>
      </c>
      <c r="Y140" s="7" t="s">
        <v>649</v>
      </c>
      <c r="Z140" s="2"/>
      <c r="AA140" s="2"/>
      <c r="AB140" s="2"/>
      <c r="AC140" s="2"/>
      <c r="AD140" s="2"/>
      <c r="AE140" s="2">
        <v>3</v>
      </c>
    </row>
    <row r="141" spans="1:31" ht="39.950000000000003" customHeight="1" x14ac:dyDescent="0.2">
      <c r="A141" s="138">
        <v>79</v>
      </c>
      <c r="B141" s="109">
        <v>2023</v>
      </c>
      <c r="C141" s="33">
        <v>45164</v>
      </c>
      <c r="D141" s="9" t="s">
        <v>282</v>
      </c>
      <c r="E141" s="86">
        <v>1</v>
      </c>
      <c r="F141" s="87">
        <v>1</v>
      </c>
      <c r="G141" s="45"/>
      <c r="H141" s="87"/>
      <c r="I141" s="45">
        <v>1</v>
      </c>
      <c r="J141" s="87">
        <v>1</v>
      </c>
      <c r="K141" s="45"/>
      <c r="L141" s="123"/>
      <c r="M141" s="87"/>
      <c r="N141" s="155" t="s">
        <v>650</v>
      </c>
      <c r="O141" s="249" t="s">
        <v>90</v>
      </c>
      <c r="P141" s="249" t="s">
        <v>982</v>
      </c>
      <c r="Q141" s="143" t="s">
        <v>651</v>
      </c>
      <c r="R141" s="126" t="s">
        <v>652</v>
      </c>
      <c r="S141" s="192" t="s">
        <v>653</v>
      </c>
      <c r="T141" s="127" t="s">
        <v>654</v>
      </c>
      <c r="U141" s="125"/>
      <c r="V141" s="129" t="s">
        <v>655</v>
      </c>
      <c r="W141" s="129"/>
      <c r="X141" s="129"/>
      <c r="Y141" s="130" t="s">
        <v>32</v>
      </c>
      <c r="Z141" s="131"/>
      <c r="AA141" s="131"/>
      <c r="AB141" s="131"/>
      <c r="AC141" s="131"/>
      <c r="AD141" s="131"/>
      <c r="AE141" s="131">
        <v>1</v>
      </c>
    </row>
    <row r="142" spans="1:31" ht="39.950000000000003" customHeight="1" x14ac:dyDescent="0.2">
      <c r="A142" s="138">
        <v>80</v>
      </c>
      <c r="B142" s="109">
        <v>2023</v>
      </c>
      <c r="C142" s="33">
        <v>45167</v>
      </c>
      <c r="D142" s="9" t="s">
        <v>282</v>
      </c>
      <c r="E142" s="86">
        <v>1</v>
      </c>
      <c r="F142" s="87"/>
      <c r="G142" s="45">
        <v>1</v>
      </c>
      <c r="H142" s="87">
        <v>1</v>
      </c>
      <c r="I142" s="45"/>
      <c r="J142" s="87">
        <v>1</v>
      </c>
      <c r="K142" s="45"/>
      <c r="L142" s="123"/>
      <c r="M142" s="87"/>
      <c r="N142" s="155" t="s">
        <v>656</v>
      </c>
      <c r="O142" s="249" t="s">
        <v>657</v>
      </c>
      <c r="P142" s="249" t="s">
        <v>994</v>
      </c>
      <c r="Q142" s="143" t="s">
        <v>658</v>
      </c>
      <c r="R142" s="126" t="s">
        <v>659</v>
      </c>
      <c r="S142" s="192" t="s">
        <v>660</v>
      </c>
      <c r="T142" s="127" t="s">
        <v>661</v>
      </c>
      <c r="U142" s="125"/>
      <c r="V142" s="129" t="s">
        <v>32</v>
      </c>
      <c r="W142" s="129"/>
      <c r="X142" s="129"/>
      <c r="Y142" s="130" t="s">
        <v>662</v>
      </c>
      <c r="Z142" s="131"/>
      <c r="AA142" s="131"/>
      <c r="AB142" s="131"/>
      <c r="AC142" s="131"/>
      <c r="AD142" s="131"/>
      <c r="AE142" s="131">
        <v>1</v>
      </c>
    </row>
    <row r="143" spans="1:31" ht="39.950000000000003" customHeight="1" x14ac:dyDescent="0.2">
      <c r="A143" s="138">
        <v>81</v>
      </c>
      <c r="B143" s="109">
        <v>2023</v>
      </c>
      <c r="C143" s="33">
        <v>45234</v>
      </c>
      <c r="D143" s="9" t="s">
        <v>147</v>
      </c>
      <c r="E143" s="86">
        <v>1</v>
      </c>
      <c r="F143" s="87">
        <v>1</v>
      </c>
      <c r="G143" s="45"/>
      <c r="H143" s="87"/>
      <c r="I143" s="45">
        <v>1</v>
      </c>
      <c r="J143" s="87">
        <v>1</v>
      </c>
      <c r="K143" s="45"/>
      <c r="L143" s="123"/>
      <c r="M143" s="87"/>
      <c r="N143" s="155"/>
      <c r="O143" s="249" t="s">
        <v>226</v>
      </c>
      <c r="P143" s="249" t="s">
        <v>226</v>
      </c>
      <c r="Q143" s="143" t="s">
        <v>663</v>
      </c>
      <c r="R143" s="126" t="s">
        <v>664</v>
      </c>
      <c r="S143" s="190" t="s">
        <v>37</v>
      </c>
      <c r="T143" s="127"/>
      <c r="U143" s="125"/>
      <c r="V143" s="129" t="s">
        <v>665</v>
      </c>
      <c r="W143" s="129"/>
      <c r="X143" s="129"/>
      <c r="Y143" s="130" t="s">
        <v>32</v>
      </c>
      <c r="Z143" s="131">
        <v>1</v>
      </c>
      <c r="AA143" s="131"/>
      <c r="AB143" s="131"/>
      <c r="AC143" s="131"/>
      <c r="AD143" s="131"/>
      <c r="AE143" s="131"/>
    </row>
    <row r="144" spans="1:31" ht="39.950000000000003" customHeight="1" x14ac:dyDescent="0.2">
      <c r="A144" s="263">
        <v>82</v>
      </c>
      <c r="B144" s="109">
        <v>2023</v>
      </c>
      <c r="C144" s="265">
        <v>45253</v>
      </c>
      <c r="D144" s="267" t="s">
        <v>147</v>
      </c>
      <c r="E144" s="269">
        <v>2</v>
      </c>
      <c r="F144" s="275">
        <v>1</v>
      </c>
      <c r="G144" s="269">
        <v>1</v>
      </c>
      <c r="H144" s="275">
        <v>1</v>
      </c>
      <c r="I144" s="269">
        <v>1</v>
      </c>
      <c r="J144" s="275">
        <v>2</v>
      </c>
      <c r="K144" s="269"/>
      <c r="L144" s="279"/>
      <c r="M144" s="275"/>
      <c r="N144" s="281" t="s">
        <v>546</v>
      </c>
      <c r="O144" s="305" t="s">
        <v>74</v>
      </c>
      <c r="P144" s="263" t="s">
        <v>927</v>
      </c>
      <c r="Q144" s="306" t="s">
        <v>379</v>
      </c>
      <c r="R144" s="277" t="s">
        <v>666</v>
      </c>
      <c r="S144" s="307" t="s">
        <v>37</v>
      </c>
      <c r="T144" s="271"/>
      <c r="U144" s="273"/>
      <c r="V144" s="277" t="s">
        <v>667</v>
      </c>
      <c r="W144" s="129" t="s">
        <v>668</v>
      </c>
      <c r="X144" s="129" t="s">
        <v>52</v>
      </c>
      <c r="Y144" s="260" t="s">
        <v>669</v>
      </c>
      <c r="Z144" s="258">
        <v>2</v>
      </c>
      <c r="AA144" s="258"/>
      <c r="AB144" s="258"/>
      <c r="AC144" s="258"/>
      <c r="AD144" s="258"/>
      <c r="AE144" s="258"/>
    </row>
    <row r="145" spans="1:31" ht="39.950000000000003" customHeight="1" x14ac:dyDescent="0.2">
      <c r="A145" s="287"/>
      <c r="B145" s="109">
        <v>2023</v>
      </c>
      <c r="C145" s="288"/>
      <c r="D145" s="289"/>
      <c r="E145" s="285"/>
      <c r="F145" s="286"/>
      <c r="G145" s="285"/>
      <c r="H145" s="286"/>
      <c r="I145" s="285"/>
      <c r="J145" s="286"/>
      <c r="K145" s="285"/>
      <c r="L145" s="297"/>
      <c r="M145" s="286"/>
      <c r="N145" s="298"/>
      <c r="O145" s="305"/>
      <c r="P145" s="287"/>
      <c r="Q145" s="306"/>
      <c r="R145" s="290"/>
      <c r="S145" s="308"/>
      <c r="T145" s="291"/>
      <c r="U145" s="292"/>
      <c r="V145" s="290"/>
      <c r="W145" s="129" t="s">
        <v>670</v>
      </c>
      <c r="X145" s="129" t="s">
        <v>41</v>
      </c>
      <c r="Y145" s="304"/>
      <c r="Z145" s="296"/>
      <c r="AA145" s="296"/>
      <c r="AB145" s="296"/>
      <c r="AC145" s="296"/>
      <c r="AD145" s="296"/>
      <c r="AE145" s="296"/>
    </row>
    <row r="146" spans="1:31" ht="39.950000000000003" customHeight="1" x14ac:dyDescent="0.2">
      <c r="A146" s="264"/>
      <c r="B146" s="109">
        <v>2023</v>
      </c>
      <c r="C146" s="266"/>
      <c r="D146" s="268"/>
      <c r="E146" s="270"/>
      <c r="F146" s="276"/>
      <c r="G146" s="270"/>
      <c r="H146" s="276"/>
      <c r="I146" s="270"/>
      <c r="J146" s="276"/>
      <c r="K146" s="270"/>
      <c r="L146" s="280"/>
      <c r="M146" s="276"/>
      <c r="N146" s="282"/>
      <c r="O146" s="305"/>
      <c r="P146" s="264"/>
      <c r="Q146" s="306"/>
      <c r="R146" s="278"/>
      <c r="S146" s="309"/>
      <c r="T146" s="272"/>
      <c r="U146" s="274"/>
      <c r="V146" s="278"/>
      <c r="W146" s="129" t="s">
        <v>671</v>
      </c>
      <c r="X146" s="129" t="s">
        <v>43</v>
      </c>
      <c r="Y146" s="261"/>
      <c r="Z146" s="259"/>
      <c r="AA146" s="259"/>
      <c r="AB146" s="259"/>
      <c r="AC146" s="259"/>
      <c r="AD146" s="259"/>
      <c r="AE146" s="259"/>
    </row>
    <row r="147" spans="1:31" ht="39.950000000000003" customHeight="1" x14ac:dyDescent="0.2">
      <c r="A147" s="138">
        <v>83</v>
      </c>
      <c r="B147" s="109">
        <v>2023</v>
      </c>
      <c r="C147" s="33">
        <v>45256</v>
      </c>
      <c r="D147" s="9" t="s">
        <v>147</v>
      </c>
      <c r="E147" s="86">
        <v>1</v>
      </c>
      <c r="F147" s="87">
        <v>1</v>
      </c>
      <c r="G147" s="45"/>
      <c r="H147" s="87"/>
      <c r="I147" s="45">
        <v>1</v>
      </c>
      <c r="J147" s="87">
        <v>1</v>
      </c>
      <c r="K147" s="45"/>
      <c r="L147" s="123"/>
      <c r="M147" s="87"/>
      <c r="N147" s="242" t="s">
        <v>672</v>
      </c>
      <c r="O147" s="9" t="s">
        <v>442</v>
      </c>
      <c r="P147" s="249" t="s">
        <v>982</v>
      </c>
      <c r="Q147" s="250" t="s">
        <v>673</v>
      </c>
      <c r="R147" s="126" t="s">
        <v>674</v>
      </c>
      <c r="S147" s="192" t="s">
        <v>675</v>
      </c>
      <c r="T147" s="127"/>
      <c r="U147" s="128" t="s">
        <v>676</v>
      </c>
      <c r="V147" s="129" t="s">
        <v>677</v>
      </c>
      <c r="W147" s="129" t="s">
        <v>678</v>
      </c>
      <c r="X147" s="129" t="s">
        <v>57</v>
      </c>
      <c r="Y147" s="130" t="s">
        <v>679</v>
      </c>
      <c r="Z147" s="131"/>
      <c r="AA147" s="131"/>
      <c r="AB147" s="131"/>
      <c r="AC147" s="131"/>
      <c r="AD147" s="131"/>
      <c r="AE147" s="131">
        <v>1</v>
      </c>
    </row>
    <row r="148" spans="1:31" ht="39.950000000000003" customHeight="1" x14ac:dyDescent="0.2">
      <c r="A148" s="109"/>
      <c r="B148" s="109">
        <v>2023</v>
      </c>
      <c r="C148" s="104">
        <v>45256</v>
      </c>
      <c r="D148" s="102" t="s">
        <v>147</v>
      </c>
      <c r="E148" s="81">
        <v>2</v>
      </c>
      <c r="F148" s="80">
        <v>2</v>
      </c>
      <c r="G148" s="52"/>
      <c r="H148" s="80">
        <v>2</v>
      </c>
      <c r="I148" s="52"/>
      <c r="J148" s="80">
        <v>1</v>
      </c>
      <c r="K148" s="52">
        <v>1</v>
      </c>
      <c r="L148" s="82"/>
      <c r="M148" s="80"/>
      <c r="N148" s="154"/>
      <c r="O148" s="166" t="s">
        <v>680</v>
      </c>
      <c r="P148" s="166" t="s">
        <v>951</v>
      </c>
      <c r="Q148" s="150" t="s">
        <v>681</v>
      </c>
      <c r="R148" s="62" t="s">
        <v>682</v>
      </c>
      <c r="S148" s="190" t="s">
        <v>37</v>
      </c>
      <c r="T148" s="75"/>
      <c r="U148" s="112" t="s">
        <v>676</v>
      </c>
      <c r="V148" s="78" t="s">
        <v>683</v>
      </c>
      <c r="W148" s="78"/>
      <c r="X148" s="78"/>
      <c r="Y148" s="7" t="s">
        <v>684</v>
      </c>
      <c r="Z148" s="2"/>
      <c r="AA148" s="2"/>
      <c r="AB148" s="2"/>
      <c r="AC148" s="2"/>
      <c r="AD148" s="2"/>
      <c r="AE148" s="2">
        <v>3</v>
      </c>
    </row>
    <row r="149" spans="1:31" ht="39.950000000000003" customHeight="1" x14ac:dyDescent="0.2">
      <c r="A149" s="109"/>
      <c r="B149" s="109">
        <v>2023</v>
      </c>
      <c r="C149" s="104">
        <v>45256</v>
      </c>
      <c r="D149" s="102" t="s">
        <v>147</v>
      </c>
      <c r="E149" s="81">
        <v>1</v>
      </c>
      <c r="F149" s="80">
        <v>1</v>
      </c>
      <c r="G149" s="52"/>
      <c r="H149" s="80"/>
      <c r="I149" s="52">
        <v>1</v>
      </c>
      <c r="J149" s="80">
        <v>1</v>
      </c>
      <c r="K149" s="52"/>
      <c r="L149" s="82"/>
      <c r="M149" s="80"/>
      <c r="N149" s="154" t="s">
        <v>448</v>
      </c>
      <c r="O149" s="166" t="s">
        <v>427</v>
      </c>
      <c r="P149" s="166" t="s">
        <v>982</v>
      </c>
      <c r="Q149" s="150" t="s">
        <v>685</v>
      </c>
      <c r="R149" s="62" t="s">
        <v>686</v>
      </c>
      <c r="S149" s="190"/>
      <c r="T149" s="75"/>
      <c r="U149" s="112" t="s">
        <v>676</v>
      </c>
      <c r="V149" s="78"/>
      <c r="W149" s="78"/>
      <c r="X149" s="78"/>
      <c r="Y149" s="7"/>
      <c r="Z149" s="2"/>
      <c r="AA149" s="2"/>
      <c r="AB149" s="2"/>
      <c r="AC149" s="2"/>
      <c r="AD149" s="2"/>
      <c r="AE149" s="2">
        <v>1</v>
      </c>
    </row>
    <row r="150" spans="1:31" ht="39.950000000000003" customHeight="1" x14ac:dyDescent="0.2">
      <c r="A150" s="109"/>
      <c r="B150" s="109">
        <v>2023</v>
      </c>
      <c r="C150" s="104">
        <v>45260</v>
      </c>
      <c r="D150" s="102" t="s">
        <v>147</v>
      </c>
      <c r="E150" s="81">
        <v>2</v>
      </c>
      <c r="F150" s="80">
        <v>2</v>
      </c>
      <c r="G150" s="52"/>
      <c r="H150" s="80"/>
      <c r="I150" s="52">
        <v>2</v>
      </c>
      <c r="J150" s="80">
        <v>1</v>
      </c>
      <c r="K150" s="52">
        <v>1</v>
      </c>
      <c r="L150" s="82"/>
      <c r="M150" s="80"/>
      <c r="N150" s="154" t="s">
        <v>687</v>
      </c>
      <c r="O150" s="169" t="s">
        <v>688</v>
      </c>
      <c r="P150" s="169" t="s">
        <v>962</v>
      </c>
      <c r="Q150" s="244" t="s">
        <v>689</v>
      </c>
      <c r="R150" s="62" t="s">
        <v>690</v>
      </c>
      <c r="S150" s="190"/>
      <c r="T150" s="75"/>
      <c r="U150" s="112" t="s">
        <v>676</v>
      </c>
      <c r="V150" s="78"/>
      <c r="W150" s="78"/>
      <c r="X150" s="78"/>
      <c r="Y150" s="7"/>
      <c r="Z150" s="2">
        <v>2</v>
      </c>
      <c r="AA150" s="2"/>
      <c r="AB150" s="2"/>
      <c r="AC150" s="2"/>
      <c r="AD150" s="2"/>
      <c r="AE150" s="2"/>
    </row>
    <row r="151" spans="1:31" ht="39.950000000000003" customHeight="1" x14ac:dyDescent="0.2">
      <c r="A151" s="109"/>
      <c r="B151" s="109">
        <v>2023</v>
      </c>
      <c r="C151" s="104">
        <v>45262</v>
      </c>
      <c r="D151" s="102" t="s">
        <v>34</v>
      </c>
      <c r="E151" s="81">
        <v>1</v>
      </c>
      <c r="F151" s="80">
        <v>1</v>
      </c>
      <c r="G151" s="52"/>
      <c r="H151" s="80"/>
      <c r="I151" s="52">
        <v>1</v>
      </c>
      <c r="J151" s="80">
        <v>1</v>
      </c>
      <c r="K151" s="52"/>
      <c r="L151" s="82"/>
      <c r="M151" s="80"/>
      <c r="N151" s="154" t="s">
        <v>691</v>
      </c>
      <c r="O151" s="166" t="s">
        <v>142</v>
      </c>
      <c r="P151" s="166" t="s">
        <v>962</v>
      </c>
      <c r="Q151" s="150" t="s">
        <v>590</v>
      </c>
      <c r="R151" s="62" t="s">
        <v>692</v>
      </c>
      <c r="S151" s="190" t="s">
        <v>37</v>
      </c>
      <c r="T151" s="75"/>
      <c r="U151" s="73"/>
      <c r="V151" s="78"/>
      <c r="W151" s="78"/>
      <c r="X151" s="78"/>
      <c r="Y151" s="7"/>
      <c r="Z151" s="2"/>
      <c r="AA151" s="2"/>
      <c r="AB151" s="2"/>
      <c r="AC151" s="2"/>
      <c r="AD151" s="2"/>
      <c r="AE151" s="2">
        <v>1</v>
      </c>
    </row>
    <row r="152" spans="1:31" ht="39.950000000000003" customHeight="1" x14ac:dyDescent="0.2">
      <c r="A152" s="138">
        <v>84</v>
      </c>
      <c r="B152" s="138">
        <v>2023</v>
      </c>
      <c r="C152" s="33">
        <v>45268</v>
      </c>
      <c r="D152" s="9" t="s">
        <v>34</v>
      </c>
      <c r="E152" s="86">
        <v>2</v>
      </c>
      <c r="F152" s="87"/>
      <c r="G152" s="45">
        <v>2</v>
      </c>
      <c r="H152" s="87"/>
      <c r="I152" s="45">
        <v>2</v>
      </c>
      <c r="J152" s="87">
        <v>2</v>
      </c>
      <c r="K152" s="45"/>
      <c r="L152" s="123"/>
      <c r="M152" s="87"/>
      <c r="N152" s="155" t="s">
        <v>693</v>
      </c>
      <c r="O152" s="249" t="s">
        <v>694</v>
      </c>
      <c r="P152" s="249" t="s">
        <v>951</v>
      </c>
      <c r="Q152" s="152" t="s">
        <v>695</v>
      </c>
      <c r="R152" s="126" t="s">
        <v>696</v>
      </c>
      <c r="S152" s="192" t="s">
        <v>37</v>
      </c>
      <c r="T152" s="127"/>
      <c r="U152" s="125"/>
      <c r="V152" s="129" t="s">
        <v>697</v>
      </c>
      <c r="W152" s="129"/>
      <c r="X152" s="129"/>
      <c r="Y152" s="130" t="s">
        <v>698</v>
      </c>
      <c r="Z152" s="131"/>
      <c r="AA152" s="131"/>
      <c r="AB152" s="131"/>
      <c r="AC152" s="131"/>
      <c r="AD152" s="131"/>
      <c r="AE152" s="131">
        <v>2</v>
      </c>
    </row>
    <row r="153" spans="1:31" ht="39.950000000000003" customHeight="1" x14ac:dyDescent="0.2">
      <c r="A153" s="109"/>
      <c r="B153" s="109">
        <v>2023</v>
      </c>
      <c r="C153" s="104">
        <v>45271</v>
      </c>
      <c r="D153" s="102" t="s">
        <v>34</v>
      </c>
      <c r="E153" s="81">
        <v>1</v>
      </c>
      <c r="F153" s="80">
        <v>1</v>
      </c>
      <c r="G153" s="52"/>
      <c r="H153" s="80"/>
      <c r="I153" s="52">
        <v>1</v>
      </c>
      <c r="J153" s="80">
        <v>1</v>
      </c>
      <c r="K153" s="52"/>
      <c r="L153" s="82"/>
      <c r="M153" s="80"/>
      <c r="N153" s="154"/>
      <c r="O153" s="166" t="s">
        <v>699</v>
      </c>
      <c r="P153" s="166" t="s">
        <v>982</v>
      </c>
      <c r="Q153" s="150" t="s">
        <v>700</v>
      </c>
      <c r="R153" s="62" t="s">
        <v>701</v>
      </c>
      <c r="S153" s="190" t="s">
        <v>660</v>
      </c>
      <c r="T153" s="75" t="s">
        <v>702</v>
      </c>
      <c r="U153" s="73"/>
      <c r="V153" s="78" t="s">
        <v>223</v>
      </c>
      <c r="W153" s="78"/>
      <c r="X153" s="78"/>
      <c r="Y153" s="7" t="s">
        <v>703</v>
      </c>
      <c r="Z153" s="2"/>
      <c r="AA153" s="2"/>
      <c r="AB153" s="2"/>
      <c r="AC153" s="2"/>
      <c r="AD153" s="2">
        <v>2</v>
      </c>
      <c r="AE153" s="2"/>
    </row>
    <row r="154" spans="1:31" ht="39.950000000000003" customHeight="1" x14ac:dyDescent="0.2">
      <c r="A154" s="138">
        <v>85</v>
      </c>
      <c r="B154" s="138">
        <v>2023</v>
      </c>
      <c r="C154" s="33">
        <v>45283</v>
      </c>
      <c r="D154" s="9" t="s">
        <v>34</v>
      </c>
      <c r="E154" s="86">
        <v>1</v>
      </c>
      <c r="F154" s="87">
        <v>1</v>
      </c>
      <c r="G154" s="45"/>
      <c r="H154" s="87">
        <v>1</v>
      </c>
      <c r="I154" s="45"/>
      <c r="J154" s="87">
        <v>1</v>
      </c>
      <c r="K154" s="45"/>
      <c r="L154" s="123"/>
      <c r="M154" s="87"/>
      <c r="N154" s="155" t="s">
        <v>704</v>
      </c>
      <c r="O154" s="249" t="s">
        <v>705</v>
      </c>
      <c r="P154" s="249" t="s">
        <v>995</v>
      </c>
      <c r="Q154" s="143"/>
      <c r="R154" s="126" t="s">
        <v>706</v>
      </c>
      <c r="S154" s="192" t="s">
        <v>37</v>
      </c>
      <c r="T154" s="127"/>
      <c r="U154" s="125" t="s">
        <v>707</v>
      </c>
      <c r="V154" s="129" t="s">
        <v>708</v>
      </c>
      <c r="W154" s="129"/>
      <c r="X154" s="129"/>
      <c r="Y154" s="130" t="s">
        <v>709</v>
      </c>
      <c r="Z154" s="131"/>
      <c r="AA154" s="131"/>
      <c r="AB154" s="131"/>
      <c r="AC154" s="131"/>
      <c r="AD154" s="131"/>
      <c r="AE154" s="131">
        <v>1</v>
      </c>
    </row>
    <row r="155" spans="1:31" ht="41.25" x14ac:dyDescent="0.2">
      <c r="A155" s="109"/>
      <c r="B155" s="109">
        <v>2023</v>
      </c>
      <c r="C155" s="104">
        <v>45284</v>
      </c>
      <c r="D155" s="102" t="s">
        <v>34</v>
      </c>
      <c r="E155" s="81">
        <v>2</v>
      </c>
      <c r="F155" s="80"/>
      <c r="G155" s="52">
        <v>2</v>
      </c>
      <c r="H155" s="80"/>
      <c r="I155" s="52">
        <v>2</v>
      </c>
      <c r="J155" s="80">
        <v>2</v>
      </c>
      <c r="K155" s="52"/>
      <c r="L155" s="82"/>
      <c r="M155" s="80"/>
      <c r="N155" s="154" t="s">
        <v>710</v>
      </c>
      <c r="O155" s="166" t="s">
        <v>711</v>
      </c>
      <c r="P155" s="166" t="s">
        <v>201</v>
      </c>
      <c r="Q155" s="150" t="s">
        <v>379</v>
      </c>
      <c r="R155" s="62" t="s">
        <v>712</v>
      </c>
      <c r="S155" s="190" t="s">
        <v>37</v>
      </c>
      <c r="T155" s="75"/>
      <c r="U155" s="73"/>
      <c r="V155" s="78"/>
      <c r="W155" s="78" t="s">
        <v>32</v>
      </c>
      <c r="X155" s="78"/>
      <c r="Y155" s="7"/>
      <c r="Z155" s="2"/>
      <c r="AA155" s="2"/>
      <c r="AB155" s="2"/>
      <c r="AC155" s="2"/>
      <c r="AD155" s="2"/>
      <c r="AE155" s="2">
        <v>2</v>
      </c>
    </row>
    <row r="156" spans="1:31" ht="39.950000000000003" customHeight="1" x14ac:dyDescent="0.2">
      <c r="A156" s="138">
        <v>87</v>
      </c>
      <c r="B156" s="138">
        <v>2023</v>
      </c>
      <c r="C156" s="33">
        <v>45284</v>
      </c>
      <c r="D156" s="9" t="s">
        <v>34</v>
      </c>
      <c r="E156" s="86">
        <v>2</v>
      </c>
      <c r="F156" s="87"/>
      <c r="G156" s="45">
        <v>2</v>
      </c>
      <c r="H156" s="87"/>
      <c r="I156" s="45"/>
      <c r="J156" s="87">
        <v>2</v>
      </c>
      <c r="K156" s="45"/>
      <c r="L156" s="123"/>
      <c r="M156" s="87"/>
      <c r="N156" s="155" t="s">
        <v>713</v>
      </c>
      <c r="O156" s="249" t="s">
        <v>714</v>
      </c>
      <c r="P156" s="249" t="s">
        <v>556</v>
      </c>
      <c r="Q156" s="143" t="s">
        <v>590</v>
      </c>
      <c r="R156" s="126" t="s">
        <v>715</v>
      </c>
      <c r="S156" s="192" t="s">
        <v>37</v>
      </c>
      <c r="T156" s="127"/>
      <c r="U156" s="125" t="s">
        <v>716</v>
      </c>
      <c r="V156" s="129" t="s">
        <v>717</v>
      </c>
      <c r="W156" s="129"/>
      <c r="X156" s="129"/>
      <c r="Y156" s="130"/>
      <c r="Z156" s="131"/>
      <c r="AA156" s="131"/>
      <c r="AB156" s="131"/>
      <c r="AC156" s="131"/>
      <c r="AD156" s="131"/>
      <c r="AE156" s="131">
        <v>2</v>
      </c>
    </row>
    <row r="157" spans="1:31" ht="41.25" x14ac:dyDescent="0.2">
      <c r="A157" s="138">
        <v>86</v>
      </c>
      <c r="B157" s="138">
        <v>2023</v>
      </c>
      <c r="C157" s="33">
        <v>45289</v>
      </c>
      <c r="D157" s="9" t="s">
        <v>34</v>
      </c>
      <c r="E157" s="86">
        <v>1</v>
      </c>
      <c r="F157" s="87">
        <v>1</v>
      </c>
      <c r="G157" s="45"/>
      <c r="H157" s="87">
        <v>1</v>
      </c>
      <c r="I157" s="45"/>
      <c r="J157" s="87">
        <v>1</v>
      </c>
      <c r="K157" s="45"/>
      <c r="L157" s="123"/>
      <c r="M157" s="87"/>
      <c r="N157" s="155" t="s">
        <v>718</v>
      </c>
      <c r="O157" s="249" t="s">
        <v>719</v>
      </c>
      <c r="P157" s="249" t="s">
        <v>951</v>
      </c>
      <c r="Q157" s="143" t="s">
        <v>681</v>
      </c>
      <c r="R157" s="126" t="s">
        <v>720</v>
      </c>
      <c r="S157" s="192"/>
      <c r="T157" s="127"/>
      <c r="U157" s="125"/>
      <c r="V157" s="129" t="s">
        <v>721</v>
      </c>
      <c r="W157" s="129"/>
      <c r="X157" s="129"/>
      <c r="Y157" s="130" t="s">
        <v>722</v>
      </c>
      <c r="Z157" s="131"/>
      <c r="AA157" s="131"/>
      <c r="AB157" s="131"/>
      <c r="AC157" s="131"/>
      <c r="AD157" s="131"/>
      <c r="AE157" s="131"/>
    </row>
    <row r="158" spans="1:31" ht="39.950000000000003" customHeight="1" x14ac:dyDescent="0.2">
      <c r="A158" s="138">
        <v>87</v>
      </c>
      <c r="B158" s="138">
        <v>2024</v>
      </c>
      <c r="C158" s="33">
        <v>45297</v>
      </c>
      <c r="D158" s="9" t="s">
        <v>45</v>
      </c>
      <c r="E158" s="86">
        <v>2</v>
      </c>
      <c r="F158" s="87">
        <v>2</v>
      </c>
      <c r="G158" s="45"/>
      <c r="H158" s="87"/>
      <c r="I158" s="45">
        <v>2</v>
      </c>
      <c r="J158" s="87">
        <v>1</v>
      </c>
      <c r="K158" s="45">
        <v>1</v>
      </c>
      <c r="L158" s="123"/>
      <c r="M158" s="87"/>
      <c r="N158" s="155" t="s">
        <v>723</v>
      </c>
      <c r="O158" s="249" t="s">
        <v>427</v>
      </c>
      <c r="P158" s="249" t="s">
        <v>982</v>
      </c>
      <c r="Q158" s="143" t="s">
        <v>724</v>
      </c>
      <c r="R158" s="126" t="s">
        <v>725</v>
      </c>
      <c r="S158" s="245" t="s">
        <v>726</v>
      </c>
      <c r="T158" s="127" t="s">
        <v>727</v>
      </c>
      <c r="U158" s="125"/>
      <c r="V158" s="129" t="s">
        <v>728</v>
      </c>
      <c r="W158" s="129"/>
      <c r="X158" s="129"/>
      <c r="Y158" s="130" t="s">
        <v>729</v>
      </c>
      <c r="Z158" s="131"/>
      <c r="AA158" s="131"/>
      <c r="AB158" s="131">
        <v>1</v>
      </c>
      <c r="AC158" s="131"/>
      <c r="AD158" s="131"/>
      <c r="AE158" s="131"/>
    </row>
    <row r="159" spans="1:31" x14ac:dyDescent="0.2">
      <c r="A159" s="109"/>
      <c r="B159" s="109"/>
      <c r="C159" s="104"/>
      <c r="D159" s="102"/>
      <c r="E159" s="81"/>
      <c r="F159" s="80"/>
      <c r="G159" s="52"/>
      <c r="H159" s="80"/>
      <c r="I159" s="52"/>
      <c r="J159" s="80"/>
      <c r="K159" s="52"/>
      <c r="L159" s="82"/>
      <c r="M159" s="80"/>
      <c r="N159" s="154"/>
      <c r="O159" s="166"/>
      <c r="P159" s="166"/>
      <c r="Q159" s="150"/>
      <c r="R159" s="62"/>
      <c r="S159" s="190"/>
      <c r="T159" s="75"/>
      <c r="U159" s="73"/>
      <c r="V159" s="78"/>
      <c r="W159" s="78"/>
      <c r="X159" s="78"/>
      <c r="Y159" s="7"/>
      <c r="Z159" s="2"/>
      <c r="AA159" s="2"/>
      <c r="AB159" s="2"/>
      <c r="AC159" s="2"/>
      <c r="AD159" s="2"/>
      <c r="AE159" s="2"/>
    </row>
    <row r="160" spans="1:31" x14ac:dyDescent="0.2">
      <c r="A160" s="109"/>
      <c r="B160" s="109"/>
      <c r="C160" s="104"/>
      <c r="D160" s="102"/>
      <c r="E160" s="81"/>
      <c r="F160" s="80"/>
      <c r="G160" s="52"/>
      <c r="H160" s="80"/>
      <c r="I160" s="52"/>
      <c r="J160" s="80"/>
      <c r="K160" s="52"/>
      <c r="L160" s="82"/>
      <c r="M160" s="80"/>
      <c r="N160" s="154"/>
      <c r="O160" s="166"/>
      <c r="P160" s="166"/>
      <c r="Q160" s="150"/>
      <c r="R160" s="62"/>
      <c r="S160" s="190"/>
      <c r="T160" s="75"/>
      <c r="U160" s="73"/>
      <c r="V160" s="78"/>
      <c r="W160" s="78"/>
      <c r="X160" s="78"/>
      <c r="Y160" s="7"/>
      <c r="Z160" s="2"/>
      <c r="AA160" s="2"/>
      <c r="AB160" s="2"/>
      <c r="AC160" s="2"/>
      <c r="AD160" s="2"/>
      <c r="AE160" s="2"/>
    </row>
    <row r="161" spans="1:31" x14ac:dyDescent="0.2">
      <c r="A161" s="109"/>
      <c r="B161" s="109"/>
      <c r="C161" s="104"/>
      <c r="D161" s="102"/>
      <c r="E161" s="81"/>
      <c r="F161" s="80"/>
      <c r="G161" s="52"/>
      <c r="H161" s="80"/>
      <c r="I161" s="52"/>
      <c r="J161" s="80"/>
      <c r="K161" s="52"/>
      <c r="L161" s="82"/>
      <c r="M161" s="80"/>
      <c r="N161" s="154"/>
      <c r="O161" s="166"/>
      <c r="P161" s="166"/>
      <c r="Q161" s="150"/>
      <c r="R161" s="62"/>
      <c r="S161" s="190"/>
      <c r="T161" s="75"/>
      <c r="U161" s="73"/>
      <c r="V161" s="78"/>
      <c r="W161" s="78"/>
      <c r="X161" s="78"/>
      <c r="Y161" s="7"/>
      <c r="Z161" s="2"/>
      <c r="AA161" s="2"/>
      <c r="AB161" s="2"/>
      <c r="AC161" s="2"/>
      <c r="AD161" s="2"/>
      <c r="AE161" s="2"/>
    </row>
    <row r="162" spans="1:31" x14ac:dyDescent="0.2">
      <c r="A162" s="109"/>
      <c r="B162" s="109"/>
      <c r="C162" s="104"/>
      <c r="D162" s="102"/>
      <c r="E162" s="81"/>
      <c r="F162" s="80"/>
      <c r="G162" s="52"/>
      <c r="H162" s="80"/>
      <c r="I162" s="52"/>
      <c r="J162" s="80"/>
      <c r="K162" s="52"/>
      <c r="L162" s="82"/>
      <c r="M162" s="80"/>
      <c r="N162" s="154"/>
      <c r="O162" s="166"/>
      <c r="P162" s="166"/>
      <c r="Q162" s="150"/>
      <c r="R162" s="62"/>
      <c r="S162" s="190"/>
      <c r="T162" s="75"/>
      <c r="U162" s="73"/>
      <c r="V162" s="78"/>
      <c r="W162" s="78"/>
      <c r="X162" s="78"/>
      <c r="Y162" s="7"/>
      <c r="Z162" s="2"/>
      <c r="AA162" s="2"/>
      <c r="AB162" s="2"/>
      <c r="AC162" s="2"/>
      <c r="AD162" s="2"/>
      <c r="AE162" s="2"/>
    </row>
    <row r="163" spans="1:31" x14ac:dyDescent="0.2">
      <c r="A163" s="109"/>
      <c r="B163" s="109"/>
      <c r="C163" s="104"/>
      <c r="D163" s="102"/>
      <c r="E163" s="81"/>
      <c r="F163" s="80"/>
      <c r="G163" s="52"/>
      <c r="H163" s="80"/>
      <c r="I163" s="52"/>
      <c r="J163" s="80"/>
      <c r="K163" s="52"/>
      <c r="L163" s="82"/>
      <c r="M163" s="80"/>
      <c r="N163" s="154"/>
      <c r="O163" s="166"/>
      <c r="P163" s="166"/>
      <c r="Q163" s="150"/>
      <c r="R163" s="62"/>
      <c r="S163" s="190"/>
      <c r="T163" s="75"/>
      <c r="U163" s="73"/>
      <c r="V163" s="78"/>
      <c r="W163" s="78"/>
      <c r="X163" s="78"/>
      <c r="Y163" s="7"/>
      <c r="Z163" s="2"/>
      <c r="AA163" s="2"/>
      <c r="AB163" s="2"/>
      <c r="AC163" s="2"/>
      <c r="AD163" s="2"/>
      <c r="AE163" s="2"/>
    </row>
    <row r="164" spans="1:31" x14ac:dyDescent="0.2">
      <c r="A164" s="109"/>
      <c r="B164" s="109"/>
      <c r="C164" s="104"/>
      <c r="D164" s="102"/>
      <c r="E164" s="81"/>
      <c r="F164" s="80"/>
      <c r="G164" s="52"/>
      <c r="H164" s="80"/>
      <c r="I164" s="52"/>
      <c r="J164" s="80"/>
      <c r="K164" s="52"/>
      <c r="L164" s="82"/>
      <c r="M164" s="80"/>
      <c r="N164" s="154"/>
      <c r="O164" s="166"/>
      <c r="P164" s="166"/>
      <c r="Q164" s="150"/>
      <c r="R164" s="62"/>
      <c r="S164" s="190"/>
      <c r="T164" s="75"/>
      <c r="U164" s="73"/>
      <c r="V164" s="78"/>
      <c r="W164" s="78"/>
      <c r="X164" s="78"/>
      <c r="Y164" s="7"/>
      <c r="Z164" s="2"/>
      <c r="AA164" s="2"/>
      <c r="AB164" s="2"/>
      <c r="AC164" s="2"/>
      <c r="AD164" s="2"/>
      <c r="AE164" s="2"/>
    </row>
    <row r="165" spans="1:31" x14ac:dyDescent="0.2">
      <c r="A165" s="109"/>
      <c r="B165" s="109"/>
      <c r="C165" s="104"/>
      <c r="D165" s="102"/>
      <c r="E165" s="81"/>
      <c r="F165" s="80"/>
      <c r="G165" s="52"/>
      <c r="H165" s="80"/>
      <c r="I165" s="52"/>
      <c r="J165" s="80"/>
      <c r="K165" s="52"/>
      <c r="L165" s="82"/>
      <c r="M165" s="80"/>
      <c r="N165" s="154"/>
      <c r="O165" s="166"/>
      <c r="P165" s="166"/>
      <c r="Q165" s="150"/>
      <c r="R165" s="62"/>
      <c r="S165" s="190"/>
      <c r="T165" s="75"/>
      <c r="U165" s="73"/>
      <c r="V165" s="78"/>
      <c r="W165" s="78"/>
      <c r="X165" s="78"/>
      <c r="Y165" s="7"/>
      <c r="Z165" s="2"/>
      <c r="AA165" s="2"/>
      <c r="AB165" s="2"/>
      <c r="AC165" s="2"/>
      <c r="AD165" s="2"/>
      <c r="AE165" s="2"/>
    </row>
    <row r="166" spans="1:31" x14ac:dyDescent="0.2">
      <c r="A166" s="109"/>
      <c r="B166" s="109"/>
      <c r="C166" s="104"/>
      <c r="D166" s="102"/>
      <c r="E166" s="81"/>
      <c r="F166" s="80"/>
      <c r="G166" s="52"/>
      <c r="H166" s="80"/>
      <c r="I166" s="52"/>
      <c r="J166" s="80"/>
      <c r="K166" s="52"/>
      <c r="L166" s="82"/>
      <c r="M166" s="80"/>
      <c r="N166" s="154"/>
      <c r="O166" s="166"/>
      <c r="P166" s="166"/>
      <c r="Q166" s="150"/>
      <c r="R166" s="62"/>
      <c r="S166" s="190"/>
      <c r="T166" s="75"/>
      <c r="U166" s="73"/>
      <c r="V166" s="78"/>
      <c r="W166" s="78"/>
      <c r="X166" s="78"/>
      <c r="Y166" s="7"/>
      <c r="Z166" s="2"/>
      <c r="AA166" s="2"/>
      <c r="AB166" s="2"/>
      <c r="AC166" s="2"/>
      <c r="AD166" s="2"/>
      <c r="AE166" s="2"/>
    </row>
    <row r="167" spans="1:31" x14ac:dyDescent="0.2">
      <c r="A167" s="109"/>
      <c r="B167" s="109"/>
      <c r="C167" s="104"/>
      <c r="D167" s="102"/>
      <c r="E167" s="81"/>
      <c r="F167" s="80"/>
      <c r="G167" s="52"/>
      <c r="H167" s="80"/>
      <c r="I167" s="52"/>
      <c r="J167" s="80"/>
      <c r="K167" s="52"/>
      <c r="L167" s="82"/>
      <c r="M167" s="80"/>
      <c r="N167" s="154"/>
      <c r="O167" s="166"/>
      <c r="P167" s="166"/>
      <c r="Q167" s="150"/>
      <c r="R167" s="62"/>
      <c r="S167" s="190"/>
      <c r="T167" s="75"/>
      <c r="U167" s="73"/>
      <c r="V167" s="78"/>
      <c r="W167" s="78"/>
      <c r="X167" s="78"/>
      <c r="Y167" s="7"/>
      <c r="Z167" s="2"/>
      <c r="AA167" s="2"/>
      <c r="AB167" s="2"/>
      <c r="AC167" s="2"/>
      <c r="AD167" s="2"/>
      <c r="AE167" s="2"/>
    </row>
    <row r="168" spans="1:31" x14ac:dyDescent="0.2">
      <c r="A168" s="109"/>
      <c r="B168" s="109"/>
      <c r="C168" s="104"/>
      <c r="D168" s="102"/>
      <c r="E168" s="81"/>
      <c r="F168" s="80"/>
      <c r="G168" s="52"/>
      <c r="H168" s="80"/>
      <c r="I168" s="52"/>
      <c r="J168" s="80"/>
      <c r="K168" s="52"/>
      <c r="L168" s="82"/>
      <c r="M168" s="80"/>
      <c r="N168" s="154"/>
      <c r="O168" s="166"/>
      <c r="P168" s="166"/>
      <c r="Q168" s="150"/>
      <c r="R168" s="62"/>
      <c r="S168" s="190"/>
      <c r="T168" s="75"/>
      <c r="U168" s="73"/>
      <c r="V168" s="78"/>
      <c r="W168" s="78"/>
      <c r="X168" s="78"/>
      <c r="Y168" s="7"/>
      <c r="Z168" s="2"/>
      <c r="AA168" s="2"/>
      <c r="AB168" s="2"/>
      <c r="AC168" s="2"/>
      <c r="AD168" s="2"/>
      <c r="AE168" s="2"/>
    </row>
    <row r="169" spans="1:31" x14ac:dyDescent="0.2">
      <c r="A169" s="109"/>
      <c r="B169" s="109"/>
      <c r="C169" s="104"/>
      <c r="D169" s="102"/>
      <c r="E169" s="81"/>
      <c r="F169" s="80"/>
      <c r="G169" s="52"/>
      <c r="H169" s="80"/>
      <c r="I169" s="52"/>
      <c r="J169" s="80"/>
      <c r="K169" s="52"/>
      <c r="L169" s="82"/>
      <c r="M169" s="80"/>
      <c r="N169" s="154"/>
      <c r="O169" s="166"/>
      <c r="P169" s="166"/>
      <c r="Q169" s="150"/>
      <c r="R169" s="62"/>
      <c r="S169" s="190"/>
      <c r="T169" s="75"/>
      <c r="U169" s="73"/>
      <c r="V169" s="78"/>
      <c r="W169" s="78"/>
      <c r="X169" s="78"/>
      <c r="Y169" s="7"/>
      <c r="Z169" s="2"/>
      <c r="AA169" s="2"/>
      <c r="AB169" s="2"/>
      <c r="AC169" s="2"/>
      <c r="AD169" s="2"/>
      <c r="AE169" s="2"/>
    </row>
    <row r="170" spans="1:31" x14ac:dyDescent="0.2">
      <c r="A170" s="109"/>
      <c r="B170" s="109"/>
      <c r="C170" s="104"/>
      <c r="D170" s="102"/>
      <c r="E170" s="81"/>
      <c r="F170" s="80"/>
      <c r="G170" s="52"/>
      <c r="H170" s="80"/>
      <c r="I170" s="52"/>
      <c r="J170" s="80"/>
      <c r="K170" s="52"/>
      <c r="L170" s="82"/>
      <c r="M170" s="80"/>
      <c r="N170" s="154"/>
      <c r="O170" s="166"/>
      <c r="P170" s="166"/>
      <c r="Q170" s="150"/>
      <c r="R170" s="62"/>
      <c r="S170" s="190"/>
      <c r="T170" s="75"/>
      <c r="U170" s="73"/>
      <c r="V170" s="78"/>
      <c r="W170" s="78"/>
      <c r="X170" s="78"/>
      <c r="Y170" s="7"/>
      <c r="Z170" s="2"/>
      <c r="AA170" s="2"/>
      <c r="AB170" s="2"/>
      <c r="AC170" s="2"/>
      <c r="AD170" s="2"/>
      <c r="AE170" s="2"/>
    </row>
    <row r="171" spans="1:31" x14ac:dyDescent="0.2">
      <c r="A171" s="109"/>
      <c r="B171" s="109"/>
      <c r="C171" s="104"/>
      <c r="D171" s="102"/>
      <c r="E171" s="81"/>
      <c r="F171" s="80"/>
      <c r="G171" s="52"/>
      <c r="H171" s="80"/>
      <c r="I171" s="52"/>
      <c r="J171" s="80"/>
      <c r="K171" s="52"/>
      <c r="L171" s="82"/>
      <c r="M171" s="80"/>
      <c r="N171" s="154"/>
      <c r="O171" s="166"/>
      <c r="P171" s="166"/>
      <c r="Q171" s="150"/>
      <c r="R171" s="62"/>
      <c r="S171" s="190"/>
      <c r="T171" s="75"/>
      <c r="U171" s="73"/>
      <c r="V171" s="78"/>
      <c r="W171" s="78"/>
      <c r="X171" s="78"/>
      <c r="Y171" s="7"/>
      <c r="Z171" s="2"/>
      <c r="AA171" s="2"/>
      <c r="AB171" s="2"/>
      <c r="AC171" s="2"/>
      <c r="AD171" s="2"/>
      <c r="AE171" s="2"/>
    </row>
    <row r="172" spans="1:31" x14ac:dyDescent="0.2">
      <c r="A172" s="109"/>
      <c r="B172" s="109"/>
      <c r="C172" s="104"/>
      <c r="D172" s="102"/>
      <c r="E172" s="81"/>
      <c r="F172" s="80"/>
      <c r="G172" s="52"/>
      <c r="H172" s="80"/>
      <c r="I172" s="52"/>
      <c r="J172" s="80"/>
      <c r="K172" s="52"/>
      <c r="L172" s="82"/>
      <c r="M172" s="80"/>
      <c r="N172" s="154"/>
      <c r="O172" s="166"/>
      <c r="P172" s="166"/>
      <c r="Q172" s="150"/>
      <c r="R172" s="62"/>
      <c r="S172" s="190"/>
      <c r="T172" s="75"/>
      <c r="U172" s="73"/>
      <c r="V172" s="78"/>
      <c r="W172" s="78"/>
      <c r="X172" s="78"/>
      <c r="Y172" s="7"/>
      <c r="Z172" s="2"/>
      <c r="AA172" s="2"/>
      <c r="AB172" s="2"/>
      <c r="AC172" s="2"/>
      <c r="AD172" s="2"/>
      <c r="AE172" s="2"/>
    </row>
    <row r="173" spans="1:31" x14ac:dyDescent="0.2">
      <c r="A173" s="109"/>
      <c r="B173" s="109"/>
      <c r="C173" s="104"/>
      <c r="D173" s="102"/>
      <c r="E173" s="81"/>
      <c r="F173" s="80"/>
      <c r="G173" s="52"/>
      <c r="H173" s="80"/>
      <c r="I173" s="52"/>
      <c r="J173" s="80"/>
      <c r="K173" s="52"/>
      <c r="L173" s="82"/>
      <c r="M173" s="80"/>
      <c r="N173" s="154"/>
      <c r="O173" s="166"/>
      <c r="P173" s="166"/>
      <c r="Q173" s="150"/>
      <c r="R173" s="62"/>
      <c r="S173" s="190"/>
      <c r="T173" s="75"/>
      <c r="U173" s="73"/>
      <c r="V173" s="78"/>
      <c r="W173" s="78"/>
      <c r="X173" s="78"/>
      <c r="Y173" s="7"/>
      <c r="Z173" s="2"/>
      <c r="AA173" s="2"/>
      <c r="AB173" s="2"/>
      <c r="AC173" s="2"/>
      <c r="AD173" s="2"/>
      <c r="AE173" s="2"/>
    </row>
    <row r="174" spans="1:31" x14ac:dyDescent="0.2">
      <c r="A174" s="109"/>
      <c r="B174" s="109"/>
      <c r="C174" s="104"/>
      <c r="D174" s="102"/>
      <c r="E174" s="81"/>
      <c r="F174" s="80"/>
      <c r="G174" s="52"/>
      <c r="H174" s="80"/>
      <c r="I174" s="52"/>
      <c r="J174" s="80"/>
      <c r="K174" s="52"/>
      <c r="L174" s="82"/>
      <c r="M174" s="80"/>
      <c r="N174" s="154"/>
      <c r="O174" s="166"/>
      <c r="P174" s="166"/>
      <c r="Q174" s="150"/>
      <c r="R174" s="62"/>
      <c r="S174" s="190"/>
      <c r="T174" s="75"/>
      <c r="U174" s="73"/>
      <c r="V174" s="78"/>
      <c r="W174" s="78"/>
      <c r="X174" s="78"/>
      <c r="Y174" s="7"/>
      <c r="Z174" s="2"/>
      <c r="AA174" s="2"/>
      <c r="AB174" s="2"/>
      <c r="AC174" s="2"/>
      <c r="AD174" s="2"/>
      <c r="AE174" s="2"/>
    </row>
    <row r="175" spans="1:31" x14ac:dyDescent="0.2">
      <c r="A175" s="109"/>
      <c r="B175" s="109"/>
      <c r="C175" s="104"/>
      <c r="D175" s="102"/>
      <c r="E175" s="81"/>
      <c r="F175" s="80"/>
      <c r="G175" s="52"/>
      <c r="H175" s="80"/>
      <c r="I175" s="52"/>
      <c r="J175" s="80"/>
      <c r="K175" s="52"/>
      <c r="L175" s="82"/>
      <c r="M175" s="80"/>
      <c r="N175" s="154"/>
      <c r="O175" s="166"/>
      <c r="P175" s="166"/>
      <c r="Q175" s="150"/>
      <c r="R175" s="62"/>
      <c r="S175" s="190"/>
      <c r="T175" s="75"/>
      <c r="U175" s="73"/>
      <c r="V175" s="78"/>
      <c r="W175" s="78"/>
      <c r="X175" s="78"/>
      <c r="Y175" s="7"/>
      <c r="Z175" s="2"/>
      <c r="AA175" s="2"/>
      <c r="AB175" s="2"/>
      <c r="AC175" s="2"/>
      <c r="AD175" s="2"/>
      <c r="AE175" s="2"/>
    </row>
    <row r="176" spans="1:31" x14ac:dyDescent="0.2">
      <c r="A176" s="109"/>
      <c r="B176" s="109"/>
      <c r="C176" s="104"/>
      <c r="D176" s="102"/>
      <c r="E176" s="81"/>
      <c r="F176" s="80"/>
      <c r="G176" s="52"/>
      <c r="H176" s="80"/>
      <c r="I176" s="52"/>
      <c r="J176" s="80"/>
      <c r="K176" s="52"/>
      <c r="L176" s="82"/>
      <c r="M176" s="80"/>
      <c r="N176" s="154"/>
      <c r="O176" s="166"/>
      <c r="P176" s="166"/>
      <c r="Q176" s="150"/>
      <c r="R176" s="62"/>
      <c r="S176" s="190"/>
      <c r="T176" s="75"/>
      <c r="U176" s="73"/>
      <c r="V176" s="78"/>
      <c r="W176" s="78"/>
      <c r="X176" s="78"/>
      <c r="Y176" s="7"/>
      <c r="Z176" s="2"/>
      <c r="AA176" s="2"/>
      <c r="AB176" s="2"/>
      <c r="AC176" s="2"/>
      <c r="AD176" s="2"/>
      <c r="AE176" s="2"/>
    </row>
    <row r="177" spans="1:31" x14ac:dyDescent="0.2">
      <c r="A177" s="109"/>
      <c r="B177" s="109"/>
      <c r="C177" s="104"/>
      <c r="D177" s="102"/>
      <c r="E177" s="81"/>
      <c r="F177" s="80"/>
      <c r="G177" s="52"/>
      <c r="H177" s="80"/>
      <c r="I177" s="52"/>
      <c r="J177" s="80"/>
      <c r="K177" s="52"/>
      <c r="L177" s="82"/>
      <c r="M177" s="80"/>
      <c r="N177" s="154"/>
      <c r="O177" s="166"/>
      <c r="P177" s="166"/>
      <c r="Q177" s="150"/>
      <c r="R177" s="62"/>
      <c r="S177" s="190"/>
      <c r="T177" s="75"/>
      <c r="U177" s="73"/>
      <c r="V177" s="78"/>
      <c r="W177" s="78"/>
      <c r="X177" s="78"/>
      <c r="Y177" s="7"/>
      <c r="Z177" s="2"/>
      <c r="AA177" s="2"/>
      <c r="AB177" s="2"/>
      <c r="AC177" s="2"/>
      <c r="AD177" s="2"/>
      <c r="AE177" s="2"/>
    </row>
    <row r="178" spans="1:31" x14ac:dyDescent="0.2">
      <c r="A178" s="109"/>
      <c r="B178" s="109"/>
      <c r="C178" s="104"/>
      <c r="D178" s="102"/>
      <c r="E178" s="81"/>
      <c r="F178" s="80"/>
      <c r="G178" s="52"/>
      <c r="H178" s="80"/>
      <c r="I178" s="52"/>
      <c r="J178" s="80"/>
      <c r="K178" s="52"/>
      <c r="L178" s="82"/>
      <c r="M178" s="80"/>
      <c r="N178" s="154"/>
      <c r="O178" s="166"/>
      <c r="P178" s="166"/>
      <c r="Q178" s="150"/>
      <c r="R178" s="62"/>
      <c r="S178" s="190"/>
      <c r="T178" s="75"/>
      <c r="U178" s="73"/>
      <c r="V178" s="78"/>
      <c r="W178" s="78"/>
      <c r="X178" s="78"/>
      <c r="Y178" s="7"/>
      <c r="Z178" s="2"/>
      <c r="AA178" s="2"/>
      <c r="AB178" s="2"/>
      <c r="AC178" s="2"/>
      <c r="AD178" s="2"/>
      <c r="AE178" s="2"/>
    </row>
    <row r="179" spans="1:31" x14ac:dyDescent="0.2">
      <c r="A179" s="109"/>
      <c r="B179" s="109"/>
      <c r="C179" s="104"/>
      <c r="D179" s="102"/>
      <c r="E179" s="81"/>
      <c r="F179" s="80"/>
      <c r="G179" s="52"/>
      <c r="H179" s="80"/>
      <c r="I179" s="52"/>
      <c r="J179" s="80"/>
      <c r="K179" s="52"/>
      <c r="L179" s="82"/>
      <c r="M179" s="80"/>
      <c r="N179" s="154"/>
      <c r="O179" s="166"/>
      <c r="P179" s="166"/>
      <c r="Q179" s="150"/>
      <c r="R179" s="62"/>
      <c r="S179" s="190"/>
      <c r="T179" s="75"/>
      <c r="U179" s="73"/>
      <c r="V179" s="78"/>
      <c r="W179" s="78"/>
      <c r="X179" s="78"/>
      <c r="Y179" s="7"/>
      <c r="Z179" s="2"/>
      <c r="AA179" s="2"/>
      <c r="AB179" s="2"/>
      <c r="AC179" s="2"/>
      <c r="AD179" s="2"/>
      <c r="AE179" s="2"/>
    </row>
    <row r="180" spans="1:31" x14ac:dyDescent="0.2">
      <c r="A180" s="109"/>
      <c r="B180" s="109"/>
      <c r="C180" s="104"/>
      <c r="D180" s="102"/>
      <c r="E180" s="81"/>
      <c r="F180" s="80"/>
      <c r="G180" s="52"/>
      <c r="H180" s="80"/>
      <c r="I180" s="52"/>
      <c r="J180" s="80"/>
      <c r="K180" s="52"/>
      <c r="L180" s="82"/>
      <c r="M180" s="80"/>
      <c r="N180" s="154"/>
      <c r="O180" s="166"/>
      <c r="P180" s="166"/>
      <c r="Q180" s="150"/>
      <c r="R180" s="62"/>
      <c r="S180" s="190"/>
      <c r="T180" s="75"/>
      <c r="U180" s="73"/>
      <c r="V180" s="78"/>
      <c r="W180" s="78"/>
      <c r="X180" s="78"/>
      <c r="Y180" s="7"/>
      <c r="Z180" s="2"/>
      <c r="AA180" s="2"/>
      <c r="AB180" s="2"/>
      <c r="AC180" s="2"/>
      <c r="AD180" s="2"/>
      <c r="AE180" s="2"/>
    </row>
    <row r="181" spans="1:31" x14ac:dyDescent="0.2">
      <c r="A181" s="109"/>
      <c r="B181" s="109"/>
      <c r="C181" s="104"/>
      <c r="D181" s="102"/>
      <c r="E181" s="81"/>
      <c r="F181" s="80"/>
      <c r="G181" s="52"/>
      <c r="H181" s="80"/>
      <c r="I181" s="52"/>
      <c r="J181" s="80"/>
      <c r="K181" s="52"/>
      <c r="L181" s="82"/>
      <c r="M181" s="80"/>
      <c r="N181" s="154"/>
      <c r="O181" s="166"/>
      <c r="P181" s="166"/>
      <c r="Q181" s="150"/>
      <c r="R181" s="62"/>
      <c r="S181" s="190"/>
      <c r="T181" s="75"/>
      <c r="U181" s="73"/>
      <c r="V181" s="78"/>
      <c r="W181" s="78"/>
      <c r="X181" s="78"/>
      <c r="Y181" s="7"/>
      <c r="Z181" s="2"/>
      <c r="AA181" s="2"/>
      <c r="AB181" s="2"/>
      <c r="AC181" s="2"/>
      <c r="AD181" s="2"/>
      <c r="AE181" s="2"/>
    </row>
    <row r="182" spans="1:31" x14ac:dyDescent="0.2">
      <c r="A182" s="109"/>
      <c r="B182" s="109"/>
      <c r="C182" s="104"/>
      <c r="D182" s="102"/>
      <c r="E182" s="81"/>
      <c r="F182" s="80"/>
      <c r="G182" s="52"/>
      <c r="H182" s="80"/>
      <c r="I182" s="52"/>
      <c r="J182" s="80"/>
      <c r="K182" s="52"/>
      <c r="L182" s="82"/>
      <c r="M182" s="80"/>
      <c r="N182" s="154"/>
      <c r="O182" s="166"/>
      <c r="P182" s="166"/>
      <c r="Q182" s="150"/>
      <c r="R182" s="62"/>
      <c r="S182" s="190"/>
      <c r="T182" s="75"/>
      <c r="U182" s="73"/>
      <c r="V182" s="78"/>
      <c r="W182" s="78"/>
      <c r="X182" s="78"/>
      <c r="Y182" s="7"/>
      <c r="Z182" s="2"/>
      <c r="AA182" s="2"/>
      <c r="AB182" s="2"/>
      <c r="AC182" s="2"/>
      <c r="AD182" s="2"/>
      <c r="AE182" s="2"/>
    </row>
    <row r="183" spans="1:31" x14ac:dyDescent="0.2">
      <c r="A183" s="109"/>
      <c r="B183" s="109"/>
      <c r="C183" s="104"/>
      <c r="D183" s="102"/>
      <c r="E183" s="81"/>
      <c r="F183" s="80"/>
      <c r="G183" s="52"/>
      <c r="H183" s="80"/>
      <c r="I183" s="52"/>
      <c r="J183" s="80"/>
      <c r="K183" s="52"/>
      <c r="L183" s="82"/>
      <c r="M183" s="80"/>
      <c r="N183" s="154"/>
      <c r="O183" s="166"/>
      <c r="P183" s="166"/>
      <c r="Q183" s="150"/>
      <c r="R183" s="62"/>
      <c r="S183" s="190"/>
      <c r="T183" s="75"/>
      <c r="U183" s="73"/>
      <c r="V183" s="78"/>
      <c r="W183" s="78"/>
      <c r="X183" s="78"/>
      <c r="Y183" s="7"/>
      <c r="Z183" s="2"/>
      <c r="AA183" s="2"/>
      <c r="AB183" s="2"/>
      <c r="AC183" s="2"/>
      <c r="AD183" s="2"/>
      <c r="AE183" s="2"/>
    </row>
    <row r="184" spans="1:31" x14ac:dyDescent="0.2">
      <c r="A184" s="109"/>
      <c r="B184" s="109"/>
      <c r="C184" s="104"/>
      <c r="D184" s="102"/>
      <c r="E184" s="81"/>
      <c r="F184" s="80"/>
      <c r="G184" s="52"/>
      <c r="H184" s="80"/>
      <c r="I184" s="52"/>
      <c r="J184" s="80"/>
      <c r="K184" s="52"/>
      <c r="L184" s="82"/>
      <c r="M184" s="80"/>
      <c r="N184" s="154"/>
      <c r="O184" s="166"/>
      <c r="P184" s="166"/>
      <c r="Q184" s="150"/>
      <c r="R184" s="62"/>
      <c r="S184" s="190"/>
      <c r="T184" s="75"/>
      <c r="U184" s="73"/>
      <c r="V184" s="78"/>
      <c r="W184" s="78"/>
      <c r="X184" s="78"/>
      <c r="Y184" s="7"/>
      <c r="Z184" s="2"/>
      <c r="AA184" s="2"/>
      <c r="AB184" s="2"/>
      <c r="AC184" s="2"/>
      <c r="AD184" s="2"/>
      <c r="AE184" s="2"/>
    </row>
    <row r="185" spans="1:31" x14ac:dyDescent="0.2">
      <c r="A185" s="109"/>
      <c r="B185" s="109"/>
      <c r="C185" s="104"/>
      <c r="D185" s="102"/>
      <c r="E185" s="81"/>
      <c r="F185" s="80"/>
      <c r="G185" s="52"/>
      <c r="H185" s="80"/>
      <c r="I185" s="52"/>
      <c r="J185" s="80"/>
      <c r="K185" s="52"/>
      <c r="L185" s="82"/>
      <c r="M185" s="80"/>
      <c r="N185" s="154"/>
      <c r="O185" s="166"/>
      <c r="P185" s="166"/>
      <c r="Q185" s="150"/>
      <c r="R185" s="62"/>
      <c r="S185" s="190"/>
      <c r="T185" s="75"/>
      <c r="U185" s="73"/>
      <c r="V185" s="78"/>
      <c r="W185" s="78"/>
      <c r="X185" s="78"/>
      <c r="Y185" s="7"/>
      <c r="Z185" s="2"/>
      <c r="AA185" s="2"/>
      <c r="AB185" s="2"/>
      <c r="AC185" s="2"/>
      <c r="AD185" s="2"/>
      <c r="AE185" s="2"/>
    </row>
    <row r="186" spans="1:31" x14ac:dyDescent="0.2">
      <c r="A186" s="109"/>
      <c r="B186" s="109"/>
      <c r="C186" s="104"/>
      <c r="D186" s="102"/>
      <c r="E186" s="81"/>
      <c r="F186" s="80"/>
      <c r="G186" s="52"/>
      <c r="H186" s="80"/>
      <c r="I186" s="52"/>
      <c r="J186" s="80"/>
      <c r="K186" s="52"/>
      <c r="L186" s="82"/>
      <c r="M186" s="80"/>
      <c r="N186" s="154"/>
      <c r="O186" s="166"/>
      <c r="P186" s="166"/>
      <c r="Q186" s="150"/>
      <c r="R186" s="62"/>
      <c r="S186" s="190"/>
      <c r="T186" s="75"/>
      <c r="U186" s="73"/>
      <c r="V186" s="78"/>
      <c r="W186" s="78"/>
      <c r="X186" s="78"/>
      <c r="Y186" s="7"/>
      <c r="Z186" s="2"/>
      <c r="AA186" s="2"/>
      <c r="AB186" s="2"/>
      <c r="AC186" s="2"/>
      <c r="AD186" s="2"/>
      <c r="AE186" s="2"/>
    </row>
    <row r="187" spans="1:31" x14ac:dyDescent="0.2">
      <c r="A187" s="109"/>
      <c r="B187" s="109"/>
      <c r="C187" s="104"/>
      <c r="D187" s="102"/>
      <c r="E187" s="81"/>
      <c r="F187" s="80"/>
      <c r="G187" s="52"/>
      <c r="H187" s="80"/>
      <c r="I187" s="52"/>
      <c r="J187" s="80"/>
      <c r="K187" s="52"/>
      <c r="L187" s="82"/>
      <c r="M187" s="80"/>
      <c r="N187" s="154"/>
      <c r="O187" s="166"/>
      <c r="P187" s="166"/>
      <c r="Q187" s="150"/>
      <c r="R187" s="62"/>
      <c r="S187" s="190"/>
      <c r="T187" s="75"/>
      <c r="U187" s="73"/>
      <c r="V187" s="78"/>
      <c r="W187" s="78"/>
      <c r="X187" s="78"/>
      <c r="Y187" s="7"/>
      <c r="Z187" s="2"/>
      <c r="AA187" s="2"/>
      <c r="AB187" s="2"/>
      <c r="AC187" s="2"/>
      <c r="AD187" s="2"/>
      <c r="AE187" s="2"/>
    </row>
    <row r="188" spans="1:31" x14ac:dyDescent="0.2">
      <c r="A188" s="109"/>
      <c r="B188" s="109"/>
      <c r="C188" s="104"/>
      <c r="D188" s="102"/>
      <c r="E188" s="81"/>
      <c r="F188" s="80"/>
      <c r="G188" s="52"/>
      <c r="H188" s="80"/>
      <c r="I188" s="52"/>
      <c r="J188" s="80"/>
      <c r="K188" s="52"/>
      <c r="L188" s="82"/>
      <c r="M188" s="80"/>
      <c r="N188" s="154"/>
      <c r="O188" s="166"/>
      <c r="P188" s="166"/>
      <c r="Q188" s="150"/>
      <c r="R188" s="62"/>
      <c r="S188" s="190"/>
      <c r="T188" s="75"/>
      <c r="U188" s="73"/>
      <c r="V188" s="78"/>
      <c r="W188" s="78"/>
      <c r="X188" s="78"/>
      <c r="Y188" s="7"/>
      <c r="Z188" s="2"/>
      <c r="AA188" s="2"/>
      <c r="AB188" s="2"/>
      <c r="AC188" s="2"/>
      <c r="AD188" s="2"/>
      <c r="AE188" s="2"/>
    </row>
    <row r="189" spans="1:31" x14ac:dyDescent="0.2">
      <c r="A189" s="109"/>
      <c r="B189" s="109"/>
      <c r="C189" s="104"/>
      <c r="D189" s="102"/>
      <c r="E189" s="81"/>
      <c r="F189" s="80"/>
      <c r="G189" s="52"/>
      <c r="H189" s="80"/>
      <c r="I189" s="52"/>
      <c r="J189" s="80"/>
      <c r="K189" s="52"/>
      <c r="L189" s="82"/>
      <c r="M189" s="80"/>
      <c r="N189" s="154"/>
      <c r="O189" s="166"/>
      <c r="P189" s="166"/>
      <c r="Q189" s="150"/>
      <c r="R189" s="62"/>
      <c r="S189" s="190"/>
      <c r="T189" s="75"/>
      <c r="U189" s="73"/>
      <c r="V189" s="78"/>
      <c r="W189" s="78"/>
      <c r="X189" s="78"/>
      <c r="Y189" s="7"/>
      <c r="Z189" s="2"/>
      <c r="AA189" s="2"/>
      <c r="AB189" s="2"/>
      <c r="AC189" s="2"/>
      <c r="AD189" s="2"/>
      <c r="AE189" s="2"/>
    </row>
    <row r="190" spans="1:31" x14ac:dyDescent="0.2">
      <c r="A190" s="109"/>
      <c r="B190" s="109"/>
      <c r="C190" s="104"/>
      <c r="D190" s="102"/>
      <c r="E190" s="81"/>
      <c r="F190" s="80"/>
      <c r="G190" s="52"/>
      <c r="H190" s="80"/>
      <c r="I190" s="52"/>
      <c r="J190" s="80"/>
      <c r="K190" s="52"/>
      <c r="L190" s="82"/>
      <c r="M190" s="80"/>
      <c r="N190" s="154"/>
      <c r="O190" s="166"/>
      <c r="P190" s="166"/>
      <c r="Q190" s="150"/>
      <c r="R190" s="62"/>
      <c r="S190" s="190"/>
      <c r="T190" s="75"/>
      <c r="U190" s="73"/>
      <c r="V190" s="78"/>
      <c r="W190" s="78"/>
      <c r="X190" s="78"/>
      <c r="Y190" s="7"/>
      <c r="Z190" s="2"/>
      <c r="AA190" s="2"/>
      <c r="AB190" s="2"/>
      <c r="AC190" s="2"/>
      <c r="AD190" s="2"/>
      <c r="AE190" s="2"/>
    </row>
    <row r="191" spans="1:31" x14ac:dyDescent="0.2">
      <c r="A191" s="109"/>
      <c r="B191" s="109"/>
      <c r="C191" s="104"/>
      <c r="D191" s="102"/>
      <c r="E191" s="81"/>
      <c r="F191" s="80"/>
      <c r="G191" s="52"/>
      <c r="H191" s="80"/>
      <c r="I191" s="52"/>
      <c r="J191" s="80"/>
      <c r="K191" s="52"/>
      <c r="L191" s="82"/>
      <c r="M191" s="80"/>
      <c r="N191" s="154"/>
      <c r="O191" s="166"/>
      <c r="P191" s="166"/>
      <c r="Q191" s="150"/>
      <c r="R191" s="62"/>
      <c r="S191" s="190"/>
      <c r="T191" s="75"/>
      <c r="U191" s="73"/>
      <c r="V191" s="78"/>
      <c r="W191" s="78"/>
      <c r="X191" s="78"/>
      <c r="Y191" s="7"/>
      <c r="Z191" s="2"/>
      <c r="AA191" s="2"/>
      <c r="AB191" s="2"/>
      <c r="AC191" s="2"/>
      <c r="AD191" s="2"/>
      <c r="AE191" s="2"/>
    </row>
    <row r="192" spans="1:31" x14ac:dyDescent="0.2">
      <c r="A192" s="109"/>
      <c r="B192" s="109"/>
      <c r="C192" s="104"/>
      <c r="D192" s="102"/>
      <c r="E192" s="81"/>
      <c r="F192" s="80"/>
      <c r="G192" s="52"/>
      <c r="H192" s="80"/>
      <c r="I192" s="52"/>
      <c r="J192" s="80"/>
      <c r="K192" s="52"/>
      <c r="L192" s="82"/>
      <c r="M192" s="80"/>
      <c r="N192" s="154"/>
      <c r="O192" s="166"/>
      <c r="P192" s="166"/>
      <c r="Q192" s="150"/>
      <c r="R192" s="62"/>
      <c r="S192" s="190"/>
      <c r="T192" s="75"/>
      <c r="U192" s="73"/>
      <c r="V192" s="78"/>
      <c r="W192" s="78"/>
      <c r="X192" s="78"/>
      <c r="Y192" s="7"/>
      <c r="Z192" s="2"/>
      <c r="AA192" s="2"/>
      <c r="AB192" s="2"/>
      <c r="AC192" s="2"/>
      <c r="AD192" s="2"/>
      <c r="AE192" s="2"/>
    </row>
    <row r="193" spans="1:31" x14ac:dyDescent="0.2">
      <c r="A193" s="109"/>
      <c r="B193" s="109"/>
      <c r="C193" s="104"/>
      <c r="D193" s="102"/>
      <c r="E193" s="81"/>
      <c r="F193" s="80"/>
      <c r="G193" s="52"/>
      <c r="H193" s="80"/>
      <c r="I193" s="52"/>
      <c r="J193" s="80"/>
      <c r="K193" s="52"/>
      <c r="L193" s="82"/>
      <c r="M193" s="80"/>
      <c r="N193" s="154"/>
      <c r="O193" s="166"/>
      <c r="P193" s="166"/>
      <c r="Q193" s="150"/>
      <c r="R193" s="62"/>
      <c r="S193" s="190"/>
      <c r="T193" s="75"/>
      <c r="U193" s="73"/>
      <c r="V193" s="78"/>
      <c r="W193" s="78"/>
      <c r="X193" s="78"/>
      <c r="Y193" s="7"/>
      <c r="Z193" s="2"/>
      <c r="AA193" s="2"/>
      <c r="AB193" s="2"/>
      <c r="AC193" s="2"/>
      <c r="AD193" s="2"/>
      <c r="AE193" s="2"/>
    </row>
    <row r="194" spans="1:31" x14ac:dyDescent="0.2">
      <c r="A194" s="109"/>
      <c r="B194" s="109"/>
      <c r="C194" s="104"/>
      <c r="D194" s="102"/>
      <c r="E194" s="81"/>
      <c r="F194" s="80"/>
      <c r="G194" s="52"/>
      <c r="H194" s="80"/>
      <c r="I194" s="52"/>
      <c r="J194" s="80"/>
      <c r="K194" s="52"/>
      <c r="L194" s="82"/>
      <c r="M194" s="80"/>
      <c r="N194" s="154"/>
      <c r="O194" s="166"/>
      <c r="P194" s="166"/>
      <c r="Q194" s="150"/>
      <c r="R194" s="62"/>
      <c r="S194" s="190"/>
      <c r="T194" s="75"/>
      <c r="U194" s="73"/>
      <c r="V194" s="78"/>
      <c r="W194" s="78"/>
      <c r="X194" s="78"/>
      <c r="Y194" s="7"/>
      <c r="Z194" s="2"/>
      <c r="AA194" s="2"/>
      <c r="AB194" s="2"/>
      <c r="AC194" s="2"/>
      <c r="AD194" s="2"/>
      <c r="AE194" s="2"/>
    </row>
    <row r="195" spans="1:31" x14ac:dyDescent="0.2">
      <c r="A195" s="109"/>
      <c r="B195" s="109"/>
      <c r="C195" s="104"/>
      <c r="D195" s="102"/>
      <c r="E195" s="81"/>
      <c r="F195" s="80"/>
      <c r="G195" s="52"/>
      <c r="H195" s="80"/>
      <c r="I195" s="52"/>
      <c r="J195" s="80"/>
      <c r="K195" s="52"/>
      <c r="L195" s="82"/>
      <c r="M195" s="80"/>
      <c r="N195" s="154"/>
      <c r="O195" s="166"/>
      <c r="P195" s="166"/>
      <c r="Q195" s="150"/>
      <c r="R195" s="62"/>
      <c r="S195" s="190"/>
      <c r="T195" s="75"/>
      <c r="U195" s="73"/>
      <c r="V195" s="78"/>
      <c r="W195" s="78"/>
      <c r="X195" s="78"/>
      <c r="Y195" s="7"/>
      <c r="Z195" s="2"/>
      <c r="AA195" s="2"/>
      <c r="AB195" s="2"/>
      <c r="AC195" s="2"/>
      <c r="AD195" s="2"/>
      <c r="AE195" s="2"/>
    </row>
    <row r="196" spans="1:31" x14ac:dyDescent="0.2">
      <c r="A196" s="109"/>
      <c r="B196" s="109"/>
      <c r="C196" s="104"/>
      <c r="D196" s="102"/>
      <c r="E196" s="81"/>
      <c r="F196" s="80"/>
      <c r="G196" s="52"/>
      <c r="H196" s="80"/>
      <c r="I196" s="52"/>
      <c r="J196" s="80"/>
      <c r="K196" s="52"/>
      <c r="L196" s="82"/>
      <c r="M196" s="80"/>
      <c r="N196" s="154"/>
      <c r="O196" s="166"/>
      <c r="P196" s="166"/>
      <c r="Q196" s="150"/>
      <c r="R196" s="62"/>
      <c r="S196" s="190"/>
      <c r="T196" s="75"/>
      <c r="U196" s="73"/>
      <c r="V196" s="78"/>
      <c r="W196" s="78"/>
      <c r="X196" s="78"/>
      <c r="Y196" s="7"/>
      <c r="Z196" s="2"/>
      <c r="AA196" s="2"/>
      <c r="AB196" s="2"/>
      <c r="AC196" s="2"/>
      <c r="AD196" s="2"/>
      <c r="AE196" s="2"/>
    </row>
    <row r="197" spans="1:31" x14ac:dyDescent="0.2">
      <c r="A197" s="109"/>
      <c r="B197" s="109"/>
      <c r="C197" s="104"/>
      <c r="D197" s="102"/>
      <c r="E197" s="81"/>
      <c r="F197" s="80"/>
      <c r="G197" s="52"/>
      <c r="H197" s="80"/>
      <c r="I197" s="52"/>
      <c r="J197" s="80"/>
      <c r="K197" s="52"/>
      <c r="L197" s="82"/>
      <c r="M197" s="80"/>
      <c r="N197" s="154"/>
      <c r="O197" s="166"/>
      <c r="P197" s="166"/>
      <c r="Q197" s="150"/>
      <c r="R197" s="62"/>
      <c r="S197" s="190"/>
      <c r="T197" s="75"/>
      <c r="U197" s="73"/>
      <c r="V197" s="78"/>
      <c r="W197" s="78"/>
      <c r="X197" s="78"/>
      <c r="Y197" s="7"/>
      <c r="Z197" s="2"/>
      <c r="AA197" s="2"/>
      <c r="AB197" s="2"/>
      <c r="AC197" s="2"/>
      <c r="AD197" s="2"/>
      <c r="AE197" s="2"/>
    </row>
    <row r="198" spans="1:31" x14ac:dyDescent="0.2">
      <c r="A198" s="109"/>
      <c r="B198" s="109"/>
      <c r="C198" s="104"/>
      <c r="D198" s="102"/>
      <c r="E198" s="81"/>
      <c r="F198" s="80"/>
      <c r="G198" s="52"/>
      <c r="H198" s="80"/>
      <c r="I198" s="52"/>
      <c r="J198" s="80"/>
      <c r="K198" s="52"/>
      <c r="L198" s="82"/>
      <c r="M198" s="80"/>
      <c r="N198" s="154"/>
      <c r="O198" s="166"/>
      <c r="P198" s="166"/>
      <c r="Q198" s="150"/>
      <c r="R198" s="62"/>
      <c r="S198" s="190"/>
      <c r="T198" s="75"/>
      <c r="U198" s="73"/>
      <c r="V198" s="78"/>
      <c r="W198" s="78"/>
      <c r="X198" s="78"/>
      <c r="Y198" s="7"/>
      <c r="Z198" s="2"/>
      <c r="AA198" s="2"/>
      <c r="AB198" s="2"/>
      <c r="AC198" s="2"/>
      <c r="AD198" s="2"/>
      <c r="AE198" s="2"/>
    </row>
    <row r="199" spans="1:31" x14ac:dyDescent="0.2">
      <c r="A199" s="109"/>
      <c r="B199" s="109"/>
      <c r="C199" s="104"/>
      <c r="D199" s="102"/>
      <c r="E199" s="81"/>
      <c r="F199" s="80"/>
      <c r="G199" s="52"/>
      <c r="H199" s="80"/>
      <c r="I199" s="52"/>
      <c r="J199" s="80"/>
      <c r="K199" s="52"/>
      <c r="L199" s="82"/>
      <c r="M199" s="80"/>
      <c r="N199" s="154"/>
      <c r="O199" s="166"/>
      <c r="P199" s="166"/>
      <c r="Q199" s="150"/>
      <c r="R199" s="62"/>
      <c r="S199" s="190"/>
      <c r="T199" s="75"/>
      <c r="U199" s="73"/>
      <c r="V199" s="78"/>
      <c r="W199" s="78"/>
      <c r="X199" s="78"/>
      <c r="Y199" s="7"/>
      <c r="Z199" s="2"/>
      <c r="AA199" s="2"/>
      <c r="AB199" s="2"/>
      <c r="AC199" s="2"/>
      <c r="AD199" s="2"/>
      <c r="AE199" s="2"/>
    </row>
    <row r="200" spans="1:31" x14ac:dyDescent="0.2">
      <c r="A200" s="109"/>
      <c r="B200" s="109"/>
      <c r="C200" s="104"/>
      <c r="D200" s="102"/>
      <c r="E200" s="81"/>
      <c r="F200" s="80"/>
      <c r="G200" s="52"/>
      <c r="H200" s="80"/>
      <c r="I200" s="52"/>
      <c r="J200" s="80"/>
      <c r="K200" s="52"/>
      <c r="L200" s="82"/>
      <c r="M200" s="80"/>
      <c r="N200" s="154"/>
      <c r="O200" s="166"/>
      <c r="P200" s="166"/>
      <c r="Q200" s="150"/>
      <c r="R200" s="62"/>
      <c r="S200" s="190"/>
      <c r="T200" s="75"/>
      <c r="U200" s="73"/>
      <c r="V200" s="78"/>
      <c r="W200" s="78"/>
      <c r="X200" s="78"/>
      <c r="Y200" s="7"/>
      <c r="Z200" s="2"/>
      <c r="AA200" s="2"/>
      <c r="AB200" s="2"/>
      <c r="AC200" s="2"/>
      <c r="AD200" s="2"/>
      <c r="AE200" s="2"/>
    </row>
    <row r="201" spans="1:31" x14ac:dyDescent="0.2">
      <c r="A201" s="109"/>
      <c r="B201" s="109"/>
      <c r="C201" s="104"/>
      <c r="D201" s="102"/>
      <c r="E201" s="81"/>
      <c r="F201" s="80"/>
      <c r="G201" s="52"/>
      <c r="H201" s="80"/>
      <c r="I201" s="52"/>
      <c r="J201" s="80"/>
      <c r="K201" s="52"/>
      <c r="L201" s="82"/>
      <c r="M201" s="80"/>
      <c r="N201" s="154"/>
      <c r="O201" s="166"/>
      <c r="P201" s="166"/>
      <c r="Q201" s="150"/>
      <c r="R201" s="62"/>
      <c r="S201" s="190"/>
      <c r="T201" s="75"/>
      <c r="U201" s="73"/>
      <c r="V201" s="78"/>
      <c r="W201" s="78"/>
      <c r="X201" s="78"/>
      <c r="Y201" s="7"/>
      <c r="Z201" s="2"/>
      <c r="AA201" s="2"/>
      <c r="AB201" s="2"/>
      <c r="AC201" s="2"/>
      <c r="AD201" s="2"/>
      <c r="AE201" s="2"/>
    </row>
    <row r="202" spans="1:31" x14ac:dyDescent="0.2">
      <c r="A202" s="109"/>
      <c r="B202" s="109"/>
      <c r="C202" s="104"/>
      <c r="D202" s="102"/>
      <c r="E202" s="81"/>
      <c r="F202" s="80"/>
      <c r="G202" s="52"/>
      <c r="H202" s="80"/>
      <c r="I202" s="52"/>
      <c r="J202" s="80"/>
      <c r="K202" s="52"/>
      <c r="L202" s="82"/>
      <c r="M202" s="80"/>
      <c r="N202" s="154"/>
      <c r="O202" s="166"/>
      <c r="P202" s="166"/>
      <c r="Q202" s="150"/>
      <c r="R202" s="62"/>
      <c r="S202" s="190"/>
      <c r="T202" s="75"/>
      <c r="U202" s="73"/>
      <c r="V202" s="78"/>
      <c r="W202" s="78"/>
      <c r="X202" s="78"/>
      <c r="Y202" s="7"/>
      <c r="Z202" s="2"/>
      <c r="AA202" s="2"/>
      <c r="AB202" s="2"/>
      <c r="AC202" s="2"/>
      <c r="AD202" s="2"/>
      <c r="AE202" s="2"/>
    </row>
    <row r="203" spans="1:31" x14ac:dyDescent="0.2">
      <c r="A203" s="109"/>
      <c r="B203" s="109"/>
      <c r="C203" s="104"/>
      <c r="D203" s="102"/>
      <c r="E203" s="81"/>
      <c r="F203" s="80"/>
      <c r="G203" s="52"/>
      <c r="H203" s="80"/>
      <c r="I203" s="52"/>
      <c r="J203" s="80"/>
      <c r="K203" s="52"/>
      <c r="L203" s="82"/>
      <c r="M203" s="80"/>
      <c r="N203" s="154"/>
      <c r="O203" s="166"/>
      <c r="P203" s="166"/>
      <c r="Q203" s="150"/>
      <c r="R203" s="62"/>
      <c r="S203" s="190"/>
      <c r="T203" s="75"/>
      <c r="U203" s="73"/>
      <c r="V203" s="78"/>
      <c r="W203" s="78"/>
      <c r="X203" s="78"/>
      <c r="Y203" s="7"/>
      <c r="Z203" s="2"/>
      <c r="AA203" s="2"/>
      <c r="AB203" s="2"/>
      <c r="AC203" s="2"/>
      <c r="AD203" s="2"/>
      <c r="AE203" s="2"/>
    </row>
    <row r="204" spans="1:31" x14ac:dyDescent="0.2">
      <c r="A204" s="109"/>
      <c r="B204" s="109"/>
      <c r="C204" s="104"/>
      <c r="D204" s="102"/>
      <c r="E204" s="81"/>
      <c r="F204" s="80"/>
      <c r="G204" s="52"/>
      <c r="H204" s="80"/>
      <c r="I204" s="52"/>
      <c r="J204" s="80"/>
      <c r="K204" s="52"/>
      <c r="L204" s="82"/>
      <c r="M204" s="80"/>
      <c r="N204" s="154"/>
      <c r="O204" s="166"/>
      <c r="P204" s="166"/>
      <c r="Q204" s="150"/>
      <c r="R204" s="62"/>
      <c r="S204" s="190"/>
      <c r="T204" s="75"/>
      <c r="U204" s="73"/>
      <c r="V204" s="78"/>
      <c r="W204" s="78"/>
      <c r="X204" s="78"/>
      <c r="Y204" s="7"/>
      <c r="Z204" s="2"/>
      <c r="AA204" s="2"/>
      <c r="AB204" s="2"/>
      <c r="AC204" s="2"/>
      <c r="AD204" s="2"/>
      <c r="AE204" s="2"/>
    </row>
    <row r="205" spans="1:31" x14ac:dyDescent="0.2">
      <c r="A205" s="109"/>
      <c r="B205" s="109"/>
      <c r="C205" s="104"/>
      <c r="D205" s="102"/>
      <c r="E205" s="81"/>
      <c r="F205" s="80"/>
      <c r="G205" s="52"/>
      <c r="H205" s="80"/>
      <c r="I205" s="52"/>
      <c r="J205" s="80"/>
      <c r="K205" s="52"/>
      <c r="L205" s="82"/>
      <c r="M205" s="80"/>
      <c r="N205" s="154"/>
      <c r="O205" s="166"/>
      <c r="P205" s="166"/>
      <c r="Q205" s="150"/>
      <c r="R205" s="62"/>
      <c r="S205" s="190"/>
      <c r="T205" s="75"/>
      <c r="U205" s="73"/>
      <c r="V205" s="78"/>
      <c r="W205" s="78"/>
      <c r="X205" s="78"/>
      <c r="Y205" s="7"/>
      <c r="Z205" s="2"/>
      <c r="AA205" s="2"/>
      <c r="AB205" s="2"/>
      <c r="AC205" s="2"/>
      <c r="AD205" s="2"/>
      <c r="AE205" s="2"/>
    </row>
    <row r="206" spans="1:31" x14ac:dyDescent="0.2">
      <c r="A206" s="109"/>
      <c r="B206" s="109"/>
      <c r="C206" s="104"/>
      <c r="D206" s="102"/>
      <c r="E206" s="81"/>
      <c r="F206" s="80"/>
      <c r="G206" s="52"/>
      <c r="H206" s="80"/>
      <c r="I206" s="52"/>
      <c r="J206" s="80"/>
      <c r="K206" s="52"/>
      <c r="L206" s="82"/>
      <c r="M206" s="80"/>
      <c r="N206" s="154"/>
      <c r="O206" s="166"/>
      <c r="P206" s="166"/>
      <c r="Q206" s="150"/>
      <c r="R206" s="62"/>
      <c r="S206" s="190"/>
      <c r="T206" s="75"/>
      <c r="U206" s="73"/>
      <c r="V206" s="78"/>
      <c r="W206" s="78"/>
      <c r="X206" s="78"/>
      <c r="Y206" s="7"/>
      <c r="Z206" s="2"/>
      <c r="AA206" s="2"/>
      <c r="AB206" s="2"/>
      <c r="AC206" s="2"/>
      <c r="AD206" s="2"/>
      <c r="AE206" s="2"/>
    </row>
    <row r="207" spans="1:31" x14ac:dyDescent="0.2">
      <c r="A207" s="109"/>
      <c r="B207" s="109"/>
      <c r="C207" s="104"/>
      <c r="D207" s="102"/>
      <c r="E207" s="81"/>
      <c r="F207" s="80"/>
      <c r="G207" s="52"/>
      <c r="H207" s="80"/>
      <c r="I207" s="52"/>
      <c r="J207" s="80"/>
      <c r="K207" s="52"/>
      <c r="L207" s="82"/>
      <c r="M207" s="80"/>
      <c r="N207" s="154"/>
      <c r="O207" s="166"/>
      <c r="P207" s="166"/>
      <c r="Q207" s="150"/>
      <c r="R207" s="62"/>
      <c r="S207" s="190"/>
      <c r="T207" s="75"/>
      <c r="U207" s="73"/>
      <c r="V207" s="78"/>
      <c r="W207" s="78"/>
      <c r="X207" s="78"/>
      <c r="Y207" s="7"/>
      <c r="Z207" s="2"/>
      <c r="AA207" s="2"/>
      <c r="AB207" s="2"/>
      <c r="AC207" s="2"/>
      <c r="AD207" s="2"/>
      <c r="AE207" s="2"/>
    </row>
    <row r="208" spans="1:31" x14ac:dyDescent="0.2">
      <c r="A208" s="109"/>
      <c r="B208" s="109"/>
      <c r="C208" s="104"/>
      <c r="D208" s="102"/>
      <c r="E208" s="81"/>
      <c r="F208" s="80"/>
      <c r="G208" s="52"/>
      <c r="H208" s="80"/>
      <c r="I208" s="52"/>
      <c r="J208" s="80"/>
      <c r="K208" s="52"/>
      <c r="L208" s="82"/>
      <c r="M208" s="80"/>
      <c r="N208" s="154"/>
      <c r="O208" s="166"/>
      <c r="P208" s="166"/>
      <c r="Q208" s="150"/>
      <c r="R208" s="62"/>
      <c r="S208" s="190"/>
      <c r="T208" s="75"/>
      <c r="U208" s="73"/>
      <c r="V208" s="78"/>
      <c r="W208" s="78"/>
      <c r="X208" s="78"/>
      <c r="Y208" s="7"/>
      <c r="Z208" s="2"/>
      <c r="AA208" s="2"/>
      <c r="AB208" s="2"/>
      <c r="AC208" s="2"/>
      <c r="AD208" s="2"/>
      <c r="AE208" s="2"/>
    </row>
    <row r="209" spans="1:31" x14ac:dyDescent="0.2">
      <c r="A209" s="109"/>
      <c r="B209" s="109"/>
      <c r="C209" s="104"/>
      <c r="D209" s="102"/>
      <c r="E209" s="81"/>
      <c r="F209" s="80"/>
      <c r="G209" s="52"/>
      <c r="H209" s="80"/>
      <c r="I209" s="52"/>
      <c r="J209" s="80"/>
      <c r="K209" s="52"/>
      <c r="L209" s="82"/>
      <c r="M209" s="80"/>
      <c r="N209" s="154"/>
      <c r="O209" s="166"/>
      <c r="P209" s="166"/>
      <c r="Q209" s="150"/>
      <c r="R209" s="62"/>
      <c r="S209" s="190"/>
      <c r="T209" s="75"/>
      <c r="U209" s="73"/>
      <c r="V209" s="78"/>
      <c r="W209" s="78"/>
      <c r="X209" s="78"/>
      <c r="Y209" s="7"/>
      <c r="Z209" s="2"/>
      <c r="AA209" s="2"/>
      <c r="AB209" s="2"/>
      <c r="AC209" s="2"/>
      <c r="AD209" s="2"/>
      <c r="AE209" s="2"/>
    </row>
    <row r="210" spans="1:31" x14ac:dyDescent="0.2">
      <c r="A210" s="109"/>
      <c r="B210" s="109"/>
      <c r="C210" s="104"/>
      <c r="D210" s="102"/>
      <c r="E210" s="81"/>
      <c r="F210" s="80"/>
      <c r="G210" s="52"/>
      <c r="H210" s="80"/>
      <c r="I210" s="52"/>
      <c r="J210" s="80"/>
      <c r="K210" s="52"/>
      <c r="L210" s="82"/>
      <c r="M210" s="80"/>
      <c r="N210" s="154"/>
      <c r="O210" s="166"/>
      <c r="P210" s="166"/>
      <c r="Q210" s="150"/>
      <c r="R210" s="62"/>
      <c r="S210" s="190"/>
      <c r="T210" s="75"/>
      <c r="U210" s="73"/>
      <c r="V210" s="78"/>
      <c r="W210" s="78"/>
      <c r="X210" s="78"/>
      <c r="Y210" s="7"/>
      <c r="Z210" s="2"/>
      <c r="AA210" s="2"/>
      <c r="AB210" s="2"/>
      <c r="AC210" s="2"/>
      <c r="AD210" s="2"/>
      <c r="AE210" s="2"/>
    </row>
    <row r="211" spans="1:31" x14ac:dyDescent="0.2">
      <c r="A211" s="109"/>
      <c r="B211" s="109"/>
      <c r="C211" s="104"/>
      <c r="D211" s="102"/>
      <c r="E211" s="81"/>
      <c r="F211" s="80"/>
      <c r="G211" s="52"/>
      <c r="H211" s="80"/>
      <c r="I211" s="52"/>
      <c r="J211" s="80"/>
      <c r="K211" s="52"/>
      <c r="L211" s="82"/>
      <c r="M211" s="80"/>
      <c r="N211" s="154"/>
      <c r="O211" s="166"/>
      <c r="P211" s="166"/>
      <c r="Q211" s="150"/>
      <c r="R211" s="62"/>
      <c r="S211" s="190"/>
      <c r="T211" s="75"/>
      <c r="U211" s="73"/>
      <c r="V211" s="78"/>
      <c r="W211" s="78"/>
      <c r="X211" s="78"/>
      <c r="Y211" s="7"/>
      <c r="Z211" s="2"/>
      <c r="AA211" s="2"/>
      <c r="AB211" s="2"/>
      <c r="AC211" s="2"/>
      <c r="AD211" s="2"/>
      <c r="AE211" s="2"/>
    </row>
    <row r="212" spans="1:31" x14ac:dyDescent="0.2">
      <c r="A212" s="109"/>
      <c r="B212" s="109"/>
      <c r="C212" s="104"/>
      <c r="D212" s="102"/>
      <c r="E212" s="81"/>
      <c r="F212" s="80"/>
      <c r="G212" s="52"/>
      <c r="H212" s="80"/>
      <c r="I212" s="52"/>
      <c r="J212" s="80"/>
      <c r="K212" s="52"/>
      <c r="L212" s="82"/>
      <c r="M212" s="80"/>
      <c r="N212" s="154"/>
      <c r="O212" s="166"/>
      <c r="P212" s="166"/>
      <c r="Q212" s="150"/>
      <c r="R212" s="62"/>
      <c r="S212" s="190"/>
      <c r="T212" s="75"/>
      <c r="U212" s="73"/>
      <c r="V212" s="78"/>
      <c r="W212" s="78"/>
      <c r="X212" s="78"/>
      <c r="Y212" s="7"/>
      <c r="Z212" s="2"/>
      <c r="AA212" s="2"/>
      <c r="AB212" s="2"/>
      <c r="AC212" s="2"/>
      <c r="AD212" s="2"/>
      <c r="AE212" s="2"/>
    </row>
    <row r="213" spans="1:31" x14ac:dyDescent="0.2">
      <c r="A213" s="109"/>
      <c r="B213" s="109"/>
      <c r="C213" s="104"/>
      <c r="D213" s="102"/>
      <c r="E213" s="81"/>
      <c r="F213" s="80"/>
      <c r="G213" s="52"/>
      <c r="H213" s="80"/>
      <c r="I213" s="52"/>
      <c r="J213" s="80"/>
      <c r="K213" s="52"/>
      <c r="L213" s="82"/>
      <c r="M213" s="80"/>
      <c r="N213" s="154"/>
      <c r="O213" s="166"/>
      <c r="P213" s="166"/>
      <c r="Q213" s="150"/>
      <c r="R213" s="62"/>
      <c r="S213" s="190"/>
      <c r="T213" s="75"/>
      <c r="U213" s="73"/>
      <c r="V213" s="78"/>
      <c r="W213" s="78"/>
      <c r="X213" s="78"/>
      <c r="Y213" s="7"/>
      <c r="Z213" s="2"/>
      <c r="AA213" s="2"/>
      <c r="AB213" s="2"/>
      <c r="AC213" s="2"/>
      <c r="AD213" s="2"/>
      <c r="AE213" s="2"/>
    </row>
    <row r="214" spans="1:31" x14ac:dyDescent="0.2">
      <c r="A214" s="109"/>
      <c r="B214" s="109"/>
      <c r="C214" s="104"/>
      <c r="D214" s="102"/>
      <c r="E214" s="81"/>
      <c r="F214" s="80"/>
      <c r="G214" s="52"/>
      <c r="H214" s="80"/>
      <c r="I214" s="52"/>
      <c r="J214" s="80"/>
      <c r="K214" s="52"/>
      <c r="L214" s="82"/>
      <c r="M214" s="80"/>
      <c r="N214" s="154"/>
      <c r="O214" s="166"/>
      <c r="P214" s="166"/>
      <c r="Q214" s="150"/>
      <c r="R214" s="62"/>
      <c r="S214" s="190"/>
      <c r="T214" s="75"/>
      <c r="U214" s="73"/>
      <c r="V214" s="78"/>
      <c r="W214" s="78"/>
      <c r="X214" s="78"/>
      <c r="Y214" s="7"/>
      <c r="Z214" s="2"/>
      <c r="AA214" s="2"/>
      <c r="AB214" s="2"/>
      <c r="AC214" s="2"/>
      <c r="AD214" s="2"/>
      <c r="AE214" s="2"/>
    </row>
    <row r="215" spans="1:31" x14ac:dyDescent="0.2">
      <c r="A215" s="109"/>
      <c r="B215" s="109"/>
      <c r="C215" s="104"/>
      <c r="D215" s="102"/>
      <c r="E215" s="81"/>
      <c r="F215" s="80"/>
      <c r="G215" s="52"/>
      <c r="H215" s="80"/>
      <c r="I215" s="52"/>
      <c r="J215" s="80"/>
      <c r="K215" s="52"/>
      <c r="L215" s="82"/>
      <c r="M215" s="80"/>
      <c r="N215" s="154"/>
      <c r="O215" s="166"/>
      <c r="P215" s="166"/>
      <c r="Q215" s="150"/>
      <c r="R215" s="62"/>
      <c r="S215" s="190"/>
      <c r="T215" s="75"/>
      <c r="U215" s="73"/>
      <c r="V215" s="78"/>
      <c r="W215" s="78"/>
      <c r="X215" s="78"/>
      <c r="Y215" s="7"/>
      <c r="Z215" s="2"/>
      <c r="AA215" s="2"/>
      <c r="AB215" s="2"/>
      <c r="AC215" s="2"/>
      <c r="AD215" s="2"/>
      <c r="AE215" s="2"/>
    </row>
    <row r="216" spans="1:31" x14ac:dyDescent="0.2">
      <c r="A216" s="109"/>
      <c r="B216" s="109"/>
      <c r="C216" s="104"/>
      <c r="D216" s="102"/>
      <c r="E216" s="81"/>
      <c r="F216" s="80"/>
      <c r="G216" s="52"/>
      <c r="H216" s="80"/>
      <c r="I216" s="52"/>
      <c r="J216" s="80"/>
      <c r="K216" s="52"/>
      <c r="L216" s="82"/>
      <c r="M216" s="80"/>
      <c r="N216" s="154"/>
      <c r="O216" s="166"/>
      <c r="P216" s="166"/>
      <c r="Q216" s="150"/>
      <c r="R216" s="62"/>
      <c r="S216" s="190"/>
      <c r="T216" s="75"/>
      <c r="U216" s="73"/>
      <c r="V216" s="78"/>
      <c r="W216" s="78"/>
      <c r="X216" s="78"/>
      <c r="Y216" s="7"/>
      <c r="Z216" s="2"/>
      <c r="AA216" s="2"/>
      <c r="AB216" s="2"/>
      <c r="AC216" s="2"/>
      <c r="AD216" s="2"/>
      <c r="AE216" s="2"/>
    </row>
    <row r="217" spans="1:31" x14ac:dyDescent="0.2">
      <c r="A217" s="109"/>
      <c r="B217" s="109"/>
      <c r="C217" s="104"/>
      <c r="D217" s="102"/>
      <c r="E217" s="81"/>
      <c r="F217" s="80"/>
      <c r="G217" s="52"/>
      <c r="H217" s="80"/>
      <c r="I217" s="52"/>
      <c r="J217" s="80"/>
      <c r="K217" s="52"/>
      <c r="L217" s="82"/>
      <c r="M217" s="80"/>
      <c r="N217" s="154"/>
      <c r="O217" s="166"/>
      <c r="P217" s="166"/>
      <c r="Q217" s="150"/>
      <c r="R217" s="62"/>
      <c r="S217" s="190"/>
      <c r="T217" s="75"/>
      <c r="U217" s="73"/>
      <c r="V217" s="78"/>
      <c r="W217" s="78"/>
      <c r="X217" s="78"/>
      <c r="Y217" s="7"/>
      <c r="Z217" s="2"/>
      <c r="AA217" s="2"/>
      <c r="AB217" s="2"/>
      <c r="AC217" s="2"/>
      <c r="AD217" s="2"/>
      <c r="AE217" s="2"/>
    </row>
    <row r="218" spans="1:31" x14ac:dyDescent="0.2">
      <c r="A218" s="109"/>
      <c r="B218" s="109"/>
      <c r="C218" s="104"/>
      <c r="D218" s="102"/>
      <c r="E218" s="81"/>
      <c r="F218" s="80"/>
      <c r="G218" s="52"/>
      <c r="H218" s="80"/>
      <c r="I218" s="52"/>
      <c r="J218" s="80"/>
      <c r="K218" s="52"/>
      <c r="L218" s="82"/>
      <c r="M218" s="80"/>
      <c r="N218" s="154"/>
      <c r="O218" s="166"/>
      <c r="P218" s="166"/>
      <c r="Q218" s="150"/>
      <c r="R218" s="62"/>
      <c r="S218" s="190"/>
      <c r="T218" s="75"/>
      <c r="U218" s="73"/>
      <c r="V218" s="78"/>
      <c r="W218" s="78"/>
      <c r="X218" s="78"/>
      <c r="Y218" s="7"/>
      <c r="Z218" s="2"/>
      <c r="AA218" s="2"/>
      <c r="AB218" s="2"/>
      <c r="AC218" s="2"/>
      <c r="AD218" s="2"/>
      <c r="AE218" s="2"/>
    </row>
    <row r="219" spans="1:31" x14ac:dyDescent="0.2">
      <c r="A219" s="109"/>
      <c r="B219" s="109"/>
      <c r="C219" s="104"/>
      <c r="D219" s="102"/>
      <c r="E219" s="81"/>
      <c r="F219" s="80"/>
      <c r="G219" s="52"/>
      <c r="H219" s="80"/>
      <c r="I219" s="52"/>
      <c r="J219" s="80"/>
      <c r="K219" s="52"/>
      <c r="L219" s="82"/>
      <c r="M219" s="80"/>
      <c r="N219" s="154"/>
      <c r="O219" s="166"/>
      <c r="P219" s="166"/>
      <c r="Q219" s="150"/>
      <c r="R219" s="62"/>
      <c r="S219" s="190"/>
      <c r="T219" s="75"/>
      <c r="U219" s="73"/>
      <c r="V219" s="78"/>
      <c r="W219" s="78"/>
      <c r="X219" s="78"/>
      <c r="Y219" s="7"/>
      <c r="Z219" s="2"/>
      <c r="AA219" s="2"/>
      <c r="AB219" s="2"/>
      <c r="AC219" s="2"/>
      <c r="AD219" s="2"/>
      <c r="AE219" s="2"/>
    </row>
    <row r="220" spans="1:31" x14ac:dyDescent="0.2">
      <c r="A220" s="109"/>
      <c r="B220" s="109"/>
      <c r="C220" s="104"/>
      <c r="D220" s="102"/>
      <c r="E220" s="81"/>
      <c r="F220" s="80"/>
      <c r="G220" s="52"/>
      <c r="H220" s="80"/>
      <c r="I220" s="52"/>
      <c r="J220" s="80"/>
      <c r="K220" s="52"/>
      <c r="L220" s="82"/>
      <c r="M220" s="80"/>
      <c r="N220" s="154"/>
      <c r="O220" s="166"/>
      <c r="P220" s="166"/>
      <c r="Q220" s="150"/>
      <c r="R220" s="62"/>
      <c r="S220" s="190"/>
      <c r="T220" s="75"/>
      <c r="U220" s="73"/>
      <c r="V220" s="78"/>
      <c r="W220" s="78"/>
      <c r="X220" s="78"/>
      <c r="Y220" s="7"/>
      <c r="Z220" s="2"/>
      <c r="AA220" s="2"/>
      <c r="AB220" s="2"/>
      <c r="AC220" s="2"/>
      <c r="AD220" s="2"/>
      <c r="AE220" s="2"/>
    </row>
    <row r="221" spans="1:31" x14ac:dyDescent="0.2">
      <c r="A221" s="109"/>
      <c r="B221" s="109"/>
      <c r="C221" s="104"/>
      <c r="D221" s="102"/>
      <c r="E221" s="81"/>
      <c r="F221" s="80"/>
      <c r="G221" s="52"/>
      <c r="H221" s="80"/>
      <c r="I221" s="52"/>
      <c r="J221" s="80"/>
      <c r="K221" s="52"/>
      <c r="L221" s="82"/>
      <c r="M221" s="80"/>
      <c r="N221" s="154"/>
      <c r="O221" s="166"/>
      <c r="P221" s="166"/>
      <c r="Q221" s="150"/>
      <c r="R221" s="62"/>
      <c r="S221" s="190"/>
      <c r="T221" s="75"/>
      <c r="U221" s="73"/>
      <c r="V221" s="78"/>
      <c r="W221" s="78"/>
      <c r="X221" s="78"/>
      <c r="Y221" s="7"/>
      <c r="Z221" s="2"/>
      <c r="AA221" s="2"/>
      <c r="AB221" s="2"/>
      <c r="AC221" s="2"/>
      <c r="AD221" s="2"/>
      <c r="AE221" s="2"/>
    </row>
    <row r="222" spans="1:31" x14ac:dyDescent="0.2">
      <c r="A222" s="109"/>
      <c r="B222" s="109"/>
      <c r="C222" s="104"/>
      <c r="D222" s="102"/>
      <c r="E222" s="81"/>
      <c r="F222" s="80"/>
      <c r="G222" s="52"/>
      <c r="H222" s="80"/>
      <c r="I222" s="52"/>
      <c r="J222" s="80"/>
      <c r="K222" s="52"/>
      <c r="L222" s="82"/>
      <c r="M222" s="80"/>
      <c r="N222" s="154"/>
      <c r="O222" s="166"/>
      <c r="P222" s="166"/>
      <c r="Q222" s="150"/>
      <c r="R222" s="62"/>
      <c r="S222" s="190"/>
      <c r="T222" s="75"/>
      <c r="U222" s="73"/>
      <c r="V222" s="78"/>
      <c r="W222" s="78"/>
      <c r="X222" s="78"/>
      <c r="Y222" s="7"/>
      <c r="Z222" s="2"/>
      <c r="AA222" s="2"/>
      <c r="AB222" s="2"/>
      <c r="AC222" s="2"/>
      <c r="AD222" s="2"/>
      <c r="AE222" s="2"/>
    </row>
    <row r="223" spans="1:31" x14ac:dyDescent="0.2">
      <c r="A223" s="109"/>
      <c r="B223" s="109"/>
      <c r="C223" s="104"/>
      <c r="D223" s="102"/>
      <c r="E223" s="81"/>
      <c r="F223" s="80"/>
      <c r="G223" s="52"/>
      <c r="H223" s="80"/>
      <c r="I223" s="52"/>
      <c r="J223" s="80"/>
      <c r="K223" s="52"/>
      <c r="L223" s="82"/>
      <c r="M223" s="80"/>
      <c r="N223" s="154"/>
      <c r="O223" s="166"/>
      <c r="P223" s="166"/>
      <c r="Q223" s="150"/>
      <c r="R223" s="62"/>
      <c r="S223" s="190"/>
      <c r="T223" s="75"/>
      <c r="U223" s="73"/>
      <c r="V223" s="78"/>
      <c r="W223" s="78"/>
      <c r="X223" s="78"/>
      <c r="Y223" s="7"/>
      <c r="Z223" s="2"/>
      <c r="AA223" s="2"/>
      <c r="AB223" s="2"/>
      <c r="AC223" s="2"/>
      <c r="AD223" s="2"/>
      <c r="AE223" s="2"/>
    </row>
    <row r="224" spans="1:31" x14ac:dyDescent="0.2">
      <c r="A224" s="109"/>
      <c r="B224" s="109"/>
      <c r="C224" s="104"/>
      <c r="D224" s="102"/>
      <c r="E224" s="81"/>
      <c r="F224" s="80"/>
      <c r="G224" s="52"/>
      <c r="H224" s="80"/>
      <c r="I224" s="52"/>
      <c r="J224" s="80"/>
      <c r="K224" s="52"/>
      <c r="L224" s="82"/>
      <c r="M224" s="80"/>
      <c r="N224" s="154"/>
      <c r="O224" s="166"/>
      <c r="P224" s="166"/>
      <c r="Q224" s="150"/>
      <c r="R224" s="62"/>
      <c r="S224" s="190"/>
      <c r="T224" s="75"/>
      <c r="U224" s="73"/>
      <c r="V224" s="78"/>
      <c r="W224" s="78"/>
      <c r="X224" s="78"/>
      <c r="Y224" s="7"/>
      <c r="Z224" s="2"/>
      <c r="AA224" s="2"/>
      <c r="AB224" s="2"/>
      <c r="AC224" s="2"/>
      <c r="AD224" s="2"/>
      <c r="AE224" s="2"/>
    </row>
    <row r="225" spans="1:31" x14ac:dyDescent="0.2">
      <c r="A225" s="109"/>
      <c r="B225" s="109"/>
      <c r="C225" s="104"/>
      <c r="D225" s="102"/>
      <c r="E225" s="81"/>
      <c r="F225" s="80"/>
      <c r="G225" s="52"/>
      <c r="H225" s="80"/>
      <c r="I225" s="52"/>
      <c r="J225" s="80"/>
      <c r="K225" s="52"/>
      <c r="L225" s="82"/>
      <c r="M225" s="80"/>
      <c r="N225" s="154"/>
      <c r="O225" s="166"/>
      <c r="P225" s="166"/>
      <c r="Q225" s="150"/>
      <c r="R225" s="62"/>
      <c r="S225" s="190"/>
      <c r="T225" s="75"/>
      <c r="U225" s="73"/>
      <c r="V225" s="78"/>
      <c r="W225" s="78"/>
      <c r="X225" s="78"/>
      <c r="Y225" s="7"/>
      <c r="Z225" s="2"/>
      <c r="AA225" s="2"/>
      <c r="AB225" s="2"/>
      <c r="AC225" s="2"/>
      <c r="AD225" s="2"/>
      <c r="AE225" s="2"/>
    </row>
    <row r="226" spans="1:31" x14ac:dyDescent="0.2">
      <c r="A226" s="109"/>
      <c r="B226" s="109"/>
      <c r="C226" s="104"/>
      <c r="D226" s="102"/>
      <c r="E226" s="81"/>
      <c r="F226" s="80"/>
      <c r="G226" s="52"/>
      <c r="H226" s="80"/>
      <c r="I226" s="52"/>
      <c r="J226" s="80"/>
      <c r="K226" s="52"/>
      <c r="L226" s="82"/>
      <c r="M226" s="80"/>
      <c r="N226" s="154"/>
      <c r="O226" s="166"/>
      <c r="P226" s="166"/>
      <c r="Q226" s="150"/>
      <c r="R226" s="62"/>
      <c r="S226" s="190"/>
      <c r="T226" s="75"/>
      <c r="U226" s="73"/>
      <c r="V226" s="78"/>
      <c r="W226" s="78"/>
      <c r="X226" s="78"/>
      <c r="Y226" s="7"/>
      <c r="Z226" s="2"/>
      <c r="AA226" s="2"/>
      <c r="AB226" s="2"/>
      <c r="AC226" s="2"/>
      <c r="AD226" s="2"/>
      <c r="AE226" s="2"/>
    </row>
    <row r="227" spans="1:31" x14ac:dyDescent="0.2">
      <c r="A227" s="109"/>
      <c r="B227" s="109"/>
      <c r="C227" s="104"/>
      <c r="D227" s="102"/>
      <c r="E227" s="81"/>
      <c r="F227" s="80"/>
      <c r="G227" s="52"/>
      <c r="H227" s="80"/>
      <c r="I227" s="52"/>
      <c r="J227" s="80"/>
      <c r="K227" s="52"/>
      <c r="L227" s="82"/>
      <c r="M227" s="80"/>
      <c r="N227" s="154"/>
      <c r="O227" s="166"/>
      <c r="P227" s="166"/>
      <c r="Q227" s="150"/>
      <c r="R227" s="62"/>
      <c r="S227" s="190"/>
      <c r="T227" s="75"/>
      <c r="U227" s="73"/>
      <c r="V227" s="78"/>
      <c r="W227" s="78"/>
      <c r="X227" s="78"/>
      <c r="Y227" s="7"/>
      <c r="Z227" s="2"/>
      <c r="AA227" s="2"/>
      <c r="AB227" s="2"/>
      <c r="AC227" s="2"/>
      <c r="AD227" s="2"/>
      <c r="AE227" s="2"/>
    </row>
    <row r="228" spans="1:31" x14ac:dyDescent="0.2">
      <c r="A228" s="109"/>
      <c r="B228" s="109"/>
      <c r="C228" s="104"/>
      <c r="D228" s="102"/>
      <c r="E228" s="81"/>
      <c r="F228" s="80"/>
      <c r="G228" s="52"/>
      <c r="H228" s="80"/>
      <c r="I228" s="52"/>
      <c r="J228" s="80"/>
      <c r="K228" s="52"/>
      <c r="L228" s="82"/>
      <c r="M228" s="80"/>
      <c r="N228" s="154"/>
      <c r="O228" s="166"/>
      <c r="P228" s="166"/>
      <c r="Q228" s="150"/>
      <c r="R228" s="62"/>
      <c r="S228" s="190"/>
      <c r="T228" s="75"/>
      <c r="U228" s="73"/>
      <c r="V228" s="78"/>
      <c r="W228" s="78"/>
      <c r="X228" s="78"/>
      <c r="Y228" s="7"/>
      <c r="Z228" s="2"/>
      <c r="AA228" s="2"/>
      <c r="AB228" s="2"/>
      <c r="AC228" s="2"/>
      <c r="AD228" s="2"/>
      <c r="AE228" s="2"/>
    </row>
    <row r="229" spans="1:31" x14ac:dyDescent="0.2">
      <c r="A229" s="109"/>
      <c r="B229" s="109"/>
      <c r="C229" s="104"/>
      <c r="D229" s="102"/>
      <c r="E229" s="81"/>
      <c r="F229" s="80"/>
      <c r="G229" s="52"/>
      <c r="H229" s="80"/>
      <c r="I229" s="52"/>
      <c r="J229" s="80"/>
      <c r="K229" s="52"/>
      <c r="L229" s="82"/>
      <c r="M229" s="80"/>
      <c r="N229" s="154"/>
      <c r="O229" s="166"/>
      <c r="P229" s="166"/>
      <c r="Q229" s="150"/>
      <c r="R229" s="62"/>
      <c r="S229" s="190"/>
      <c r="T229" s="75"/>
      <c r="U229" s="73"/>
      <c r="V229" s="78"/>
      <c r="W229" s="78"/>
      <c r="X229" s="78"/>
      <c r="Y229" s="7"/>
      <c r="Z229" s="2"/>
      <c r="AA229" s="2"/>
      <c r="AB229" s="2"/>
      <c r="AC229" s="2"/>
      <c r="AD229" s="2"/>
      <c r="AE229" s="2"/>
    </row>
    <row r="230" spans="1:31" x14ac:dyDescent="0.2">
      <c r="A230" s="109"/>
      <c r="B230" s="109"/>
      <c r="C230" s="104"/>
      <c r="D230" s="102"/>
      <c r="E230" s="81"/>
      <c r="F230" s="80"/>
      <c r="G230" s="52"/>
      <c r="H230" s="80"/>
      <c r="I230" s="52"/>
      <c r="J230" s="80"/>
      <c r="K230" s="52"/>
      <c r="L230" s="82"/>
      <c r="M230" s="80"/>
      <c r="N230" s="154"/>
      <c r="O230" s="166"/>
      <c r="P230" s="166"/>
      <c r="Q230" s="150"/>
      <c r="R230" s="62"/>
      <c r="S230" s="190"/>
      <c r="T230" s="75"/>
      <c r="U230" s="73"/>
      <c r="V230" s="78"/>
      <c r="W230" s="78"/>
      <c r="X230" s="78"/>
      <c r="Y230" s="7"/>
      <c r="Z230" s="2"/>
      <c r="AA230" s="2"/>
      <c r="AB230" s="2"/>
      <c r="AC230" s="2"/>
      <c r="AD230" s="2"/>
      <c r="AE230" s="2"/>
    </row>
    <row r="231" spans="1:31" x14ac:dyDescent="0.2">
      <c r="A231" s="109"/>
      <c r="B231" s="109"/>
      <c r="C231" s="104"/>
      <c r="D231" s="102"/>
      <c r="E231" s="81"/>
      <c r="F231" s="80"/>
      <c r="G231" s="52"/>
      <c r="H231" s="80"/>
      <c r="I231" s="52"/>
      <c r="J231" s="80"/>
      <c r="K231" s="52"/>
      <c r="L231" s="82"/>
      <c r="M231" s="80"/>
      <c r="N231" s="154"/>
      <c r="O231" s="166"/>
      <c r="P231" s="166"/>
      <c r="Q231" s="150"/>
      <c r="R231" s="62"/>
      <c r="S231" s="190"/>
      <c r="T231" s="75"/>
      <c r="U231" s="73"/>
      <c r="V231" s="78"/>
      <c r="W231" s="78"/>
      <c r="X231" s="78"/>
      <c r="Y231" s="7"/>
      <c r="Z231" s="2"/>
      <c r="AA231" s="2"/>
      <c r="AB231" s="2"/>
      <c r="AC231" s="2"/>
      <c r="AD231" s="2"/>
      <c r="AE231" s="2"/>
    </row>
    <row r="232" spans="1:31" x14ac:dyDescent="0.2">
      <c r="A232" s="109"/>
      <c r="B232" s="109"/>
      <c r="C232" s="104"/>
      <c r="D232" s="102"/>
      <c r="E232" s="81"/>
      <c r="F232" s="80"/>
      <c r="G232" s="52"/>
      <c r="H232" s="80"/>
      <c r="I232" s="52"/>
      <c r="J232" s="80"/>
      <c r="K232" s="52"/>
      <c r="L232" s="82"/>
      <c r="M232" s="80"/>
      <c r="N232" s="154"/>
      <c r="O232" s="166"/>
      <c r="P232" s="166"/>
      <c r="Q232" s="150"/>
      <c r="R232" s="62"/>
      <c r="S232" s="190"/>
      <c r="T232" s="75"/>
      <c r="U232" s="73"/>
      <c r="V232" s="78"/>
      <c r="W232" s="78"/>
      <c r="X232" s="78"/>
      <c r="Y232" s="7"/>
      <c r="Z232" s="2"/>
      <c r="AA232" s="2"/>
      <c r="AB232" s="2"/>
      <c r="AC232" s="2"/>
      <c r="AD232" s="2"/>
      <c r="AE232" s="2"/>
    </row>
    <row r="233" spans="1:31" x14ac:dyDescent="0.2">
      <c r="A233" s="109"/>
      <c r="B233" s="109"/>
      <c r="C233" s="104"/>
      <c r="D233" s="102"/>
      <c r="E233" s="81"/>
      <c r="F233" s="80"/>
      <c r="G233" s="52"/>
      <c r="H233" s="80"/>
      <c r="I233" s="52"/>
      <c r="J233" s="80"/>
      <c r="K233" s="52"/>
      <c r="L233" s="82"/>
      <c r="M233" s="80"/>
      <c r="N233" s="154"/>
      <c r="O233" s="166"/>
      <c r="P233" s="166"/>
      <c r="Q233" s="150"/>
      <c r="R233" s="62"/>
      <c r="S233" s="190"/>
      <c r="T233" s="75"/>
      <c r="U233" s="73"/>
      <c r="V233" s="78"/>
      <c r="W233" s="78"/>
      <c r="X233" s="78"/>
      <c r="Y233" s="7"/>
      <c r="Z233" s="2"/>
      <c r="AA233" s="2"/>
      <c r="AB233" s="2"/>
      <c r="AC233" s="2"/>
      <c r="AD233" s="2"/>
      <c r="AE233" s="2"/>
    </row>
    <row r="234" spans="1:31" x14ac:dyDescent="0.2">
      <c r="A234" s="109"/>
      <c r="B234" s="109"/>
      <c r="C234" s="104"/>
      <c r="D234" s="102"/>
      <c r="E234" s="81"/>
      <c r="F234" s="80"/>
      <c r="G234" s="52"/>
      <c r="H234" s="80"/>
      <c r="I234" s="52"/>
      <c r="J234" s="80"/>
      <c r="K234" s="52"/>
      <c r="L234" s="82"/>
      <c r="M234" s="80"/>
      <c r="N234" s="154"/>
      <c r="O234" s="166"/>
      <c r="P234" s="166"/>
      <c r="Q234" s="150"/>
      <c r="R234" s="62"/>
      <c r="S234" s="190"/>
      <c r="T234" s="75"/>
      <c r="U234" s="73"/>
      <c r="V234" s="78"/>
      <c r="W234" s="78"/>
      <c r="X234" s="78"/>
      <c r="Y234" s="7"/>
      <c r="Z234" s="2"/>
      <c r="AA234" s="2"/>
      <c r="AB234" s="2"/>
      <c r="AC234" s="2"/>
      <c r="AD234" s="2"/>
      <c r="AE234" s="2"/>
    </row>
    <row r="235" spans="1:31" x14ac:dyDescent="0.2">
      <c r="A235" s="109"/>
      <c r="B235" s="109"/>
      <c r="C235" s="104"/>
      <c r="D235" s="102"/>
      <c r="E235" s="81"/>
      <c r="F235" s="80"/>
      <c r="G235" s="52"/>
      <c r="H235" s="80"/>
      <c r="I235" s="52"/>
      <c r="J235" s="80"/>
      <c r="K235" s="52"/>
      <c r="L235" s="82"/>
      <c r="M235" s="80"/>
      <c r="N235" s="154"/>
      <c r="O235" s="166"/>
      <c r="P235" s="166"/>
      <c r="Q235" s="150"/>
      <c r="R235" s="62"/>
      <c r="S235" s="190"/>
      <c r="T235" s="75"/>
      <c r="U235" s="73"/>
      <c r="V235" s="78"/>
      <c r="W235" s="78"/>
      <c r="X235" s="78"/>
      <c r="Y235" s="7"/>
      <c r="Z235" s="2"/>
      <c r="AA235" s="2"/>
      <c r="AB235" s="2"/>
      <c r="AC235" s="2"/>
      <c r="AD235" s="2"/>
      <c r="AE235" s="2"/>
    </row>
    <row r="236" spans="1:31" x14ac:dyDescent="0.2">
      <c r="A236" s="109"/>
      <c r="B236" s="109"/>
      <c r="C236" s="104"/>
      <c r="D236" s="102"/>
      <c r="E236" s="81"/>
      <c r="F236" s="80"/>
      <c r="G236" s="52"/>
      <c r="H236" s="80"/>
      <c r="I236" s="52"/>
      <c r="J236" s="80"/>
      <c r="K236" s="52"/>
      <c r="L236" s="82"/>
      <c r="M236" s="80"/>
      <c r="N236" s="154"/>
      <c r="O236" s="166"/>
      <c r="P236" s="166"/>
      <c r="Q236" s="150"/>
      <c r="R236" s="62"/>
      <c r="S236" s="190"/>
      <c r="T236" s="75"/>
      <c r="U236" s="73"/>
      <c r="V236" s="78"/>
      <c r="W236" s="78"/>
      <c r="X236" s="78"/>
      <c r="Y236" s="7"/>
      <c r="Z236" s="2"/>
      <c r="AA236" s="2"/>
      <c r="AB236" s="2"/>
      <c r="AC236" s="2"/>
      <c r="AD236" s="2"/>
      <c r="AE236" s="2"/>
    </row>
    <row r="237" spans="1:31" x14ac:dyDescent="0.2">
      <c r="A237" s="109"/>
      <c r="B237" s="109"/>
      <c r="C237" s="104"/>
      <c r="D237" s="102"/>
      <c r="E237" s="81"/>
      <c r="F237" s="80"/>
      <c r="G237" s="52"/>
      <c r="H237" s="80"/>
      <c r="I237" s="52"/>
      <c r="J237" s="80"/>
      <c r="K237" s="52"/>
      <c r="L237" s="82"/>
      <c r="M237" s="80"/>
      <c r="N237" s="154"/>
      <c r="O237" s="166"/>
      <c r="P237" s="166"/>
      <c r="Q237" s="150"/>
      <c r="R237" s="62"/>
      <c r="S237" s="190"/>
      <c r="T237" s="75"/>
      <c r="U237" s="73"/>
      <c r="V237" s="78"/>
      <c r="W237" s="78"/>
      <c r="X237" s="78"/>
      <c r="Y237" s="7"/>
      <c r="Z237" s="2"/>
      <c r="AA237" s="2"/>
      <c r="AB237" s="2"/>
      <c r="AC237" s="2"/>
      <c r="AD237" s="2"/>
      <c r="AE237" s="2"/>
    </row>
    <row r="238" spans="1:31" x14ac:dyDescent="0.2">
      <c r="A238" s="109"/>
      <c r="B238" s="109"/>
      <c r="C238" s="104"/>
      <c r="D238" s="102"/>
      <c r="E238" s="81"/>
      <c r="F238" s="80"/>
      <c r="G238" s="52"/>
      <c r="H238" s="80"/>
      <c r="I238" s="52"/>
      <c r="J238" s="80"/>
      <c r="K238" s="52"/>
      <c r="L238" s="82"/>
      <c r="M238" s="80"/>
      <c r="N238" s="154"/>
      <c r="O238" s="166"/>
      <c r="P238" s="166"/>
      <c r="Q238" s="150"/>
      <c r="R238" s="62"/>
      <c r="S238" s="190"/>
      <c r="T238" s="75"/>
      <c r="U238" s="73"/>
      <c r="V238" s="78"/>
      <c r="W238" s="78"/>
      <c r="X238" s="78"/>
      <c r="Y238" s="7"/>
      <c r="Z238" s="2"/>
      <c r="AA238" s="2"/>
      <c r="AB238" s="2"/>
      <c r="AC238" s="2"/>
      <c r="AD238" s="2"/>
      <c r="AE238" s="2"/>
    </row>
    <row r="239" spans="1:31" x14ac:dyDescent="0.2">
      <c r="A239" s="109"/>
      <c r="B239" s="109"/>
      <c r="C239" s="104"/>
      <c r="D239" s="102"/>
      <c r="E239" s="81"/>
      <c r="F239" s="80"/>
      <c r="G239" s="52"/>
      <c r="H239" s="80"/>
      <c r="I239" s="52"/>
      <c r="J239" s="80"/>
      <c r="K239" s="52"/>
      <c r="L239" s="82"/>
      <c r="M239" s="80"/>
      <c r="N239" s="154"/>
      <c r="O239" s="166"/>
      <c r="P239" s="166"/>
      <c r="Q239" s="150"/>
      <c r="R239" s="62"/>
      <c r="S239" s="190"/>
      <c r="T239" s="75"/>
      <c r="U239" s="73"/>
      <c r="V239" s="78"/>
      <c r="W239" s="78"/>
      <c r="X239" s="78"/>
      <c r="Y239" s="7"/>
      <c r="Z239" s="2"/>
      <c r="AA239" s="2"/>
      <c r="AB239" s="2"/>
      <c r="AC239" s="2"/>
      <c r="AD239" s="2"/>
      <c r="AE239" s="2"/>
    </row>
    <row r="240" spans="1:31" x14ac:dyDescent="0.2">
      <c r="A240" s="109"/>
      <c r="B240" s="109"/>
      <c r="C240" s="104"/>
      <c r="D240" s="102"/>
      <c r="E240" s="81"/>
      <c r="F240" s="80"/>
      <c r="G240" s="52"/>
      <c r="H240" s="80"/>
      <c r="I240" s="52"/>
      <c r="J240" s="80"/>
      <c r="K240" s="52"/>
      <c r="L240" s="82"/>
      <c r="M240" s="80"/>
      <c r="N240" s="154"/>
      <c r="O240" s="166"/>
      <c r="P240" s="166"/>
      <c r="Q240" s="150"/>
      <c r="R240" s="62"/>
      <c r="S240" s="190"/>
      <c r="T240" s="75"/>
      <c r="U240" s="73"/>
      <c r="V240" s="78"/>
      <c r="W240" s="78"/>
      <c r="X240" s="78"/>
      <c r="Y240" s="7"/>
      <c r="Z240" s="2"/>
      <c r="AA240" s="2"/>
      <c r="AB240" s="2"/>
      <c r="AC240" s="2"/>
      <c r="AD240" s="2"/>
      <c r="AE240" s="2"/>
    </row>
    <row r="241" spans="1:31" x14ac:dyDescent="0.2">
      <c r="A241" s="109"/>
      <c r="B241" s="109"/>
      <c r="C241" s="104"/>
      <c r="D241" s="102"/>
      <c r="E241" s="81"/>
      <c r="F241" s="80"/>
      <c r="G241" s="52"/>
      <c r="H241" s="80"/>
      <c r="I241" s="52"/>
      <c r="J241" s="80"/>
      <c r="K241" s="52"/>
      <c r="L241" s="82"/>
      <c r="M241" s="80"/>
      <c r="N241" s="154"/>
      <c r="O241" s="166"/>
      <c r="P241" s="166"/>
      <c r="Q241" s="150"/>
      <c r="R241" s="62"/>
      <c r="S241" s="190"/>
      <c r="T241" s="75"/>
      <c r="U241" s="73"/>
      <c r="V241" s="78"/>
      <c r="W241" s="78"/>
      <c r="X241" s="78"/>
      <c r="Y241" s="7"/>
      <c r="Z241" s="2"/>
      <c r="AA241" s="2"/>
      <c r="AB241" s="2"/>
      <c r="AC241" s="2"/>
      <c r="AD241" s="2"/>
      <c r="AE241" s="2"/>
    </row>
    <row r="242" spans="1:31" x14ac:dyDescent="0.2">
      <c r="A242" s="109"/>
      <c r="B242" s="109"/>
      <c r="C242" s="104"/>
      <c r="D242" s="102"/>
      <c r="E242" s="81"/>
      <c r="F242" s="80"/>
      <c r="G242" s="52"/>
      <c r="H242" s="80"/>
      <c r="I242" s="52"/>
      <c r="J242" s="80"/>
      <c r="K242" s="52"/>
      <c r="L242" s="82"/>
      <c r="M242" s="80"/>
      <c r="N242" s="154"/>
      <c r="O242" s="166"/>
      <c r="P242" s="166"/>
      <c r="Q242" s="150"/>
      <c r="R242" s="62"/>
      <c r="S242" s="190"/>
      <c r="T242" s="75"/>
      <c r="U242" s="73"/>
      <c r="V242" s="78"/>
      <c r="W242" s="78"/>
      <c r="X242" s="78"/>
      <c r="Y242" s="7"/>
      <c r="Z242" s="2"/>
      <c r="AA242" s="2"/>
      <c r="AB242" s="2"/>
      <c r="AC242" s="2"/>
      <c r="AD242" s="2"/>
      <c r="AE242" s="2"/>
    </row>
    <row r="243" spans="1:31" x14ac:dyDescent="0.2">
      <c r="A243" s="109"/>
      <c r="B243" s="109"/>
      <c r="C243" s="104"/>
      <c r="D243" s="102"/>
      <c r="E243" s="81"/>
      <c r="F243" s="80"/>
      <c r="G243" s="52"/>
      <c r="H243" s="80"/>
      <c r="I243" s="52"/>
      <c r="J243" s="80"/>
      <c r="K243" s="52"/>
      <c r="L243" s="82"/>
      <c r="M243" s="80"/>
      <c r="N243" s="154"/>
      <c r="O243" s="166"/>
      <c r="P243" s="166"/>
      <c r="Q243" s="150"/>
      <c r="R243" s="62"/>
      <c r="S243" s="190"/>
      <c r="T243" s="75"/>
      <c r="U243" s="73"/>
      <c r="V243" s="78"/>
      <c r="W243" s="78"/>
      <c r="X243" s="78"/>
      <c r="Y243" s="7"/>
      <c r="Z243" s="2"/>
      <c r="AA243" s="2"/>
      <c r="AB243" s="2"/>
      <c r="AC243" s="2"/>
      <c r="AD243" s="2"/>
      <c r="AE243" s="2"/>
    </row>
    <row r="244" spans="1:31" x14ac:dyDescent="0.2">
      <c r="A244" s="109"/>
      <c r="B244" s="109"/>
      <c r="C244" s="104"/>
      <c r="D244" s="102"/>
      <c r="E244" s="81"/>
      <c r="F244" s="80"/>
      <c r="G244" s="52"/>
      <c r="H244" s="80"/>
      <c r="I244" s="52"/>
      <c r="J244" s="80"/>
      <c r="K244" s="52"/>
      <c r="L244" s="82"/>
      <c r="M244" s="80"/>
      <c r="N244" s="154"/>
      <c r="O244" s="166"/>
      <c r="P244" s="166"/>
      <c r="Q244" s="150"/>
      <c r="R244" s="62"/>
      <c r="S244" s="190"/>
      <c r="T244" s="75"/>
      <c r="U244" s="73"/>
      <c r="V244" s="78"/>
      <c r="W244" s="78"/>
      <c r="X244" s="78"/>
      <c r="Y244" s="7"/>
      <c r="Z244" s="2"/>
      <c r="AA244" s="2"/>
      <c r="AB244" s="2"/>
      <c r="AC244" s="2"/>
      <c r="AD244" s="2"/>
      <c r="AE244" s="2"/>
    </row>
    <row r="245" spans="1:31" x14ac:dyDescent="0.2">
      <c r="A245" s="109"/>
      <c r="B245" s="109"/>
      <c r="C245" s="104"/>
      <c r="D245" s="102"/>
      <c r="E245" s="81"/>
      <c r="F245" s="80"/>
      <c r="G245" s="52"/>
      <c r="H245" s="80"/>
      <c r="I245" s="52"/>
      <c r="J245" s="80"/>
      <c r="K245" s="52"/>
      <c r="L245" s="82"/>
      <c r="M245" s="80"/>
      <c r="N245" s="154"/>
      <c r="O245" s="166"/>
      <c r="P245" s="166"/>
      <c r="Q245" s="150"/>
      <c r="R245" s="62"/>
      <c r="S245" s="190"/>
      <c r="T245" s="75"/>
      <c r="U245" s="73"/>
      <c r="V245" s="78"/>
      <c r="W245" s="78"/>
      <c r="X245" s="78"/>
      <c r="Y245" s="7"/>
      <c r="Z245" s="2"/>
      <c r="AA245" s="2"/>
      <c r="AB245" s="2"/>
      <c r="AC245" s="2"/>
      <c r="AD245" s="2"/>
      <c r="AE245" s="2"/>
    </row>
    <row r="246" spans="1:31" x14ac:dyDescent="0.2">
      <c r="A246" s="109"/>
      <c r="B246" s="109"/>
      <c r="C246" s="104"/>
      <c r="D246" s="102"/>
      <c r="E246" s="81"/>
      <c r="F246" s="80"/>
      <c r="G246" s="52"/>
      <c r="H246" s="80"/>
      <c r="I246" s="52"/>
      <c r="J246" s="80"/>
      <c r="K246" s="52"/>
      <c r="L246" s="82"/>
      <c r="M246" s="80"/>
      <c r="N246" s="154"/>
      <c r="O246" s="166"/>
      <c r="P246" s="166"/>
      <c r="Q246" s="150"/>
      <c r="R246" s="62"/>
      <c r="S246" s="190"/>
      <c r="T246" s="75"/>
      <c r="U246" s="73"/>
      <c r="V246" s="78"/>
      <c r="W246" s="78"/>
      <c r="X246" s="78"/>
      <c r="Y246" s="7"/>
      <c r="Z246" s="2"/>
      <c r="AA246" s="2"/>
      <c r="AB246" s="2"/>
      <c r="AC246" s="2"/>
      <c r="AD246" s="2"/>
      <c r="AE246" s="2"/>
    </row>
    <row r="247" spans="1:31" x14ac:dyDescent="0.2">
      <c r="A247" s="109"/>
      <c r="B247" s="109"/>
      <c r="C247" s="104"/>
      <c r="D247" s="102"/>
      <c r="E247" s="81"/>
      <c r="F247" s="80"/>
      <c r="G247" s="52"/>
      <c r="H247" s="80"/>
      <c r="I247" s="52"/>
      <c r="J247" s="80"/>
      <c r="K247" s="52"/>
      <c r="L247" s="82"/>
      <c r="M247" s="80"/>
      <c r="N247" s="154"/>
      <c r="O247" s="166"/>
      <c r="P247" s="166"/>
      <c r="Q247" s="150"/>
      <c r="R247" s="62"/>
      <c r="S247" s="190"/>
      <c r="T247" s="75"/>
      <c r="U247" s="73"/>
      <c r="V247" s="78"/>
      <c r="W247" s="78"/>
      <c r="X247" s="78"/>
      <c r="Y247" s="7"/>
      <c r="Z247" s="2"/>
      <c r="AA247" s="2"/>
      <c r="AB247" s="2"/>
      <c r="AC247" s="2"/>
      <c r="AD247" s="2"/>
      <c r="AE247" s="2"/>
    </row>
    <row r="248" spans="1:31" x14ac:dyDescent="0.2">
      <c r="A248" s="109"/>
      <c r="B248" s="109"/>
      <c r="C248" s="104"/>
      <c r="D248" s="102"/>
      <c r="E248" s="81"/>
      <c r="F248" s="80"/>
      <c r="G248" s="52"/>
      <c r="H248" s="80"/>
      <c r="I248" s="52"/>
      <c r="J248" s="80"/>
      <c r="K248" s="52"/>
      <c r="L248" s="82"/>
      <c r="M248" s="80"/>
      <c r="N248" s="154"/>
      <c r="O248" s="166"/>
      <c r="P248" s="166"/>
      <c r="Q248" s="150"/>
      <c r="R248" s="62"/>
      <c r="S248" s="190"/>
      <c r="T248" s="75"/>
      <c r="U248" s="73"/>
      <c r="V248" s="78"/>
      <c r="W248" s="78"/>
      <c r="X248" s="78"/>
      <c r="Y248" s="7"/>
      <c r="Z248" s="2"/>
      <c r="AA248" s="2"/>
      <c r="AB248" s="2"/>
      <c r="AC248" s="2"/>
      <c r="AD248" s="2"/>
      <c r="AE248" s="2"/>
    </row>
    <row r="249" spans="1:31" x14ac:dyDescent="0.2">
      <c r="A249" s="109"/>
      <c r="B249" s="109"/>
      <c r="C249" s="104"/>
      <c r="D249" s="102"/>
      <c r="E249" s="81"/>
      <c r="F249" s="80"/>
      <c r="G249" s="52"/>
      <c r="H249" s="80"/>
      <c r="I249" s="52"/>
      <c r="J249" s="80"/>
      <c r="K249" s="52"/>
      <c r="L249" s="82"/>
      <c r="M249" s="80"/>
      <c r="N249" s="154"/>
      <c r="O249" s="166"/>
      <c r="P249" s="166"/>
      <c r="Q249" s="150"/>
      <c r="R249" s="62"/>
      <c r="S249" s="190"/>
      <c r="T249" s="75"/>
      <c r="U249" s="73"/>
      <c r="V249" s="78"/>
      <c r="W249" s="78"/>
      <c r="X249" s="78"/>
      <c r="Y249" s="7"/>
      <c r="Z249" s="2"/>
      <c r="AA249" s="2"/>
      <c r="AB249" s="2"/>
      <c r="AC249" s="2"/>
      <c r="AD249" s="2"/>
      <c r="AE249" s="2"/>
    </row>
    <row r="250" spans="1:31" x14ac:dyDescent="0.2">
      <c r="A250" s="109"/>
      <c r="B250" s="109"/>
      <c r="C250" s="104"/>
      <c r="D250" s="102"/>
      <c r="E250" s="81"/>
      <c r="F250" s="80"/>
      <c r="G250" s="52"/>
      <c r="H250" s="80"/>
      <c r="I250" s="52"/>
      <c r="J250" s="80"/>
      <c r="K250" s="52"/>
      <c r="L250" s="82"/>
      <c r="M250" s="80"/>
      <c r="N250" s="154"/>
      <c r="O250" s="166"/>
      <c r="P250" s="166"/>
      <c r="Q250" s="150"/>
      <c r="R250" s="62"/>
      <c r="S250" s="190"/>
      <c r="T250" s="75"/>
      <c r="U250" s="73"/>
      <c r="V250" s="78"/>
      <c r="W250" s="78"/>
      <c r="X250" s="78"/>
      <c r="Y250" s="7"/>
      <c r="Z250" s="2"/>
      <c r="AA250" s="2"/>
      <c r="AB250" s="2"/>
      <c r="AC250" s="2"/>
      <c r="AD250" s="2"/>
      <c r="AE250" s="2"/>
    </row>
    <row r="251" spans="1:31" x14ac:dyDescent="0.2">
      <c r="A251" s="109"/>
      <c r="B251" s="109"/>
      <c r="C251" s="104"/>
      <c r="D251" s="102"/>
      <c r="E251" s="81"/>
      <c r="F251" s="80"/>
      <c r="G251" s="52"/>
      <c r="H251" s="80"/>
      <c r="I251" s="52"/>
      <c r="J251" s="80"/>
      <c r="K251" s="52"/>
      <c r="L251" s="82"/>
      <c r="M251" s="80"/>
      <c r="N251" s="154"/>
      <c r="O251" s="166"/>
      <c r="P251" s="166"/>
      <c r="Q251" s="150"/>
      <c r="R251" s="62"/>
      <c r="S251" s="190"/>
      <c r="T251" s="75"/>
      <c r="U251" s="73"/>
      <c r="V251" s="78"/>
      <c r="W251" s="78"/>
      <c r="X251" s="78"/>
      <c r="Y251" s="7"/>
      <c r="Z251" s="2"/>
      <c r="AA251" s="2"/>
      <c r="AB251" s="2"/>
      <c r="AC251" s="2"/>
      <c r="AD251" s="2"/>
      <c r="AE251" s="2"/>
    </row>
    <row r="252" spans="1:31" x14ac:dyDescent="0.2">
      <c r="A252" s="109"/>
      <c r="B252" s="109"/>
      <c r="C252" s="104"/>
      <c r="D252" s="102"/>
      <c r="E252" s="81"/>
      <c r="F252" s="80"/>
      <c r="G252" s="52"/>
      <c r="H252" s="80"/>
      <c r="I252" s="52"/>
      <c r="J252" s="80"/>
      <c r="K252" s="52"/>
      <c r="L252" s="82"/>
      <c r="M252" s="80"/>
      <c r="N252" s="154"/>
      <c r="O252" s="166"/>
      <c r="P252" s="166"/>
      <c r="Q252" s="150"/>
      <c r="R252" s="62"/>
      <c r="S252" s="190"/>
      <c r="T252" s="75"/>
      <c r="U252" s="73"/>
      <c r="V252" s="78"/>
      <c r="W252" s="78"/>
      <c r="X252" s="78"/>
      <c r="Y252" s="7"/>
      <c r="Z252" s="2"/>
      <c r="AA252" s="2"/>
      <c r="AB252" s="2"/>
      <c r="AC252" s="2"/>
      <c r="AD252" s="2"/>
      <c r="AE252" s="2"/>
    </row>
    <row r="253" spans="1:31" x14ac:dyDescent="0.2">
      <c r="A253" s="109"/>
      <c r="B253" s="109"/>
      <c r="C253" s="104"/>
      <c r="D253" s="102"/>
      <c r="E253" s="81"/>
      <c r="F253" s="80"/>
      <c r="G253" s="52"/>
      <c r="H253" s="80"/>
      <c r="I253" s="52"/>
      <c r="J253" s="80"/>
      <c r="K253" s="52"/>
      <c r="L253" s="82"/>
      <c r="M253" s="80"/>
      <c r="N253" s="154"/>
      <c r="O253" s="166"/>
      <c r="P253" s="166"/>
      <c r="Q253" s="150"/>
      <c r="R253" s="62"/>
      <c r="S253" s="190"/>
      <c r="T253" s="75"/>
      <c r="U253" s="73"/>
      <c r="V253" s="78"/>
      <c r="W253" s="78"/>
      <c r="X253" s="78"/>
      <c r="Y253" s="7"/>
      <c r="Z253" s="2"/>
      <c r="AA253" s="2"/>
      <c r="AB253" s="2"/>
      <c r="AC253" s="2"/>
      <c r="AD253" s="2"/>
      <c r="AE253" s="2"/>
    </row>
    <row r="254" spans="1:31" x14ac:dyDescent="0.2">
      <c r="A254" s="109"/>
      <c r="B254" s="109"/>
      <c r="C254" s="104"/>
      <c r="D254" s="102"/>
      <c r="E254" s="81"/>
      <c r="F254" s="80"/>
      <c r="G254" s="52"/>
      <c r="H254" s="80"/>
      <c r="I254" s="52"/>
      <c r="J254" s="80"/>
      <c r="K254" s="52"/>
      <c r="L254" s="82"/>
      <c r="M254" s="80"/>
      <c r="N254" s="154"/>
      <c r="O254" s="166"/>
      <c r="P254" s="166"/>
      <c r="Q254" s="150"/>
      <c r="R254" s="62"/>
      <c r="S254" s="190"/>
      <c r="T254" s="75"/>
      <c r="U254" s="73"/>
      <c r="V254" s="78"/>
      <c r="W254" s="78"/>
      <c r="X254" s="78"/>
      <c r="Y254" s="7"/>
      <c r="Z254" s="2"/>
      <c r="AA254" s="2"/>
      <c r="AB254" s="2"/>
      <c r="AC254" s="2"/>
      <c r="AD254" s="2"/>
      <c r="AE254" s="2"/>
    </row>
    <row r="255" spans="1:31" x14ac:dyDescent="0.2">
      <c r="A255" s="109"/>
      <c r="B255" s="109"/>
      <c r="C255" s="104"/>
      <c r="D255" s="102"/>
      <c r="E255" s="81"/>
      <c r="F255" s="80"/>
      <c r="G255" s="52"/>
      <c r="H255" s="80"/>
      <c r="I255" s="52"/>
      <c r="J255" s="80"/>
      <c r="K255" s="52"/>
      <c r="L255" s="82"/>
      <c r="M255" s="80"/>
      <c r="N255" s="154"/>
      <c r="O255" s="166"/>
      <c r="P255" s="166"/>
      <c r="Q255" s="150"/>
      <c r="R255" s="62"/>
      <c r="S255" s="190"/>
      <c r="T255" s="75"/>
      <c r="U255" s="73"/>
      <c r="V255" s="78"/>
      <c r="W255" s="78"/>
      <c r="X255" s="78"/>
      <c r="Y255" s="7"/>
      <c r="Z255" s="2"/>
      <c r="AA255" s="2"/>
      <c r="AB255" s="2"/>
      <c r="AC255" s="2"/>
      <c r="AD255" s="2"/>
      <c r="AE255" s="2"/>
    </row>
    <row r="256" spans="1:31" x14ac:dyDescent="0.2">
      <c r="A256" s="109"/>
      <c r="B256" s="109"/>
      <c r="C256" s="104"/>
      <c r="D256" s="102"/>
      <c r="E256" s="81"/>
      <c r="F256" s="80"/>
      <c r="G256" s="52"/>
      <c r="H256" s="80"/>
      <c r="I256" s="52"/>
      <c r="J256" s="80"/>
      <c r="K256" s="52"/>
      <c r="L256" s="82"/>
      <c r="M256" s="80"/>
      <c r="N256" s="154"/>
      <c r="O256" s="166"/>
      <c r="P256" s="166"/>
      <c r="Q256" s="150"/>
      <c r="R256" s="62"/>
      <c r="S256" s="190"/>
      <c r="T256" s="75"/>
      <c r="U256" s="73"/>
      <c r="V256" s="78"/>
      <c r="W256" s="78"/>
      <c r="X256" s="78"/>
      <c r="Y256" s="7"/>
      <c r="Z256" s="2"/>
      <c r="AA256" s="2"/>
      <c r="AB256" s="2"/>
      <c r="AC256" s="2"/>
      <c r="AD256" s="2"/>
      <c r="AE256" s="2"/>
    </row>
    <row r="257" spans="1:31" x14ac:dyDescent="0.2">
      <c r="A257" s="109"/>
      <c r="B257" s="109"/>
      <c r="C257" s="104"/>
      <c r="D257" s="102"/>
      <c r="E257" s="81"/>
      <c r="F257" s="80"/>
      <c r="G257" s="52"/>
      <c r="H257" s="80"/>
      <c r="I257" s="52"/>
      <c r="J257" s="80"/>
      <c r="K257" s="52"/>
      <c r="L257" s="82"/>
      <c r="M257" s="80"/>
      <c r="N257" s="154"/>
      <c r="O257" s="166"/>
      <c r="P257" s="166"/>
      <c r="Q257" s="150"/>
      <c r="R257" s="62"/>
      <c r="S257" s="190"/>
      <c r="T257" s="75"/>
      <c r="U257" s="73"/>
      <c r="V257" s="78"/>
      <c r="W257" s="78"/>
      <c r="X257" s="78"/>
      <c r="Y257" s="7"/>
      <c r="Z257" s="2"/>
      <c r="AA257" s="2"/>
      <c r="AB257" s="2"/>
      <c r="AC257" s="2"/>
      <c r="AD257" s="2"/>
      <c r="AE257" s="2"/>
    </row>
    <row r="258" spans="1:31" x14ac:dyDescent="0.2">
      <c r="A258" s="109"/>
      <c r="B258" s="109"/>
      <c r="C258" s="104"/>
      <c r="D258" s="102"/>
      <c r="E258" s="81"/>
      <c r="F258" s="80"/>
      <c r="G258" s="52"/>
      <c r="H258" s="80"/>
      <c r="I258" s="52"/>
      <c r="J258" s="80"/>
      <c r="K258" s="52"/>
      <c r="L258" s="82"/>
      <c r="M258" s="80"/>
      <c r="N258" s="154"/>
      <c r="O258" s="166"/>
      <c r="P258" s="166"/>
      <c r="Q258" s="150"/>
      <c r="R258" s="62"/>
      <c r="S258" s="190"/>
      <c r="T258" s="75"/>
      <c r="U258" s="73"/>
      <c r="V258" s="78"/>
      <c r="W258" s="78"/>
      <c r="X258" s="78"/>
      <c r="Y258" s="7"/>
      <c r="Z258" s="2"/>
      <c r="AA258" s="2"/>
      <c r="AB258" s="2"/>
      <c r="AC258" s="2"/>
      <c r="AD258" s="2"/>
      <c r="AE258" s="2"/>
    </row>
    <row r="259" spans="1:31" x14ac:dyDescent="0.2">
      <c r="A259" s="109"/>
      <c r="B259" s="109"/>
      <c r="C259" s="104"/>
      <c r="D259" s="102"/>
      <c r="E259" s="81"/>
      <c r="F259" s="80"/>
      <c r="G259" s="52"/>
      <c r="H259" s="80"/>
      <c r="I259" s="52"/>
      <c r="J259" s="80"/>
      <c r="K259" s="52"/>
      <c r="L259" s="82"/>
      <c r="M259" s="80"/>
      <c r="N259" s="154"/>
      <c r="O259" s="166"/>
      <c r="P259" s="166"/>
      <c r="Q259" s="150"/>
      <c r="R259" s="62"/>
      <c r="S259" s="190"/>
      <c r="T259" s="75"/>
      <c r="U259" s="73"/>
      <c r="V259" s="78"/>
      <c r="W259" s="78"/>
      <c r="X259" s="78"/>
      <c r="Y259" s="7"/>
      <c r="Z259" s="2"/>
      <c r="AA259" s="2"/>
      <c r="AB259" s="2"/>
      <c r="AC259" s="2"/>
      <c r="AD259" s="2"/>
      <c r="AE259" s="2"/>
    </row>
    <row r="260" spans="1:31" x14ac:dyDescent="0.2">
      <c r="A260" s="109"/>
      <c r="B260" s="109"/>
      <c r="C260" s="104"/>
      <c r="D260" s="102"/>
      <c r="E260" s="81"/>
      <c r="F260" s="80"/>
      <c r="G260" s="52"/>
      <c r="H260" s="80"/>
      <c r="I260" s="52"/>
      <c r="J260" s="80"/>
      <c r="K260" s="52"/>
      <c r="L260" s="82"/>
      <c r="M260" s="80"/>
      <c r="N260" s="154"/>
      <c r="O260" s="166"/>
      <c r="P260" s="166"/>
      <c r="Q260" s="150"/>
      <c r="R260" s="62"/>
      <c r="S260" s="190"/>
      <c r="T260" s="75"/>
      <c r="U260" s="73"/>
      <c r="V260" s="78"/>
      <c r="W260" s="78"/>
      <c r="X260" s="78"/>
      <c r="Y260" s="7"/>
      <c r="Z260" s="2"/>
      <c r="AA260" s="2"/>
      <c r="AB260" s="2"/>
      <c r="AC260" s="2"/>
      <c r="AD260" s="2"/>
      <c r="AE260" s="2"/>
    </row>
    <row r="261" spans="1:31" x14ac:dyDescent="0.2">
      <c r="A261" s="109"/>
      <c r="B261" s="109"/>
      <c r="C261" s="104"/>
      <c r="D261" s="102"/>
      <c r="E261" s="81"/>
      <c r="F261" s="80"/>
      <c r="G261" s="52"/>
      <c r="H261" s="80"/>
      <c r="I261" s="52"/>
      <c r="J261" s="80"/>
      <c r="K261" s="52"/>
      <c r="L261" s="82"/>
      <c r="M261" s="80"/>
      <c r="N261" s="154"/>
      <c r="O261" s="166"/>
      <c r="P261" s="166"/>
      <c r="Q261" s="150"/>
      <c r="R261" s="62"/>
      <c r="S261" s="190"/>
      <c r="T261" s="75"/>
      <c r="U261" s="73"/>
      <c r="V261" s="78"/>
      <c r="W261" s="78"/>
      <c r="X261" s="78"/>
      <c r="Y261" s="7"/>
      <c r="Z261" s="2"/>
      <c r="AA261" s="2"/>
      <c r="AB261" s="2"/>
      <c r="AC261" s="2"/>
      <c r="AD261" s="2"/>
      <c r="AE261" s="2"/>
    </row>
    <row r="262" spans="1:31" x14ac:dyDescent="0.2">
      <c r="A262" s="109"/>
      <c r="B262" s="109"/>
      <c r="C262" s="104"/>
      <c r="D262" s="102"/>
      <c r="E262" s="81"/>
      <c r="F262" s="80"/>
      <c r="G262" s="52"/>
      <c r="H262" s="80"/>
      <c r="I262" s="52"/>
      <c r="J262" s="80"/>
      <c r="K262" s="52"/>
      <c r="L262" s="82"/>
      <c r="M262" s="80"/>
      <c r="N262" s="154"/>
      <c r="O262" s="166"/>
      <c r="P262" s="166"/>
      <c r="Q262" s="150"/>
      <c r="R262" s="62"/>
      <c r="S262" s="190"/>
      <c r="T262" s="75"/>
      <c r="U262" s="73"/>
      <c r="V262" s="78"/>
      <c r="W262" s="78"/>
      <c r="X262" s="78"/>
      <c r="Y262" s="7"/>
      <c r="Z262" s="2"/>
      <c r="AA262" s="2"/>
      <c r="AB262" s="2"/>
      <c r="AC262" s="2"/>
      <c r="AD262" s="2"/>
      <c r="AE262" s="2"/>
    </row>
    <row r="263" spans="1:31" x14ac:dyDescent="0.2">
      <c r="A263" s="109"/>
      <c r="B263" s="109"/>
      <c r="C263" s="104"/>
      <c r="D263" s="102"/>
      <c r="E263" s="81"/>
      <c r="F263" s="80"/>
      <c r="G263" s="52"/>
      <c r="H263" s="80"/>
      <c r="I263" s="52"/>
      <c r="J263" s="80"/>
      <c r="K263" s="52"/>
      <c r="L263" s="82"/>
      <c r="M263" s="80"/>
      <c r="N263" s="154"/>
      <c r="O263" s="166"/>
      <c r="P263" s="166"/>
      <c r="Q263" s="150"/>
      <c r="R263" s="62"/>
      <c r="S263" s="190"/>
      <c r="T263" s="75"/>
      <c r="U263" s="73"/>
      <c r="V263" s="78"/>
      <c r="W263" s="78"/>
      <c r="X263" s="78"/>
      <c r="Y263" s="7"/>
      <c r="Z263" s="2"/>
      <c r="AA263" s="2"/>
      <c r="AB263" s="2"/>
      <c r="AC263" s="2"/>
      <c r="AD263" s="2"/>
      <c r="AE263" s="2"/>
    </row>
    <row r="264" spans="1:31" x14ac:dyDescent="0.2">
      <c r="A264" s="109"/>
      <c r="B264" s="109"/>
      <c r="C264" s="104"/>
      <c r="D264" s="102"/>
      <c r="E264" s="81"/>
      <c r="F264" s="80"/>
      <c r="G264" s="52"/>
      <c r="H264" s="80"/>
      <c r="I264" s="52"/>
      <c r="J264" s="80"/>
      <c r="K264" s="52"/>
      <c r="L264" s="82"/>
      <c r="M264" s="80"/>
      <c r="N264" s="154"/>
      <c r="O264" s="166"/>
      <c r="P264" s="166"/>
      <c r="Q264" s="150"/>
      <c r="R264" s="62"/>
      <c r="S264" s="190"/>
      <c r="T264" s="75"/>
      <c r="U264" s="73"/>
      <c r="V264" s="78"/>
      <c r="W264" s="78"/>
      <c r="X264" s="78"/>
      <c r="Y264" s="7"/>
      <c r="Z264" s="2"/>
      <c r="AA264" s="2"/>
      <c r="AB264" s="2"/>
      <c r="AC264" s="2"/>
      <c r="AD264" s="2"/>
      <c r="AE264" s="2"/>
    </row>
    <row r="265" spans="1:31" x14ac:dyDescent="0.2">
      <c r="A265" s="109"/>
      <c r="B265" s="109"/>
      <c r="C265" s="104"/>
      <c r="D265" s="102"/>
      <c r="E265" s="81"/>
      <c r="F265" s="80"/>
      <c r="G265" s="52"/>
      <c r="H265" s="80"/>
      <c r="I265" s="52"/>
      <c r="J265" s="80"/>
      <c r="K265" s="52"/>
      <c r="L265" s="82"/>
      <c r="M265" s="80"/>
      <c r="N265" s="154"/>
      <c r="O265" s="166"/>
      <c r="P265" s="166"/>
      <c r="Q265" s="150"/>
      <c r="R265" s="62"/>
      <c r="S265" s="190"/>
      <c r="T265" s="75"/>
      <c r="U265" s="73"/>
      <c r="V265" s="78"/>
      <c r="W265" s="78"/>
      <c r="X265" s="78"/>
      <c r="Y265" s="7"/>
      <c r="Z265" s="2"/>
      <c r="AA265" s="2"/>
      <c r="AB265" s="2"/>
      <c r="AC265" s="2"/>
      <c r="AD265" s="2"/>
      <c r="AE265" s="2"/>
    </row>
    <row r="266" spans="1:31" x14ac:dyDescent="0.2">
      <c r="A266" s="109"/>
      <c r="B266" s="109"/>
      <c r="C266" s="104"/>
      <c r="D266" s="102"/>
      <c r="E266" s="81"/>
      <c r="F266" s="80"/>
      <c r="G266" s="52"/>
      <c r="H266" s="80"/>
      <c r="I266" s="52"/>
      <c r="J266" s="80"/>
      <c r="K266" s="52"/>
      <c r="L266" s="82"/>
      <c r="M266" s="80"/>
      <c r="N266" s="154"/>
      <c r="O266" s="166"/>
      <c r="P266" s="166"/>
      <c r="Q266" s="150"/>
      <c r="R266" s="62"/>
      <c r="S266" s="190"/>
      <c r="T266" s="75"/>
      <c r="U266" s="73"/>
      <c r="V266" s="78"/>
      <c r="W266" s="78"/>
      <c r="X266" s="78"/>
      <c r="Y266" s="7"/>
      <c r="Z266" s="2"/>
      <c r="AA266" s="2"/>
      <c r="AB266" s="2"/>
      <c r="AC266" s="2"/>
      <c r="AD266" s="2"/>
      <c r="AE266" s="2"/>
    </row>
    <row r="267" spans="1:31" x14ac:dyDescent="0.2">
      <c r="A267" s="109"/>
      <c r="B267" s="109"/>
      <c r="C267" s="104"/>
      <c r="D267" s="102"/>
      <c r="E267" s="81"/>
      <c r="F267" s="80"/>
      <c r="G267" s="52"/>
      <c r="H267" s="80"/>
      <c r="I267" s="52"/>
      <c r="J267" s="80"/>
      <c r="K267" s="52"/>
      <c r="L267" s="82"/>
      <c r="M267" s="80"/>
      <c r="N267" s="154"/>
      <c r="O267" s="166"/>
      <c r="P267" s="166"/>
      <c r="Q267" s="150"/>
      <c r="R267" s="62"/>
      <c r="S267" s="190"/>
      <c r="T267" s="75"/>
      <c r="U267" s="73"/>
      <c r="V267" s="78"/>
      <c r="W267" s="78"/>
      <c r="X267" s="78"/>
      <c r="Y267" s="7"/>
      <c r="Z267" s="2"/>
      <c r="AA267" s="2"/>
      <c r="AB267" s="2"/>
      <c r="AC267" s="2"/>
      <c r="AD267" s="2"/>
      <c r="AE267" s="2"/>
    </row>
    <row r="268" spans="1:31" x14ac:dyDescent="0.2">
      <c r="A268" s="109"/>
      <c r="B268" s="109"/>
      <c r="C268" s="104"/>
      <c r="D268" s="102"/>
      <c r="E268" s="81"/>
      <c r="F268" s="80"/>
      <c r="G268" s="52"/>
      <c r="H268" s="80"/>
      <c r="I268" s="52"/>
      <c r="J268" s="80"/>
      <c r="K268" s="52"/>
      <c r="L268" s="82"/>
      <c r="M268" s="80"/>
      <c r="N268" s="154"/>
      <c r="O268" s="166"/>
      <c r="P268" s="166"/>
      <c r="Q268" s="150"/>
      <c r="R268" s="62"/>
      <c r="S268" s="190"/>
      <c r="T268" s="75"/>
      <c r="U268" s="73"/>
      <c r="V268" s="78"/>
      <c r="W268" s="78"/>
      <c r="X268" s="78"/>
      <c r="Y268" s="7"/>
      <c r="Z268" s="2"/>
      <c r="AA268" s="2"/>
      <c r="AB268" s="2"/>
      <c r="AC268" s="2"/>
      <c r="AD268" s="2"/>
      <c r="AE268" s="2"/>
    </row>
    <row r="269" spans="1:31" x14ac:dyDescent="0.2">
      <c r="A269" s="109"/>
      <c r="B269" s="109"/>
      <c r="C269" s="104"/>
      <c r="D269" s="102"/>
      <c r="E269" s="81"/>
      <c r="F269" s="80"/>
      <c r="G269" s="52"/>
      <c r="H269" s="80"/>
      <c r="I269" s="52"/>
      <c r="J269" s="80"/>
      <c r="K269" s="52"/>
      <c r="L269" s="82"/>
      <c r="M269" s="80"/>
      <c r="N269" s="154"/>
      <c r="O269" s="166"/>
      <c r="P269" s="166"/>
      <c r="Q269" s="150"/>
      <c r="R269" s="62"/>
      <c r="S269" s="190"/>
      <c r="T269" s="75"/>
      <c r="U269" s="73"/>
      <c r="V269" s="78"/>
      <c r="W269" s="78"/>
      <c r="X269" s="78"/>
      <c r="Y269" s="7"/>
      <c r="Z269" s="2"/>
      <c r="AA269" s="2"/>
      <c r="AB269" s="2"/>
      <c r="AC269" s="2"/>
      <c r="AD269" s="2"/>
      <c r="AE269" s="2"/>
    </row>
    <row r="270" spans="1:31" x14ac:dyDescent="0.2">
      <c r="A270" s="109"/>
      <c r="B270" s="109"/>
      <c r="C270" s="104"/>
      <c r="D270" s="102"/>
      <c r="E270" s="81"/>
      <c r="F270" s="80"/>
      <c r="G270" s="52"/>
      <c r="H270" s="80"/>
      <c r="I270" s="52"/>
      <c r="J270" s="80"/>
      <c r="K270" s="52"/>
      <c r="L270" s="82"/>
      <c r="M270" s="80"/>
      <c r="N270" s="154"/>
      <c r="O270" s="166"/>
      <c r="P270" s="166"/>
      <c r="Q270" s="150"/>
      <c r="R270" s="62"/>
      <c r="S270" s="190"/>
      <c r="T270" s="75"/>
      <c r="U270" s="73"/>
      <c r="V270" s="78"/>
      <c r="W270" s="78"/>
      <c r="X270" s="78"/>
      <c r="Y270" s="7"/>
      <c r="Z270" s="2"/>
      <c r="AA270" s="2"/>
      <c r="AB270" s="2"/>
      <c r="AC270" s="2"/>
      <c r="AD270" s="2"/>
      <c r="AE270" s="2"/>
    </row>
    <row r="271" spans="1:31" x14ac:dyDescent="0.2">
      <c r="A271" s="109"/>
      <c r="B271" s="109"/>
      <c r="C271" s="104"/>
      <c r="D271" s="102"/>
      <c r="E271" s="81"/>
      <c r="F271" s="80"/>
      <c r="G271" s="52"/>
      <c r="H271" s="80"/>
      <c r="I271" s="52"/>
      <c r="J271" s="80"/>
      <c r="K271" s="52"/>
      <c r="L271" s="82"/>
      <c r="M271" s="80"/>
      <c r="N271" s="154"/>
      <c r="O271" s="166"/>
      <c r="P271" s="166"/>
      <c r="Q271" s="150"/>
      <c r="R271" s="62"/>
      <c r="S271" s="190"/>
      <c r="T271" s="75"/>
      <c r="U271" s="73"/>
      <c r="V271" s="78"/>
      <c r="W271" s="78"/>
      <c r="X271" s="78"/>
      <c r="Y271" s="7"/>
      <c r="Z271" s="2"/>
      <c r="AA271" s="2"/>
      <c r="AB271" s="2"/>
      <c r="AC271" s="2"/>
      <c r="AD271" s="2"/>
      <c r="AE271" s="2"/>
    </row>
    <row r="272" spans="1:31" x14ac:dyDescent="0.2">
      <c r="A272" s="109"/>
      <c r="B272" s="109"/>
      <c r="C272" s="104"/>
      <c r="D272" s="102"/>
      <c r="E272" s="81"/>
      <c r="F272" s="80"/>
      <c r="G272" s="52"/>
      <c r="H272" s="80"/>
      <c r="I272" s="52"/>
      <c r="J272" s="80"/>
      <c r="K272" s="52"/>
      <c r="L272" s="82"/>
      <c r="M272" s="80"/>
      <c r="N272" s="154"/>
      <c r="O272" s="166"/>
      <c r="P272" s="166"/>
      <c r="Q272" s="150"/>
      <c r="R272" s="62"/>
      <c r="S272" s="190"/>
      <c r="T272" s="75"/>
      <c r="U272" s="73"/>
      <c r="V272" s="78"/>
      <c r="W272" s="78"/>
      <c r="X272" s="78"/>
      <c r="Y272" s="7"/>
      <c r="Z272" s="2"/>
      <c r="AA272" s="2"/>
      <c r="AB272" s="2"/>
      <c r="AC272" s="2"/>
      <c r="AD272" s="2"/>
      <c r="AE272" s="2"/>
    </row>
    <row r="273" spans="1:31" x14ac:dyDescent="0.2">
      <c r="A273" s="109"/>
      <c r="B273" s="109"/>
      <c r="C273" s="104"/>
      <c r="D273" s="102"/>
      <c r="E273" s="81"/>
      <c r="F273" s="80"/>
      <c r="G273" s="52"/>
      <c r="H273" s="80"/>
      <c r="I273" s="52"/>
      <c r="J273" s="80"/>
      <c r="K273" s="52"/>
      <c r="L273" s="82"/>
      <c r="M273" s="80"/>
      <c r="N273" s="154"/>
      <c r="O273" s="166"/>
      <c r="P273" s="166"/>
      <c r="Q273" s="150"/>
      <c r="R273" s="62"/>
      <c r="S273" s="190"/>
      <c r="T273" s="75"/>
      <c r="U273" s="73"/>
      <c r="V273" s="78"/>
      <c r="W273" s="78"/>
      <c r="X273" s="78"/>
      <c r="Y273" s="7"/>
      <c r="Z273" s="2"/>
      <c r="AA273" s="2"/>
      <c r="AB273" s="2"/>
      <c r="AC273" s="2"/>
      <c r="AD273" s="2"/>
      <c r="AE273" s="2"/>
    </row>
    <row r="274" spans="1:31" x14ac:dyDescent="0.2">
      <c r="A274" s="109"/>
      <c r="B274" s="109"/>
      <c r="C274" s="104"/>
      <c r="D274" s="102"/>
      <c r="E274" s="81"/>
      <c r="F274" s="80"/>
      <c r="G274" s="52"/>
      <c r="H274" s="80"/>
      <c r="I274" s="52"/>
      <c r="J274" s="80"/>
      <c r="K274" s="52"/>
      <c r="L274" s="82"/>
      <c r="M274" s="80"/>
      <c r="N274" s="154"/>
      <c r="O274" s="166"/>
      <c r="P274" s="166"/>
      <c r="Q274" s="150"/>
      <c r="R274" s="62"/>
      <c r="S274" s="190"/>
      <c r="T274" s="75"/>
      <c r="U274" s="73"/>
      <c r="V274" s="78"/>
      <c r="W274" s="78"/>
      <c r="X274" s="78"/>
      <c r="Y274" s="7"/>
      <c r="Z274" s="2"/>
      <c r="AA274" s="2"/>
      <c r="AB274" s="2"/>
      <c r="AC274" s="2"/>
      <c r="AD274" s="2"/>
      <c r="AE274" s="2"/>
    </row>
    <row r="275" spans="1:31" x14ac:dyDescent="0.2">
      <c r="A275" s="109"/>
      <c r="B275" s="109"/>
      <c r="C275" s="104"/>
      <c r="D275" s="102"/>
      <c r="E275" s="81"/>
      <c r="F275" s="80"/>
      <c r="G275" s="52"/>
      <c r="H275" s="80"/>
      <c r="I275" s="52"/>
      <c r="J275" s="80"/>
      <c r="K275" s="52"/>
      <c r="L275" s="82"/>
      <c r="M275" s="80"/>
      <c r="N275" s="154"/>
      <c r="O275" s="166"/>
      <c r="P275" s="166"/>
      <c r="Q275" s="150"/>
      <c r="R275" s="62"/>
      <c r="S275" s="190"/>
      <c r="T275" s="75"/>
      <c r="U275" s="73"/>
      <c r="V275" s="78"/>
      <c r="W275" s="78"/>
      <c r="X275" s="78"/>
      <c r="Y275" s="7"/>
      <c r="Z275" s="2"/>
      <c r="AA275" s="2"/>
      <c r="AB275" s="2"/>
      <c r="AC275" s="2"/>
      <c r="AD275" s="2"/>
      <c r="AE275" s="2"/>
    </row>
    <row r="276" spans="1:31" x14ac:dyDescent="0.2">
      <c r="A276" s="109"/>
      <c r="B276" s="109"/>
      <c r="C276" s="104"/>
      <c r="D276" s="102"/>
      <c r="E276" s="81"/>
      <c r="F276" s="80"/>
      <c r="G276" s="52"/>
      <c r="H276" s="80"/>
      <c r="I276" s="52"/>
      <c r="J276" s="80"/>
      <c r="K276" s="52"/>
      <c r="L276" s="82"/>
      <c r="M276" s="80"/>
      <c r="N276" s="154"/>
      <c r="O276" s="166"/>
      <c r="P276" s="166"/>
      <c r="Q276" s="150"/>
      <c r="R276" s="62"/>
      <c r="S276" s="190"/>
      <c r="T276" s="75"/>
      <c r="U276" s="73"/>
      <c r="V276" s="78"/>
      <c r="W276" s="78"/>
      <c r="X276" s="78"/>
      <c r="Y276" s="7"/>
      <c r="Z276" s="2"/>
      <c r="AA276" s="2"/>
      <c r="AB276" s="2"/>
      <c r="AC276" s="2"/>
      <c r="AD276" s="2"/>
      <c r="AE276" s="2"/>
    </row>
    <row r="277" spans="1:31" x14ac:dyDescent="0.2">
      <c r="A277" s="109"/>
      <c r="B277" s="109"/>
      <c r="C277" s="104"/>
      <c r="D277" s="102"/>
      <c r="E277" s="81"/>
      <c r="F277" s="80"/>
      <c r="G277" s="52"/>
      <c r="H277" s="80"/>
      <c r="I277" s="52"/>
      <c r="J277" s="80"/>
      <c r="K277" s="52"/>
      <c r="L277" s="82"/>
      <c r="M277" s="80"/>
      <c r="N277" s="154"/>
      <c r="O277" s="166"/>
      <c r="P277" s="166"/>
      <c r="Q277" s="150"/>
      <c r="R277" s="62"/>
      <c r="S277" s="190"/>
      <c r="T277" s="75"/>
      <c r="U277" s="73"/>
      <c r="V277" s="78"/>
      <c r="W277" s="78"/>
      <c r="X277" s="78"/>
      <c r="Y277" s="7"/>
      <c r="Z277" s="2"/>
      <c r="AA277" s="2"/>
      <c r="AB277" s="2"/>
      <c r="AC277" s="2"/>
      <c r="AD277" s="2"/>
      <c r="AE277" s="2"/>
    </row>
    <row r="278" spans="1:31" x14ac:dyDescent="0.2">
      <c r="A278" s="109"/>
      <c r="B278" s="109"/>
      <c r="C278" s="104"/>
      <c r="D278" s="102"/>
      <c r="E278" s="81"/>
      <c r="F278" s="80"/>
      <c r="G278" s="52"/>
      <c r="H278" s="80"/>
      <c r="I278" s="52"/>
      <c r="J278" s="80"/>
      <c r="K278" s="52"/>
      <c r="L278" s="82"/>
      <c r="M278" s="80"/>
      <c r="N278" s="154"/>
      <c r="O278" s="166"/>
      <c r="P278" s="166"/>
      <c r="Q278" s="150"/>
      <c r="R278" s="62"/>
      <c r="S278" s="190"/>
      <c r="T278" s="75"/>
      <c r="U278" s="73"/>
      <c r="V278" s="78"/>
      <c r="W278" s="78"/>
      <c r="X278" s="78"/>
      <c r="Y278" s="7"/>
      <c r="Z278" s="2"/>
      <c r="AA278" s="2"/>
      <c r="AB278" s="2"/>
      <c r="AC278" s="2"/>
      <c r="AD278" s="2"/>
      <c r="AE278" s="2"/>
    </row>
    <row r="279" spans="1:31" x14ac:dyDescent="0.2">
      <c r="A279" s="109"/>
      <c r="B279" s="109"/>
      <c r="C279" s="104"/>
      <c r="D279" s="102"/>
      <c r="E279" s="81"/>
      <c r="F279" s="80"/>
      <c r="G279" s="52"/>
      <c r="H279" s="80"/>
      <c r="I279" s="52"/>
      <c r="J279" s="80"/>
      <c r="K279" s="52"/>
      <c r="L279" s="82"/>
      <c r="M279" s="80"/>
      <c r="N279" s="154"/>
      <c r="O279" s="166"/>
      <c r="P279" s="166"/>
      <c r="Q279" s="150"/>
      <c r="R279" s="62"/>
      <c r="S279" s="190"/>
      <c r="T279" s="75"/>
      <c r="U279" s="73"/>
      <c r="V279" s="78"/>
      <c r="W279" s="78"/>
      <c r="X279" s="78"/>
      <c r="Y279" s="7"/>
      <c r="Z279" s="2"/>
      <c r="AA279" s="2"/>
      <c r="AB279" s="2"/>
      <c r="AC279" s="2"/>
      <c r="AD279" s="2"/>
      <c r="AE279" s="2"/>
    </row>
    <row r="280" spans="1:31" x14ac:dyDescent="0.2">
      <c r="A280" s="109"/>
      <c r="B280" s="109"/>
      <c r="C280" s="104"/>
      <c r="D280" s="102"/>
      <c r="E280" s="81"/>
      <c r="F280" s="80"/>
      <c r="G280" s="52"/>
      <c r="H280" s="80"/>
      <c r="I280" s="52"/>
      <c r="J280" s="80"/>
      <c r="K280" s="52"/>
      <c r="L280" s="82"/>
      <c r="M280" s="80"/>
      <c r="N280" s="154"/>
      <c r="O280" s="166"/>
      <c r="P280" s="166"/>
      <c r="Q280" s="150"/>
      <c r="R280" s="62"/>
      <c r="S280" s="190"/>
      <c r="T280" s="75"/>
      <c r="U280" s="73"/>
      <c r="V280" s="78"/>
      <c r="W280" s="78"/>
      <c r="X280" s="78"/>
      <c r="Y280" s="7"/>
      <c r="Z280" s="2"/>
      <c r="AA280" s="2"/>
      <c r="AB280" s="2"/>
      <c r="AC280" s="2"/>
      <c r="AD280" s="2"/>
      <c r="AE280" s="2"/>
    </row>
    <row r="281" spans="1:31" x14ac:dyDescent="0.2">
      <c r="A281" s="109"/>
      <c r="B281" s="109"/>
      <c r="C281" s="104"/>
      <c r="D281" s="102"/>
      <c r="E281" s="81"/>
      <c r="F281" s="80"/>
      <c r="G281" s="52"/>
      <c r="H281" s="80"/>
      <c r="I281" s="52"/>
      <c r="J281" s="80"/>
      <c r="K281" s="52"/>
      <c r="L281" s="82"/>
      <c r="M281" s="80"/>
      <c r="N281" s="154"/>
      <c r="O281" s="166"/>
      <c r="P281" s="166"/>
      <c r="Q281" s="150"/>
      <c r="R281" s="62"/>
      <c r="S281" s="190"/>
      <c r="T281" s="75"/>
      <c r="U281" s="73"/>
      <c r="V281" s="78"/>
      <c r="W281" s="78"/>
      <c r="X281" s="78"/>
      <c r="Y281" s="7"/>
      <c r="Z281" s="2"/>
      <c r="AA281" s="2"/>
      <c r="AB281" s="2"/>
      <c r="AC281" s="2"/>
      <c r="AD281" s="2"/>
      <c r="AE281" s="2"/>
    </row>
    <row r="282" spans="1:31" x14ac:dyDescent="0.2">
      <c r="A282" s="109"/>
      <c r="B282" s="109"/>
      <c r="C282" s="104"/>
      <c r="D282" s="102"/>
      <c r="E282" s="81"/>
      <c r="F282" s="80"/>
      <c r="G282" s="52"/>
      <c r="H282" s="80"/>
      <c r="I282" s="52"/>
      <c r="J282" s="80"/>
      <c r="K282" s="52"/>
      <c r="L282" s="82"/>
      <c r="M282" s="80"/>
      <c r="N282" s="154"/>
      <c r="O282" s="166"/>
      <c r="P282" s="166"/>
      <c r="Q282" s="150"/>
      <c r="R282" s="62"/>
      <c r="S282" s="190"/>
      <c r="T282" s="75"/>
      <c r="U282" s="73"/>
      <c r="V282" s="78"/>
      <c r="W282" s="78"/>
      <c r="X282" s="78"/>
      <c r="Y282" s="7"/>
      <c r="Z282" s="2"/>
      <c r="AA282" s="2"/>
      <c r="AB282" s="2"/>
      <c r="AC282" s="2"/>
      <c r="AD282" s="2"/>
      <c r="AE282" s="2"/>
    </row>
    <row r="283" spans="1:31" x14ac:dyDescent="0.2">
      <c r="A283" s="109"/>
      <c r="B283" s="109"/>
      <c r="C283" s="104"/>
      <c r="D283" s="102"/>
      <c r="E283" s="81"/>
      <c r="F283" s="80"/>
      <c r="G283" s="52"/>
      <c r="H283" s="80"/>
      <c r="I283" s="52"/>
      <c r="J283" s="80"/>
      <c r="K283" s="52"/>
      <c r="L283" s="82"/>
      <c r="M283" s="80"/>
      <c r="N283" s="154"/>
      <c r="O283" s="166"/>
      <c r="P283" s="166"/>
      <c r="Q283" s="150"/>
      <c r="R283" s="62"/>
      <c r="S283" s="190"/>
      <c r="T283" s="75"/>
      <c r="U283" s="73"/>
      <c r="V283" s="78"/>
      <c r="W283" s="78"/>
      <c r="X283" s="78"/>
      <c r="Y283" s="7"/>
      <c r="Z283" s="2"/>
      <c r="AA283" s="2"/>
      <c r="AB283" s="2"/>
      <c r="AC283" s="2"/>
      <c r="AD283" s="2"/>
      <c r="AE283" s="2"/>
    </row>
    <row r="284" spans="1:31" x14ac:dyDescent="0.2">
      <c r="A284" s="109"/>
      <c r="B284" s="109"/>
      <c r="C284" s="104"/>
      <c r="D284" s="102"/>
      <c r="E284" s="81"/>
      <c r="F284" s="80"/>
      <c r="G284" s="52"/>
      <c r="H284" s="80"/>
      <c r="I284" s="52"/>
      <c r="J284" s="80"/>
      <c r="K284" s="52"/>
      <c r="L284" s="82"/>
      <c r="M284" s="80"/>
      <c r="N284" s="154"/>
      <c r="O284" s="166"/>
      <c r="P284" s="166"/>
      <c r="Q284" s="150"/>
      <c r="R284" s="62"/>
      <c r="S284" s="190"/>
      <c r="T284" s="75"/>
      <c r="U284" s="73"/>
      <c r="V284" s="78"/>
      <c r="W284" s="78"/>
      <c r="X284" s="78"/>
      <c r="Y284" s="7"/>
      <c r="Z284" s="2"/>
      <c r="AA284" s="2"/>
      <c r="AB284" s="2"/>
      <c r="AC284" s="2"/>
      <c r="AD284" s="2"/>
      <c r="AE284" s="2"/>
    </row>
    <row r="285" spans="1:31" x14ac:dyDescent="0.2">
      <c r="A285" s="109"/>
      <c r="B285" s="109"/>
      <c r="C285" s="104"/>
      <c r="D285" s="102"/>
      <c r="E285" s="81"/>
      <c r="F285" s="80"/>
      <c r="G285" s="52"/>
      <c r="H285" s="80"/>
      <c r="I285" s="52"/>
      <c r="J285" s="80"/>
      <c r="K285" s="52"/>
      <c r="L285" s="82"/>
      <c r="M285" s="80"/>
      <c r="N285" s="154"/>
      <c r="O285" s="166"/>
      <c r="P285" s="166"/>
      <c r="Q285" s="150"/>
      <c r="R285" s="62"/>
      <c r="S285" s="190"/>
      <c r="T285" s="75"/>
      <c r="U285" s="73"/>
      <c r="V285" s="78"/>
      <c r="W285" s="78"/>
      <c r="X285" s="78"/>
      <c r="Y285" s="7"/>
      <c r="Z285" s="2"/>
      <c r="AA285" s="2"/>
      <c r="AB285" s="2"/>
      <c r="AC285" s="2"/>
      <c r="AD285" s="2"/>
      <c r="AE285" s="2"/>
    </row>
    <row r="286" spans="1:31" x14ac:dyDescent="0.2">
      <c r="A286" s="109"/>
      <c r="B286" s="109"/>
      <c r="C286" s="104"/>
      <c r="D286" s="102"/>
      <c r="E286" s="81"/>
      <c r="F286" s="80"/>
      <c r="G286" s="52"/>
      <c r="H286" s="80"/>
      <c r="I286" s="52"/>
      <c r="J286" s="80"/>
      <c r="K286" s="52"/>
      <c r="L286" s="82"/>
      <c r="M286" s="80"/>
      <c r="N286" s="154"/>
      <c r="O286" s="166"/>
      <c r="P286" s="166"/>
      <c r="Q286" s="150"/>
      <c r="R286" s="62"/>
      <c r="S286" s="190"/>
      <c r="T286" s="75"/>
      <c r="U286" s="73"/>
      <c r="V286" s="78"/>
      <c r="W286" s="78"/>
      <c r="X286" s="78"/>
      <c r="Y286" s="7"/>
      <c r="Z286" s="2"/>
      <c r="AA286" s="2"/>
      <c r="AB286" s="2"/>
      <c r="AC286" s="2"/>
      <c r="AD286" s="2"/>
      <c r="AE286" s="2"/>
    </row>
    <row r="287" spans="1:31" x14ac:dyDescent="0.2">
      <c r="A287" s="109"/>
      <c r="B287" s="109"/>
      <c r="C287" s="104"/>
      <c r="D287" s="102"/>
      <c r="E287" s="81"/>
      <c r="F287" s="80"/>
      <c r="G287" s="52"/>
      <c r="H287" s="80"/>
      <c r="I287" s="52"/>
      <c r="J287" s="80"/>
      <c r="K287" s="52"/>
      <c r="L287" s="82"/>
      <c r="M287" s="80"/>
      <c r="N287" s="154"/>
      <c r="O287" s="166"/>
      <c r="P287" s="166"/>
      <c r="Q287" s="150"/>
      <c r="R287" s="62"/>
      <c r="S287" s="190"/>
      <c r="T287" s="75"/>
      <c r="U287" s="73"/>
      <c r="V287" s="78"/>
      <c r="W287" s="78"/>
      <c r="X287" s="78"/>
      <c r="Y287" s="7"/>
      <c r="Z287" s="2"/>
      <c r="AA287" s="2"/>
      <c r="AB287" s="2"/>
      <c r="AC287" s="2"/>
      <c r="AD287" s="2"/>
      <c r="AE287" s="2"/>
    </row>
    <row r="288" spans="1:31" x14ac:dyDescent="0.2">
      <c r="A288" s="109"/>
      <c r="B288" s="109"/>
      <c r="C288" s="104"/>
      <c r="D288" s="102"/>
      <c r="E288" s="81"/>
      <c r="F288" s="80"/>
      <c r="G288" s="52"/>
      <c r="H288" s="80"/>
      <c r="I288" s="52"/>
      <c r="J288" s="80"/>
      <c r="K288" s="52"/>
      <c r="L288" s="82"/>
      <c r="M288" s="80"/>
      <c r="N288" s="154"/>
      <c r="O288" s="166"/>
      <c r="P288" s="166"/>
      <c r="Q288" s="150"/>
      <c r="R288" s="62"/>
      <c r="S288" s="190"/>
      <c r="T288" s="75"/>
      <c r="U288" s="73"/>
      <c r="V288" s="78"/>
      <c r="W288" s="78"/>
      <c r="X288" s="78"/>
      <c r="Y288" s="7"/>
      <c r="Z288" s="2"/>
      <c r="AA288" s="2"/>
      <c r="AB288" s="2"/>
      <c r="AC288" s="2"/>
      <c r="AD288" s="2"/>
      <c r="AE288" s="2"/>
    </row>
    <row r="289" spans="1:31" x14ac:dyDescent="0.2">
      <c r="A289" s="109"/>
      <c r="B289" s="109"/>
      <c r="C289" s="104"/>
      <c r="D289" s="102"/>
      <c r="E289" s="81"/>
      <c r="F289" s="80"/>
      <c r="G289" s="52"/>
      <c r="H289" s="80"/>
      <c r="I289" s="52"/>
      <c r="J289" s="80"/>
      <c r="K289" s="52"/>
      <c r="L289" s="82"/>
      <c r="M289" s="80"/>
      <c r="N289" s="154"/>
      <c r="O289" s="166"/>
      <c r="P289" s="166"/>
      <c r="Q289" s="150"/>
      <c r="R289" s="62"/>
      <c r="S289" s="190"/>
      <c r="T289" s="75"/>
      <c r="U289" s="73"/>
      <c r="V289" s="78"/>
      <c r="W289" s="78"/>
      <c r="X289" s="78"/>
      <c r="Y289" s="7"/>
      <c r="Z289" s="2"/>
      <c r="AA289" s="2"/>
      <c r="AB289" s="2"/>
      <c r="AC289" s="2"/>
      <c r="AD289" s="2"/>
      <c r="AE289" s="2"/>
    </row>
    <row r="290" spans="1:31" x14ac:dyDescent="0.2">
      <c r="A290" s="109"/>
      <c r="B290" s="109"/>
      <c r="C290" s="104"/>
      <c r="D290" s="102"/>
      <c r="E290" s="81"/>
      <c r="F290" s="80"/>
      <c r="G290" s="52"/>
      <c r="H290" s="80"/>
      <c r="I290" s="52"/>
      <c r="J290" s="80"/>
      <c r="K290" s="52"/>
      <c r="L290" s="82"/>
      <c r="M290" s="80"/>
      <c r="N290" s="154"/>
      <c r="O290" s="166"/>
      <c r="P290" s="166"/>
      <c r="Q290" s="150"/>
      <c r="R290" s="62"/>
      <c r="S290" s="190"/>
      <c r="T290" s="75"/>
      <c r="U290" s="73"/>
      <c r="V290" s="78"/>
      <c r="W290" s="78"/>
      <c r="X290" s="78"/>
      <c r="Y290" s="7"/>
      <c r="Z290" s="2"/>
      <c r="AA290" s="2"/>
      <c r="AB290" s="2"/>
      <c r="AC290" s="2"/>
      <c r="AD290" s="2"/>
      <c r="AE290" s="2"/>
    </row>
    <row r="291" spans="1:31" x14ac:dyDescent="0.2">
      <c r="A291" s="109"/>
      <c r="B291" s="109"/>
      <c r="C291" s="104"/>
      <c r="D291" s="102"/>
      <c r="E291" s="81"/>
      <c r="F291" s="80"/>
      <c r="G291" s="52"/>
      <c r="H291" s="80"/>
      <c r="I291" s="52"/>
      <c r="J291" s="80"/>
      <c r="K291" s="52"/>
      <c r="L291" s="82"/>
      <c r="M291" s="80"/>
      <c r="N291" s="154"/>
      <c r="O291" s="166"/>
      <c r="P291" s="166"/>
      <c r="Q291" s="150"/>
      <c r="R291" s="62"/>
      <c r="S291" s="190"/>
      <c r="T291" s="75"/>
      <c r="U291" s="73"/>
      <c r="V291" s="78"/>
      <c r="W291" s="78"/>
      <c r="X291" s="78"/>
      <c r="Y291" s="7"/>
      <c r="Z291" s="2"/>
      <c r="AA291" s="2"/>
      <c r="AB291" s="2"/>
      <c r="AC291" s="2"/>
      <c r="AD291" s="2"/>
      <c r="AE291" s="2"/>
    </row>
    <row r="292" spans="1:31" x14ac:dyDescent="0.2">
      <c r="A292" s="109"/>
      <c r="B292" s="109"/>
      <c r="C292" s="104"/>
      <c r="D292" s="102"/>
      <c r="E292" s="81"/>
      <c r="F292" s="80"/>
      <c r="G292" s="52"/>
      <c r="H292" s="80"/>
      <c r="I292" s="52"/>
      <c r="J292" s="80"/>
      <c r="K292" s="52"/>
      <c r="L292" s="82"/>
      <c r="M292" s="80"/>
      <c r="N292" s="154"/>
      <c r="O292" s="166"/>
      <c r="P292" s="166"/>
      <c r="Q292" s="150"/>
      <c r="R292" s="62"/>
      <c r="S292" s="190"/>
      <c r="T292" s="75"/>
      <c r="U292" s="73"/>
      <c r="V292" s="78"/>
      <c r="W292" s="78"/>
      <c r="X292" s="78"/>
      <c r="Y292" s="7"/>
      <c r="Z292" s="2"/>
      <c r="AA292" s="2"/>
      <c r="AB292" s="2"/>
      <c r="AC292" s="2"/>
      <c r="AD292" s="2"/>
      <c r="AE292" s="2"/>
    </row>
    <row r="293" spans="1:31" x14ac:dyDescent="0.2">
      <c r="A293" s="109"/>
      <c r="B293" s="109"/>
      <c r="C293" s="104"/>
      <c r="D293" s="102"/>
      <c r="E293" s="81"/>
      <c r="F293" s="80"/>
      <c r="G293" s="52"/>
      <c r="H293" s="80"/>
      <c r="I293" s="52"/>
      <c r="J293" s="80"/>
      <c r="K293" s="52"/>
      <c r="L293" s="82"/>
      <c r="M293" s="80"/>
      <c r="N293" s="154"/>
      <c r="O293" s="166"/>
      <c r="P293" s="166"/>
      <c r="Q293" s="150"/>
      <c r="R293" s="62"/>
      <c r="S293" s="190"/>
      <c r="T293" s="75"/>
      <c r="U293" s="73"/>
      <c r="V293" s="78"/>
      <c r="W293" s="78"/>
      <c r="X293" s="78"/>
      <c r="Y293" s="7"/>
      <c r="Z293" s="2"/>
      <c r="AA293" s="2"/>
      <c r="AB293" s="2"/>
      <c r="AC293" s="2"/>
      <c r="AD293" s="2"/>
      <c r="AE293" s="2"/>
    </row>
    <row r="294" spans="1:31" x14ac:dyDescent="0.2">
      <c r="A294" s="109"/>
      <c r="B294" s="109"/>
      <c r="C294" s="104"/>
      <c r="D294" s="102"/>
      <c r="E294" s="81"/>
      <c r="F294" s="80"/>
      <c r="G294" s="52"/>
      <c r="H294" s="80"/>
      <c r="I294" s="52"/>
      <c r="J294" s="80"/>
      <c r="K294" s="52"/>
      <c r="L294" s="82"/>
      <c r="M294" s="80"/>
      <c r="N294" s="154"/>
      <c r="O294" s="166"/>
      <c r="P294" s="166"/>
      <c r="Q294" s="150"/>
      <c r="R294" s="62"/>
      <c r="S294" s="190"/>
      <c r="T294" s="75"/>
      <c r="U294" s="73"/>
      <c r="V294" s="78"/>
      <c r="W294" s="78"/>
      <c r="X294" s="78"/>
      <c r="Y294" s="7"/>
      <c r="Z294" s="2"/>
      <c r="AA294" s="2"/>
      <c r="AB294" s="2"/>
      <c r="AC294" s="2"/>
      <c r="AD294" s="2"/>
      <c r="AE294" s="2"/>
    </row>
    <row r="295" spans="1:31" x14ac:dyDescent="0.2">
      <c r="A295" s="109"/>
      <c r="B295" s="109"/>
      <c r="C295" s="104"/>
      <c r="D295" s="102"/>
      <c r="E295" s="81"/>
      <c r="F295" s="80"/>
      <c r="G295" s="52"/>
      <c r="H295" s="80"/>
      <c r="I295" s="52"/>
      <c r="J295" s="80"/>
      <c r="K295" s="52"/>
      <c r="L295" s="82"/>
      <c r="M295" s="80"/>
      <c r="N295" s="154"/>
      <c r="O295" s="166"/>
      <c r="P295" s="166"/>
      <c r="Q295" s="150"/>
      <c r="R295" s="62"/>
      <c r="S295" s="190"/>
      <c r="T295" s="75"/>
      <c r="U295" s="73"/>
      <c r="V295" s="78"/>
      <c r="W295" s="78"/>
      <c r="X295" s="78"/>
      <c r="Y295" s="7"/>
      <c r="Z295" s="2"/>
      <c r="AA295" s="2"/>
      <c r="AB295" s="2"/>
      <c r="AC295" s="2"/>
      <c r="AD295" s="2"/>
      <c r="AE295" s="2"/>
    </row>
    <row r="296" spans="1:31" x14ac:dyDescent="0.2">
      <c r="A296" s="109"/>
      <c r="B296" s="109"/>
      <c r="C296" s="104"/>
      <c r="D296" s="102"/>
      <c r="E296" s="81"/>
      <c r="F296" s="80"/>
      <c r="G296" s="52"/>
      <c r="H296" s="80"/>
      <c r="I296" s="52"/>
      <c r="J296" s="80"/>
      <c r="K296" s="52"/>
      <c r="L296" s="82"/>
      <c r="M296" s="80"/>
      <c r="N296" s="154"/>
      <c r="O296" s="166"/>
      <c r="P296" s="166"/>
      <c r="Q296" s="150"/>
      <c r="R296" s="62"/>
      <c r="S296" s="190"/>
      <c r="T296" s="75"/>
      <c r="U296" s="73"/>
      <c r="V296" s="78"/>
      <c r="W296" s="78"/>
      <c r="X296" s="78"/>
      <c r="Y296" s="7"/>
      <c r="Z296" s="2"/>
      <c r="AA296" s="2"/>
      <c r="AB296" s="2"/>
      <c r="AC296" s="2"/>
      <c r="AD296" s="2"/>
      <c r="AE296" s="2"/>
    </row>
    <row r="297" spans="1:31" x14ac:dyDescent="0.2">
      <c r="A297" s="109"/>
      <c r="B297" s="109"/>
      <c r="C297" s="104"/>
      <c r="D297" s="102"/>
      <c r="E297" s="81"/>
      <c r="F297" s="80"/>
      <c r="G297" s="52"/>
      <c r="H297" s="80"/>
      <c r="I297" s="52"/>
      <c r="J297" s="80"/>
      <c r="K297" s="52"/>
      <c r="L297" s="82"/>
      <c r="M297" s="80"/>
      <c r="N297" s="154"/>
      <c r="O297" s="166"/>
      <c r="P297" s="166"/>
      <c r="Q297" s="150"/>
      <c r="R297" s="62"/>
      <c r="S297" s="190"/>
      <c r="T297" s="75"/>
      <c r="U297" s="73"/>
      <c r="V297" s="78"/>
      <c r="W297" s="78"/>
      <c r="X297" s="78"/>
      <c r="Y297" s="7"/>
      <c r="Z297" s="2"/>
      <c r="AA297" s="2"/>
      <c r="AB297" s="2"/>
      <c r="AC297" s="2"/>
      <c r="AD297" s="2"/>
      <c r="AE297" s="2"/>
    </row>
    <row r="298" spans="1:31" x14ac:dyDescent="0.2">
      <c r="A298" s="109"/>
      <c r="B298" s="109"/>
      <c r="C298" s="104"/>
      <c r="D298" s="102"/>
      <c r="E298" s="81"/>
      <c r="F298" s="80"/>
      <c r="G298" s="52"/>
      <c r="H298" s="80"/>
      <c r="I298" s="52"/>
      <c r="J298" s="80"/>
      <c r="K298" s="52"/>
      <c r="L298" s="82"/>
      <c r="M298" s="80"/>
      <c r="N298" s="154"/>
      <c r="O298" s="166"/>
      <c r="P298" s="166"/>
      <c r="Q298" s="150"/>
      <c r="R298" s="62"/>
      <c r="S298" s="190"/>
      <c r="T298" s="75"/>
      <c r="U298" s="73"/>
      <c r="V298" s="78"/>
      <c r="W298" s="78"/>
      <c r="X298" s="78"/>
      <c r="Y298" s="7"/>
      <c r="Z298" s="2"/>
      <c r="AA298" s="2"/>
      <c r="AB298" s="2"/>
      <c r="AC298" s="2"/>
      <c r="AD298" s="2"/>
      <c r="AE298" s="2"/>
    </row>
    <row r="299" spans="1:31" x14ac:dyDescent="0.2">
      <c r="A299" s="109"/>
      <c r="B299" s="109"/>
      <c r="C299" s="104"/>
      <c r="D299" s="102"/>
      <c r="E299" s="81"/>
      <c r="F299" s="80"/>
      <c r="G299" s="52"/>
      <c r="H299" s="80"/>
      <c r="I299" s="52"/>
      <c r="J299" s="80"/>
      <c r="K299" s="52"/>
      <c r="L299" s="82"/>
      <c r="M299" s="80"/>
      <c r="N299" s="154"/>
      <c r="O299" s="166"/>
      <c r="P299" s="166"/>
      <c r="Q299" s="150"/>
      <c r="R299" s="62"/>
      <c r="S299" s="190"/>
      <c r="T299" s="75"/>
      <c r="U299" s="73"/>
      <c r="V299" s="78"/>
      <c r="W299" s="78"/>
      <c r="X299" s="78"/>
      <c r="Y299" s="7"/>
      <c r="Z299" s="2"/>
      <c r="AA299" s="2"/>
      <c r="AB299" s="2"/>
      <c r="AC299" s="2"/>
      <c r="AD299" s="2"/>
      <c r="AE299" s="2"/>
    </row>
    <row r="300" spans="1:31" x14ac:dyDescent="0.2">
      <c r="A300" s="109"/>
      <c r="B300" s="109"/>
      <c r="C300" s="104"/>
      <c r="D300" s="102"/>
      <c r="E300" s="81"/>
      <c r="F300" s="80"/>
      <c r="G300" s="52"/>
      <c r="H300" s="80"/>
      <c r="I300" s="52"/>
      <c r="J300" s="80"/>
      <c r="K300" s="52"/>
      <c r="L300" s="82"/>
      <c r="M300" s="80"/>
      <c r="N300" s="154"/>
      <c r="O300" s="166"/>
      <c r="P300" s="166"/>
      <c r="Q300" s="150"/>
      <c r="R300" s="62"/>
      <c r="S300" s="190"/>
      <c r="T300" s="75"/>
      <c r="U300" s="73"/>
      <c r="V300" s="78"/>
      <c r="W300" s="78"/>
      <c r="X300" s="78"/>
      <c r="Y300" s="7"/>
      <c r="Z300" s="2"/>
      <c r="AA300" s="2"/>
      <c r="AB300" s="2"/>
      <c r="AC300" s="2"/>
      <c r="AD300" s="2"/>
      <c r="AE300" s="2"/>
    </row>
    <row r="301" spans="1:31" x14ac:dyDescent="0.2">
      <c r="A301" s="109"/>
      <c r="B301" s="109"/>
      <c r="C301" s="104"/>
      <c r="D301" s="102"/>
      <c r="E301" s="81"/>
      <c r="F301" s="80"/>
      <c r="G301" s="52"/>
      <c r="H301" s="80"/>
      <c r="I301" s="52"/>
      <c r="J301" s="80"/>
      <c r="K301" s="52"/>
      <c r="L301" s="82"/>
      <c r="M301" s="80"/>
      <c r="N301" s="154"/>
      <c r="O301" s="166"/>
      <c r="P301" s="166"/>
      <c r="Q301" s="150"/>
      <c r="R301" s="62"/>
      <c r="S301" s="190"/>
      <c r="T301" s="75"/>
      <c r="U301" s="73"/>
      <c r="V301" s="78"/>
      <c r="W301" s="78"/>
      <c r="X301" s="78"/>
      <c r="Y301" s="7"/>
      <c r="Z301" s="2"/>
      <c r="AA301" s="2"/>
      <c r="AB301" s="2"/>
      <c r="AC301" s="2"/>
      <c r="AD301" s="2"/>
      <c r="AE301" s="2"/>
    </row>
    <row r="302" spans="1:31" x14ac:dyDescent="0.2">
      <c r="A302" s="109"/>
      <c r="B302" s="109"/>
      <c r="C302" s="104"/>
      <c r="D302" s="102"/>
      <c r="E302" s="81"/>
      <c r="F302" s="80"/>
      <c r="G302" s="52"/>
      <c r="H302" s="80"/>
      <c r="I302" s="52"/>
      <c r="J302" s="80"/>
      <c r="K302" s="52"/>
      <c r="L302" s="82"/>
      <c r="M302" s="80"/>
      <c r="N302" s="154"/>
      <c r="O302" s="166"/>
      <c r="P302" s="166"/>
      <c r="Q302" s="150"/>
      <c r="R302" s="62"/>
      <c r="S302" s="190"/>
      <c r="T302" s="75"/>
      <c r="U302" s="73"/>
      <c r="V302" s="78"/>
      <c r="W302" s="78"/>
      <c r="X302" s="78"/>
      <c r="Y302" s="7"/>
      <c r="Z302" s="2"/>
      <c r="AA302" s="2"/>
      <c r="AB302" s="2"/>
      <c r="AC302" s="2"/>
      <c r="AD302" s="2"/>
      <c r="AE302" s="2"/>
    </row>
    <row r="303" spans="1:31" x14ac:dyDescent="0.2">
      <c r="A303" s="109"/>
      <c r="B303" s="109"/>
      <c r="C303" s="104"/>
      <c r="D303" s="102"/>
      <c r="E303" s="81"/>
      <c r="F303" s="80"/>
      <c r="G303" s="52"/>
      <c r="H303" s="80"/>
      <c r="I303" s="52"/>
      <c r="J303" s="80"/>
      <c r="K303" s="52"/>
      <c r="L303" s="82"/>
      <c r="M303" s="80"/>
      <c r="N303" s="154"/>
      <c r="O303" s="166"/>
      <c r="P303" s="166"/>
      <c r="Q303" s="150"/>
      <c r="R303" s="62"/>
      <c r="S303" s="190"/>
      <c r="T303" s="75"/>
      <c r="U303" s="73"/>
      <c r="V303" s="78"/>
      <c r="W303" s="78"/>
      <c r="X303" s="78"/>
      <c r="Y303" s="7"/>
      <c r="Z303" s="2"/>
      <c r="AA303" s="2"/>
      <c r="AB303" s="2"/>
      <c r="AC303" s="2"/>
      <c r="AD303" s="2"/>
      <c r="AE303" s="2"/>
    </row>
    <row r="304" spans="1:31" x14ac:dyDescent="0.2">
      <c r="A304" s="109"/>
      <c r="B304" s="109"/>
      <c r="C304" s="104"/>
      <c r="D304" s="102"/>
      <c r="E304" s="81"/>
      <c r="F304" s="80"/>
      <c r="G304" s="52"/>
      <c r="H304" s="80"/>
      <c r="I304" s="52"/>
      <c r="J304" s="80"/>
      <c r="K304" s="52"/>
      <c r="L304" s="82"/>
      <c r="M304" s="80"/>
      <c r="N304" s="154"/>
      <c r="O304" s="166"/>
      <c r="P304" s="166"/>
      <c r="Q304" s="150"/>
      <c r="R304" s="62"/>
      <c r="S304" s="190"/>
      <c r="T304" s="75"/>
      <c r="U304" s="73"/>
      <c r="V304" s="78"/>
      <c r="W304" s="78"/>
      <c r="X304" s="78"/>
      <c r="Y304" s="7"/>
      <c r="Z304" s="2"/>
      <c r="AA304" s="2"/>
      <c r="AB304" s="2"/>
      <c r="AC304" s="2"/>
      <c r="AD304" s="2"/>
      <c r="AE304" s="2"/>
    </row>
    <row r="305" spans="1:31" x14ac:dyDescent="0.2">
      <c r="A305" s="109"/>
      <c r="B305" s="109"/>
      <c r="C305" s="104"/>
      <c r="D305" s="102"/>
      <c r="E305" s="81"/>
      <c r="F305" s="80"/>
      <c r="G305" s="52"/>
      <c r="H305" s="80"/>
      <c r="I305" s="52"/>
      <c r="J305" s="80"/>
      <c r="K305" s="52"/>
      <c r="L305" s="82"/>
      <c r="M305" s="80"/>
      <c r="N305" s="154"/>
      <c r="O305" s="166"/>
      <c r="P305" s="166"/>
      <c r="Q305" s="150"/>
      <c r="R305" s="62"/>
      <c r="S305" s="190"/>
      <c r="T305" s="75"/>
      <c r="U305" s="73"/>
      <c r="V305" s="78"/>
      <c r="W305" s="78"/>
      <c r="X305" s="78"/>
      <c r="Y305" s="7"/>
      <c r="Z305" s="2"/>
      <c r="AA305" s="2"/>
      <c r="AB305" s="2"/>
      <c r="AC305" s="2"/>
      <c r="AD305" s="2"/>
      <c r="AE305" s="2"/>
    </row>
    <row r="306" spans="1:31" x14ac:dyDescent="0.2">
      <c r="A306" s="109"/>
      <c r="B306" s="109"/>
      <c r="C306" s="104"/>
      <c r="D306" s="102"/>
      <c r="E306" s="81"/>
      <c r="F306" s="80"/>
      <c r="G306" s="52"/>
      <c r="H306" s="80"/>
      <c r="I306" s="52"/>
      <c r="J306" s="80"/>
      <c r="K306" s="52"/>
      <c r="L306" s="82"/>
      <c r="M306" s="80"/>
      <c r="N306" s="154"/>
      <c r="O306" s="166"/>
      <c r="P306" s="166"/>
      <c r="Q306" s="150"/>
      <c r="R306" s="62"/>
      <c r="S306" s="190"/>
      <c r="T306" s="75"/>
      <c r="U306" s="73"/>
      <c r="V306" s="78"/>
      <c r="W306" s="78"/>
      <c r="X306" s="78"/>
      <c r="Y306" s="7"/>
      <c r="Z306" s="2"/>
      <c r="AA306" s="2"/>
      <c r="AB306" s="2"/>
      <c r="AC306" s="2"/>
      <c r="AD306" s="2"/>
      <c r="AE306" s="2"/>
    </row>
    <row r="307" spans="1:31" x14ac:dyDescent="0.2">
      <c r="A307" s="109"/>
      <c r="B307" s="109"/>
      <c r="C307" s="104"/>
      <c r="D307" s="102"/>
      <c r="E307" s="81"/>
      <c r="F307" s="80"/>
      <c r="G307" s="52"/>
      <c r="H307" s="80"/>
      <c r="I307" s="52"/>
      <c r="J307" s="80"/>
      <c r="K307" s="52"/>
      <c r="L307" s="82"/>
      <c r="M307" s="80"/>
      <c r="N307" s="154"/>
      <c r="O307" s="166"/>
      <c r="P307" s="166"/>
      <c r="Q307" s="150"/>
      <c r="R307" s="62"/>
      <c r="S307" s="190"/>
      <c r="T307" s="75"/>
      <c r="U307" s="73"/>
      <c r="V307" s="78"/>
      <c r="W307" s="78"/>
      <c r="X307" s="78"/>
      <c r="Y307" s="7"/>
      <c r="Z307" s="2"/>
      <c r="AA307" s="2"/>
      <c r="AB307" s="2"/>
      <c r="AC307" s="2"/>
      <c r="AD307" s="2"/>
      <c r="AE307" s="2"/>
    </row>
    <row r="308" spans="1:31" x14ac:dyDescent="0.2">
      <c r="A308" s="109"/>
      <c r="B308" s="109"/>
      <c r="C308" s="104"/>
      <c r="D308" s="102"/>
      <c r="E308" s="81"/>
      <c r="F308" s="80"/>
      <c r="G308" s="52"/>
      <c r="H308" s="80"/>
      <c r="I308" s="52"/>
      <c r="J308" s="80"/>
      <c r="K308" s="52"/>
      <c r="L308" s="82"/>
      <c r="M308" s="80"/>
      <c r="N308" s="154"/>
      <c r="O308" s="166"/>
      <c r="P308" s="166"/>
      <c r="Q308" s="150"/>
      <c r="R308" s="62"/>
      <c r="S308" s="190"/>
      <c r="T308" s="75"/>
      <c r="U308" s="73"/>
      <c r="V308" s="78"/>
      <c r="W308" s="78"/>
      <c r="X308" s="78"/>
      <c r="Y308" s="7"/>
      <c r="Z308" s="2"/>
      <c r="AA308" s="2"/>
      <c r="AB308" s="2"/>
      <c r="AC308" s="2"/>
      <c r="AD308" s="2"/>
      <c r="AE308" s="2"/>
    </row>
    <row r="309" spans="1:31" x14ac:dyDescent="0.2">
      <c r="A309" s="109"/>
      <c r="B309" s="109"/>
      <c r="C309" s="104"/>
      <c r="D309" s="102"/>
      <c r="E309" s="81"/>
      <c r="F309" s="80"/>
      <c r="G309" s="52"/>
      <c r="H309" s="80"/>
      <c r="I309" s="52"/>
      <c r="J309" s="80"/>
      <c r="K309" s="52"/>
      <c r="L309" s="82"/>
      <c r="M309" s="80"/>
      <c r="N309" s="154"/>
      <c r="O309" s="166"/>
      <c r="P309" s="166"/>
      <c r="Q309" s="150"/>
      <c r="R309" s="62"/>
      <c r="S309" s="190"/>
      <c r="T309" s="75"/>
      <c r="U309" s="73"/>
      <c r="V309" s="78"/>
      <c r="W309" s="78"/>
      <c r="X309" s="78"/>
      <c r="Y309" s="7"/>
      <c r="Z309" s="2"/>
      <c r="AA309" s="2"/>
      <c r="AB309" s="2"/>
      <c r="AC309" s="2"/>
      <c r="AD309" s="2"/>
      <c r="AE309" s="2"/>
    </row>
    <row r="310" spans="1:31" x14ac:dyDescent="0.2">
      <c r="A310" s="109"/>
      <c r="B310" s="109"/>
      <c r="C310" s="104"/>
      <c r="D310" s="102"/>
      <c r="E310" s="81"/>
      <c r="F310" s="80"/>
      <c r="G310" s="52"/>
      <c r="H310" s="80"/>
      <c r="I310" s="52"/>
      <c r="J310" s="80"/>
      <c r="K310" s="52"/>
      <c r="L310" s="82"/>
      <c r="M310" s="80"/>
      <c r="N310" s="154"/>
      <c r="O310" s="166"/>
      <c r="P310" s="166"/>
      <c r="Q310" s="150"/>
      <c r="R310" s="62"/>
      <c r="S310" s="190"/>
      <c r="T310" s="75"/>
      <c r="U310" s="73"/>
      <c r="V310" s="78"/>
      <c r="W310" s="78"/>
      <c r="X310" s="78"/>
      <c r="Y310" s="7"/>
      <c r="Z310" s="2"/>
      <c r="AA310" s="2"/>
      <c r="AB310" s="2"/>
      <c r="AC310" s="2"/>
      <c r="AD310" s="2"/>
      <c r="AE310" s="2"/>
    </row>
    <row r="311" spans="1:31" x14ac:dyDescent="0.2">
      <c r="A311" s="109"/>
      <c r="B311" s="109"/>
      <c r="C311" s="104"/>
      <c r="D311" s="102"/>
      <c r="E311" s="81"/>
      <c r="F311" s="80"/>
      <c r="G311" s="52"/>
      <c r="H311" s="80"/>
      <c r="I311" s="52"/>
      <c r="J311" s="80"/>
      <c r="K311" s="52"/>
      <c r="L311" s="82"/>
      <c r="M311" s="80"/>
      <c r="N311" s="154"/>
      <c r="O311" s="166"/>
      <c r="P311" s="166"/>
      <c r="Q311" s="150"/>
      <c r="R311" s="62"/>
      <c r="S311" s="190"/>
      <c r="T311" s="75"/>
      <c r="U311" s="73"/>
      <c r="V311" s="78"/>
      <c r="W311" s="78"/>
      <c r="X311" s="78"/>
      <c r="Y311" s="7"/>
      <c r="Z311" s="2"/>
      <c r="AA311" s="2"/>
      <c r="AB311" s="2"/>
      <c r="AC311" s="2"/>
      <c r="AD311" s="2"/>
      <c r="AE311" s="2"/>
    </row>
    <row r="312" spans="1:31" x14ac:dyDescent="0.2">
      <c r="A312" s="109"/>
      <c r="B312" s="109"/>
      <c r="C312" s="104"/>
      <c r="D312" s="102"/>
      <c r="E312" s="81"/>
      <c r="F312" s="80"/>
      <c r="G312" s="52"/>
      <c r="H312" s="80"/>
      <c r="I312" s="52"/>
      <c r="J312" s="80"/>
      <c r="K312" s="52"/>
      <c r="L312" s="82"/>
      <c r="M312" s="80"/>
      <c r="N312" s="154"/>
      <c r="O312" s="166"/>
      <c r="P312" s="166"/>
      <c r="Q312" s="150"/>
      <c r="R312" s="62"/>
      <c r="S312" s="190"/>
      <c r="T312" s="75"/>
      <c r="U312" s="73"/>
      <c r="V312" s="78"/>
      <c r="W312" s="78"/>
      <c r="X312" s="78"/>
      <c r="Y312" s="7"/>
      <c r="Z312" s="2"/>
      <c r="AA312" s="2"/>
      <c r="AB312" s="2"/>
      <c r="AC312" s="2"/>
      <c r="AD312" s="2"/>
      <c r="AE312" s="2"/>
    </row>
    <row r="313" spans="1:31" x14ac:dyDescent="0.2">
      <c r="A313" s="109"/>
      <c r="B313" s="109"/>
      <c r="C313" s="104"/>
      <c r="D313" s="102"/>
      <c r="E313" s="81"/>
      <c r="F313" s="80"/>
      <c r="G313" s="52"/>
      <c r="H313" s="80"/>
      <c r="I313" s="52"/>
      <c r="J313" s="80"/>
      <c r="K313" s="52"/>
      <c r="L313" s="82"/>
      <c r="M313" s="80"/>
      <c r="N313" s="154"/>
      <c r="O313" s="166"/>
      <c r="P313" s="166"/>
      <c r="Q313" s="150"/>
      <c r="R313" s="62"/>
      <c r="S313" s="190"/>
      <c r="T313" s="75"/>
      <c r="U313" s="73"/>
      <c r="V313" s="78"/>
      <c r="W313" s="78"/>
      <c r="X313" s="78"/>
      <c r="Y313" s="7"/>
      <c r="Z313" s="2"/>
      <c r="AA313" s="2"/>
      <c r="AB313" s="2"/>
      <c r="AC313" s="2"/>
      <c r="AD313" s="2"/>
      <c r="AE313" s="2"/>
    </row>
    <row r="314" spans="1:31" x14ac:dyDescent="0.2">
      <c r="A314" s="109"/>
      <c r="B314" s="109"/>
      <c r="C314" s="104"/>
      <c r="D314" s="102"/>
      <c r="E314" s="81"/>
      <c r="F314" s="80"/>
      <c r="G314" s="52"/>
      <c r="H314" s="80"/>
      <c r="I314" s="52"/>
      <c r="J314" s="80"/>
      <c r="K314" s="52"/>
      <c r="L314" s="82"/>
      <c r="M314" s="80"/>
      <c r="N314" s="154"/>
      <c r="O314" s="166"/>
      <c r="P314" s="166"/>
      <c r="Q314" s="150"/>
      <c r="R314" s="62"/>
      <c r="S314" s="190"/>
      <c r="T314" s="75"/>
      <c r="U314" s="73"/>
      <c r="V314" s="78"/>
      <c r="W314" s="78"/>
      <c r="X314" s="78"/>
      <c r="Y314" s="7"/>
      <c r="Z314" s="2"/>
      <c r="AA314" s="2"/>
      <c r="AB314" s="2"/>
      <c r="AC314" s="2"/>
      <c r="AD314" s="2"/>
      <c r="AE314" s="2"/>
    </row>
    <row r="315" spans="1:31" x14ac:dyDescent="0.2">
      <c r="A315" s="109"/>
      <c r="B315" s="109"/>
      <c r="C315" s="104"/>
      <c r="D315" s="102"/>
      <c r="E315" s="81"/>
      <c r="F315" s="80"/>
      <c r="G315" s="52"/>
      <c r="H315" s="80"/>
      <c r="I315" s="52"/>
      <c r="J315" s="80"/>
      <c r="K315" s="52"/>
      <c r="L315" s="82"/>
      <c r="M315" s="80"/>
      <c r="N315" s="154"/>
      <c r="O315" s="166"/>
      <c r="P315" s="166"/>
      <c r="Q315" s="150"/>
      <c r="R315" s="62"/>
      <c r="S315" s="190"/>
      <c r="T315" s="75"/>
      <c r="U315" s="73"/>
      <c r="V315" s="78"/>
      <c r="W315" s="78"/>
      <c r="X315" s="78"/>
      <c r="Y315" s="7"/>
      <c r="Z315" s="2"/>
      <c r="AA315" s="2"/>
      <c r="AB315" s="2"/>
      <c r="AC315" s="2"/>
      <c r="AD315" s="2"/>
      <c r="AE315" s="2"/>
    </row>
    <row r="316" spans="1:31" x14ac:dyDescent="0.2">
      <c r="A316" s="109"/>
      <c r="B316" s="109"/>
      <c r="C316" s="104"/>
      <c r="D316" s="102"/>
      <c r="E316" s="81"/>
      <c r="F316" s="80"/>
      <c r="G316" s="52"/>
      <c r="H316" s="80"/>
      <c r="I316" s="52"/>
      <c r="J316" s="80"/>
      <c r="K316" s="52"/>
      <c r="L316" s="82"/>
      <c r="M316" s="80"/>
      <c r="N316" s="154"/>
      <c r="O316" s="166"/>
      <c r="P316" s="166"/>
      <c r="Q316" s="150"/>
      <c r="R316" s="62"/>
      <c r="S316" s="190"/>
      <c r="T316" s="75"/>
      <c r="U316" s="73"/>
      <c r="V316" s="78"/>
      <c r="W316" s="78"/>
      <c r="X316" s="78"/>
      <c r="Y316" s="7"/>
      <c r="Z316" s="2"/>
      <c r="AA316" s="2"/>
      <c r="AB316" s="2"/>
      <c r="AC316" s="2"/>
      <c r="AD316" s="2"/>
      <c r="AE316" s="2"/>
    </row>
    <row r="317" spans="1:31" x14ac:dyDescent="0.2">
      <c r="A317" s="109"/>
      <c r="B317" s="109"/>
      <c r="C317" s="104"/>
      <c r="D317" s="102"/>
      <c r="E317" s="81"/>
      <c r="F317" s="80"/>
      <c r="G317" s="52"/>
      <c r="H317" s="80"/>
      <c r="I317" s="52"/>
      <c r="J317" s="80"/>
      <c r="K317" s="52"/>
      <c r="L317" s="82"/>
      <c r="M317" s="80"/>
      <c r="N317" s="154"/>
      <c r="O317" s="166"/>
      <c r="P317" s="166"/>
      <c r="Q317" s="150"/>
      <c r="R317" s="62"/>
      <c r="S317" s="190"/>
      <c r="T317" s="75"/>
      <c r="U317" s="73"/>
      <c r="V317" s="78"/>
      <c r="W317" s="78"/>
      <c r="X317" s="78"/>
      <c r="Y317" s="7"/>
      <c r="Z317" s="2"/>
      <c r="AA317" s="2"/>
      <c r="AB317" s="2"/>
      <c r="AC317" s="2"/>
      <c r="AD317" s="2"/>
      <c r="AE317" s="2"/>
    </row>
    <row r="318" spans="1:31" x14ac:dyDescent="0.2">
      <c r="A318" s="109"/>
      <c r="B318" s="109"/>
      <c r="C318" s="104"/>
      <c r="D318" s="102"/>
      <c r="E318" s="81"/>
      <c r="F318" s="80"/>
      <c r="G318" s="52"/>
      <c r="H318" s="80"/>
      <c r="I318" s="52"/>
      <c r="J318" s="80"/>
      <c r="K318" s="52"/>
      <c r="L318" s="82"/>
      <c r="M318" s="80"/>
      <c r="N318" s="154"/>
      <c r="O318" s="166"/>
      <c r="P318" s="166"/>
      <c r="Q318" s="150"/>
      <c r="R318" s="62"/>
      <c r="S318" s="190"/>
      <c r="T318" s="75"/>
      <c r="U318" s="73"/>
      <c r="V318" s="78"/>
      <c r="W318" s="78"/>
      <c r="X318" s="78"/>
      <c r="Y318" s="7"/>
      <c r="Z318" s="2"/>
      <c r="AA318" s="2"/>
      <c r="AB318" s="2"/>
      <c r="AC318" s="2"/>
      <c r="AD318" s="2"/>
      <c r="AE318" s="2"/>
    </row>
    <row r="319" spans="1:31" x14ac:dyDescent="0.2">
      <c r="A319" s="109"/>
      <c r="B319" s="109"/>
      <c r="C319" s="104"/>
      <c r="D319" s="102"/>
      <c r="E319" s="81"/>
      <c r="F319" s="80"/>
      <c r="G319" s="52"/>
      <c r="H319" s="80"/>
      <c r="I319" s="52"/>
      <c r="J319" s="80"/>
      <c r="K319" s="52"/>
      <c r="L319" s="82"/>
      <c r="M319" s="80"/>
      <c r="N319" s="154"/>
      <c r="O319" s="166"/>
      <c r="P319" s="166"/>
      <c r="Q319" s="150"/>
      <c r="R319" s="62"/>
      <c r="S319" s="190"/>
      <c r="T319" s="75"/>
      <c r="U319" s="73"/>
      <c r="V319" s="78"/>
      <c r="W319" s="78"/>
      <c r="X319" s="78"/>
      <c r="Y319" s="7"/>
      <c r="Z319" s="2"/>
      <c r="AA319" s="2"/>
      <c r="AB319" s="2"/>
      <c r="AC319" s="2"/>
      <c r="AD319" s="2"/>
      <c r="AE319" s="2"/>
    </row>
    <row r="320" spans="1:31" x14ac:dyDescent="0.2">
      <c r="A320" s="109"/>
      <c r="B320" s="109"/>
      <c r="C320" s="104"/>
      <c r="D320" s="102"/>
      <c r="E320" s="81"/>
      <c r="F320" s="80"/>
      <c r="G320" s="52"/>
      <c r="H320" s="80"/>
      <c r="I320" s="52"/>
      <c r="J320" s="80"/>
      <c r="K320" s="52"/>
      <c r="L320" s="82"/>
      <c r="M320" s="80"/>
      <c r="N320" s="154"/>
      <c r="O320" s="166"/>
      <c r="P320" s="166"/>
      <c r="Q320" s="150"/>
      <c r="R320" s="62"/>
      <c r="S320" s="190"/>
      <c r="T320" s="75"/>
      <c r="U320" s="73"/>
      <c r="V320" s="78"/>
      <c r="W320" s="78"/>
      <c r="X320" s="78"/>
      <c r="Y320" s="7"/>
      <c r="Z320" s="2"/>
      <c r="AA320" s="2"/>
      <c r="AB320" s="2"/>
      <c r="AC320" s="2"/>
      <c r="AD320" s="2"/>
      <c r="AE320" s="2"/>
    </row>
    <row r="321" spans="1:31" x14ac:dyDescent="0.2">
      <c r="A321" s="109"/>
      <c r="B321" s="109"/>
      <c r="C321" s="104"/>
      <c r="D321" s="102"/>
      <c r="E321" s="81"/>
      <c r="F321" s="80"/>
      <c r="G321" s="52"/>
      <c r="H321" s="80"/>
      <c r="I321" s="52"/>
      <c r="J321" s="80"/>
      <c r="K321" s="52"/>
      <c r="L321" s="82"/>
      <c r="M321" s="80"/>
      <c r="N321" s="154"/>
      <c r="O321" s="166"/>
      <c r="P321" s="166"/>
      <c r="Q321" s="150"/>
      <c r="R321" s="62"/>
      <c r="S321" s="190"/>
      <c r="T321" s="75"/>
      <c r="U321" s="73"/>
      <c r="V321" s="78"/>
      <c r="W321" s="78"/>
      <c r="X321" s="78"/>
      <c r="Y321" s="7"/>
      <c r="Z321" s="2"/>
      <c r="AA321" s="2"/>
      <c r="AB321" s="2"/>
      <c r="AC321" s="2"/>
      <c r="AD321" s="2"/>
      <c r="AE321" s="2"/>
    </row>
    <row r="322" spans="1:31" x14ac:dyDescent="0.2">
      <c r="A322" s="109"/>
      <c r="B322" s="109"/>
      <c r="C322" s="104"/>
      <c r="D322" s="102"/>
      <c r="E322" s="81"/>
      <c r="F322" s="80"/>
      <c r="G322" s="52"/>
      <c r="H322" s="80"/>
      <c r="I322" s="52"/>
      <c r="J322" s="80"/>
      <c r="K322" s="52"/>
      <c r="L322" s="82"/>
      <c r="M322" s="80"/>
      <c r="N322" s="154"/>
      <c r="O322" s="166"/>
      <c r="P322" s="166"/>
      <c r="Q322" s="150"/>
      <c r="R322" s="62"/>
      <c r="S322" s="190"/>
      <c r="T322" s="75"/>
      <c r="U322" s="73"/>
      <c r="V322" s="78"/>
      <c r="W322" s="78"/>
      <c r="X322" s="78"/>
      <c r="Y322" s="7"/>
      <c r="Z322" s="2"/>
      <c r="AA322" s="2"/>
      <c r="AB322" s="2"/>
      <c r="AC322" s="2"/>
      <c r="AD322" s="2"/>
      <c r="AE322" s="2"/>
    </row>
    <row r="323" spans="1:31" x14ac:dyDescent="0.2">
      <c r="A323" s="109"/>
      <c r="B323" s="109"/>
      <c r="C323" s="104"/>
      <c r="D323" s="102"/>
      <c r="E323" s="81"/>
      <c r="F323" s="80"/>
      <c r="G323" s="52"/>
      <c r="H323" s="80"/>
      <c r="I323" s="52"/>
      <c r="J323" s="80"/>
      <c r="K323" s="52"/>
      <c r="L323" s="82"/>
      <c r="M323" s="80"/>
      <c r="N323" s="154"/>
      <c r="O323" s="166"/>
      <c r="P323" s="166"/>
      <c r="Q323" s="150"/>
      <c r="R323" s="62"/>
      <c r="S323" s="190"/>
      <c r="T323" s="75"/>
      <c r="U323" s="73"/>
      <c r="V323" s="78"/>
      <c r="W323" s="78"/>
      <c r="X323" s="78"/>
      <c r="Y323" s="7"/>
      <c r="Z323" s="2"/>
      <c r="AA323" s="2"/>
      <c r="AB323" s="2"/>
      <c r="AC323" s="2"/>
      <c r="AD323" s="2"/>
      <c r="AE323" s="2"/>
    </row>
    <row r="324" spans="1:31" x14ac:dyDescent="0.2">
      <c r="A324" s="109"/>
      <c r="B324" s="109"/>
      <c r="C324" s="104"/>
      <c r="D324" s="102"/>
      <c r="E324" s="81"/>
      <c r="F324" s="80"/>
      <c r="G324" s="52"/>
      <c r="H324" s="80"/>
      <c r="I324" s="52"/>
      <c r="J324" s="80"/>
      <c r="K324" s="52"/>
      <c r="L324" s="82"/>
      <c r="M324" s="80"/>
      <c r="N324" s="154"/>
      <c r="O324" s="166"/>
      <c r="P324" s="166"/>
      <c r="Q324" s="150"/>
      <c r="R324" s="62"/>
      <c r="S324" s="190"/>
      <c r="T324" s="75"/>
      <c r="U324" s="73"/>
      <c r="V324" s="78"/>
      <c r="W324" s="78"/>
      <c r="X324" s="78"/>
      <c r="Y324" s="7"/>
      <c r="Z324" s="2"/>
      <c r="AA324" s="2"/>
      <c r="AB324" s="2"/>
      <c r="AC324" s="2"/>
      <c r="AD324" s="2"/>
      <c r="AE324" s="2"/>
    </row>
    <row r="325" spans="1:31" x14ac:dyDescent="0.2">
      <c r="A325" s="109"/>
      <c r="B325" s="109"/>
      <c r="C325" s="104"/>
      <c r="D325" s="102"/>
      <c r="E325" s="81"/>
      <c r="F325" s="80"/>
      <c r="G325" s="52"/>
      <c r="H325" s="80"/>
      <c r="I325" s="52"/>
      <c r="J325" s="80"/>
      <c r="K325" s="52"/>
      <c r="L325" s="82"/>
      <c r="M325" s="80"/>
      <c r="N325" s="154"/>
      <c r="O325" s="166"/>
      <c r="P325" s="166"/>
      <c r="Q325" s="150"/>
      <c r="R325" s="62"/>
      <c r="S325" s="190"/>
      <c r="T325" s="75"/>
      <c r="U325" s="73"/>
      <c r="V325" s="78"/>
      <c r="W325" s="78"/>
      <c r="X325" s="78"/>
      <c r="Y325" s="7"/>
      <c r="Z325" s="2"/>
      <c r="AA325" s="2"/>
      <c r="AB325" s="2"/>
      <c r="AC325" s="2"/>
      <c r="AD325" s="2"/>
      <c r="AE325" s="2"/>
    </row>
    <row r="326" spans="1:31" x14ac:dyDescent="0.2">
      <c r="A326" s="109"/>
      <c r="B326" s="109"/>
      <c r="C326" s="104"/>
      <c r="D326" s="102"/>
      <c r="E326" s="81"/>
      <c r="F326" s="80"/>
      <c r="G326" s="52"/>
      <c r="H326" s="80"/>
      <c r="I326" s="52"/>
      <c r="J326" s="80"/>
      <c r="K326" s="52"/>
      <c r="L326" s="82"/>
      <c r="M326" s="80"/>
      <c r="N326" s="154"/>
      <c r="O326" s="166"/>
      <c r="P326" s="166"/>
      <c r="Q326" s="150"/>
      <c r="R326" s="62"/>
      <c r="S326" s="190"/>
      <c r="T326" s="75"/>
      <c r="U326" s="73"/>
      <c r="V326" s="78"/>
      <c r="W326" s="78"/>
      <c r="X326" s="78"/>
      <c r="Y326" s="7"/>
      <c r="Z326" s="2"/>
      <c r="AA326" s="2"/>
      <c r="AB326" s="2"/>
      <c r="AC326" s="2"/>
      <c r="AD326" s="2"/>
      <c r="AE326" s="2"/>
    </row>
    <row r="327" spans="1:31" x14ac:dyDescent="0.2">
      <c r="A327" s="109"/>
      <c r="B327" s="109"/>
      <c r="C327" s="104"/>
      <c r="D327" s="102"/>
      <c r="E327" s="81"/>
      <c r="F327" s="80"/>
      <c r="G327" s="52"/>
      <c r="H327" s="80"/>
      <c r="I327" s="52"/>
      <c r="J327" s="80"/>
      <c r="K327" s="52"/>
      <c r="L327" s="82"/>
      <c r="M327" s="80"/>
      <c r="N327" s="154"/>
      <c r="O327" s="166"/>
      <c r="P327" s="166"/>
      <c r="Q327" s="150"/>
      <c r="R327" s="62"/>
      <c r="S327" s="190"/>
      <c r="T327" s="75"/>
      <c r="U327" s="73"/>
      <c r="V327" s="78"/>
      <c r="W327" s="78"/>
      <c r="X327" s="78"/>
      <c r="Y327" s="7"/>
      <c r="Z327" s="2"/>
      <c r="AA327" s="2"/>
      <c r="AB327" s="2"/>
      <c r="AC327" s="2"/>
      <c r="AD327" s="2"/>
      <c r="AE327" s="2"/>
    </row>
    <row r="328" spans="1:31" x14ac:dyDescent="0.2">
      <c r="A328" s="109"/>
      <c r="B328" s="109"/>
      <c r="C328" s="104"/>
      <c r="D328" s="102"/>
      <c r="E328" s="81"/>
      <c r="F328" s="80"/>
      <c r="G328" s="52"/>
      <c r="H328" s="80"/>
      <c r="I328" s="52"/>
      <c r="J328" s="80"/>
      <c r="K328" s="52"/>
      <c r="L328" s="82"/>
      <c r="M328" s="80"/>
      <c r="N328" s="154"/>
      <c r="O328" s="166"/>
      <c r="P328" s="166"/>
      <c r="Q328" s="150"/>
      <c r="R328" s="62"/>
      <c r="S328" s="190"/>
      <c r="T328" s="75"/>
      <c r="U328" s="73"/>
      <c r="V328" s="78"/>
      <c r="W328" s="78"/>
      <c r="X328" s="78"/>
      <c r="Y328" s="7"/>
      <c r="Z328" s="2"/>
      <c r="AA328" s="2"/>
      <c r="AB328" s="2"/>
      <c r="AC328" s="2"/>
      <c r="AD328" s="2"/>
      <c r="AE328" s="2"/>
    </row>
    <row r="329" spans="1:31" x14ac:dyDescent="0.2">
      <c r="A329" s="109"/>
      <c r="B329" s="109"/>
      <c r="C329" s="104"/>
      <c r="D329" s="102"/>
      <c r="E329" s="81"/>
      <c r="F329" s="80"/>
      <c r="G329" s="52"/>
      <c r="H329" s="80"/>
      <c r="I329" s="52"/>
      <c r="J329" s="80"/>
      <c r="K329" s="52"/>
      <c r="L329" s="82"/>
      <c r="M329" s="80"/>
      <c r="N329" s="154"/>
      <c r="O329" s="166"/>
      <c r="P329" s="166"/>
      <c r="Q329" s="150"/>
      <c r="R329" s="62"/>
      <c r="S329" s="190"/>
      <c r="T329" s="75"/>
      <c r="U329" s="73"/>
      <c r="V329" s="78"/>
      <c r="W329" s="78"/>
      <c r="X329" s="78"/>
      <c r="Y329" s="7"/>
      <c r="Z329" s="2"/>
      <c r="AA329" s="2"/>
      <c r="AB329" s="2"/>
      <c r="AC329" s="2"/>
      <c r="AD329" s="2"/>
      <c r="AE329" s="2"/>
    </row>
    <row r="330" spans="1:31" x14ac:dyDescent="0.2">
      <c r="A330" s="109"/>
      <c r="B330" s="109"/>
      <c r="C330" s="104"/>
      <c r="D330" s="102"/>
      <c r="E330" s="81"/>
      <c r="F330" s="80"/>
      <c r="G330" s="52"/>
      <c r="H330" s="80"/>
      <c r="I330" s="52"/>
      <c r="J330" s="80"/>
      <c r="K330" s="52"/>
      <c r="L330" s="82"/>
      <c r="M330" s="80"/>
      <c r="N330" s="154"/>
      <c r="O330" s="166"/>
      <c r="P330" s="166"/>
      <c r="Q330" s="150"/>
      <c r="R330" s="62"/>
      <c r="S330" s="190"/>
      <c r="T330" s="75"/>
      <c r="U330" s="73"/>
      <c r="V330" s="78"/>
      <c r="W330" s="78"/>
      <c r="X330" s="78"/>
      <c r="Y330" s="7"/>
      <c r="Z330" s="2"/>
      <c r="AA330" s="2"/>
      <c r="AB330" s="2"/>
      <c r="AC330" s="2"/>
      <c r="AD330" s="2"/>
      <c r="AE330" s="2"/>
    </row>
    <row r="331" spans="1:31" x14ac:dyDescent="0.2">
      <c r="A331" s="109"/>
      <c r="B331" s="109"/>
      <c r="C331" s="104"/>
      <c r="D331" s="102"/>
      <c r="E331" s="81"/>
      <c r="F331" s="80"/>
      <c r="G331" s="52"/>
      <c r="H331" s="80"/>
      <c r="I331" s="52"/>
      <c r="J331" s="80"/>
      <c r="K331" s="52"/>
      <c r="L331" s="82"/>
      <c r="M331" s="80"/>
      <c r="N331" s="154"/>
      <c r="O331" s="166"/>
      <c r="P331" s="166"/>
      <c r="Q331" s="150"/>
      <c r="R331" s="62"/>
      <c r="S331" s="190"/>
      <c r="T331" s="75"/>
      <c r="U331" s="73"/>
      <c r="V331" s="78"/>
      <c r="W331" s="78"/>
      <c r="X331" s="78"/>
      <c r="Y331" s="7"/>
      <c r="Z331" s="2"/>
      <c r="AA331" s="2"/>
      <c r="AB331" s="2"/>
      <c r="AC331" s="2"/>
      <c r="AD331" s="2"/>
      <c r="AE331" s="2"/>
    </row>
    <row r="332" spans="1:31" x14ac:dyDescent="0.2">
      <c r="A332" s="109"/>
      <c r="B332" s="109"/>
      <c r="C332" s="104"/>
      <c r="D332" s="102"/>
      <c r="E332" s="81"/>
      <c r="F332" s="80"/>
      <c r="G332" s="52"/>
      <c r="H332" s="80"/>
      <c r="I332" s="52"/>
      <c r="J332" s="80"/>
      <c r="K332" s="52"/>
      <c r="L332" s="82"/>
      <c r="M332" s="80"/>
      <c r="N332" s="154"/>
      <c r="O332" s="166"/>
      <c r="P332" s="166"/>
      <c r="Q332" s="150"/>
      <c r="R332" s="62"/>
      <c r="S332" s="190"/>
      <c r="T332" s="75"/>
      <c r="U332" s="73"/>
      <c r="V332" s="78"/>
      <c r="W332" s="78"/>
      <c r="X332" s="78"/>
      <c r="Y332" s="7"/>
      <c r="Z332" s="2"/>
      <c r="AA332" s="2"/>
      <c r="AB332" s="2"/>
      <c r="AC332" s="2"/>
      <c r="AD332" s="2"/>
      <c r="AE332" s="2"/>
    </row>
    <row r="333" spans="1:31" x14ac:dyDescent="0.2">
      <c r="A333" s="109"/>
      <c r="B333" s="109"/>
      <c r="C333" s="104"/>
      <c r="D333" s="102"/>
      <c r="E333" s="81"/>
      <c r="F333" s="80"/>
      <c r="G333" s="52"/>
      <c r="H333" s="80"/>
      <c r="I333" s="52"/>
      <c r="J333" s="80"/>
      <c r="K333" s="52"/>
      <c r="L333" s="82"/>
      <c r="M333" s="80"/>
      <c r="N333" s="154"/>
      <c r="O333" s="166"/>
      <c r="P333" s="166"/>
      <c r="Q333" s="150"/>
      <c r="R333" s="62"/>
      <c r="S333" s="190"/>
      <c r="T333" s="75"/>
      <c r="U333" s="73"/>
      <c r="V333" s="78"/>
      <c r="W333" s="78"/>
      <c r="X333" s="78"/>
      <c r="Y333" s="7"/>
      <c r="Z333" s="2"/>
      <c r="AA333" s="2"/>
      <c r="AB333" s="2"/>
      <c r="AC333" s="2"/>
      <c r="AD333" s="2"/>
      <c r="AE333" s="2"/>
    </row>
    <row r="334" spans="1:31" x14ac:dyDescent="0.2">
      <c r="A334" s="109"/>
      <c r="B334" s="109"/>
      <c r="C334" s="104"/>
      <c r="D334" s="102"/>
      <c r="E334" s="81"/>
      <c r="F334" s="80"/>
      <c r="G334" s="52"/>
      <c r="H334" s="80"/>
      <c r="I334" s="52"/>
      <c r="J334" s="80"/>
      <c r="K334" s="52"/>
      <c r="L334" s="82"/>
      <c r="M334" s="80"/>
      <c r="N334" s="154"/>
      <c r="O334" s="166"/>
      <c r="P334" s="166"/>
      <c r="Q334" s="150"/>
      <c r="R334" s="62"/>
      <c r="S334" s="190"/>
      <c r="T334" s="75"/>
      <c r="U334" s="73"/>
      <c r="V334" s="78"/>
      <c r="W334" s="78"/>
      <c r="X334" s="78"/>
      <c r="Y334" s="7"/>
      <c r="Z334" s="2"/>
      <c r="AA334" s="2"/>
      <c r="AB334" s="2"/>
      <c r="AC334" s="2"/>
      <c r="AD334" s="2"/>
      <c r="AE334" s="2"/>
    </row>
    <row r="335" spans="1:31" x14ac:dyDescent="0.2">
      <c r="A335" s="109"/>
      <c r="B335" s="109"/>
      <c r="C335" s="104"/>
      <c r="D335" s="102"/>
      <c r="E335" s="81"/>
      <c r="F335" s="80"/>
      <c r="G335" s="52"/>
      <c r="H335" s="80"/>
      <c r="I335" s="52"/>
      <c r="J335" s="80"/>
      <c r="K335" s="52"/>
      <c r="L335" s="82"/>
      <c r="M335" s="80"/>
      <c r="N335" s="154"/>
      <c r="O335" s="166"/>
      <c r="P335" s="166"/>
      <c r="Q335" s="150"/>
      <c r="R335" s="62"/>
      <c r="S335" s="190"/>
      <c r="T335" s="75"/>
      <c r="U335" s="73"/>
      <c r="V335" s="78"/>
      <c r="W335" s="78"/>
      <c r="X335" s="78"/>
      <c r="Y335" s="7"/>
      <c r="Z335" s="2"/>
      <c r="AA335" s="2"/>
      <c r="AB335" s="2"/>
      <c r="AC335" s="2"/>
      <c r="AD335" s="2"/>
      <c r="AE335" s="2"/>
    </row>
    <row r="336" spans="1:31" x14ac:dyDescent="0.2">
      <c r="A336" s="109"/>
      <c r="B336" s="109"/>
      <c r="C336" s="104"/>
      <c r="D336" s="102"/>
      <c r="E336" s="81"/>
      <c r="F336" s="80"/>
      <c r="G336" s="52"/>
      <c r="H336" s="80"/>
      <c r="I336" s="52"/>
      <c r="J336" s="80"/>
      <c r="K336" s="52"/>
      <c r="L336" s="82"/>
      <c r="M336" s="80"/>
      <c r="N336" s="154"/>
      <c r="O336" s="166"/>
      <c r="P336" s="166"/>
      <c r="Q336" s="150"/>
      <c r="R336" s="62"/>
      <c r="S336" s="190"/>
      <c r="T336" s="75"/>
      <c r="U336" s="73"/>
      <c r="V336" s="78"/>
      <c r="W336" s="78"/>
      <c r="X336" s="78"/>
      <c r="Y336" s="7"/>
      <c r="Z336" s="2"/>
      <c r="AA336" s="2"/>
      <c r="AB336" s="2"/>
      <c r="AC336" s="2"/>
      <c r="AD336" s="2"/>
      <c r="AE336" s="2"/>
    </row>
    <row r="337" spans="1:31" x14ac:dyDescent="0.2">
      <c r="A337" s="109"/>
      <c r="B337" s="109"/>
      <c r="C337" s="104"/>
      <c r="D337" s="102"/>
      <c r="E337" s="81"/>
      <c r="F337" s="80"/>
      <c r="G337" s="52"/>
      <c r="H337" s="80"/>
      <c r="I337" s="52"/>
      <c r="J337" s="80"/>
      <c r="K337" s="52"/>
      <c r="L337" s="82"/>
      <c r="M337" s="80"/>
      <c r="N337" s="154"/>
      <c r="O337" s="166"/>
      <c r="P337" s="166"/>
      <c r="Q337" s="150"/>
      <c r="R337" s="62"/>
      <c r="S337" s="190"/>
      <c r="T337" s="75"/>
      <c r="U337" s="73"/>
      <c r="V337" s="78"/>
      <c r="W337" s="78"/>
      <c r="X337" s="78"/>
      <c r="Y337" s="7"/>
      <c r="Z337" s="2"/>
      <c r="AA337" s="2"/>
      <c r="AB337" s="2"/>
      <c r="AC337" s="2"/>
      <c r="AD337" s="2"/>
      <c r="AE337" s="2"/>
    </row>
    <row r="338" spans="1:31" x14ac:dyDescent="0.2">
      <c r="A338" s="109"/>
      <c r="B338" s="109"/>
      <c r="C338" s="104"/>
      <c r="D338" s="102"/>
      <c r="E338" s="81"/>
      <c r="F338" s="80"/>
      <c r="G338" s="52"/>
      <c r="H338" s="80"/>
      <c r="I338" s="52"/>
      <c r="J338" s="80"/>
      <c r="K338" s="52"/>
      <c r="L338" s="82"/>
      <c r="M338" s="80"/>
      <c r="N338" s="154"/>
      <c r="O338" s="166"/>
      <c r="P338" s="166"/>
      <c r="Q338" s="150"/>
      <c r="R338" s="62"/>
      <c r="S338" s="190"/>
      <c r="T338" s="75"/>
      <c r="U338" s="73"/>
      <c r="V338" s="78"/>
      <c r="W338" s="78"/>
      <c r="X338" s="78"/>
      <c r="Y338" s="7"/>
      <c r="Z338" s="2"/>
      <c r="AA338" s="2"/>
      <c r="AB338" s="2"/>
      <c r="AC338" s="2"/>
      <c r="AD338" s="2"/>
      <c r="AE338" s="2"/>
    </row>
    <row r="339" spans="1:31" x14ac:dyDescent="0.2">
      <c r="A339" s="109"/>
      <c r="B339" s="109"/>
      <c r="C339" s="104"/>
      <c r="D339" s="102"/>
      <c r="E339" s="81"/>
      <c r="F339" s="80"/>
      <c r="G339" s="52"/>
      <c r="H339" s="80"/>
      <c r="I339" s="52"/>
      <c r="J339" s="80"/>
      <c r="K339" s="52"/>
      <c r="L339" s="82"/>
      <c r="M339" s="80"/>
      <c r="N339" s="154"/>
      <c r="O339" s="166"/>
      <c r="P339" s="166"/>
      <c r="Q339" s="150"/>
      <c r="R339" s="62"/>
      <c r="S339" s="190"/>
      <c r="T339" s="75"/>
      <c r="U339" s="73"/>
      <c r="V339" s="78"/>
      <c r="W339" s="78"/>
      <c r="X339" s="78"/>
      <c r="Y339" s="7"/>
      <c r="Z339" s="2"/>
      <c r="AA339" s="2"/>
      <c r="AB339" s="2"/>
      <c r="AC339" s="2"/>
      <c r="AD339" s="2"/>
      <c r="AE339" s="2"/>
    </row>
    <row r="340" spans="1:31" x14ac:dyDescent="0.2">
      <c r="A340" s="109"/>
      <c r="B340" s="109"/>
      <c r="C340" s="104"/>
      <c r="D340" s="102"/>
      <c r="E340" s="81"/>
      <c r="F340" s="80"/>
      <c r="G340" s="52"/>
      <c r="H340" s="80"/>
      <c r="I340" s="52"/>
      <c r="J340" s="80"/>
      <c r="K340" s="52"/>
      <c r="L340" s="82"/>
      <c r="M340" s="80"/>
      <c r="N340" s="154"/>
      <c r="O340" s="166"/>
      <c r="P340" s="166"/>
      <c r="Q340" s="150"/>
      <c r="R340" s="62"/>
      <c r="S340" s="190"/>
      <c r="T340" s="75"/>
      <c r="U340" s="73"/>
      <c r="V340" s="78"/>
      <c r="W340" s="78"/>
      <c r="X340" s="78"/>
      <c r="Y340" s="7"/>
      <c r="Z340" s="2"/>
      <c r="AA340" s="2"/>
      <c r="AB340" s="2"/>
      <c r="AC340" s="2"/>
      <c r="AD340" s="2"/>
      <c r="AE340" s="2"/>
    </row>
    <row r="341" spans="1:31" x14ac:dyDescent="0.2">
      <c r="A341" s="109"/>
      <c r="B341" s="109"/>
      <c r="C341" s="104"/>
      <c r="D341" s="102"/>
      <c r="E341" s="81"/>
      <c r="F341" s="80"/>
      <c r="G341" s="52"/>
      <c r="H341" s="80"/>
      <c r="I341" s="52"/>
      <c r="J341" s="80"/>
      <c r="K341" s="52"/>
      <c r="L341" s="82"/>
      <c r="M341" s="80"/>
      <c r="N341" s="154"/>
      <c r="O341" s="166"/>
      <c r="P341" s="166"/>
      <c r="Q341" s="150"/>
      <c r="R341" s="62"/>
      <c r="S341" s="190"/>
      <c r="T341" s="75"/>
      <c r="U341" s="73"/>
      <c r="V341" s="78"/>
      <c r="W341" s="78"/>
      <c r="X341" s="78"/>
      <c r="Y341" s="7"/>
      <c r="Z341" s="2"/>
      <c r="AA341" s="2"/>
      <c r="AB341" s="2"/>
      <c r="AC341" s="2"/>
      <c r="AD341" s="2"/>
      <c r="AE341" s="2"/>
    </row>
    <row r="342" spans="1:31" x14ac:dyDescent="0.2">
      <c r="A342" s="109"/>
      <c r="B342" s="109"/>
      <c r="C342" s="104"/>
      <c r="D342" s="102"/>
      <c r="E342" s="81"/>
      <c r="F342" s="80"/>
      <c r="G342" s="52"/>
      <c r="H342" s="80"/>
      <c r="I342" s="52"/>
      <c r="J342" s="80"/>
      <c r="K342" s="52"/>
      <c r="L342" s="82"/>
      <c r="M342" s="80"/>
      <c r="N342" s="154"/>
      <c r="O342" s="166"/>
      <c r="P342" s="166"/>
      <c r="Q342" s="150"/>
      <c r="R342" s="62"/>
      <c r="S342" s="190"/>
      <c r="T342" s="75"/>
      <c r="U342" s="73"/>
      <c r="V342" s="78"/>
      <c r="W342" s="78"/>
      <c r="X342" s="78"/>
      <c r="Y342" s="7"/>
      <c r="Z342" s="2"/>
      <c r="AA342" s="2"/>
      <c r="AB342" s="2"/>
      <c r="AC342" s="2"/>
      <c r="AD342" s="2"/>
      <c r="AE342" s="2"/>
    </row>
    <row r="343" spans="1:31" x14ac:dyDescent="0.2">
      <c r="A343" s="109"/>
      <c r="B343" s="109"/>
      <c r="C343" s="104"/>
      <c r="D343" s="102"/>
      <c r="E343" s="81"/>
      <c r="F343" s="80"/>
      <c r="G343" s="52"/>
      <c r="H343" s="80"/>
      <c r="I343" s="52"/>
      <c r="J343" s="80"/>
      <c r="K343" s="52"/>
      <c r="L343" s="82"/>
      <c r="M343" s="80"/>
      <c r="N343" s="154"/>
      <c r="O343" s="166"/>
      <c r="P343" s="166"/>
      <c r="Q343" s="150"/>
      <c r="R343" s="62"/>
      <c r="S343" s="190"/>
      <c r="T343" s="75"/>
      <c r="U343" s="73"/>
      <c r="V343" s="78"/>
      <c r="W343" s="78"/>
      <c r="X343" s="78"/>
      <c r="Y343" s="7"/>
      <c r="Z343" s="2"/>
      <c r="AA343" s="2"/>
      <c r="AB343" s="2"/>
      <c r="AC343" s="2"/>
      <c r="AD343" s="2"/>
      <c r="AE343" s="2"/>
    </row>
    <row r="344" spans="1:31" x14ac:dyDescent="0.2">
      <c r="A344" s="109"/>
      <c r="B344" s="109"/>
      <c r="C344" s="104"/>
      <c r="D344" s="102"/>
      <c r="E344" s="81"/>
      <c r="F344" s="80"/>
      <c r="G344" s="52"/>
      <c r="H344" s="80"/>
      <c r="I344" s="52"/>
      <c r="J344" s="80"/>
      <c r="K344" s="52"/>
      <c r="L344" s="82"/>
      <c r="M344" s="80"/>
      <c r="N344" s="154"/>
      <c r="O344" s="166"/>
      <c r="P344" s="166"/>
      <c r="Q344" s="150"/>
      <c r="R344" s="62"/>
      <c r="S344" s="190"/>
      <c r="T344" s="75"/>
      <c r="U344" s="73"/>
      <c r="V344" s="78"/>
      <c r="W344" s="78"/>
      <c r="X344" s="78"/>
      <c r="Y344" s="7"/>
      <c r="Z344" s="2"/>
      <c r="AA344" s="2"/>
      <c r="AB344" s="2"/>
      <c r="AC344" s="2"/>
      <c r="AD344" s="2"/>
      <c r="AE344" s="2"/>
    </row>
    <row r="345" spans="1:31" x14ac:dyDescent="0.2">
      <c r="A345" s="109"/>
      <c r="B345" s="109"/>
      <c r="C345" s="104"/>
      <c r="D345" s="102"/>
      <c r="E345" s="81"/>
      <c r="F345" s="80"/>
      <c r="G345" s="52"/>
      <c r="H345" s="80"/>
      <c r="I345" s="52"/>
      <c r="J345" s="80"/>
      <c r="K345" s="52"/>
      <c r="L345" s="82"/>
      <c r="M345" s="80"/>
      <c r="N345" s="154"/>
      <c r="O345" s="166"/>
      <c r="P345" s="166"/>
      <c r="Q345" s="150"/>
      <c r="R345" s="62"/>
      <c r="S345" s="190"/>
      <c r="T345" s="75"/>
      <c r="U345" s="73"/>
      <c r="V345" s="78"/>
      <c r="W345" s="78"/>
      <c r="X345" s="78"/>
      <c r="Y345" s="7"/>
      <c r="Z345" s="2"/>
      <c r="AA345" s="2"/>
      <c r="AB345" s="2"/>
      <c r="AC345" s="2"/>
      <c r="AD345" s="2"/>
      <c r="AE345" s="2"/>
    </row>
    <row r="346" spans="1:31" x14ac:dyDescent="0.2">
      <c r="A346" s="109"/>
      <c r="B346" s="109"/>
      <c r="C346" s="104"/>
      <c r="D346" s="102"/>
      <c r="E346" s="81"/>
      <c r="F346" s="80"/>
      <c r="G346" s="52"/>
      <c r="H346" s="80"/>
      <c r="I346" s="52"/>
      <c r="J346" s="80"/>
      <c r="K346" s="52"/>
      <c r="L346" s="82"/>
      <c r="M346" s="80"/>
      <c r="N346" s="154"/>
      <c r="O346" s="166"/>
      <c r="P346" s="166"/>
      <c r="Q346" s="150"/>
      <c r="R346" s="62"/>
      <c r="S346" s="190"/>
      <c r="T346" s="75"/>
      <c r="U346" s="73"/>
      <c r="V346" s="78"/>
      <c r="W346" s="78"/>
      <c r="X346" s="78"/>
      <c r="Y346" s="7"/>
      <c r="Z346" s="2"/>
      <c r="AA346" s="2"/>
      <c r="AB346" s="2"/>
      <c r="AC346" s="2"/>
      <c r="AD346" s="2"/>
      <c r="AE346" s="2"/>
    </row>
    <row r="347" spans="1:31" x14ac:dyDescent="0.2">
      <c r="A347" s="109"/>
      <c r="B347" s="109"/>
      <c r="C347" s="104"/>
      <c r="D347" s="102"/>
      <c r="E347" s="81"/>
      <c r="F347" s="80"/>
      <c r="G347" s="52"/>
      <c r="H347" s="80"/>
      <c r="I347" s="52"/>
      <c r="J347" s="80"/>
      <c r="K347" s="52"/>
      <c r="L347" s="82"/>
      <c r="M347" s="80"/>
      <c r="N347" s="154"/>
      <c r="O347" s="166"/>
      <c r="P347" s="166"/>
      <c r="Q347" s="150"/>
      <c r="R347" s="62"/>
      <c r="S347" s="190"/>
      <c r="T347" s="75"/>
      <c r="U347" s="73"/>
      <c r="V347" s="78"/>
      <c r="W347" s="78"/>
      <c r="X347" s="78"/>
      <c r="Y347" s="7"/>
      <c r="Z347" s="2"/>
      <c r="AA347" s="2"/>
      <c r="AB347" s="2"/>
      <c r="AC347" s="2"/>
      <c r="AD347" s="2"/>
      <c r="AE347" s="2"/>
    </row>
    <row r="348" spans="1:31" x14ac:dyDescent="0.2">
      <c r="A348" s="109"/>
      <c r="B348" s="109"/>
      <c r="C348" s="104"/>
      <c r="D348" s="102"/>
      <c r="E348" s="81"/>
      <c r="F348" s="80"/>
      <c r="G348" s="52"/>
      <c r="H348" s="80"/>
      <c r="I348" s="52"/>
      <c r="J348" s="80"/>
      <c r="K348" s="52"/>
      <c r="L348" s="82"/>
      <c r="M348" s="80"/>
      <c r="N348" s="154"/>
      <c r="O348" s="166"/>
      <c r="P348" s="166"/>
      <c r="Q348" s="150"/>
      <c r="R348" s="62"/>
      <c r="S348" s="190"/>
      <c r="T348" s="75"/>
      <c r="U348" s="73"/>
      <c r="V348" s="78"/>
      <c r="W348" s="78"/>
      <c r="X348" s="78"/>
      <c r="Y348" s="7"/>
      <c r="Z348" s="2"/>
      <c r="AA348" s="2"/>
      <c r="AB348" s="2"/>
      <c r="AC348" s="2"/>
      <c r="AD348" s="2"/>
      <c r="AE348" s="2"/>
    </row>
    <row r="349" spans="1:31" x14ac:dyDescent="0.2">
      <c r="A349" s="109"/>
      <c r="B349" s="109"/>
      <c r="C349" s="104"/>
      <c r="D349" s="102"/>
      <c r="E349" s="81"/>
      <c r="F349" s="80"/>
      <c r="G349" s="52"/>
      <c r="H349" s="80"/>
      <c r="I349" s="52"/>
      <c r="J349" s="80"/>
      <c r="K349" s="52"/>
      <c r="L349" s="82"/>
      <c r="M349" s="80"/>
      <c r="N349" s="154"/>
      <c r="O349" s="166"/>
      <c r="P349" s="166"/>
      <c r="Q349" s="150"/>
      <c r="R349" s="62"/>
      <c r="S349" s="190"/>
      <c r="T349" s="75"/>
      <c r="U349" s="73"/>
      <c r="V349" s="78"/>
      <c r="W349" s="78"/>
      <c r="X349" s="78"/>
      <c r="Y349" s="7"/>
      <c r="Z349" s="2"/>
      <c r="AA349" s="2"/>
      <c r="AB349" s="2"/>
      <c r="AC349" s="2"/>
      <c r="AD349" s="2"/>
      <c r="AE349" s="2"/>
    </row>
    <row r="350" spans="1:31" x14ac:dyDescent="0.2">
      <c r="A350" s="109"/>
      <c r="B350" s="109"/>
      <c r="C350" s="104"/>
      <c r="D350" s="102"/>
      <c r="E350" s="81"/>
      <c r="F350" s="80"/>
      <c r="G350" s="52"/>
      <c r="H350" s="80"/>
      <c r="I350" s="52"/>
      <c r="J350" s="80"/>
      <c r="K350" s="52"/>
      <c r="L350" s="82"/>
      <c r="M350" s="80"/>
      <c r="N350" s="154"/>
      <c r="O350" s="166"/>
      <c r="P350" s="166"/>
      <c r="Q350" s="150"/>
      <c r="R350" s="62"/>
      <c r="S350" s="190"/>
      <c r="T350" s="75"/>
      <c r="U350" s="73"/>
      <c r="V350" s="78"/>
      <c r="W350" s="78"/>
      <c r="X350" s="78"/>
      <c r="Y350" s="7"/>
      <c r="Z350" s="2"/>
      <c r="AA350" s="2"/>
      <c r="AB350" s="2"/>
      <c r="AC350" s="2"/>
      <c r="AD350" s="2"/>
      <c r="AE350" s="2"/>
    </row>
    <row r="351" spans="1:31" x14ac:dyDescent="0.2">
      <c r="A351" s="109"/>
      <c r="B351" s="109"/>
      <c r="C351" s="104"/>
      <c r="D351" s="102"/>
      <c r="E351" s="81"/>
      <c r="F351" s="80"/>
      <c r="G351" s="52"/>
      <c r="H351" s="80"/>
      <c r="I351" s="52"/>
      <c r="J351" s="80"/>
      <c r="K351" s="52"/>
      <c r="L351" s="82"/>
      <c r="M351" s="80"/>
      <c r="N351" s="154"/>
      <c r="O351" s="166"/>
      <c r="P351" s="166"/>
      <c r="Q351" s="150"/>
      <c r="R351" s="62"/>
      <c r="S351" s="190"/>
      <c r="T351" s="75"/>
      <c r="U351" s="73"/>
      <c r="V351" s="78"/>
      <c r="W351" s="78"/>
      <c r="X351" s="78"/>
      <c r="Y351" s="7"/>
      <c r="Z351" s="2"/>
      <c r="AA351" s="2"/>
      <c r="AB351" s="2"/>
      <c r="AC351" s="2"/>
      <c r="AD351" s="2"/>
      <c r="AE351" s="2"/>
    </row>
    <row r="352" spans="1:31" x14ac:dyDescent="0.2">
      <c r="A352" s="109"/>
      <c r="B352" s="109"/>
      <c r="C352" s="104"/>
      <c r="D352" s="102"/>
      <c r="E352" s="81"/>
      <c r="F352" s="80"/>
      <c r="G352" s="52"/>
      <c r="H352" s="80"/>
      <c r="I352" s="52"/>
      <c r="J352" s="80"/>
      <c r="K352" s="52"/>
      <c r="L352" s="82"/>
      <c r="M352" s="80"/>
      <c r="N352" s="154"/>
      <c r="O352" s="166"/>
      <c r="P352" s="166"/>
      <c r="Q352" s="150"/>
      <c r="R352" s="62"/>
      <c r="S352" s="190"/>
      <c r="T352" s="75"/>
      <c r="U352" s="73"/>
      <c r="V352" s="78"/>
      <c r="W352" s="78"/>
      <c r="X352" s="78"/>
      <c r="Y352" s="7"/>
      <c r="Z352" s="2"/>
      <c r="AA352" s="2"/>
      <c r="AB352" s="2"/>
      <c r="AC352" s="2"/>
      <c r="AD352" s="2"/>
      <c r="AE352" s="2"/>
    </row>
    <row r="353" spans="1:31" x14ac:dyDescent="0.2">
      <c r="A353" s="109"/>
      <c r="B353" s="109"/>
      <c r="C353" s="104"/>
      <c r="D353" s="102"/>
      <c r="E353" s="81"/>
      <c r="F353" s="80"/>
      <c r="G353" s="52"/>
      <c r="H353" s="80"/>
      <c r="I353" s="52"/>
      <c r="J353" s="80"/>
      <c r="K353" s="52"/>
      <c r="L353" s="82"/>
      <c r="M353" s="80"/>
      <c r="N353" s="154"/>
      <c r="O353" s="166"/>
      <c r="P353" s="166"/>
      <c r="Q353" s="150"/>
      <c r="R353" s="62"/>
      <c r="S353" s="190"/>
      <c r="T353" s="75"/>
      <c r="U353" s="73"/>
      <c r="V353" s="78"/>
      <c r="W353" s="78"/>
      <c r="X353" s="78"/>
      <c r="Y353" s="7"/>
      <c r="Z353" s="2"/>
      <c r="AA353" s="2"/>
      <c r="AB353" s="2"/>
      <c r="AC353" s="2"/>
      <c r="AD353" s="2"/>
      <c r="AE353" s="2"/>
    </row>
    <row r="354" spans="1:31" x14ac:dyDescent="0.2">
      <c r="A354" s="109"/>
      <c r="B354" s="109"/>
      <c r="C354" s="104"/>
      <c r="D354" s="102"/>
      <c r="E354" s="81"/>
      <c r="F354" s="80"/>
      <c r="G354" s="52"/>
      <c r="H354" s="80"/>
      <c r="I354" s="52"/>
      <c r="J354" s="80"/>
      <c r="K354" s="52"/>
      <c r="L354" s="82"/>
      <c r="M354" s="80"/>
      <c r="N354" s="154"/>
      <c r="O354" s="166"/>
      <c r="P354" s="166"/>
      <c r="Q354" s="150"/>
      <c r="R354" s="62"/>
      <c r="S354" s="190"/>
      <c r="T354" s="75"/>
      <c r="U354" s="73"/>
      <c r="V354" s="78"/>
      <c r="W354" s="78"/>
      <c r="X354" s="78"/>
      <c r="Y354" s="7"/>
      <c r="Z354" s="2"/>
      <c r="AA354" s="2"/>
      <c r="AB354" s="2"/>
      <c r="AC354" s="2"/>
      <c r="AD354" s="2"/>
      <c r="AE354" s="2"/>
    </row>
    <row r="355" spans="1:31" x14ac:dyDescent="0.2">
      <c r="A355" s="109"/>
      <c r="B355" s="109"/>
      <c r="C355" s="104"/>
      <c r="D355" s="102"/>
      <c r="E355" s="81"/>
      <c r="F355" s="80"/>
      <c r="G355" s="52"/>
      <c r="H355" s="80"/>
      <c r="I355" s="52"/>
      <c r="J355" s="80"/>
      <c r="K355" s="52"/>
      <c r="L355" s="82"/>
      <c r="M355" s="80"/>
      <c r="N355" s="154"/>
      <c r="O355" s="166"/>
      <c r="P355" s="166"/>
      <c r="Q355" s="150"/>
      <c r="R355" s="62"/>
      <c r="S355" s="190"/>
      <c r="T355" s="75"/>
      <c r="U355" s="73"/>
      <c r="V355" s="78"/>
      <c r="W355" s="78"/>
      <c r="X355" s="78"/>
      <c r="Y355" s="7"/>
      <c r="Z355" s="2"/>
      <c r="AA355" s="2"/>
      <c r="AB355" s="2"/>
      <c r="AC355" s="2"/>
      <c r="AD355" s="2"/>
      <c r="AE355" s="2"/>
    </row>
    <row r="356" spans="1:31" x14ac:dyDescent="0.2">
      <c r="A356" s="109"/>
      <c r="B356" s="109"/>
      <c r="C356" s="104"/>
      <c r="D356" s="102"/>
      <c r="E356" s="81"/>
      <c r="F356" s="80"/>
      <c r="G356" s="52"/>
      <c r="H356" s="80"/>
      <c r="I356" s="52"/>
      <c r="J356" s="80"/>
      <c r="K356" s="52"/>
      <c r="L356" s="82"/>
      <c r="M356" s="80"/>
      <c r="N356" s="154"/>
      <c r="O356" s="166"/>
      <c r="P356" s="166"/>
      <c r="Q356" s="150"/>
      <c r="R356" s="62"/>
      <c r="S356" s="190"/>
      <c r="T356" s="75"/>
      <c r="U356" s="73"/>
      <c r="V356" s="78"/>
      <c r="W356" s="78"/>
      <c r="X356" s="78"/>
      <c r="Y356" s="7"/>
      <c r="Z356" s="2"/>
      <c r="AA356" s="2"/>
      <c r="AB356" s="2"/>
      <c r="AC356" s="2"/>
      <c r="AD356" s="2"/>
      <c r="AE356" s="2"/>
    </row>
    <row r="357" spans="1:31" x14ac:dyDescent="0.2">
      <c r="A357" s="109"/>
      <c r="B357" s="109"/>
      <c r="C357" s="104"/>
      <c r="D357" s="102"/>
      <c r="E357" s="81"/>
      <c r="F357" s="80"/>
      <c r="G357" s="52"/>
      <c r="H357" s="80"/>
      <c r="I357" s="52"/>
      <c r="J357" s="80"/>
      <c r="K357" s="52"/>
      <c r="L357" s="82"/>
      <c r="M357" s="80"/>
      <c r="N357" s="154"/>
      <c r="O357" s="166"/>
      <c r="P357" s="166"/>
      <c r="Q357" s="150"/>
      <c r="R357" s="62"/>
      <c r="S357" s="190"/>
      <c r="T357" s="75"/>
      <c r="U357" s="73"/>
      <c r="V357" s="78"/>
      <c r="W357" s="78"/>
      <c r="X357" s="78"/>
      <c r="Y357" s="7"/>
      <c r="Z357" s="2"/>
      <c r="AA357" s="2"/>
      <c r="AB357" s="2"/>
      <c r="AC357" s="2"/>
      <c r="AD357" s="2"/>
      <c r="AE357" s="2"/>
    </row>
    <row r="358" spans="1:31" x14ac:dyDescent="0.2">
      <c r="A358" s="109"/>
      <c r="B358" s="109"/>
      <c r="C358" s="104"/>
      <c r="D358" s="102"/>
      <c r="E358" s="81"/>
      <c r="F358" s="80"/>
      <c r="G358" s="52"/>
      <c r="H358" s="80"/>
      <c r="I358" s="52"/>
      <c r="J358" s="80"/>
      <c r="K358" s="52"/>
      <c r="L358" s="82"/>
      <c r="M358" s="80"/>
      <c r="N358" s="154"/>
      <c r="O358" s="166"/>
      <c r="P358" s="166"/>
      <c r="Q358" s="150"/>
      <c r="R358" s="62"/>
      <c r="S358" s="190"/>
      <c r="T358" s="75"/>
      <c r="U358" s="73"/>
      <c r="V358" s="78"/>
      <c r="W358" s="78"/>
      <c r="X358" s="78"/>
      <c r="Y358" s="7"/>
      <c r="Z358" s="2"/>
      <c r="AA358" s="2"/>
      <c r="AB358" s="2"/>
      <c r="AC358" s="2"/>
      <c r="AD358" s="2"/>
      <c r="AE358" s="2"/>
    </row>
    <row r="359" spans="1:31" x14ac:dyDescent="0.2">
      <c r="A359" s="109"/>
      <c r="B359" s="109"/>
      <c r="C359" s="104"/>
      <c r="D359" s="102"/>
      <c r="E359" s="81"/>
      <c r="F359" s="80"/>
      <c r="G359" s="52"/>
      <c r="H359" s="80"/>
      <c r="I359" s="52"/>
      <c r="J359" s="80"/>
      <c r="K359" s="52"/>
      <c r="L359" s="82"/>
      <c r="M359" s="80"/>
      <c r="N359" s="154"/>
      <c r="O359" s="166"/>
      <c r="P359" s="166"/>
      <c r="Q359" s="150"/>
      <c r="R359" s="62"/>
      <c r="S359" s="190"/>
      <c r="T359" s="75"/>
      <c r="U359" s="73"/>
      <c r="V359" s="78"/>
      <c r="W359" s="78"/>
      <c r="X359" s="78"/>
      <c r="Y359" s="7"/>
      <c r="Z359" s="2"/>
      <c r="AA359" s="2"/>
      <c r="AB359" s="2"/>
      <c r="AC359" s="2"/>
      <c r="AD359" s="2"/>
      <c r="AE359" s="2"/>
    </row>
    <row r="360" spans="1:31" x14ac:dyDescent="0.2">
      <c r="A360" s="109"/>
      <c r="B360" s="109"/>
      <c r="C360" s="104"/>
      <c r="D360" s="102"/>
      <c r="E360" s="81"/>
      <c r="F360" s="80"/>
      <c r="G360" s="52"/>
      <c r="H360" s="80"/>
      <c r="I360" s="52"/>
      <c r="J360" s="80"/>
      <c r="K360" s="52"/>
      <c r="L360" s="82"/>
      <c r="M360" s="80"/>
      <c r="N360" s="154"/>
      <c r="O360" s="166"/>
      <c r="P360" s="166"/>
      <c r="Q360" s="150"/>
      <c r="R360" s="62"/>
      <c r="S360" s="190"/>
      <c r="T360" s="75"/>
      <c r="U360" s="73"/>
      <c r="V360" s="78"/>
      <c r="W360" s="78"/>
      <c r="X360" s="78"/>
      <c r="Y360" s="7"/>
      <c r="Z360" s="2"/>
      <c r="AA360" s="2"/>
      <c r="AB360" s="2"/>
      <c r="AC360" s="2"/>
      <c r="AD360" s="2"/>
      <c r="AE360" s="2"/>
    </row>
    <row r="361" spans="1:31" x14ac:dyDescent="0.2">
      <c r="A361" s="109"/>
      <c r="B361" s="109"/>
      <c r="C361" s="104"/>
      <c r="D361" s="102"/>
      <c r="E361" s="81"/>
      <c r="F361" s="80"/>
      <c r="G361" s="52"/>
      <c r="H361" s="80"/>
      <c r="I361" s="52"/>
      <c r="J361" s="80"/>
      <c r="K361" s="52"/>
      <c r="L361" s="82"/>
      <c r="M361" s="80"/>
      <c r="N361" s="154"/>
      <c r="O361" s="166"/>
      <c r="P361" s="166"/>
      <c r="Q361" s="150"/>
      <c r="R361" s="62"/>
      <c r="S361" s="190"/>
      <c r="T361" s="75"/>
      <c r="U361" s="73"/>
      <c r="V361" s="78"/>
      <c r="W361" s="78"/>
      <c r="X361" s="78"/>
      <c r="Y361" s="7"/>
      <c r="Z361" s="2"/>
      <c r="AA361" s="2"/>
      <c r="AB361" s="2"/>
      <c r="AC361" s="2"/>
      <c r="AD361" s="2"/>
      <c r="AE361" s="2"/>
    </row>
    <row r="362" spans="1:31" x14ac:dyDescent="0.2">
      <c r="A362" s="109"/>
      <c r="B362" s="109"/>
      <c r="C362" s="104"/>
      <c r="D362" s="102"/>
      <c r="E362" s="81"/>
      <c r="F362" s="80"/>
      <c r="G362" s="52"/>
      <c r="H362" s="80"/>
      <c r="I362" s="52"/>
      <c r="J362" s="80"/>
      <c r="K362" s="52"/>
      <c r="L362" s="82"/>
      <c r="M362" s="80"/>
      <c r="N362" s="154"/>
      <c r="O362" s="166"/>
      <c r="P362" s="166"/>
      <c r="Q362" s="150"/>
      <c r="R362" s="62"/>
      <c r="S362" s="190"/>
      <c r="T362" s="75"/>
      <c r="U362" s="73"/>
      <c r="V362" s="78"/>
      <c r="W362" s="78"/>
      <c r="X362" s="78"/>
      <c r="Y362" s="7"/>
      <c r="Z362" s="2"/>
      <c r="AA362" s="2"/>
      <c r="AB362" s="2"/>
      <c r="AC362" s="2"/>
      <c r="AD362" s="2"/>
      <c r="AE362" s="2"/>
    </row>
    <row r="363" spans="1:31" x14ac:dyDescent="0.2">
      <c r="A363" s="109"/>
      <c r="B363" s="109"/>
      <c r="C363" s="104"/>
      <c r="D363" s="102"/>
      <c r="E363" s="81"/>
      <c r="F363" s="80"/>
      <c r="G363" s="52"/>
      <c r="H363" s="80"/>
      <c r="I363" s="52"/>
      <c r="J363" s="80"/>
      <c r="K363" s="52"/>
      <c r="L363" s="82"/>
      <c r="M363" s="80"/>
      <c r="N363" s="154"/>
      <c r="O363" s="166"/>
      <c r="P363" s="166"/>
      <c r="Q363" s="150"/>
      <c r="R363" s="62"/>
      <c r="S363" s="190"/>
      <c r="T363" s="75"/>
      <c r="U363" s="73"/>
      <c r="V363" s="78"/>
      <c r="W363" s="78"/>
      <c r="X363" s="78"/>
      <c r="Y363" s="7"/>
      <c r="Z363" s="2"/>
      <c r="AA363" s="2"/>
      <c r="AB363" s="2"/>
      <c r="AC363" s="2"/>
      <c r="AD363" s="2"/>
      <c r="AE363" s="2"/>
    </row>
    <row r="364" spans="1:31" x14ac:dyDescent="0.2">
      <c r="A364" s="109"/>
      <c r="B364" s="109"/>
      <c r="C364" s="104"/>
      <c r="D364" s="102"/>
      <c r="E364" s="81"/>
      <c r="F364" s="80"/>
      <c r="G364" s="52"/>
      <c r="H364" s="80"/>
      <c r="I364" s="52"/>
      <c r="J364" s="80"/>
      <c r="K364" s="52"/>
      <c r="L364" s="82"/>
      <c r="M364" s="80"/>
      <c r="N364" s="154"/>
      <c r="O364" s="166"/>
      <c r="P364" s="166"/>
      <c r="Q364" s="150"/>
      <c r="R364" s="62"/>
      <c r="S364" s="190"/>
      <c r="T364" s="75"/>
      <c r="U364" s="73"/>
      <c r="V364" s="78"/>
      <c r="W364" s="78"/>
      <c r="X364" s="78"/>
      <c r="Y364" s="7"/>
      <c r="Z364" s="2"/>
      <c r="AA364" s="2"/>
      <c r="AB364" s="2"/>
      <c r="AC364" s="2"/>
      <c r="AD364" s="2"/>
      <c r="AE364" s="2"/>
    </row>
    <row r="365" spans="1:31" x14ac:dyDescent="0.2">
      <c r="A365" s="109"/>
      <c r="B365" s="109"/>
      <c r="C365" s="104"/>
      <c r="D365" s="102"/>
      <c r="E365" s="81"/>
      <c r="F365" s="80"/>
      <c r="G365" s="52"/>
      <c r="H365" s="80"/>
      <c r="I365" s="52"/>
      <c r="J365" s="80"/>
      <c r="K365" s="52"/>
      <c r="L365" s="82"/>
      <c r="M365" s="80"/>
      <c r="N365" s="154"/>
      <c r="O365" s="166"/>
      <c r="P365" s="166"/>
      <c r="Q365" s="150"/>
      <c r="R365" s="62"/>
      <c r="S365" s="190"/>
      <c r="T365" s="75"/>
      <c r="U365" s="73"/>
      <c r="V365" s="78"/>
      <c r="W365" s="78"/>
      <c r="X365" s="78"/>
      <c r="Y365" s="7"/>
      <c r="Z365" s="2"/>
      <c r="AA365" s="2"/>
      <c r="AB365" s="2"/>
      <c r="AC365" s="2"/>
      <c r="AD365" s="2"/>
      <c r="AE365" s="2"/>
    </row>
    <row r="366" spans="1:31" x14ac:dyDescent="0.2">
      <c r="A366" s="109"/>
      <c r="B366" s="109"/>
      <c r="C366" s="104"/>
      <c r="D366" s="102"/>
      <c r="E366" s="81"/>
      <c r="F366" s="80"/>
      <c r="G366" s="52"/>
      <c r="H366" s="80"/>
      <c r="I366" s="52"/>
      <c r="J366" s="80"/>
      <c r="K366" s="52"/>
      <c r="L366" s="82"/>
      <c r="M366" s="80"/>
      <c r="N366" s="154"/>
      <c r="O366" s="166"/>
      <c r="P366" s="166"/>
      <c r="Q366" s="150"/>
      <c r="R366" s="62"/>
      <c r="S366" s="190"/>
      <c r="T366" s="75"/>
      <c r="U366" s="73"/>
      <c r="V366" s="78"/>
      <c r="W366" s="78"/>
      <c r="X366" s="78"/>
      <c r="Y366" s="7"/>
      <c r="Z366" s="2"/>
      <c r="AA366" s="2"/>
      <c r="AB366" s="2"/>
      <c r="AC366" s="2"/>
      <c r="AD366" s="2"/>
      <c r="AE366" s="2"/>
    </row>
    <row r="367" spans="1:31" x14ac:dyDescent="0.2">
      <c r="A367" s="109"/>
      <c r="B367" s="109"/>
      <c r="C367" s="104"/>
      <c r="D367" s="102"/>
      <c r="E367" s="81"/>
      <c r="F367" s="80"/>
      <c r="G367" s="52"/>
      <c r="H367" s="80"/>
      <c r="I367" s="52"/>
      <c r="J367" s="80"/>
      <c r="K367" s="52"/>
      <c r="L367" s="82"/>
      <c r="M367" s="80"/>
      <c r="N367" s="154"/>
      <c r="O367" s="166"/>
      <c r="P367" s="166"/>
      <c r="Q367" s="150"/>
      <c r="R367" s="62"/>
      <c r="S367" s="190"/>
      <c r="T367" s="75"/>
      <c r="U367" s="73"/>
      <c r="V367" s="78"/>
      <c r="W367" s="78"/>
      <c r="X367" s="78"/>
      <c r="Y367" s="7"/>
      <c r="Z367" s="2"/>
      <c r="AA367" s="2"/>
      <c r="AB367" s="2"/>
      <c r="AC367" s="2"/>
      <c r="AD367" s="2"/>
      <c r="AE367" s="2"/>
    </row>
    <row r="368" spans="1:31" x14ac:dyDescent="0.2">
      <c r="A368" s="109"/>
      <c r="B368" s="109"/>
      <c r="C368" s="104"/>
      <c r="D368" s="102"/>
      <c r="E368" s="81"/>
      <c r="F368" s="80"/>
      <c r="G368" s="52"/>
      <c r="H368" s="80"/>
      <c r="I368" s="52"/>
      <c r="J368" s="80"/>
      <c r="K368" s="52"/>
      <c r="L368" s="82"/>
      <c r="M368" s="80"/>
      <c r="N368" s="154"/>
      <c r="O368" s="166"/>
      <c r="P368" s="166"/>
      <c r="Q368" s="150"/>
      <c r="R368" s="62"/>
      <c r="S368" s="190"/>
      <c r="T368" s="75"/>
      <c r="U368" s="73"/>
      <c r="V368" s="78"/>
      <c r="W368" s="78"/>
      <c r="X368" s="78"/>
      <c r="Y368" s="7"/>
      <c r="Z368" s="2"/>
      <c r="AA368" s="2"/>
      <c r="AB368" s="2"/>
      <c r="AC368" s="2"/>
      <c r="AD368" s="2"/>
      <c r="AE368" s="2"/>
    </row>
    <row r="369" spans="1:31" x14ac:dyDescent="0.2">
      <c r="A369" s="109"/>
      <c r="B369" s="109"/>
      <c r="C369" s="104"/>
      <c r="D369" s="102"/>
      <c r="E369" s="81"/>
      <c r="F369" s="80"/>
      <c r="G369" s="52"/>
      <c r="H369" s="80"/>
      <c r="I369" s="52"/>
      <c r="J369" s="80"/>
      <c r="K369" s="52"/>
      <c r="L369" s="82"/>
      <c r="M369" s="80"/>
      <c r="N369" s="154"/>
      <c r="O369" s="166"/>
      <c r="P369" s="166"/>
      <c r="Q369" s="150"/>
      <c r="R369" s="62"/>
      <c r="S369" s="190"/>
      <c r="T369" s="75"/>
      <c r="U369" s="73"/>
      <c r="V369" s="78"/>
      <c r="W369" s="78"/>
      <c r="X369" s="78"/>
      <c r="Y369" s="7"/>
      <c r="Z369" s="2"/>
      <c r="AA369" s="2"/>
      <c r="AB369" s="2"/>
      <c r="AC369" s="2"/>
      <c r="AD369" s="2"/>
      <c r="AE369" s="2"/>
    </row>
    <row r="370" spans="1:31" x14ac:dyDescent="0.2">
      <c r="A370" s="109"/>
      <c r="B370" s="109"/>
      <c r="C370" s="104"/>
      <c r="D370" s="102"/>
      <c r="E370" s="81"/>
      <c r="F370" s="80"/>
      <c r="G370" s="52"/>
      <c r="H370" s="80"/>
      <c r="I370" s="52"/>
      <c r="J370" s="80"/>
      <c r="K370" s="52"/>
      <c r="L370" s="82"/>
      <c r="M370" s="80"/>
      <c r="N370" s="154"/>
      <c r="O370" s="166"/>
      <c r="P370" s="166"/>
      <c r="Q370" s="150"/>
      <c r="R370" s="62"/>
      <c r="S370" s="190"/>
      <c r="T370" s="75"/>
      <c r="U370" s="73"/>
      <c r="V370" s="78"/>
      <c r="W370" s="78"/>
      <c r="X370" s="78"/>
      <c r="Y370" s="7"/>
      <c r="Z370" s="2"/>
      <c r="AA370" s="2"/>
      <c r="AB370" s="2"/>
      <c r="AC370" s="2"/>
      <c r="AD370" s="2"/>
      <c r="AE370" s="2"/>
    </row>
    <row r="371" spans="1:31" x14ac:dyDescent="0.2">
      <c r="A371" s="109"/>
      <c r="B371" s="109"/>
      <c r="C371" s="104"/>
      <c r="D371" s="102"/>
      <c r="E371" s="81"/>
      <c r="F371" s="80"/>
      <c r="G371" s="52"/>
      <c r="H371" s="80"/>
      <c r="I371" s="52"/>
      <c r="J371" s="80"/>
      <c r="K371" s="52"/>
      <c r="L371" s="82"/>
      <c r="M371" s="80"/>
      <c r="N371" s="154"/>
      <c r="O371" s="166"/>
      <c r="P371" s="166"/>
      <c r="Q371" s="150"/>
      <c r="R371" s="62"/>
      <c r="S371" s="190"/>
      <c r="T371" s="75"/>
      <c r="U371" s="73"/>
      <c r="V371" s="78"/>
      <c r="W371" s="78"/>
      <c r="X371" s="78"/>
      <c r="Y371" s="7"/>
      <c r="Z371" s="2"/>
      <c r="AA371" s="2"/>
      <c r="AB371" s="2"/>
      <c r="AC371" s="2"/>
      <c r="AD371" s="2"/>
      <c r="AE371" s="2"/>
    </row>
    <row r="372" spans="1:31" x14ac:dyDescent="0.2">
      <c r="A372" s="109"/>
      <c r="B372" s="109"/>
      <c r="C372" s="104"/>
      <c r="D372" s="102"/>
      <c r="E372" s="81"/>
      <c r="F372" s="80"/>
      <c r="G372" s="52"/>
      <c r="H372" s="80"/>
      <c r="I372" s="52"/>
      <c r="J372" s="80"/>
      <c r="K372" s="52"/>
      <c r="L372" s="82"/>
      <c r="M372" s="80"/>
      <c r="N372" s="154"/>
      <c r="O372" s="166"/>
      <c r="P372" s="166"/>
      <c r="Q372" s="150"/>
      <c r="R372" s="62"/>
      <c r="S372" s="190"/>
      <c r="T372" s="75"/>
      <c r="U372" s="73"/>
      <c r="V372" s="78"/>
      <c r="W372" s="78"/>
      <c r="X372" s="78"/>
      <c r="Y372" s="7"/>
      <c r="Z372" s="2"/>
      <c r="AA372" s="2"/>
      <c r="AB372" s="2"/>
      <c r="AC372" s="2"/>
      <c r="AD372" s="2"/>
      <c r="AE372" s="2"/>
    </row>
    <row r="373" spans="1:31" x14ac:dyDescent="0.2">
      <c r="A373" s="109"/>
      <c r="B373" s="109"/>
      <c r="C373" s="104"/>
      <c r="D373" s="102"/>
      <c r="E373" s="81"/>
      <c r="F373" s="80"/>
      <c r="G373" s="52"/>
      <c r="H373" s="80"/>
      <c r="I373" s="52"/>
      <c r="J373" s="80"/>
      <c r="K373" s="52"/>
      <c r="L373" s="82"/>
      <c r="M373" s="80"/>
      <c r="N373" s="154"/>
      <c r="O373" s="166"/>
      <c r="P373" s="166"/>
      <c r="Q373" s="150"/>
      <c r="R373" s="62"/>
      <c r="S373" s="190"/>
      <c r="T373" s="75"/>
      <c r="U373" s="73"/>
      <c r="V373" s="78"/>
      <c r="W373" s="78"/>
      <c r="X373" s="78"/>
      <c r="Y373" s="7"/>
      <c r="Z373" s="2"/>
      <c r="AA373" s="2"/>
      <c r="AB373" s="2"/>
      <c r="AC373" s="2"/>
      <c r="AD373" s="2"/>
      <c r="AE373" s="2"/>
    </row>
    <row r="374" spans="1:31" x14ac:dyDescent="0.2">
      <c r="A374" s="109"/>
      <c r="B374" s="109"/>
      <c r="C374" s="104"/>
      <c r="D374" s="102"/>
      <c r="E374" s="81"/>
      <c r="F374" s="80"/>
      <c r="G374" s="52"/>
      <c r="H374" s="80"/>
      <c r="I374" s="52"/>
      <c r="J374" s="80"/>
      <c r="K374" s="52"/>
      <c r="L374" s="82"/>
      <c r="M374" s="80"/>
      <c r="N374" s="154"/>
      <c r="O374" s="166"/>
      <c r="P374" s="166"/>
      <c r="Q374" s="150"/>
      <c r="R374" s="62"/>
      <c r="S374" s="190"/>
      <c r="T374" s="75"/>
      <c r="U374" s="73"/>
      <c r="V374" s="78"/>
      <c r="W374" s="78"/>
      <c r="X374" s="78"/>
      <c r="Y374" s="7"/>
      <c r="Z374" s="2"/>
      <c r="AA374" s="2"/>
      <c r="AB374" s="2"/>
      <c r="AC374" s="2"/>
      <c r="AD374" s="2"/>
      <c r="AE374" s="2"/>
    </row>
    <row r="375" spans="1:31" x14ac:dyDescent="0.2">
      <c r="A375" s="109"/>
      <c r="B375" s="109"/>
      <c r="C375" s="104"/>
      <c r="D375" s="102"/>
      <c r="E375" s="81"/>
      <c r="F375" s="80"/>
      <c r="G375" s="52"/>
      <c r="H375" s="80"/>
      <c r="I375" s="52"/>
      <c r="J375" s="80"/>
      <c r="K375" s="52"/>
      <c r="L375" s="82"/>
      <c r="M375" s="80"/>
      <c r="N375" s="154"/>
      <c r="O375" s="166"/>
      <c r="P375" s="166"/>
      <c r="Q375" s="150"/>
      <c r="R375" s="62"/>
      <c r="S375" s="190"/>
      <c r="T375" s="75"/>
      <c r="U375" s="73"/>
      <c r="V375" s="78"/>
      <c r="W375" s="78"/>
      <c r="X375" s="78"/>
      <c r="Y375" s="7"/>
      <c r="Z375" s="2"/>
      <c r="AA375" s="2"/>
      <c r="AB375" s="2"/>
      <c r="AC375" s="2"/>
      <c r="AD375" s="2"/>
      <c r="AE375" s="2"/>
    </row>
    <row r="376" spans="1:31" x14ac:dyDescent="0.2">
      <c r="A376" s="109"/>
      <c r="B376" s="109"/>
      <c r="C376" s="104"/>
      <c r="D376" s="102"/>
      <c r="E376" s="81"/>
      <c r="F376" s="80"/>
      <c r="G376" s="52"/>
      <c r="H376" s="80"/>
      <c r="I376" s="52"/>
      <c r="J376" s="80"/>
      <c r="K376" s="52"/>
      <c r="L376" s="82"/>
      <c r="M376" s="80"/>
      <c r="N376" s="154"/>
      <c r="O376" s="166"/>
      <c r="P376" s="166"/>
      <c r="Q376" s="150"/>
      <c r="R376" s="62"/>
      <c r="S376" s="190"/>
      <c r="T376" s="75"/>
      <c r="U376" s="73"/>
      <c r="V376" s="78"/>
      <c r="W376" s="78"/>
      <c r="X376" s="78"/>
      <c r="Y376" s="7"/>
      <c r="Z376" s="2"/>
      <c r="AA376" s="2"/>
      <c r="AB376" s="2"/>
      <c r="AC376" s="2"/>
      <c r="AD376" s="2"/>
      <c r="AE376" s="2"/>
    </row>
    <row r="377" spans="1:31" x14ac:dyDescent="0.2">
      <c r="A377" s="109"/>
      <c r="B377" s="109"/>
      <c r="C377" s="104"/>
      <c r="D377" s="102"/>
      <c r="E377" s="81"/>
      <c r="F377" s="80"/>
      <c r="G377" s="52"/>
      <c r="H377" s="80"/>
      <c r="I377" s="52"/>
      <c r="J377" s="80"/>
      <c r="K377" s="52"/>
      <c r="L377" s="82"/>
      <c r="M377" s="80"/>
      <c r="N377" s="154"/>
      <c r="O377" s="166"/>
      <c r="P377" s="166"/>
      <c r="Q377" s="150"/>
      <c r="R377" s="62"/>
      <c r="S377" s="190"/>
      <c r="T377" s="75"/>
      <c r="U377" s="73"/>
      <c r="V377" s="78"/>
      <c r="W377" s="78"/>
      <c r="X377" s="78"/>
      <c r="Y377" s="7"/>
      <c r="Z377" s="2"/>
      <c r="AA377" s="2"/>
      <c r="AB377" s="2"/>
      <c r="AC377" s="2"/>
      <c r="AD377" s="2"/>
      <c r="AE377" s="2"/>
    </row>
    <row r="378" spans="1:31" x14ac:dyDescent="0.2">
      <c r="A378" s="109"/>
      <c r="B378" s="109"/>
      <c r="C378" s="104"/>
      <c r="D378" s="102"/>
      <c r="E378" s="81"/>
      <c r="F378" s="80"/>
      <c r="G378" s="52"/>
      <c r="H378" s="80"/>
      <c r="I378" s="52"/>
      <c r="J378" s="80"/>
      <c r="K378" s="52"/>
      <c r="L378" s="82"/>
      <c r="M378" s="80"/>
      <c r="N378" s="154"/>
      <c r="O378" s="166"/>
      <c r="P378" s="166"/>
      <c r="Q378" s="150"/>
      <c r="R378" s="62"/>
      <c r="S378" s="190"/>
      <c r="T378" s="75"/>
      <c r="U378" s="73"/>
      <c r="V378" s="78"/>
      <c r="W378" s="78"/>
      <c r="X378" s="78"/>
      <c r="Y378" s="7"/>
      <c r="Z378" s="2"/>
      <c r="AA378" s="2"/>
      <c r="AB378" s="2"/>
      <c r="AC378" s="2"/>
      <c r="AD378" s="2"/>
      <c r="AE378" s="2"/>
    </row>
    <row r="379" spans="1:31" x14ac:dyDescent="0.2">
      <c r="A379" s="109"/>
      <c r="B379" s="109"/>
      <c r="C379" s="104"/>
      <c r="D379" s="102"/>
      <c r="E379" s="81"/>
      <c r="F379" s="80"/>
      <c r="G379" s="52"/>
      <c r="H379" s="80"/>
      <c r="I379" s="52"/>
      <c r="J379" s="80"/>
      <c r="K379" s="52"/>
      <c r="L379" s="82"/>
      <c r="M379" s="80"/>
      <c r="N379" s="154"/>
      <c r="O379" s="166"/>
      <c r="P379" s="166"/>
      <c r="Q379" s="150"/>
      <c r="R379" s="62"/>
      <c r="S379" s="190"/>
      <c r="T379" s="75"/>
      <c r="U379" s="73"/>
      <c r="V379" s="78"/>
      <c r="W379" s="78"/>
      <c r="X379" s="78"/>
      <c r="Y379" s="7"/>
      <c r="Z379" s="2"/>
      <c r="AA379" s="2"/>
      <c r="AB379" s="2"/>
      <c r="AC379" s="2"/>
      <c r="AD379" s="2"/>
      <c r="AE379" s="2"/>
    </row>
    <row r="380" spans="1:31" x14ac:dyDescent="0.2">
      <c r="A380" s="109"/>
      <c r="B380" s="109"/>
      <c r="C380" s="104"/>
      <c r="D380" s="102"/>
      <c r="E380" s="81"/>
      <c r="F380" s="80"/>
      <c r="G380" s="52"/>
      <c r="H380" s="80"/>
      <c r="I380" s="52"/>
      <c r="J380" s="80"/>
      <c r="K380" s="52"/>
      <c r="L380" s="82"/>
      <c r="M380" s="80"/>
      <c r="N380" s="154"/>
      <c r="O380" s="166"/>
      <c r="P380" s="166"/>
      <c r="Q380" s="150"/>
      <c r="R380" s="62"/>
      <c r="S380" s="190"/>
      <c r="T380" s="75"/>
      <c r="U380" s="73"/>
      <c r="V380" s="78"/>
      <c r="W380" s="78"/>
      <c r="X380" s="78"/>
      <c r="Y380" s="7"/>
      <c r="Z380" s="2"/>
      <c r="AA380" s="2"/>
      <c r="AB380" s="2"/>
      <c r="AC380" s="2"/>
      <c r="AD380" s="2"/>
      <c r="AE380" s="2"/>
    </row>
    <row r="381" spans="1:31" x14ac:dyDescent="0.2">
      <c r="A381" s="109"/>
      <c r="B381" s="109"/>
      <c r="C381" s="104"/>
      <c r="D381" s="102"/>
      <c r="E381" s="81"/>
      <c r="F381" s="80"/>
      <c r="G381" s="52"/>
      <c r="H381" s="80"/>
      <c r="I381" s="52"/>
      <c r="J381" s="80"/>
      <c r="K381" s="52"/>
      <c r="L381" s="82"/>
      <c r="M381" s="80"/>
      <c r="N381" s="154"/>
      <c r="O381" s="166"/>
      <c r="P381" s="166"/>
      <c r="Q381" s="150"/>
      <c r="R381" s="62"/>
      <c r="S381" s="190"/>
      <c r="T381" s="75"/>
      <c r="U381" s="73"/>
      <c r="V381" s="78"/>
      <c r="W381" s="78"/>
      <c r="X381" s="78"/>
      <c r="Y381" s="7"/>
      <c r="Z381" s="2"/>
      <c r="AA381" s="2"/>
      <c r="AB381" s="2"/>
      <c r="AC381" s="2"/>
      <c r="AD381" s="2"/>
      <c r="AE381" s="2"/>
    </row>
    <row r="382" spans="1:31" x14ac:dyDescent="0.2">
      <c r="A382" s="109"/>
      <c r="B382" s="109"/>
      <c r="C382" s="104"/>
      <c r="D382" s="102"/>
      <c r="E382" s="81"/>
      <c r="F382" s="80"/>
      <c r="G382" s="52"/>
      <c r="H382" s="80"/>
      <c r="I382" s="52"/>
      <c r="J382" s="80"/>
      <c r="K382" s="52"/>
      <c r="L382" s="82"/>
      <c r="M382" s="80"/>
      <c r="N382" s="154"/>
      <c r="O382" s="166"/>
      <c r="P382" s="166"/>
      <c r="Q382" s="150"/>
      <c r="R382" s="62"/>
      <c r="S382" s="190"/>
      <c r="T382" s="75"/>
      <c r="U382" s="73"/>
      <c r="V382" s="78"/>
      <c r="W382" s="78"/>
      <c r="X382" s="78"/>
      <c r="Y382" s="7"/>
      <c r="Z382" s="2"/>
      <c r="AA382" s="2"/>
      <c r="AB382" s="2"/>
      <c r="AC382" s="2"/>
      <c r="AD382" s="2"/>
      <c r="AE382" s="2"/>
    </row>
    <row r="383" spans="1:31" x14ac:dyDescent="0.2">
      <c r="A383" s="109"/>
      <c r="B383" s="109"/>
      <c r="C383" s="104"/>
      <c r="D383" s="102"/>
      <c r="E383" s="81"/>
      <c r="F383" s="80"/>
      <c r="G383" s="52"/>
      <c r="H383" s="80"/>
      <c r="I383" s="52"/>
      <c r="J383" s="80"/>
      <c r="K383" s="52"/>
      <c r="L383" s="82"/>
      <c r="M383" s="80"/>
      <c r="N383" s="154"/>
      <c r="O383" s="166"/>
      <c r="P383" s="166"/>
      <c r="Q383" s="150"/>
      <c r="R383" s="62"/>
      <c r="S383" s="190"/>
      <c r="T383" s="75"/>
      <c r="U383" s="73"/>
      <c r="V383" s="78"/>
      <c r="W383" s="78"/>
      <c r="X383" s="78"/>
      <c r="Y383" s="7"/>
      <c r="Z383" s="2"/>
      <c r="AA383" s="2"/>
      <c r="AB383" s="2"/>
      <c r="AC383" s="2"/>
      <c r="AD383" s="2"/>
      <c r="AE383" s="2"/>
    </row>
    <row r="384" spans="1:31" x14ac:dyDescent="0.2">
      <c r="A384" s="109"/>
      <c r="B384" s="109"/>
      <c r="C384" s="104"/>
      <c r="D384" s="102"/>
      <c r="E384" s="81"/>
      <c r="F384" s="80"/>
      <c r="G384" s="52"/>
      <c r="H384" s="80"/>
      <c r="I384" s="52"/>
      <c r="J384" s="80"/>
      <c r="K384" s="52"/>
      <c r="L384" s="82"/>
      <c r="M384" s="80"/>
      <c r="N384" s="154"/>
      <c r="O384" s="166"/>
      <c r="P384" s="166"/>
      <c r="Q384" s="150"/>
      <c r="R384" s="62"/>
      <c r="S384" s="190"/>
      <c r="T384" s="75"/>
      <c r="U384" s="73"/>
      <c r="V384" s="78"/>
      <c r="W384" s="78"/>
      <c r="X384" s="78"/>
      <c r="Y384" s="7"/>
      <c r="Z384" s="2"/>
      <c r="AA384" s="2"/>
      <c r="AB384" s="2"/>
      <c r="AC384" s="2"/>
      <c r="AD384" s="2"/>
      <c r="AE384" s="2"/>
    </row>
    <row r="385" spans="1:31" x14ac:dyDescent="0.2">
      <c r="A385" s="109"/>
      <c r="B385" s="109"/>
      <c r="C385" s="104"/>
      <c r="D385" s="102"/>
      <c r="E385" s="81"/>
      <c r="F385" s="80"/>
      <c r="G385" s="52"/>
      <c r="H385" s="80"/>
      <c r="I385" s="52"/>
      <c r="J385" s="80"/>
      <c r="K385" s="52"/>
      <c r="L385" s="82"/>
      <c r="M385" s="80"/>
      <c r="N385" s="154"/>
      <c r="O385" s="166"/>
      <c r="P385" s="166"/>
      <c r="Q385" s="150"/>
      <c r="R385" s="62"/>
      <c r="S385" s="190"/>
      <c r="T385" s="75"/>
      <c r="U385" s="73"/>
      <c r="V385" s="78"/>
      <c r="W385" s="78"/>
      <c r="X385" s="78"/>
      <c r="Y385" s="7"/>
      <c r="Z385" s="2"/>
      <c r="AA385" s="2"/>
      <c r="AB385" s="2"/>
      <c r="AC385" s="2"/>
      <c r="AD385" s="2"/>
      <c r="AE385" s="2"/>
    </row>
    <row r="386" spans="1:31" x14ac:dyDescent="0.2">
      <c r="A386" s="109"/>
      <c r="B386" s="109"/>
      <c r="C386" s="104"/>
      <c r="D386" s="102"/>
      <c r="E386" s="81"/>
      <c r="F386" s="80"/>
      <c r="G386" s="52"/>
      <c r="H386" s="80"/>
      <c r="I386" s="52"/>
      <c r="J386" s="80"/>
      <c r="K386" s="52"/>
      <c r="L386" s="82"/>
      <c r="M386" s="80"/>
      <c r="N386" s="154"/>
      <c r="O386" s="166"/>
      <c r="P386" s="166"/>
      <c r="Q386" s="150"/>
      <c r="R386" s="62"/>
      <c r="S386" s="190"/>
      <c r="T386" s="75"/>
      <c r="U386" s="73"/>
      <c r="V386" s="78"/>
      <c r="W386" s="78"/>
      <c r="X386" s="78"/>
      <c r="Y386" s="7"/>
      <c r="Z386" s="2"/>
      <c r="AA386" s="2"/>
      <c r="AB386" s="2"/>
      <c r="AC386" s="2"/>
      <c r="AD386" s="2"/>
      <c r="AE386" s="2"/>
    </row>
    <row r="387" spans="1:31" x14ac:dyDescent="0.2">
      <c r="A387" s="109"/>
      <c r="B387" s="109"/>
      <c r="C387" s="104"/>
      <c r="D387" s="102"/>
      <c r="E387" s="81"/>
      <c r="F387" s="80"/>
      <c r="G387" s="52"/>
      <c r="H387" s="80"/>
      <c r="I387" s="52"/>
      <c r="J387" s="80"/>
      <c r="K387" s="52"/>
      <c r="L387" s="82"/>
      <c r="M387" s="80"/>
      <c r="N387" s="154"/>
      <c r="O387" s="166"/>
      <c r="P387" s="166"/>
      <c r="Q387" s="150"/>
      <c r="R387" s="62"/>
      <c r="S387" s="190"/>
      <c r="T387" s="75"/>
      <c r="U387" s="73"/>
      <c r="V387" s="78"/>
      <c r="W387" s="78"/>
      <c r="X387" s="78"/>
      <c r="Y387" s="7"/>
      <c r="Z387" s="2"/>
      <c r="AA387" s="2"/>
      <c r="AB387" s="2"/>
      <c r="AC387" s="2"/>
      <c r="AD387" s="2"/>
      <c r="AE387" s="2"/>
    </row>
    <row r="388" spans="1:31" x14ac:dyDescent="0.2">
      <c r="A388" s="109"/>
      <c r="B388" s="109"/>
      <c r="C388" s="104"/>
      <c r="D388" s="102"/>
      <c r="E388" s="81"/>
      <c r="F388" s="80"/>
      <c r="G388" s="52"/>
      <c r="H388" s="80"/>
      <c r="I388" s="52"/>
      <c r="J388" s="80"/>
      <c r="K388" s="52"/>
      <c r="L388" s="82"/>
      <c r="M388" s="80"/>
      <c r="N388" s="154"/>
      <c r="O388" s="166"/>
      <c r="P388" s="166"/>
      <c r="Q388" s="150"/>
      <c r="R388" s="62"/>
      <c r="S388" s="190"/>
      <c r="T388" s="75"/>
      <c r="U388" s="73"/>
      <c r="V388" s="78"/>
      <c r="W388" s="78"/>
      <c r="X388" s="78"/>
      <c r="Y388" s="7"/>
      <c r="Z388" s="2"/>
      <c r="AA388" s="2"/>
      <c r="AB388" s="2"/>
      <c r="AC388" s="2"/>
      <c r="AD388" s="2"/>
      <c r="AE388" s="2"/>
    </row>
    <row r="389" spans="1:31" x14ac:dyDescent="0.2">
      <c r="A389" s="109"/>
      <c r="B389" s="109"/>
      <c r="C389" s="104"/>
      <c r="D389" s="102"/>
      <c r="E389" s="81"/>
      <c r="F389" s="80"/>
      <c r="G389" s="52"/>
      <c r="H389" s="80"/>
      <c r="I389" s="52"/>
      <c r="J389" s="80"/>
      <c r="K389" s="52"/>
      <c r="L389" s="82"/>
      <c r="M389" s="80"/>
      <c r="N389" s="154"/>
      <c r="O389" s="166"/>
      <c r="P389" s="166"/>
      <c r="Q389" s="150"/>
      <c r="R389" s="62"/>
      <c r="S389" s="190"/>
      <c r="T389" s="75"/>
      <c r="U389" s="73"/>
      <c r="V389" s="78"/>
      <c r="W389" s="78"/>
      <c r="X389" s="78"/>
      <c r="Y389" s="7"/>
      <c r="Z389" s="2"/>
      <c r="AA389" s="2"/>
      <c r="AB389" s="2"/>
      <c r="AC389" s="2"/>
      <c r="AD389" s="2"/>
      <c r="AE389" s="2"/>
    </row>
    <row r="390" spans="1:31" x14ac:dyDescent="0.2">
      <c r="A390" s="109"/>
      <c r="B390" s="109"/>
      <c r="C390" s="104"/>
      <c r="D390" s="102"/>
      <c r="E390" s="81"/>
      <c r="F390" s="80"/>
      <c r="G390" s="52"/>
      <c r="H390" s="80"/>
      <c r="I390" s="52"/>
      <c r="J390" s="80"/>
      <c r="K390" s="52"/>
      <c r="L390" s="82"/>
      <c r="M390" s="80"/>
      <c r="N390" s="154"/>
      <c r="O390" s="166"/>
      <c r="P390" s="166"/>
      <c r="Q390" s="150"/>
      <c r="R390" s="62"/>
      <c r="S390" s="190"/>
      <c r="T390" s="75"/>
      <c r="U390" s="73"/>
      <c r="V390" s="78"/>
      <c r="W390" s="78"/>
      <c r="X390" s="78"/>
      <c r="Y390" s="7"/>
      <c r="Z390" s="2"/>
      <c r="AA390" s="2"/>
      <c r="AB390" s="2"/>
      <c r="AC390" s="2"/>
      <c r="AD390" s="2"/>
      <c r="AE390" s="2"/>
    </row>
    <row r="391" spans="1:31" x14ac:dyDescent="0.2">
      <c r="A391" s="109"/>
      <c r="B391" s="109"/>
      <c r="C391" s="104"/>
      <c r="D391" s="102"/>
      <c r="E391" s="81"/>
      <c r="F391" s="80"/>
      <c r="G391" s="52"/>
      <c r="H391" s="80"/>
      <c r="I391" s="52"/>
      <c r="J391" s="80"/>
      <c r="K391" s="52"/>
      <c r="L391" s="82"/>
      <c r="M391" s="80"/>
      <c r="N391" s="154"/>
      <c r="O391" s="166"/>
      <c r="P391" s="166"/>
      <c r="Q391" s="150"/>
      <c r="R391" s="62"/>
      <c r="S391" s="190"/>
      <c r="T391" s="75"/>
      <c r="U391" s="73"/>
      <c r="V391" s="78"/>
      <c r="W391" s="78"/>
      <c r="X391" s="78"/>
      <c r="Y391" s="7"/>
      <c r="Z391" s="2"/>
      <c r="AA391" s="2"/>
      <c r="AB391" s="2"/>
      <c r="AC391" s="2"/>
      <c r="AD391" s="2"/>
      <c r="AE391" s="2"/>
    </row>
    <row r="392" spans="1:31" x14ac:dyDescent="0.2">
      <c r="A392" s="109"/>
      <c r="B392" s="109"/>
      <c r="C392" s="104"/>
      <c r="D392" s="102"/>
      <c r="E392" s="81"/>
      <c r="F392" s="80"/>
      <c r="G392" s="52"/>
      <c r="H392" s="80"/>
      <c r="I392" s="52"/>
      <c r="J392" s="80"/>
      <c r="K392" s="52"/>
      <c r="L392" s="82"/>
      <c r="M392" s="80"/>
      <c r="N392" s="154"/>
      <c r="O392" s="166"/>
      <c r="P392" s="166"/>
      <c r="Q392" s="150"/>
      <c r="R392" s="62"/>
      <c r="S392" s="190"/>
      <c r="T392" s="75"/>
      <c r="U392" s="73"/>
      <c r="V392" s="78"/>
      <c r="W392" s="78"/>
      <c r="X392" s="78"/>
      <c r="Y392" s="7"/>
      <c r="Z392" s="2"/>
      <c r="AA392" s="2"/>
      <c r="AB392" s="2"/>
      <c r="AC392" s="2"/>
      <c r="AD392" s="2"/>
      <c r="AE392" s="2"/>
    </row>
    <row r="393" spans="1:31" x14ac:dyDescent="0.2">
      <c r="A393" s="109"/>
      <c r="B393" s="109"/>
      <c r="C393" s="104"/>
      <c r="D393" s="102"/>
      <c r="E393" s="81"/>
      <c r="F393" s="80"/>
      <c r="G393" s="52"/>
      <c r="H393" s="80"/>
      <c r="I393" s="52"/>
      <c r="J393" s="80"/>
      <c r="K393" s="52"/>
      <c r="L393" s="82"/>
      <c r="M393" s="80"/>
      <c r="N393" s="154"/>
      <c r="O393" s="166"/>
      <c r="P393" s="166"/>
      <c r="Q393" s="150"/>
      <c r="R393" s="62"/>
      <c r="S393" s="190"/>
      <c r="T393" s="75"/>
      <c r="U393" s="73"/>
      <c r="V393" s="78"/>
      <c r="W393" s="78"/>
      <c r="X393" s="78"/>
      <c r="Y393" s="7"/>
      <c r="Z393" s="2"/>
      <c r="AA393" s="2"/>
      <c r="AB393" s="2"/>
      <c r="AC393" s="2"/>
      <c r="AD393" s="2"/>
      <c r="AE393" s="2"/>
    </row>
    <row r="394" spans="1:31" x14ac:dyDescent="0.2">
      <c r="A394" s="109"/>
      <c r="B394" s="109"/>
      <c r="C394" s="104"/>
      <c r="D394" s="102"/>
      <c r="E394" s="81"/>
      <c r="F394" s="80"/>
      <c r="G394" s="52"/>
      <c r="H394" s="80"/>
      <c r="I394" s="52"/>
      <c r="J394" s="80"/>
      <c r="K394" s="52"/>
      <c r="L394" s="82"/>
      <c r="M394" s="80"/>
      <c r="N394" s="154"/>
      <c r="O394" s="166"/>
      <c r="P394" s="166"/>
      <c r="Q394" s="150"/>
      <c r="R394" s="62"/>
      <c r="S394" s="190"/>
      <c r="T394" s="75"/>
      <c r="U394" s="73"/>
      <c r="V394" s="78"/>
      <c r="W394" s="78"/>
      <c r="X394" s="78"/>
      <c r="Y394" s="7"/>
      <c r="Z394" s="2"/>
      <c r="AA394" s="2"/>
      <c r="AB394" s="2"/>
      <c r="AC394" s="2"/>
      <c r="AD394" s="2"/>
      <c r="AE394" s="2"/>
    </row>
    <row r="395" spans="1:31" x14ac:dyDescent="0.2">
      <c r="A395" s="109"/>
      <c r="B395" s="109"/>
      <c r="C395" s="104"/>
      <c r="D395" s="102"/>
      <c r="E395" s="81"/>
      <c r="F395" s="80"/>
      <c r="G395" s="52"/>
      <c r="H395" s="80"/>
      <c r="I395" s="52"/>
      <c r="J395" s="80"/>
      <c r="K395" s="52"/>
      <c r="L395" s="82"/>
      <c r="M395" s="80"/>
      <c r="N395" s="154"/>
      <c r="O395" s="166"/>
      <c r="P395" s="166"/>
      <c r="Q395" s="150"/>
      <c r="R395" s="62"/>
      <c r="S395" s="190"/>
      <c r="T395" s="75"/>
      <c r="U395" s="73"/>
      <c r="V395" s="78"/>
      <c r="W395" s="78"/>
      <c r="X395" s="78"/>
      <c r="Y395" s="7"/>
      <c r="Z395" s="2"/>
      <c r="AA395" s="2"/>
      <c r="AB395" s="2"/>
      <c r="AC395" s="2"/>
      <c r="AD395" s="2"/>
      <c r="AE395" s="2"/>
    </row>
    <row r="396" spans="1:31" x14ac:dyDescent="0.2">
      <c r="A396" s="109"/>
      <c r="B396" s="109"/>
      <c r="C396" s="104"/>
      <c r="D396" s="102"/>
      <c r="E396" s="81"/>
      <c r="F396" s="80"/>
      <c r="G396" s="52"/>
      <c r="H396" s="80"/>
      <c r="I396" s="52"/>
      <c r="J396" s="80"/>
      <c r="K396" s="52"/>
      <c r="L396" s="82"/>
      <c r="M396" s="80"/>
      <c r="N396" s="154"/>
      <c r="O396" s="166"/>
      <c r="P396" s="166"/>
      <c r="Q396" s="150"/>
      <c r="R396" s="62"/>
      <c r="S396" s="190"/>
      <c r="T396" s="75"/>
      <c r="U396" s="73"/>
      <c r="V396" s="78"/>
      <c r="W396" s="78"/>
      <c r="X396" s="78"/>
      <c r="Y396" s="7"/>
      <c r="Z396" s="2"/>
      <c r="AA396" s="2"/>
      <c r="AB396" s="2"/>
      <c r="AC396" s="2"/>
      <c r="AD396" s="2"/>
      <c r="AE396" s="2"/>
    </row>
    <row r="397" spans="1:31" x14ac:dyDescent="0.2">
      <c r="A397" s="109"/>
      <c r="B397" s="109"/>
      <c r="C397" s="104"/>
      <c r="D397" s="102"/>
      <c r="E397" s="81"/>
      <c r="F397" s="80"/>
      <c r="G397" s="52"/>
      <c r="H397" s="80"/>
      <c r="I397" s="52"/>
      <c r="J397" s="80"/>
      <c r="K397" s="52"/>
      <c r="L397" s="82"/>
      <c r="M397" s="80"/>
      <c r="N397" s="154"/>
      <c r="O397" s="166"/>
      <c r="P397" s="166"/>
      <c r="Q397" s="150"/>
      <c r="R397" s="62"/>
      <c r="S397" s="190"/>
      <c r="T397" s="75"/>
      <c r="U397" s="73"/>
      <c r="V397" s="78"/>
      <c r="W397" s="78"/>
      <c r="X397" s="78"/>
      <c r="Y397" s="7"/>
      <c r="Z397" s="2"/>
      <c r="AA397" s="2"/>
      <c r="AB397" s="2"/>
      <c r="AC397" s="2"/>
      <c r="AD397" s="2"/>
      <c r="AE397" s="2"/>
    </row>
    <row r="398" spans="1:31" x14ac:dyDescent="0.2">
      <c r="A398" s="109"/>
      <c r="B398" s="109"/>
      <c r="C398" s="104"/>
      <c r="D398" s="102"/>
      <c r="E398" s="81"/>
      <c r="F398" s="80"/>
      <c r="G398" s="52"/>
      <c r="H398" s="80"/>
      <c r="I398" s="52"/>
      <c r="J398" s="80"/>
      <c r="K398" s="52"/>
      <c r="L398" s="82"/>
      <c r="M398" s="80"/>
      <c r="N398" s="154"/>
      <c r="O398" s="166"/>
      <c r="P398" s="166"/>
      <c r="Q398" s="150"/>
      <c r="R398" s="62"/>
      <c r="S398" s="190"/>
      <c r="T398" s="75"/>
      <c r="U398" s="73"/>
      <c r="V398" s="78"/>
      <c r="W398" s="78"/>
      <c r="X398" s="78"/>
      <c r="Y398" s="7"/>
      <c r="Z398" s="2"/>
      <c r="AA398" s="2"/>
      <c r="AB398" s="2"/>
      <c r="AC398" s="2"/>
      <c r="AD398" s="2"/>
      <c r="AE398" s="2"/>
    </row>
    <row r="399" spans="1:31" x14ac:dyDescent="0.2">
      <c r="A399" s="109"/>
      <c r="B399" s="109"/>
      <c r="C399" s="104"/>
      <c r="D399" s="102"/>
      <c r="E399" s="81"/>
      <c r="F399" s="80"/>
      <c r="G399" s="52"/>
      <c r="H399" s="80"/>
      <c r="I399" s="52"/>
      <c r="J399" s="80"/>
      <c r="K399" s="52"/>
      <c r="L399" s="82"/>
      <c r="M399" s="80"/>
      <c r="N399" s="154"/>
      <c r="O399" s="166"/>
      <c r="P399" s="166"/>
      <c r="Q399" s="150"/>
      <c r="R399" s="62"/>
      <c r="S399" s="190"/>
      <c r="T399" s="75"/>
      <c r="U399" s="73"/>
      <c r="V399" s="78"/>
      <c r="W399" s="78"/>
      <c r="X399" s="78"/>
      <c r="Y399" s="7"/>
      <c r="Z399" s="2"/>
      <c r="AA399" s="2"/>
      <c r="AB399" s="2"/>
      <c r="AC399" s="2"/>
      <c r="AD399" s="2"/>
      <c r="AE399" s="2"/>
    </row>
    <row r="400" spans="1:31" x14ac:dyDescent="0.2">
      <c r="A400" s="109"/>
      <c r="B400" s="109"/>
      <c r="C400" s="104"/>
      <c r="D400" s="102"/>
      <c r="E400" s="81"/>
      <c r="F400" s="80"/>
      <c r="G400" s="52"/>
      <c r="H400" s="80"/>
      <c r="I400" s="52"/>
      <c r="J400" s="80"/>
      <c r="K400" s="52"/>
      <c r="L400" s="82"/>
      <c r="M400" s="80"/>
      <c r="N400" s="154"/>
      <c r="O400" s="166"/>
      <c r="P400" s="166"/>
      <c r="Q400" s="150"/>
      <c r="R400" s="62"/>
      <c r="S400" s="190"/>
      <c r="T400" s="75"/>
      <c r="U400" s="73"/>
      <c r="V400" s="78"/>
      <c r="W400" s="78"/>
      <c r="X400" s="78"/>
      <c r="Y400" s="7"/>
      <c r="Z400" s="2"/>
      <c r="AA400" s="2"/>
      <c r="AB400" s="2"/>
      <c r="AC400" s="2"/>
      <c r="AD400" s="2"/>
      <c r="AE400" s="2"/>
    </row>
    <row r="401" spans="1:31" x14ac:dyDescent="0.2">
      <c r="A401" s="109"/>
      <c r="B401" s="109"/>
      <c r="C401" s="104"/>
      <c r="D401" s="102"/>
      <c r="E401" s="81"/>
      <c r="F401" s="80"/>
      <c r="G401" s="52"/>
      <c r="H401" s="80"/>
      <c r="I401" s="52"/>
      <c r="J401" s="80"/>
      <c r="K401" s="52"/>
      <c r="L401" s="82"/>
      <c r="M401" s="80"/>
      <c r="N401" s="154"/>
      <c r="O401" s="166"/>
      <c r="P401" s="166"/>
      <c r="Q401" s="150"/>
      <c r="R401" s="62"/>
      <c r="S401" s="190"/>
      <c r="T401" s="75"/>
      <c r="U401" s="73"/>
      <c r="V401" s="78"/>
      <c r="W401" s="78"/>
      <c r="X401" s="78"/>
      <c r="Y401" s="7"/>
      <c r="Z401" s="2"/>
      <c r="AA401" s="2"/>
      <c r="AB401" s="2"/>
      <c r="AC401" s="2"/>
      <c r="AD401" s="2"/>
      <c r="AE401" s="2"/>
    </row>
    <row r="402" spans="1:31" x14ac:dyDescent="0.2">
      <c r="A402" s="109"/>
      <c r="B402" s="109"/>
      <c r="C402" s="104"/>
      <c r="D402" s="102"/>
      <c r="E402" s="81"/>
      <c r="F402" s="80"/>
      <c r="G402" s="52"/>
      <c r="H402" s="80"/>
      <c r="I402" s="52"/>
      <c r="J402" s="80"/>
      <c r="K402" s="52"/>
      <c r="L402" s="82"/>
      <c r="M402" s="80"/>
      <c r="N402" s="154"/>
      <c r="O402" s="166"/>
      <c r="P402" s="166"/>
      <c r="Q402" s="150"/>
      <c r="R402" s="62"/>
      <c r="S402" s="190"/>
      <c r="T402" s="75"/>
      <c r="U402" s="73"/>
      <c r="V402" s="78"/>
      <c r="W402" s="78"/>
      <c r="X402" s="78"/>
      <c r="Y402" s="7"/>
      <c r="Z402" s="2"/>
      <c r="AA402" s="2"/>
      <c r="AB402" s="2"/>
      <c r="AC402" s="2"/>
      <c r="AD402" s="2"/>
      <c r="AE402" s="2"/>
    </row>
    <row r="403" spans="1:31" x14ac:dyDescent="0.2">
      <c r="A403" s="109"/>
      <c r="B403" s="109"/>
      <c r="C403" s="104"/>
      <c r="D403" s="102"/>
      <c r="E403" s="81"/>
      <c r="F403" s="80"/>
      <c r="G403" s="52"/>
      <c r="H403" s="80"/>
      <c r="I403" s="52"/>
      <c r="J403" s="80"/>
      <c r="K403" s="52"/>
      <c r="L403" s="82"/>
      <c r="M403" s="80"/>
      <c r="N403" s="154"/>
      <c r="O403" s="166"/>
      <c r="P403" s="166"/>
      <c r="Q403" s="150"/>
      <c r="R403" s="62"/>
      <c r="S403" s="190"/>
      <c r="T403" s="75"/>
      <c r="U403" s="73"/>
      <c r="V403" s="78"/>
      <c r="W403" s="78"/>
      <c r="X403" s="78"/>
      <c r="Y403" s="7"/>
      <c r="Z403" s="2"/>
      <c r="AA403" s="2"/>
      <c r="AB403" s="2"/>
      <c r="AC403" s="2"/>
      <c r="AD403" s="2"/>
      <c r="AE403" s="2"/>
    </row>
    <row r="404" spans="1:31" x14ac:dyDescent="0.2">
      <c r="A404" s="109"/>
      <c r="B404" s="109"/>
      <c r="C404" s="104"/>
      <c r="D404" s="102"/>
      <c r="E404" s="81"/>
      <c r="F404" s="80"/>
      <c r="G404" s="52"/>
      <c r="H404" s="80"/>
      <c r="I404" s="52"/>
      <c r="J404" s="80"/>
      <c r="K404" s="52"/>
      <c r="L404" s="82"/>
      <c r="M404" s="80"/>
      <c r="N404" s="154"/>
      <c r="O404" s="166"/>
      <c r="P404" s="166"/>
      <c r="Q404" s="150"/>
      <c r="R404" s="62"/>
      <c r="S404" s="190"/>
      <c r="T404" s="75"/>
      <c r="U404" s="73"/>
      <c r="V404" s="78"/>
      <c r="W404" s="78"/>
      <c r="X404" s="78"/>
      <c r="Y404" s="7"/>
      <c r="Z404" s="2"/>
      <c r="AA404" s="2"/>
      <c r="AB404" s="2"/>
      <c r="AC404" s="2"/>
      <c r="AD404" s="2"/>
      <c r="AE404" s="2"/>
    </row>
    <row r="405" spans="1:31" x14ac:dyDescent="0.2">
      <c r="A405" s="109"/>
      <c r="B405" s="109"/>
      <c r="C405" s="104"/>
      <c r="D405" s="102"/>
      <c r="E405" s="81"/>
      <c r="F405" s="80"/>
      <c r="G405" s="52"/>
      <c r="H405" s="80"/>
      <c r="I405" s="52"/>
      <c r="J405" s="80"/>
      <c r="K405" s="52"/>
      <c r="L405" s="82"/>
      <c r="M405" s="80"/>
      <c r="N405" s="154"/>
      <c r="O405" s="166"/>
      <c r="P405" s="166"/>
      <c r="Q405" s="150"/>
      <c r="R405" s="62"/>
      <c r="S405" s="190"/>
      <c r="T405" s="75"/>
      <c r="U405" s="73"/>
      <c r="V405" s="78"/>
      <c r="W405" s="78"/>
      <c r="X405" s="78"/>
      <c r="Y405" s="7"/>
      <c r="Z405" s="2"/>
      <c r="AA405" s="2"/>
      <c r="AB405" s="2"/>
      <c r="AC405" s="2"/>
      <c r="AD405" s="2"/>
      <c r="AE405" s="2"/>
    </row>
    <row r="406" spans="1:31" x14ac:dyDescent="0.2">
      <c r="A406" s="109"/>
      <c r="B406" s="109"/>
      <c r="C406" s="104"/>
      <c r="D406" s="102"/>
      <c r="E406" s="81"/>
      <c r="F406" s="80"/>
      <c r="G406" s="52"/>
      <c r="H406" s="80"/>
      <c r="I406" s="52"/>
      <c r="J406" s="80"/>
      <c r="K406" s="52"/>
      <c r="L406" s="82"/>
      <c r="M406" s="80"/>
      <c r="N406" s="154"/>
      <c r="O406" s="166"/>
      <c r="P406" s="166"/>
      <c r="Q406" s="150"/>
      <c r="R406" s="62"/>
      <c r="S406" s="190"/>
      <c r="T406" s="75"/>
      <c r="U406" s="73"/>
      <c r="V406" s="78"/>
      <c r="W406" s="78"/>
      <c r="X406" s="78"/>
      <c r="Y406" s="7"/>
      <c r="Z406" s="2"/>
      <c r="AA406" s="2"/>
      <c r="AB406" s="2"/>
      <c r="AC406" s="2"/>
      <c r="AD406" s="2"/>
      <c r="AE406" s="2"/>
    </row>
    <row r="407" spans="1:31" x14ac:dyDescent="0.2">
      <c r="A407" s="109"/>
      <c r="B407" s="109"/>
      <c r="C407" s="104"/>
      <c r="D407" s="102"/>
      <c r="E407" s="81"/>
      <c r="F407" s="80"/>
      <c r="G407" s="52"/>
      <c r="H407" s="80"/>
      <c r="I407" s="52"/>
      <c r="J407" s="80"/>
      <c r="K407" s="52"/>
      <c r="L407" s="82"/>
      <c r="M407" s="80"/>
      <c r="N407" s="154"/>
      <c r="O407" s="166"/>
      <c r="P407" s="166"/>
      <c r="Q407" s="150"/>
      <c r="R407" s="62"/>
      <c r="S407" s="190"/>
      <c r="T407" s="75"/>
      <c r="U407" s="73"/>
      <c r="V407" s="78"/>
      <c r="W407" s="78"/>
      <c r="X407" s="78"/>
      <c r="Y407" s="7"/>
      <c r="Z407" s="2"/>
      <c r="AA407" s="2"/>
      <c r="AB407" s="2"/>
      <c r="AC407" s="2"/>
      <c r="AD407" s="2"/>
      <c r="AE407" s="2"/>
    </row>
    <row r="408" spans="1:31" x14ac:dyDescent="0.2">
      <c r="A408" s="109"/>
      <c r="B408" s="109"/>
      <c r="C408" s="104"/>
      <c r="D408" s="102"/>
      <c r="E408" s="81"/>
      <c r="F408" s="80"/>
      <c r="G408" s="52"/>
      <c r="H408" s="80"/>
      <c r="I408" s="52"/>
      <c r="J408" s="80"/>
      <c r="K408" s="52"/>
      <c r="L408" s="82"/>
      <c r="M408" s="80"/>
      <c r="N408" s="154"/>
      <c r="O408" s="166"/>
      <c r="P408" s="166"/>
      <c r="Q408" s="150"/>
      <c r="R408" s="62"/>
      <c r="S408" s="190"/>
      <c r="T408" s="75"/>
      <c r="U408" s="73"/>
      <c r="V408" s="78"/>
      <c r="W408" s="78"/>
      <c r="X408" s="78"/>
      <c r="Y408" s="7"/>
      <c r="Z408" s="2"/>
      <c r="AA408" s="2"/>
      <c r="AB408" s="2"/>
      <c r="AC408" s="2"/>
      <c r="AD408" s="2"/>
      <c r="AE408" s="2"/>
    </row>
    <row r="409" spans="1:31" x14ac:dyDescent="0.2">
      <c r="A409" s="109"/>
      <c r="B409" s="109"/>
      <c r="C409" s="104"/>
      <c r="D409" s="102"/>
      <c r="E409" s="81"/>
      <c r="F409" s="80"/>
      <c r="G409" s="52"/>
      <c r="H409" s="80"/>
      <c r="I409" s="52"/>
      <c r="J409" s="80"/>
      <c r="K409" s="52"/>
      <c r="L409" s="82"/>
      <c r="M409" s="80"/>
      <c r="N409" s="154"/>
      <c r="O409" s="166"/>
      <c r="P409" s="166"/>
      <c r="Q409" s="150"/>
      <c r="R409" s="62"/>
      <c r="S409" s="190"/>
      <c r="T409" s="75"/>
      <c r="U409" s="73"/>
      <c r="V409" s="78"/>
      <c r="W409" s="78"/>
      <c r="X409" s="78"/>
      <c r="Y409" s="7"/>
      <c r="Z409" s="2"/>
      <c r="AA409" s="2"/>
      <c r="AB409" s="2"/>
      <c r="AC409" s="2"/>
      <c r="AD409" s="2"/>
      <c r="AE409" s="2"/>
    </row>
    <row r="410" spans="1:31" x14ac:dyDescent="0.2">
      <c r="A410" s="109"/>
      <c r="B410" s="109"/>
      <c r="C410" s="104"/>
      <c r="D410" s="102"/>
      <c r="E410" s="81"/>
      <c r="F410" s="80"/>
      <c r="G410" s="52"/>
      <c r="H410" s="80"/>
      <c r="I410" s="52"/>
      <c r="J410" s="80"/>
      <c r="K410" s="52"/>
      <c r="L410" s="82"/>
      <c r="M410" s="80"/>
      <c r="N410" s="154"/>
      <c r="O410" s="166"/>
      <c r="P410" s="166"/>
      <c r="Q410" s="150"/>
      <c r="R410" s="62"/>
      <c r="S410" s="190"/>
      <c r="T410" s="75"/>
      <c r="U410" s="73"/>
      <c r="V410" s="78"/>
      <c r="W410" s="78"/>
      <c r="X410" s="78"/>
      <c r="Y410" s="7"/>
      <c r="Z410" s="2"/>
      <c r="AA410" s="2"/>
      <c r="AB410" s="2"/>
      <c r="AC410" s="2"/>
      <c r="AD410" s="2"/>
      <c r="AE410" s="2"/>
    </row>
    <row r="411" spans="1:31" x14ac:dyDescent="0.2">
      <c r="A411" s="109"/>
      <c r="B411" s="109"/>
      <c r="C411" s="104"/>
      <c r="D411" s="102"/>
      <c r="E411" s="81"/>
      <c r="F411" s="80"/>
      <c r="G411" s="52"/>
      <c r="H411" s="80"/>
      <c r="I411" s="52"/>
      <c r="J411" s="80"/>
      <c r="K411" s="52"/>
      <c r="L411" s="82"/>
      <c r="M411" s="80"/>
      <c r="N411" s="154"/>
      <c r="O411" s="166"/>
      <c r="P411" s="166"/>
      <c r="Q411" s="150"/>
      <c r="R411" s="62"/>
      <c r="S411" s="190"/>
      <c r="T411" s="75"/>
      <c r="U411" s="73"/>
      <c r="V411" s="78"/>
      <c r="W411" s="78"/>
      <c r="X411" s="78"/>
      <c r="Y411" s="7"/>
      <c r="Z411" s="2"/>
      <c r="AA411" s="2"/>
      <c r="AB411" s="2"/>
      <c r="AC411" s="2"/>
      <c r="AD411" s="2"/>
      <c r="AE411" s="2"/>
    </row>
    <row r="412" spans="1:31" x14ac:dyDescent="0.2">
      <c r="A412" s="109"/>
      <c r="B412" s="109"/>
      <c r="C412" s="104"/>
      <c r="D412" s="102"/>
      <c r="E412" s="81"/>
      <c r="F412" s="80"/>
      <c r="G412" s="52"/>
      <c r="H412" s="80"/>
      <c r="I412" s="52"/>
      <c r="J412" s="80"/>
      <c r="K412" s="52"/>
      <c r="L412" s="82"/>
      <c r="M412" s="80"/>
      <c r="N412" s="154"/>
      <c r="O412" s="166"/>
      <c r="P412" s="166"/>
      <c r="Q412" s="150"/>
      <c r="R412" s="62"/>
      <c r="S412" s="190"/>
      <c r="T412" s="75"/>
      <c r="U412" s="73"/>
      <c r="V412" s="78"/>
      <c r="W412" s="78"/>
      <c r="X412" s="78"/>
      <c r="Y412" s="7"/>
      <c r="Z412" s="2"/>
      <c r="AA412" s="2"/>
      <c r="AB412" s="2"/>
      <c r="AC412" s="2"/>
      <c r="AD412" s="2"/>
      <c r="AE412" s="2"/>
    </row>
    <row r="413" spans="1:31" x14ac:dyDescent="0.2">
      <c r="A413" s="109"/>
      <c r="B413" s="109"/>
      <c r="C413" s="104"/>
      <c r="D413" s="102"/>
      <c r="E413" s="81"/>
      <c r="F413" s="80"/>
      <c r="G413" s="52"/>
      <c r="H413" s="80"/>
      <c r="I413" s="52"/>
      <c r="J413" s="80"/>
      <c r="K413" s="52"/>
      <c r="L413" s="82"/>
      <c r="M413" s="80"/>
      <c r="N413" s="154"/>
      <c r="O413" s="166"/>
      <c r="P413" s="166"/>
      <c r="Q413" s="150"/>
      <c r="R413" s="62"/>
      <c r="S413" s="190"/>
      <c r="T413" s="75"/>
      <c r="U413" s="73"/>
      <c r="V413" s="78"/>
      <c r="W413" s="78"/>
      <c r="X413" s="78"/>
      <c r="Y413" s="7"/>
      <c r="Z413" s="2"/>
      <c r="AA413" s="2"/>
      <c r="AB413" s="2"/>
      <c r="AC413" s="2"/>
      <c r="AD413" s="2"/>
      <c r="AE413" s="2"/>
    </row>
    <row r="414" spans="1:31" x14ac:dyDescent="0.2">
      <c r="A414" s="109"/>
      <c r="B414" s="109"/>
      <c r="C414" s="104"/>
      <c r="D414" s="102"/>
      <c r="E414" s="81"/>
      <c r="F414" s="80"/>
      <c r="G414" s="52"/>
      <c r="H414" s="80"/>
      <c r="I414" s="52"/>
      <c r="J414" s="80"/>
      <c r="K414" s="52"/>
      <c r="L414" s="82"/>
      <c r="M414" s="80"/>
      <c r="N414" s="154"/>
      <c r="O414" s="166"/>
      <c r="P414" s="166"/>
      <c r="Q414" s="150"/>
      <c r="R414" s="62"/>
      <c r="S414" s="190"/>
      <c r="T414" s="75"/>
      <c r="U414" s="73"/>
      <c r="V414" s="78"/>
      <c r="W414" s="78"/>
      <c r="X414" s="78"/>
      <c r="Y414" s="7"/>
      <c r="Z414" s="2"/>
      <c r="AA414" s="2"/>
      <c r="AB414" s="2"/>
      <c r="AC414" s="2"/>
      <c r="AD414" s="2"/>
      <c r="AE414" s="2"/>
    </row>
    <row r="415" spans="1:31" x14ac:dyDescent="0.2">
      <c r="A415" s="109"/>
      <c r="B415" s="109"/>
      <c r="C415" s="104"/>
      <c r="D415" s="102"/>
      <c r="E415" s="81"/>
      <c r="F415" s="80"/>
      <c r="G415" s="52"/>
      <c r="H415" s="80"/>
      <c r="I415" s="52"/>
      <c r="J415" s="80"/>
      <c r="K415" s="52"/>
      <c r="L415" s="82"/>
      <c r="M415" s="80"/>
      <c r="N415" s="154"/>
      <c r="O415" s="166"/>
      <c r="P415" s="166"/>
      <c r="Q415" s="150"/>
      <c r="R415" s="62"/>
      <c r="S415" s="190"/>
      <c r="T415" s="75"/>
      <c r="U415" s="73"/>
      <c r="V415" s="78"/>
      <c r="W415" s="78"/>
      <c r="X415" s="78"/>
      <c r="Y415" s="7"/>
      <c r="Z415" s="2"/>
      <c r="AA415" s="2"/>
      <c r="AB415" s="2"/>
      <c r="AC415" s="2"/>
      <c r="AD415" s="2"/>
      <c r="AE415" s="2"/>
    </row>
    <row r="416" spans="1:31" x14ac:dyDescent="0.2">
      <c r="A416" s="109"/>
      <c r="B416" s="109"/>
      <c r="C416" s="104"/>
      <c r="D416" s="102"/>
      <c r="E416" s="81"/>
      <c r="F416" s="80"/>
      <c r="G416" s="52"/>
      <c r="H416" s="80"/>
      <c r="I416" s="52"/>
      <c r="J416" s="80"/>
      <c r="K416" s="52"/>
      <c r="L416" s="82"/>
      <c r="M416" s="80"/>
      <c r="N416" s="154"/>
      <c r="O416" s="166"/>
      <c r="P416" s="166"/>
      <c r="Q416" s="150"/>
      <c r="R416" s="62"/>
      <c r="S416" s="190"/>
      <c r="T416" s="75"/>
      <c r="U416" s="73"/>
      <c r="V416" s="78"/>
      <c r="W416" s="78"/>
      <c r="X416" s="78"/>
      <c r="Y416" s="7"/>
      <c r="Z416" s="2"/>
      <c r="AA416" s="2"/>
      <c r="AB416" s="2"/>
      <c r="AC416" s="2"/>
      <c r="AD416" s="2"/>
      <c r="AE416" s="2"/>
    </row>
    <row r="417" spans="1:31" x14ac:dyDescent="0.2">
      <c r="A417" s="109"/>
      <c r="B417" s="109"/>
      <c r="C417" s="104"/>
      <c r="D417" s="102"/>
      <c r="E417" s="81"/>
      <c r="F417" s="80"/>
      <c r="G417" s="52"/>
      <c r="H417" s="80"/>
      <c r="I417" s="52"/>
      <c r="J417" s="80"/>
      <c r="K417" s="52"/>
      <c r="L417" s="82"/>
      <c r="M417" s="80"/>
      <c r="N417" s="154"/>
      <c r="O417" s="166"/>
      <c r="P417" s="166"/>
      <c r="Q417" s="150"/>
      <c r="R417" s="62"/>
      <c r="S417" s="190"/>
      <c r="T417" s="75"/>
      <c r="U417" s="73"/>
      <c r="V417" s="78"/>
      <c r="W417" s="78"/>
      <c r="X417" s="78"/>
      <c r="Y417" s="7"/>
      <c r="Z417" s="2"/>
      <c r="AA417" s="2"/>
      <c r="AB417" s="2"/>
      <c r="AC417" s="2"/>
      <c r="AD417" s="2"/>
      <c r="AE417" s="2"/>
    </row>
    <row r="418" spans="1:31" x14ac:dyDescent="0.2">
      <c r="A418" s="109"/>
      <c r="B418" s="109"/>
      <c r="C418" s="104"/>
      <c r="D418" s="102"/>
      <c r="E418" s="81"/>
      <c r="F418" s="80"/>
      <c r="G418" s="52"/>
      <c r="H418" s="80"/>
      <c r="I418" s="52"/>
      <c r="J418" s="80"/>
      <c r="K418" s="52"/>
      <c r="L418" s="82"/>
      <c r="M418" s="80"/>
      <c r="N418" s="154"/>
      <c r="O418" s="166"/>
      <c r="P418" s="166"/>
      <c r="Q418" s="150"/>
      <c r="R418" s="62"/>
      <c r="S418" s="190"/>
      <c r="T418" s="75"/>
      <c r="U418" s="73"/>
      <c r="V418" s="78"/>
      <c r="W418" s="78"/>
      <c r="X418" s="78"/>
      <c r="Y418" s="7"/>
      <c r="Z418" s="2"/>
      <c r="AA418" s="2"/>
      <c r="AB418" s="2"/>
      <c r="AC418" s="2"/>
      <c r="AD418" s="2"/>
      <c r="AE418" s="2"/>
    </row>
    <row r="419" spans="1:31" x14ac:dyDescent="0.2">
      <c r="A419" s="109"/>
      <c r="B419" s="109"/>
      <c r="C419" s="104"/>
      <c r="D419" s="102"/>
      <c r="E419" s="81"/>
      <c r="F419" s="80"/>
      <c r="G419" s="52"/>
      <c r="H419" s="80"/>
      <c r="I419" s="52"/>
      <c r="J419" s="80"/>
      <c r="K419" s="52"/>
      <c r="L419" s="82"/>
      <c r="M419" s="80"/>
      <c r="N419" s="154"/>
      <c r="O419" s="166"/>
      <c r="P419" s="166"/>
      <c r="Q419" s="150"/>
      <c r="R419" s="62"/>
      <c r="S419" s="190"/>
      <c r="T419" s="75"/>
      <c r="U419" s="73"/>
      <c r="V419" s="78"/>
      <c r="W419" s="78"/>
      <c r="X419" s="78"/>
      <c r="Y419" s="7"/>
      <c r="Z419" s="2"/>
      <c r="AA419" s="2"/>
      <c r="AB419" s="2"/>
      <c r="AC419" s="2"/>
      <c r="AD419" s="2"/>
      <c r="AE419" s="2"/>
    </row>
    <row r="420" spans="1:31" x14ac:dyDescent="0.2">
      <c r="A420" s="109"/>
      <c r="B420" s="109"/>
      <c r="C420" s="104"/>
      <c r="D420" s="102"/>
      <c r="E420" s="81"/>
      <c r="F420" s="80"/>
      <c r="G420" s="52"/>
      <c r="H420" s="80"/>
      <c r="I420" s="52"/>
      <c r="J420" s="80"/>
      <c r="K420" s="52"/>
      <c r="L420" s="82"/>
      <c r="M420" s="80"/>
      <c r="N420" s="154"/>
      <c r="O420" s="166"/>
      <c r="P420" s="166"/>
      <c r="Q420" s="150"/>
      <c r="R420" s="62"/>
      <c r="S420" s="190"/>
      <c r="T420" s="75"/>
      <c r="U420" s="73"/>
      <c r="V420" s="78"/>
      <c r="W420" s="78"/>
      <c r="X420" s="78"/>
      <c r="Y420" s="7"/>
      <c r="Z420" s="2"/>
      <c r="AA420" s="2"/>
      <c r="AB420" s="2"/>
      <c r="AC420" s="2"/>
      <c r="AD420" s="2"/>
      <c r="AE420" s="2"/>
    </row>
    <row r="421" spans="1:31" x14ac:dyDescent="0.2">
      <c r="A421" s="109"/>
      <c r="B421" s="109"/>
      <c r="C421" s="104"/>
      <c r="D421" s="102"/>
      <c r="E421" s="81"/>
      <c r="F421" s="80"/>
      <c r="G421" s="52"/>
      <c r="H421" s="80"/>
      <c r="I421" s="52"/>
      <c r="J421" s="80"/>
      <c r="K421" s="52"/>
      <c r="L421" s="82"/>
      <c r="M421" s="80"/>
      <c r="N421" s="154"/>
      <c r="O421" s="166"/>
      <c r="P421" s="166"/>
      <c r="Q421" s="150"/>
      <c r="R421" s="62"/>
      <c r="S421" s="190"/>
      <c r="T421" s="75"/>
      <c r="U421" s="73"/>
      <c r="V421" s="78"/>
      <c r="W421" s="78"/>
      <c r="X421" s="78"/>
      <c r="Y421" s="7"/>
      <c r="Z421" s="2"/>
      <c r="AA421" s="2"/>
      <c r="AB421" s="2"/>
      <c r="AC421" s="2"/>
      <c r="AD421" s="2"/>
      <c r="AE421" s="2"/>
    </row>
    <row r="422" spans="1:31" x14ac:dyDescent="0.2">
      <c r="A422" s="109"/>
      <c r="B422" s="109"/>
      <c r="C422" s="104"/>
      <c r="D422" s="102"/>
      <c r="E422" s="81"/>
      <c r="F422" s="80"/>
      <c r="G422" s="52"/>
      <c r="H422" s="80"/>
      <c r="I422" s="52"/>
      <c r="J422" s="80"/>
      <c r="K422" s="52"/>
      <c r="L422" s="82"/>
      <c r="M422" s="80"/>
      <c r="N422" s="154"/>
      <c r="O422" s="166"/>
      <c r="P422" s="166"/>
      <c r="Q422" s="150"/>
      <c r="R422" s="62"/>
      <c r="S422" s="190"/>
      <c r="T422" s="75"/>
      <c r="U422" s="73"/>
      <c r="V422" s="78"/>
      <c r="W422" s="78"/>
      <c r="X422" s="78"/>
      <c r="Y422" s="7"/>
      <c r="Z422" s="2"/>
      <c r="AA422" s="2"/>
      <c r="AB422" s="2"/>
      <c r="AC422" s="2"/>
      <c r="AD422" s="2"/>
      <c r="AE422" s="2"/>
    </row>
    <row r="423" spans="1:31" x14ac:dyDescent="0.2">
      <c r="A423" s="109"/>
      <c r="B423" s="109"/>
      <c r="C423" s="104"/>
      <c r="D423" s="102"/>
      <c r="E423" s="81"/>
      <c r="F423" s="80"/>
      <c r="G423" s="52"/>
      <c r="H423" s="80"/>
      <c r="I423" s="52"/>
      <c r="J423" s="80"/>
      <c r="K423" s="52"/>
      <c r="L423" s="82"/>
      <c r="M423" s="80"/>
      <c r="N423" s="154"/>
      <c r="O423" s="166"/>
      <c r="P423" s="166"/>
      <c r="Q423" s="150"/>
      <c r="R423" s="62"/>
      <c r="S423" s="190"/>
      <c r="T423" s="75"/>
      <c r="U423" s="73"/>
      <c r="V423" s="78"/>
      <c r="W423" s="78"/>
      <c r="X423" s="78"/>
      <c r="Y423" s="7"/>
      <c r="Z423" s="2"/>
      <c r="AA423" s="2"/>
      <c r="AB423" s="2"/>
      <c r="AC423" s="2"/>
      <c r="AD423" s="2"/>
      <c r="AE423" s="2"/>
    </row>
    <row r="424" spans="1:31" x14ac:dyDescent="0.2">
      <c r="A424" s="109"/>
      <c r="B424" s="109"/>
      <c r="C424" s="104"/>
      <c r="D424" s="102"/>
      <c r="E424" s="81"/>
      <c r="F424" s="80"/>
      <c r="G424" s="52"/>
      <c r="H424" s="80"/>
      <c r="I424" s="52"/>
      <c r="J424" s="80"/>
      <c r="K424" s="52"/>
      <c r="L424" s="82"/>
      <c r="M424" s="80"/>
      <c r="N424" s="154"/>
      <c r="O424" s="166"/>
      <c r="P424" s="166"/>
      <c r="Q424" s="150"/>
      <c r="R424" s="62"/>
      <c r="S424" s="190"/>
      <c r="T424" s="75"/>
      <c r="U424" s="73"/>
      <c r="V424" s="78"/>
      <c r="W424" s="78"/>
      <c r="X424" s="78"/>
      <c r="Y424" s="7"/>
      <c r="Z424" s="2"/>
      <c r="AA424" s="2"/>
      <c r="AB424" s="2"/>
      <c r="AC424" s="2"/>
      <c r="AD424" s="2"/>
      <c r="AE424" s="2"/>
    </row>
    <row r="425" spans="1:31" x14ac:dyDescent="0.2">
      <c r="A425" s="109"/>
      <c r="B425" s="109"/>
      <c r="C425" s="104"/>
      <c r="D425" s="102"/>
      <c r="E425" s="81"/>
      <c r="F425" s="80"/>
      <c r="G425" s="52"/>
      <c r="H425" s="80"/>
      <c r="I425" s="52"/>
      <c r="J425" s="80"/>
      <c r="K425" s="52"/>
      <c r="L425" s="82"/>
      <c r="M425" s="80"/>
      <c r="N425" s="154"/>
      <c r="O425" s="166"/>
      <c r="P425" s="166"/>
      <c r="Q425" s="150"/>
      <c r="R425" s="62"/>
      <c r="S425" s="190"/>
      <c r="T425" s="75"/>
      <c r="U425" s="73"/>
      <c r="V425" s="78"/>
      <c r="W425" s="78"/>
      <c r="X425" s="78"/>
      <c r="Y425" s="7"/>
      <c r="Z425" s="2"/>
      <c r="AA425" s="2"/>
      <c r="AB425" s="2"/>
      <c r="AC425" s="2"/>
      <c r="AD425" s="2"/>
      <c r="AE425" s="2"/>
    </row>
    <row r="426" spans="1:31" x14ac:dyDescent="0.2">
      <c r="A426" s="109"/>
      <c r="B426" s="109"/>
      <c r="C426" s="104"/>
      <c r="D426" s="102"/>
      <c r="E426" s="81"/>
      <c r="F426" s="80"/>
      <c r="G426" s="52"/>
      <c r="H426" s="80"/>
      <c r="I426" s="52"/>
      <c r="J426" s="80"/>
      <c r="K426" s="52"/>
      <c r="L426" s="82"/>
      <c r="M426" s="80"/>
      <c r="N426" s="154"/>
      <c r="O426" s="166"/>
      <c r="P426" s="166"/>
      <c r="Q426" s="150"/>
      <c r="R426" s="62"/>
      <c r="S426" s="190"/>
      <c r="T426" s="75"/>
      <c r="U426" s="73"/>
      <c r="V426" s="78"/>
      <c r="W426" s="78"/>
      <c r="X426" s="78"/>
      <c r="Y426" s="7"/>
      <c r="Z426" s="2"/>
      <c r="AA426" s="2"/>
      <c r="AB426" s="2"/>
      <c r="AC426" s="2"/>
      <c r="AD426" s="2"/>
      <c r="AE426" s="2"/>
    </row>
    <row r="427" spans="1:31" x14ac:dyDescent="0.2">
      <c r="A427" s="109"/>
      <c r="B427" s="109"/>
      <c r="C427" s="104"/>
      <c r="D427" s="102"/>
      <c r="E427" s="81"/>
      <c r="F427" s="80"/>
      <c r="G427" s="52"/>
      <c r="H427" s="80"/>
      <c r="I427" s="52"/>
      <c r="J427" s="80"/>
      <c r="K427" s="52"/>
      <c r="L427" s="82"/>
      <c r="M427" s="80"/>
      <c r="N427" s="154"/>
      <c r="O427" s="166"/>
      <c r="P427" s="166"/>
      <c r="Q427" s="150"/>
      <c r="R427" s="62"/>
      <c r="S427" s="190"/>
      <c r="T427" s="75"/>
      <c r="U427" s="73"/>
      <c r="V427" s="78"/>
      <c r="W427" s="78"/>
      <c r="X427" s="78"/>
      <c r="Y427" s="7"/>
      <c r="Z427" s="2"/>
      <c r="AA427" s="2"/>
      <c r="AB427" s="2"/>
      <c r="AC427" s="2"/>
      <c r="AD427" s="2"/>
      <c r="AE427" s="2"/>
    </row>
    <row r="428" spans="1:31" x14ac:dyDescent="0.2">
      <c r="A428" s="109"/>
      <c r="B428" s="109"/>
      <c r="C428" s="104"/>
      <c r="D428" s="102"/>
      <c r="E428" s="81"/>
      <c r="F428" s="80"/>
      <c r="G428" s="52"/>
      <c r="H428" s="80"/>
      <c r="I428" s="52"/>
      <c r="J428" s="80"/>
      <c r="K428" s="52"/>
      <c r="L428" s="82"/>
      <c r="M428" s="80"/>
      <c r="N428" s="154"/>
      <c r="O428" s="166"/>
      <c r="P428" s="166"/>
      <c r="Q428" s="150"/>
      <c r="R428" s="62"/>
      <c r="S428" s="190"/>
      <c r="T428" s="75"/>
      <c r="U428" s="73"/>
      <c r="V428" s="78"/>
      <c r="W428" s="78"/>
      <c r="X428" s="78"/>
      <c r="Y428" s="7"/>
      <c r="Z428" s="2"/>
      <c r="AA428" s="2"/>
      <c r="AB428" s="2"/>
      <c r="AC428" s="2"/>
      <c r="AD428" s="2"/>
      <c r="AE428" s="2"/>
    </row>
    <row r="429" spans="1:31" x14ac:dyDescent="0.2">
      <c r="A429" s="109"/>
      <c r="B429" s="109"/>
      <c r="C429" s="104"/>
      <c r="D429" s="102"/>
      <c r="E429" s="81"/>
      <c r="F429" s="80"/>
      <c r="G429" s="52"/>
      <c r="H429" s="80"/>
      <c r="I429" s="52"/>
      <c r="J429" s="80"/>
      <c r="K429" s="52"/>
      <c r="L429" s="82"/>
      <c r="M429" s="80"/>
      <c r="N429" s="154"/>
      <c r="O429" s="166"/>
      <c r="P429" s="166"/>
      <c r="Q429" s="150"/>
      <c r="R429" s="62"/>
      <c r="S429" s="190"/>
      <c r="T429" s="75"/>
      <c r="U429" s="73"/>
      <c r="V429" s="78"/>
      <c r="W429" s="78"/>
      <c r="X429" s="78"/>
      <c r="Y429" s="7"/>
      <c r="Z429" s="2"/>
      <c r="AA429" s="2"/>
      <c r="AB429" s="2"/>
      <c r="AC429" s="2"/>
      <c r="AD429" s="2"/>
      <c r="AE429" s="2"/>
    </row>
    <row r="430" spans="1:31" x14ac:dyDescent="0.2">
      <c r="A430" s="109"/>
      <c r="B430" s="109"/>
      <c r="C430" s="104"/>
      <c r="D430" s="102"/>
      <c r="E430" s="81"/>
      <c r="F430" s="80"/>
      <c r="G430" s="52"/>
      <c r="H430" s="80"/>
      <c r="I430" s="52"/>
      <c r="J430" s="80"/>
      <c r="K430" s="52"/>
      <c r="L430" s="82"/>
      <c r="M430" s="80"/>
      <c r="N430" s="154"/>
      <c r="O430" s="166"/>
      <c r="P430" s="166"/>
      <c r="Q430" s="150"/>
      <c r="R430" s="62"/>
      <c r="S430" s="190"/>
      <c r="T430" s="75"/>
      <c r="U430" s="73"/>
      <c r="V430" s="78"/>
      <c r="W430" s="78"/>
      <c r="X430" s="78"/>
      <c r="Y430" s="7"/>
      <c r="Z430" s="2"/>
      <c r="AA430" s="2"/>
      <c r="AB430" s="2"/>
      <c r="AC430" s="2"/>
      <c r="AD430" s="2"/>
      <c r="AE430" s="2"/>
    </row>
    <row r="431" spans="1:31" x14ac:dyDescent="0.2">
      <c r="A431" s="109"/>
      <c r="B431" s="109"/>
      <c r="C431" s="104"/>
      <c r="D431" s="102"/>
      <c r="E431" s="81"/>
      <c r="F431" s="80"/>
      <c r="G431" s="52"/>
      <c r="H431" s="80"/>
      <c r="I431" s="52"/>
      <c r="J431" s="80"/>
      <c r="K431" s="52"/>
      <c r="L431" s="82"/>
      <c r="M431" s="80"/>
      <c r="N431" s="154"/>
      <c r="O431" s="166"/>
      <c r="P431" s="166"/>
      <c r="Q431" s="150"/>
      <c r="R431" s="62"/>
      <c r="S431" s="190"/>
      <c r="T431" s="75"/>
      <c r="U431" s="73"/>
      <c r="V431" s="78"/>
      <c r="W431" s="78"/>
      <c r="X431" s="78"/>
      <c r="Y431" s="7"/>
      <c r="Z431" s="2"/>
      <c r="AA431" s="2"/>
      <c r="AB431" s="2"/>
      <c r="AC431" s="2"/>
      <c r="AD431" s="2"/>
      <c r="AE431" s="2"/>
    </row>
    <row r="432" spans="1:31" x14ac:dyDescent="0.2">
      <c r="A432" s="109"/>
      <c r="B432" s="109"/>
      <c r="C432" s="104"/>
      <c r="D432" s="102"/>
      <c r="E432" s="81"/>
      <c r="F432" s="80"/>
      <c r="G432" s="52"/>
      <c r="H432" s="80"/>
      <c r="I432" s="52"/>
      <c r="J432" s="80"/>
      <c r="K432" s="52"/>
      <c r="L432" s="82"/>
      <c r="M432" s="80"/>
      <c r="N432" s="154"/>
      <c r="O432" s="166"/>
      <c r="P432" s="166"/>
      <c r="Q432" s="150"/>
      <c r="R432" s="62"/>
      <c r="S432" s="190"/>
      <c r="T432" s="75"/>
      <c r="U432" s="73"/>
      <c r="V432" s="78"/>
      <c r="W432" s="78"/>
      <c r="X432" s="78"/>
      <c r="Y432" s="7"/>
      <c r="Z432" s="2"/>
      <c r="AA432" s="2"/>
      <c r="AB432" s="2"/>
      <c r="AC432" s="2"/>
      <c r="AD432" s="2"/>
      <c r="AE432" s="2"/>
    </row>
    <row r="433" spans="1:31" x14ac:dyDescent="0.2">
      <c r="A433" s="109"/>
      <c r="B433" s="109"/>
      <c r="C433" s="104"/>
      <c r="D433" s="102"/>
      <c r="E433" s="81"/>
      <c r="F433" s="80"/>
      <c r="G433" s="52"/>
      <c r="H433" s="80"/>
      <c r="I433" s="52"/>
      <c r="J433" s="80"/>
      <c r="K433" s="52"/>
      <c r="L433" s="82"/>
      <c r="M433" s="80"/>
      <c r="N433" s="154"/>
      <c r="O433" s="166"/>
      <c r="P433" s="166"/>
      <c r="Q433" s="150"/>
      <c r="R433" s="62"/>
      <c r="S433" s="190"/>
      <c r="T433" s="75"/>
      <c r="U433" s="73"/>
      <c r="V433" s="78"/>
      <c r="W433" s="78"/>
      <c r="X433" s="78"/>
      <c r="Y433" s="7"/>
      <c r="Z433" s="2"/>
      <c r="AA433" s="2"/>
      <c r="AB433" s="2"/>
      <c r="AC433" s="2"/>
      <c r="AD433" s="2"/>
      <c r="AE433" s="2"/>
    </row>
    <row r="434" spans="1:31" x14ac:dyDescent="0.2">
      <c r="A434" s="109"/>
      <c r="B434" s="109"/>
      <c r="C434" s="104"/>
      <c r="D434" s="102"/>
      <c r="E434" s="81"/>
      <c r="F434" s="80"/>
      <c r="G434" s="52"/>
      <c r="H434" s="80"/>
      <c r="I434" s="52"/>
      <c r="J434" s="80"/>
      <c r="K434" s="52"/>
      <c r="L434" s="82"/>
      <c r="M434" s="80"/>
      <c r="N434" s="154"/>
      <c r="O434" s="166"/>
      <c r="P434" s="166"/>
      <c r="Q434" s="150"/>
      <c r="R434" s="62"/>
      <c r="S434" s="190"/>
      <c r="T434" s="75"/>
      <c r="U434" s="73"/>
      <c r="V434" s="78"/>
      <c r="W434" s="78"/>
      <c r="X434" s="78"/>
      <c r="Y434" s="7"/>
      <c r="Z434" s="2"/>
      <c r="AA434" s="2"/>
      <c r="AB434" s="2"/>
      <c r="AC434" s="2"/>
      <c r="AD434" s="2"/>
      <c r="AE434" s="2"/>
    </row>
    <row r="435" spans="1:31" x14ac:dyDescent="0.2">
      <c r="A435" s="109"/>
      <c r="B435" s="109"/>
      <c r="C435" s="104"/>
      <c r="D435" s="102"/>
      <c r="E435" s="81"/>
      <c r="F435" s="80"/>
      <c r="G435" s="52"/>
      <c r="H435" s="80"/>
      <c r="I435" s="52"/>
      <c r="J435" s="80"/>
      <c r="K435" s="52"/>
      <c r="L435" s="82"/>
      <c r="M435" s="80"/>
      <c r="N435" s="154"/>
      <c r="O435" s="166"/>
      <c r="P435" s="166"/>
      <c r="Q435" s="150"/>
      <c r="R435" s="62"/>
      <c r="S435" s="190"/>
      <c r="T435" s="75"/>
      <c r="U435" s="73"/>
      <c r="V435" s="78"/>
      <c r="W435" s="78"/>
      <c r="X435" s="78"/>
      <c r="Y435" s="7"/>
      <c r="Z435" s="2"/>
      <c r="AA435" s="2"/>
      <c r="AB435" s="2"/>
      <c r="AC435" s="2"/>
      <c r="AD435" s="2"/>
      <c r="AE435" s="2"/>
    </row>
    <row r="436" spans="1:31" x14ac:dyDescent="0.2">
      <c r="A436" s="109"/>
      <c r="B436" s="109"/>
      <c r="C436" s="104"/>
      <c r="D436" s="102"/>
      <c r="E436" s="81"/>
      <c r="F436" s="80"/>
      <c r="G436" s="52"/>
      <c r="H436" s="80"/>
      <c r="I436" s="52"/>
      <c r="J436" s="80"/>
      <c r="K436" s="52"/>
      <c r="L436" s="82"/>
      <c r="M436" s="80"/>
      <c r="N436" s="154"/>
      <c r="O436" s="166"/>
      <c r="P436" s="166"/>
      <c r="Q436" s="150"/>
      <c r="R436" s="62"/>
      <c r="S436" s="190"/>
      <c r="T436" s="75"/>
      <c r="U436" s="73"/>
      <c r="V436" s="78"/>
      <c r="W436" s="78"/>
      <c r="X436" s="78"/>
      <c r="Y436" s="7"/>
      <c r="Z436" s="2"/>
      <c r="AA436" s="2"/>
      <c r="AB436" s="2"/>
      <c r="AC436" s="2"/>
      <c r="AD436" s="2"/>
      <c r="AE436" s="2"/>
    </row>
    <row r="437" spans="1:31" x14ac:dyDescent="0.2">
      <c r="A437" s="109"/>
      <c r="B437" s="109"/>
      <c r="C437" s="104"/>
      <c r="D437" s="102"/>
      <c r="E437" s="81"/>
      <c r="F437" s="80"/>
      <c r="G437" s="52"/>
      <c r="H437" s="80"/>
      <c r="I437" s="52"/>
      <c r="J437" s="80"/>
      <c r="K437" s="52"/>
      <c r="L437" s="82"/>
      <c r="M437" s="80"/>
      <c r="N437" s="154"/>
      <c r="O437" s="166"/>
      <c r="P437" s="166"/>
      <c r="Q437" s="150"/>
      <c r="R437" s="62"/>
      <c r="S437" s="190"/>
      <c r="T437" s="75"/>
      <c r="U437" s="73"/>
      <c r="V437" s="78"/>
      <c r="W437" s="78"/>
      <c r="X437" s="78"/>
      <c r="Y437" s="7"/>
      <c r="Z437" s="2"/>
      <c r="AA437" s="2"/>
      <c r="AB437" s="2"/>
      <c r="AC437" s="2"/>
      <c r="AD437" s="2"/>
      <c r="AE437" s="2"/>
    </row>
    <row r="438" spans="1:31" x14ac:dyDescent="0.2">
      <c r="A438" s="109"/>
      <c r="B438" s="109"/>
      <c r="C438" s="104"/>
      <c r="D438" s="102"/>
      <c r="E438" s="81"/>
      <c r="F438" s="80"/>
      <c r="G438" s="52"/>
      <c r="H438" s="80"/>
      <c r="I438" s="52"/>
      <c r="J438" s="80"/>
      <c r="K438" s="52"/>
      <c r="L438" s="82"/>
      <c r="M438" s="80"/>
      <c r="N438" s="154"/>
      <c r="O438" s="166"/>
      <c r="P438" s="166"/>
      <c r="Q438" s="150"/>
      <c r="R438" s="62"/>
      <c r="S438" s="190"/>
      <c r="T438" s="75"/>
      <c r="U438" s="73"/>
      <c r="V438" s="78"/>
      <c r="W438" s="78"/>
      <c r="X438" s="78"/>
      <c r="Y438" s="7"/>
      <c r="Z438" s="2"/>
      <c r="AA438" s="2"/>
      <c r="AB438" s="2"/>
      <c r="AC438" s="2"/>
      <c r="AD438" s="2"/>
      <c r="AE438" s="2"/>
    </row>
    <row r="439" spans="1:31" x14ac:dyDescent="0.2">
      <c r="A439" s="109"/>
      <c r="B439" s="109"/>
      <c r="C439" s="104"/>
      <c r="D439" s="102"/>
      <c r="E439" s="81"/>
      <c r="F439" s="80"/>
      <c r="G439" s="52"/>
      <c r="H439" s="80"/>
      <c r="I439" s="52"/>
      <c r="J439" s="80"/>
      <c r="K439" s="52"/>
      <c r="L439" s="82"/>
      <c r="M439" s="80"/>
      <c r="N439" s="154"/>
      <c r="O439" s="166"/>
      <c r="P439" s="166"/>
      <c r="Q439" s="150"/>
      <c r="R439" s="62"/>
      <c r="S439" s="190"/>
      <c r="T439" s="75"/>
      <c r="U439" s="73"/>
      <c r="V439" s="78"/>
      <c r="W439" s="78"/>
      <c r="X439" s="78"/>
      <c r="Y439" s="7"/>
      <c r="Z439" s="2"/>
      <c r="AA439" s="2"/>
      <c r="AB439" s="2"/>
      <c r="AC439" s="2"/>
      <c r="AD439" s="2"/>
      <c r="AE439" s="2"/>
    </row>
    <row r="440" spans="1:31" x14ac:dyDescent="0.2">
      <c r="A440" s="109"/>
      <c r="B440" s="109"/>
      <c r="C440" s="104"/>
      <c r="D440" s="102"/>
      <c r="E440" s="81"/>
      <c r="F440" s="80"/>
      <c r="G440" s="52"/>
      <c r="H440" s="80"/>
      <c r="I440" s="52"/>
      <c r="J440" s="80"/>
      <c r="K440" s="52"/>
      <c r="L440" s="82"/>
      <c r="M440" s="80"/>
      <c r="N440" s="154"/>
      <c r="O440" s="166"/>
      <c r="P440" s="166"/>
      <c r="Q440" s="150"/>
      <c r="R440" s="62"/>
      <c r="S440" s="190"/>
      <c r="T440" s="75"/>
      <c r="U440" s="73"/>
      <c r="V440" s="78"/>
      <c r="W440" s="78"/>
      <c r="X440" s="78"/>
      <c r="Y440" s="7"/>
      <c r="Z440" s="2"/>
      <c r="AA440" s="2"/>
      <c r="AB440" s="2"/>
      <c r="AC440" s="2"/>
      <c r="AD440" s="2"/>
      <c r="AE440" s="2"/>
    </row>
    <row r="441" spans="1:31" x14ac:dyDescent="0.2">
      <c r="A441" s="109"/>
      <c r="B441" s="109"/>
      <c r="C441" s="104"/>
      <c r="D441" s="102"/>
      <c r="E441" s="81"/>
      <c r="F441" s="80"/>
      <c r="G441" s="52"/>
      <c r="H441" s="80"/>
      <c r="I441" s="52"/>
      <c r="J441" s="80"/>
      <c r="K441" s="52"/>
      <c r="L441" s="82"/>
      <c r="M441" s="80"/>
      <c r="N441" s="154"/>
      <c r="O441" s="166"/>
      <c r="P441" s="166"/>
      <c r="Q441" s="150"/>
      <c r="R441" s="62"/>
      <c r="S441" s="190"/>
      <c r="T441" s="75"/>
      <c r="U441" s="73"/>
      <c r="V441" s="78"/>
      <c r="W441" s="78"/>
      <c r="X441" s="78"/>
      <c r="Y441" s="7"/>
      <c r="Z441" s="2"/>
      <c r="AA441" s="2"/>
      <c r="AB441" s="2"/>
      <c r="AC441" s="2"/>
      <c r="AD441" s="2"/>
      <c r="AE441" s="2"/>
    </row>
    <row r="442" spans="1:31" x14ac:dyDescent="0.2">
      <c r="A442" s="109"/>
      <c r="B442" s="109"/>
      <c r="C442" s="104"/>
      <c r="D442" s="102"/>
      <c r="E442" s="81"/>
      <c r="F442" s="80"/>
      <c r="G442" s="52"/>
      <c r="H442" s="80"/>
      <c r="I442" s="52"/>
      <c r="J442" s="80"/>
      <c r="K442" s="52"/>
      <c r="L442" s="82"/>
      <c r="M442" s="80"/>
      <c r="N442" s="154"/>
      <c r="O442" s="166"/>
      <c r="P442" s="166"/>
      <c r="Q442" s="150"/>
      <c r="R442" s="62"/>
      <c r="S442" s="190"/>
      <c r="T442" s="75"/>
      <c r="U442" s="73"/>
      <c r="V442" s="78"/>
      <c r="W442" s="78"/>
      <c r="X442" s="78"/>
      <c r="Y442" s="7"/>
      <c r="Z442" s="2"/>
      <c r="AA442" s="2"/>
      <c r="AB442" s="2"/>
      <c r="AC442" s="2"/>
      <c r="AD442" s="2"/>
      <c r="AE442" s="2"/>
    </row>
    <row r="443" spans="1:31" x14ac:dyDescent="0.2">
      <c r="A443" s="109"/>
      <c r="B443" s="109"/>
      <c r="C443" s="104"/>
      <c r="D443" s="102"/>
      <c r="E443" s="81"/>
      <c r="F443" s="80"/>
      <c r="G443" s="52"/>
      <c r="H443" s="80"/>
      <c r="I443" s="52"/>
      <c r="J443" s="80"/>
      <c r="K443" s="52"/>
      <c r="L443" s="82"/>
      <c r="M443" s="80"/>
      <c r="N443" s="154"/>
      <c r="O443" s="166"/>
      <c r="P443" s="166"/>
      <c r="Q443" s="150"/>
      <c r="R443" s="62"/>
      <c r="S443" s="190"/>
      <c r="T443" s="75"/>
      <c r="U443" s="73"/>
      <c r="V443" s="78"/>
      <c r="W443" s="78"/>
      <c r="X443" s="78"/>
      <c r="Y443" s="7"/>
      <c r="Z443" s="2"/>
      <c r="AA443" s="2"/>
      <c r="AB443" s="2"/>
      <c r="AC443" s="2"/>
      <c r="AD443" s="2"/>
      <c r="AE443" s="2"/>
    </row>
    <row r="444" spans="1:31" x14ac:dyDescent="0.2">
      <c r="A444" s="109"/>
      <c r="B444" s="109"/>
      <c r="C444" s="104"/>
      <c r="D444" s="102"/>
      <c r="E444" s="81"/>
      <c r="F444" s="80"/>
      <c r="G444" s="52"/>
      <c r="H444" s="80"/>
      <c r="I444" s="52"/>
      <c r="J444" s="80"/>
      <c r="K444" s="52"/>
      <c r="L444" s="82"/>
      <c r="M444" s="80"/>
      <c r="N444" s="154"/>
      <c r="O444" s="166"/>
      <c r="P444" s="166"/>
      <c r="Q444" s="150"/>
      <c r="R444" s="62"/>
      <c r="S444" s="190"/>
      <c r="T444" s="75"/>
      <c r="U444" s="73"/>
      <c r="V444" s="78"/>
      <c r="W444" s="78"/>
      <c r="X444" s="78"/>
      <c r="Y444" s="7"/>
      <c r="Z444" s="2"/>
      <c r="AA444" s="2"/>
      <c r="AB444" s="2"/>
      <c r="AC444" s="2"/>
      <c r="AD444" s="2"/>
      <c r="AE444" s="2"/>
    </row>
    <row r="445" spans="1:31" x14ac:dyDescent="0.2">
      <c r="A445" s="109"/>
      <c r="B445" s="109"/>
      <c r="C445" s="104"/>
      <c r="D445" s="102"/>
      <c r="E445" s="81"/>
      <c r="F445" s="80"/>
      <c r="G445" s="52"/>
      <c r="H445" s="80"/>
      <c r="I445" s="52"/>
      <c r="J445" s="80"/>
      <c r="K445" s="52"/>
      <c r="L445" s="82"/>
      <c r="M445" s="80"/>
      <c r="N445" s="154"/>
      <c r="O445" s="166"/>
      <c r="P445" s="166"/>
      <c r="Q445" s="150"/>
      <c r="R445" s="62"/>
      <c r="S445" s="190"/>
      <c r="T445" s="75"/>
      <c r="U445" s="73"/>
      <c r="V445" s="78"/>
      <c r="W445" s="78"/>
      <c r="X445" s="78"/>
      <c r="Y445" s="7"/>
      <c r="Z445" s="2"/>
      <c r="AA445" s="2"/>
      <c r="AB445" s="2"/>
      <c r="AC445" s="2"/>
      <c r="AD445" s="2"/>
      <c r="AE445" s="2"/>
    </row>
    <row r="446" spans="1:31" x14ac:dyDescent="0.2">
      <c r="A446" s="109"/>
      <c r="B446" s="109"/>
      <c r="C446" s="104"/>
      <c r="D446" s="102"/>
      <c r="E446" s="81"/>
      <c r="F446" s="80"/>
      <c r="G446" s="52"/>
      <c r="H446" s="80"/>
      <c r="I446" s="52"/>
      <c r="J446" s="80"/>
      <c r="K446" s="52"/>
      <c r="L446" s="82"/>
      <c r="M446" s="80"/>
      <c r="N446" s="154"/>
      <c r="O446" s="166"/>
      <c r="P446" s="166"/>
      <c r="Q446" s="150"/>
      <c r="R446" s="62"/>
      <c r="S446" s="190"/>
      <c r="T446" s="75"/>
      <c r="U446" s="73"/>
      <c r="V446" s="78"/>
      <c r="W446" s="78"/>
      <c r="X446" s="78"/>
      <c r="Y446" s="7"/>
      <c r="Z446" s="2"/>
      <c r="AA446" s="2"/>
      <c r="AB446" s="2"/>
      <c r="AC446" s="2"/>
      <c r="AD446" s="2"/>
      <c r="AE446" s="2"/>
    </row>
    <row r="447" spans="1:31" x14ac:dyDescent="0.2">
      <c r="A447" s="109"/>
      <c r="B447" s="109"/>
      <c r="C447" s="104"/>
      <c r="D447" s="102"/>
      <c r="E447" s="81"/>
      <c r="F447" s="80"/>
      <c r="G447" s="52"/>
      <c r="H447" s="80"/>
      <c r="I447" s="52"/>
      <c r="J447" s="80"/>
      <c r="K447" s="52"/>
      <c r="L447" s="82"/>
      <c r="M447" s="80"/>
      <c r="N447" s="154"/>
      <c r="O447" s="166"/>
      <c r="P447" s="166"/>
      <c r="Q447" s="150"/>
      <c r="R447" s="62"/>
      <c r="S447" s="190"/>
      <c r="T447" s="75"/>
      <c r="U447" s="73"/>
      <c r="V447" s="78"/>
      <c r="W447" s="78"/>
      <c r="X447" s="78"/>
      <c r="Y447" s="7"/>
      <c r="Z447" s="2"/>
      <c r="AA447" s="2"/>
      <c r="AB447" s="2"/>
      <c r="AC447" s="2"/>
      <c r="AD447" s="2"/>
      <c r="AE447" s="2"/>
    </row>
    <row r="448" spans="1:31" x14ac:dyDescent="0.2">
      <c r="A448" s="109"/>
      <c r="B448" s="109"/>
      <c r="C448" s="104"/>
      <c r="D448" s="102"/>
      <c r="E448" s="81"/>
      <c r="F448" s="80"/>
      <c r="G448" s="52"/>
      <c r="H448" s="80"/>
      <c r="I448" s="52"/>
      <c r="J448" s="80"/>
      <c r="K448" s="52"/>
      <c r="L448" s="82"/>
      <c r="M448" s="80"/>
      <c r="N448" s="154"/>
      <c r="O448" s="166"/>
      <c r="P448" s="166"/>
      <c r="Q448" s="150"/>
      <c r="R448" s="62"/>
      <c r="S448" s="190"/>
      <c r="T448" s="75"/>
      <c r="U448" s="73"/>
      <c r="V448" s="78"/>
      <c r="W448" s="78"/>
      <c r="X448" s="78"/>
      <c r="Y448" s="7"/>
      <c r="Z448" s="2"/>
      <c r="AA448" s="2"/>
      <c r="AB448" s="2"/>
      <c r="AC448" s="2"/>
      <c r="AD448" s="2"/>
      <c r="AE448" s="2"/>
    </row>
    <row r="449" spans="1:31" x14ac:dyDescent="0.2">
      <c r="A449" s="109"/>
      <c r="B449" s="109"/>
      <c r="C449" s="104"/>
      <c r="D449" s="102"/>
      <c r="E449" s="81"/>
      <c r="F449" s="80"/>
      <c r="G449" s="52"/>
      <c r="H449" s="80"/>
      <c r="I449" s="52"/>
      <c r="J449" s="80"/>
      <c r="K449" s="52"/>
      <c r="L449" s="82"/>
      <c r="M449" s="80"/>
      <c r="N449" s="154"/>
      <c r="O449" s="166"/>
      <c r="P449" s="166"/>
      <c r="Q449" s="150"/>
      <c r="R449" s="62"/>
      <c r="S449" s="190"/>
      <c r="T449" s="75"/>
      <c r="U449" s="73"/>
      <c r="V449" s="78"/>
      <c r="W449" s="78"/>
      <c r="X449" s="78"/>
      <c r="Y449" s="7"/>
      <c r="Z449" s="2"/>
      <c r="AA449" s="2"/>
      <c r="AB449" s="2"/>
      <c r="AC449" s="2"/>
      <c r="AD449" s="2"/>
      <c r="AE449" s="2"/>
    </row>
    <row r="450" spans="1:31" x14ac:dyDescent="0.2">
      <c r="A450" s="109"/>
      <c r="B450" s="109"/>
      <c r="C450" s="104"/>
      <c r="D450" s="102"/>
      <c r="E450" s="81"/>
      <c r="F450" s="80"/>
      <c r="G450" s="52"/>
      <c r="H450" s="80"/>
      <c r="I450" s="52"/>
      <c r="J450" s="80"/>
      <c r="K450" s="52"/>
      <c r="L450" s="82"/>
      <c r="M450" s="80"/>
      <c r="N450" s="154"/>
      <c r="O450" s="166"/>
      <c r="P450" s="166"/>
      <c r="Q450" s="150"/>
      <c r="R450" s="62"/>
      <c r="S450" s="190"/>
      <c r="T450" s="75"/>
      <c r="U450" s="73"/>
      <c r="V450" s="78"/>
      <c r="W450" s="78"/>
      <c r="X450" s="78"/>
      <c r="Y450" s="7"/>
      <c r="Z450" s="2"/>
      <c r="AA450" s="2"/>
      <c r="AB450" s="2"/>
      <c r="AC450" s="2"/>
      <c r="AD450" s="2"/>
      <c r="AE450" s="2"/>
    </row>
    <row r="451" spans="1:31" x14ac:dyDescent="0.2">
      <c r="A451" s="109"/>
      <c r="B451" s="109"/>
      <c r="C451" s="104"/>
      <c r="D451" s="102"/>
      <c r="E451" s="81"/>
      <c r="F451" s="80"/>
      <c r="G451" s="52"/>
      <c r="H451" s="80"/>
      <c r="I451" s="52"/>
      <c r="J451" s="80"/>
      <c r="K451" s="52"/>
      <c r="L451" s="82"/>
      <c r="M451" s="80"/>
      <c r="N451" s="154"/>
      <c r="O451" s="166"/>
      <c r="P451" s="166"/>
      <c r="Q451" s="150"/>
      <c r="R451" s="62"/>
      <c r="S451" s="190"/>
      <c r="T451" s="75"/>
      <c r="U451" s="73"/>
      <c r="V451" s="78"/>
      <c r="W451" s="78"/>
      <c r="X451" s="78"/>
      <c r="Y451" s="7"/>
      <c r="Z451" s="2"/>
      <c r="AA451" s="2"/>
      <c r="AB451" s="2"/>
      <c r="AC451" s="2"/>
      <c r="AD451" s="2"/>
      <c r="AE451" s="2"/>
    </row>
    <row r="452" spans="1:31" x14ac:dyDescent="0.2">
      <c r="A452" s="109"/>
      <c r="B452" s="109"/>
      <c r="C452" s="104"/>
      <c r="D452" s="102"/>
      <c r="E452" s="81"/>
      <c r="F452" s="80"/>
      <c r="G452" s="52"/>
      <c r="H452" s="80"/>
      <c r="I452" s="52"/>
      <c r="J452" s="80"/>
      <c r="K452" s="52"/>
      <c r="L452" s="82"/>
      <c r="M452" s="80"/>
      <c r="N452" s="154"/>
      <c r="O452" s="166"/>
      <c r="P452" s="166"/>
      <c r="Q452" s="150"/>
      <c r="R452" s="62"/>
      <c r="S452" s="190"/>
      <c r="T452" s="75"/>
      <c r="U452" s="73"/>
      <c r="V452" s="78"/>
      <c r="W452" s="78"/>
      <c r="X452" s="78"/>
      <c r="Y452" s="7"/>
      <c r="Z452" s="2"/>
      <c r="AA452" s="2"/>
      <c r="AB452" s="2"/>
      <c r="AC452" s="2"/>
      <c r="AD452" s="2"/>
      <c r="AE452" s="2"/>
    </row>
    <row r="453" spans="1:31" x14ac:dyDescent="0.2">
      <c r="A453" s="109"/>
      <c r="B453" s="109"/>
      <c r="C453" s="104"/>
      <c r="D453" s="102"/>
      <c r="E453" s="81"/>
      <c r="F453" s="80"/>
      <c r="G453" s="52"/>
      <c r="H453" s="80"/>
      <c r="I453" s="52"/>
      <c r="J453" s="80"/>
      <c r="K453" s="52"/>
      <c r="L453" s="82"/>
      <c r="M453" s="80"/>
      <c r="N453" s="154"/>
      <c r="O453" s="166"/>
      <c r="P453" s="166"/>
      <c r="Q453" s="150"/>
      <c r="R453" s="62"/>
      <c r="S453" s="190"/>
      <c r="T453" s="75"/>
      <c r="U453" s="73"/>
      <c r="V453" s="78"/>
      <c r="W453" s="78"/>
      <c r="X453" s="78"/>
      <c r="Y453" s="7"/>
      <c r="Z453" s="2"/>
      <c r="AA453" s="2"/>
      <c r="AB453" s="2"/>
      <c r="AC453" s="2"/>
      <c r="AD453" s="2"/>
      <c r="AE453" s="2"/>
    </row>
    <row r="454" spans="1:31" x14ac:dyDescent="0.2">
      <c r="A454" s="109"/>
      <c r="B454" s="109"/>
      <c r="C454" s="104"/>
      <c r="D454" s="102"/>
      <c r="E454" s="81"/>
      <c r="F454" s="80"/>
      <c r="G454" s="52"/>
      <c r="H454" s="80"/>
      <c r="I454" s="52"/>
      <c r="J454" s="80"/>
      <c r="K454" s="52"/>
      <c r="L454" s="82"/>
      <c r="M454" s="80"/>
      <c r="N454" s="154"/>
      <c r="O454" s="166"/>
      <c r="P454" s="166"/>
      <c r="Q454" s="150"/>
      <c r="R454" s="62"/>
      <c r="S454" s="190"/>
      <c r="T454" s="75"/>
      <c r="U454" s="73"/>
      <c r="V454" s="78"/>
      <c r="W454" s="78"/>
      <c r="X454" s="78"/>
      <c r="Y454" s="7"/>
      <c r="Z454" s="2"/>
      <c r="AA454" s="2"/>
      <c r="AB454" s="2"/>
      <c r="AC454" s="2"/>
      <c r="AD454" s="2"/>
      <c r="AE454" s="2"/>
    </row>
    <row r="455" spans="1:31" x14ac:dyDescent="0.2">
      <c r="A455" s="109"/>
      <c r="B455" s="109"/>
      <c r="C455" s="104"/>
      <c r="D455" s="102"/>
      <c r="E455" s="81"/>
      <c r="F455" s="80"/>
      <c r="G455" s="52"/>
      <c r="H455" s="80"/>
      <c r="I455" s="52"/>
      <c r="J455" s="80"/>
      <c r="K455" s="52"/>
      <c r="L455" s="82"/>
      <c r="M455" s="80"/>
      <c r="N455" s="154"/>
      <c r="O455" s="166"/>
      <c r="P455" s="166"/>
      <c r="Q455" s="150"/>
      <c r="R455" s="62"/>
      <c r="S455" s="190"/>
      <c r="T455" s="75"/>
      <c r="U455" s="73"/>
      <c r="V455" s="78"/>
      <c r="W455" s="78"/>
      <c r="X455" s="78"/>
      <c r="Y455" s="7"/>
      <c r="Z455" s="2"/>
      <c r="AA455" s="2"/>
      <c r="AB455" s="2"/>
      <c r="AC455" s="2"/>
      <c r="AD455" s="2"/>
      <c r="AE455" s="2"/>
    </row>
    <row r="456" spans="1:31" x14ac:dyDescent="0.2">
      <c r="A456" s="109"/>
      <c r="B456" s="109"/>
      <c r="C456" s="104"/>
      <c r="D456" s="102"/>
      <c r="E456" s="81"/>
      <c r="F456" s="80"/>
      <c r="G456" s="52"/>
      <c r="H456" s="80"/>
      <c r="I456" s="52"/>
      <c r="J456" s="80"/>
      <c r="K456" s="52"/>
      <c r="L456" s="82"/>
      <c r="M456" s="80"/>
      <c r="N456" s="154"/>
      <c r="O456" s="166"/>
      <c r="P456" s="166"/>
      <c r="Q456" s="150"/>
      <c r="R456" s="62"/>
      <c r="S456" s="190"/>
      <c r="T456" s="75"/>
      <c r="U456" s="73"/>
      <c r="V456" s="78"/>
      <c r="W456" s="78"/>
      <c r="X456" s="78"/>
      <c r="Y456" s="7"/>
      <c r="Z456" s="2"/>
      <c r="AA456" s="2"/>
      <c r="AB456" s="2"/>
      <c r="AC456" s="2"/>
      <c r="AD456" s="2"/>
      <c r="AE456" s="2"/>
    </row>
    <row r="457" spans="1:31" x14ac:dyDescent="0.2">
      <c r="A457" s="109"/>
      <c r="B457" s="109"/>
      <c r="C457" s="104"/>
      <c r="D457" s="102"/>
      <c r="E457" s="81"/>
      <c r="F457" s="80"/>
      <c r="G457" s="52"/>
      <c r="H457" s="80"/>
      <c r="I457" s="52"/>
      <c r="J457" s="80"/>
      <c r="K457" s="52"/>
      <c r="L457" s="82"/>
      <c r="M457" s="80"/>
      <c r="N457" s="154"/>
      <c r="O457" s="166"/>
      <c r="P457" s="166"/>
      <c r="Q457" s="150"/>
      <c r="R457" s="62"/>
      <c r="S457" s="190"/>
      <c r="T457" s="75"/>
      <c r="U457" s="73"/>
      <c r="V457" s="78"/>
      <c r="W457" s="78"/>
      <c r="X457" s="78"/>
      <c r="Y457" s="7"/>
      <c r="Z457" s="2"/>
      <c r="AA457" s="2"/>
      <c r="AB457" s="2"/>
      <c r="AC457" s="2"/>
      <c r="AD457" s="2"/>
      <c r="AE457" s="2"/>
    </row>
    <row r="458" spans="1:31" x14ac:dyDescent="0.2">
      <c r="A458" s="109"/>
      <c r="B458" s="109"/>
      <c r="C458" s="104"/>
      <c r="D458" s="102"/>
      <c r="E458" s="81"/>
      <c r="F458" s="80"/>
      <c r="G458" s="52"/>
      <c r="H458" s="80"/>
      <c r="I458" s="52"/>
      <c r="J458" s="80"/>
      <c r="K458" s="52"/>
      <c r="L458" s="82"/>
      <c r="M458" s="80"/>
      <c r="N458" s="154"/>
      <c r="O458" s="166"/>
      <c r="P458" s="166"/>
      <c r="Q458" s="150"/>
      <c r="R458" s="62"/>
      <c r="S458" s="190"/>
      <c r="T458" s="75"/>
      <c r="U458" s="73"/>
      <c r="V458" s="78"/>
      <c r="W458" s="78"/>
      <c r="X458" s="78"/>
      <c r="Y458" s="7"/>
      <c r="Z458" s="2"/>
      <c r="AA458" s="2"/>
      <c r="AB458" s="2"/>
      <c r="AC458" s="2"/>
      <c r="AD458" s="2"/>
      <c r="AE458" s="2"/>
    </row>
    <row r="459" spans="1:31" x14ac:dyDescent="0.2">
      <c r="A459" s="109"/>
      <c r="B459" s="109"/>
      <c r="C459" s="104"/>
      <c r="D459" s="102"/>
      <c r="E459" s="81"/>
      <c r="F459" s="80"/>
      <c r="G459" s="52"/>
      <c r="H459" s="80"/>
      <c r="I459" s="52"/>
      <c r="J459" s="80"/>
      <c r="K459" s="52"/>
      <c r="L459" s="82"/>
      <c r="M459" s="80"/>
      <c r="N459" s="154"/>
      <c r="O459" s="166"/>
      <c r="P459" s="166"/>
      <c r="Q459" s="150"/>
      <c r="R459" s="62"/>
      <c r="S459" s="190"/>
      <c r="T459" s="75"/>
      <c r="U459" s="73"/>
      <c r="V459" s="78"/>
      <c r="W459" s="78"/>
      <c r="X459" s="78"/>
      <c r="Y459" s="7"/>
      <c r="Z459" s="2"/>
      <c r="AA459" s="2"/>
      <c r="AB459" s="2"/>
      <c r="AC459" s="2"/>
      <c r="AD459" s="2"/>
      <c r="AE459" s="2"/>
    </row>
    <row r="460" spans="1:31" x14ac:dyDescent="0.2">
      <c r="A460" s="109"/>
      <c r="B460" s="109"/>
      <c r="C460" s="104"/>
      <c r="D460" s="102"/>
      <c r="E460" s="81"/>
      <c r="F460" s="80"/>
      <c r="G460" s="52"/>
      <c r="H460" s="80"/>
      <c r="I460" s="52"/>
      <c r="J460" s="80"/>
      <c r="K460" s="52"/>
      <c r="L460" s="82"/>
      <c r="M460" s="80"/>
      <c r="N460" s="154"/>
      <c r="O460" s="166"/>
      <c r="P460" s="166"/>
      <c r="Q460" s="150"/>
      <c r="R460" s="62"/>
      <c r="S460" s="190"/>
      <c r="T460" s="75"/>
      <c r="U460" s="73"/>
      <c r="V460" s="78"/>
      <c r="W460" s="78"/>
      <c r="X460" s="78"/>
      <c r="Y460" s="7"/>
      <c r="Z460" s="2"/>
      <c r="AA460" s="2"/>
      <c r="AB460" s="2"/>
      <c r="AC460" s="2"/>
      <c r="AD460" s="2"/>
      <c r="AE460" s="2"/>
    </row>
    <row r="461" spans="1:31" x14ac:dyDescent="0.2">
      <c r="A461" s="109"/>
      <c r="B461" s="109"/>
      <c r="C461" s="104"/>
      <c r="D461" s="102"/>
      <c r="E461" s="81"/>
      <c r="F461" s="80"/>
      <c r="G461" s="52"/>
      <c r="H461" s="80"/>
      <c r="I461" s="52"/>
      <c r="J461" s="80"/>
      <c r="K461" s="52"/>
      <c r="L461" s="82"/>
      <c r="M461" s="80"/>
      <c r="N461" s="154"/>
      <c r="O461" s="166"/>
      <c r="P461" s="166"/>
      <c r="Q461" s="150"/>
      <c r="R461" s="62"/>
      <c r="S461" s="190"/>
      <c r="T461" s="75"/>
      <c r="U461" s="73"/>
      <c r="V461" s="78"/>
      <c r="W461" s="78"/>
      <c r="X461" s="78"/>
      <c r="Y461" s="7"/>
      <c r="Z461" s="2"/>
      <c r="AA461" s="2"/>
      <c r="AB461" s="2"/>
      <c r="AC461" s="2"/>
      <c r="AD461" s="2"/>
      <c r="AE461" s="2"/>
    </row>
    <row r="462" spans="1:31" x14ac:dyDescent="0.2">
      <c r="A462" s="109"/>
      <c r="B462" s="109"/>
      <c r="C462" s="104"/>
      <c r="D462" s="102"/>
      <c r="E462" s="81"/>
      <c r="F462" s="80"/>
      <c r="G462" s="52"/>
      <c r="H462" s="80"/>
      <c r="I462" s="52"/>
      <c r="J462" s="80"/>
      <c r="K462" s="52"/>
      <c r="L462" s="82"/>
      <c r="M462" s="80"/>
      <c r="N462" s="154"/>
      <c r="O462" s="166"/>
      <c r="P462" s="166"/>
      <c r="Q462" s="150"/>
      <c r="R462" s="62"/>
      <c r="S462" s="190"/>
      <c r="T462" s="75"/>
      <c r="U462" s="73"/>
      <c r="V462" s="78"/>
      <c r="W462" s="78"/>
      <c r="X462" s="78"/>
      <c r="Y462" s="7"/>
      <c r="Z462" s="2"/>
      <c r="AA462" s="2"/>
      <c r="AB462" s="2"/>
      <c r="AC462" s="2"/>
      <c r="AD462" s="2"/>
      <c r="AE462" s="2"/>
    </row>
    <row r="463" spans="1:31" x14ac:dyDescent="0.2">
      <c r="A463" s="109"/>
      <c r="B463" s="109"/>
      <c r="C463" s="104"/>
      <c r="D463" s="102"/>
      <c r="E463" s="81"/>
      <c r="F463" s="80"/>
      <c r="G463" s="52"/>
      <c r="H463" s="80"/>
      <c r="I463" s="52"/>
      <c r="J463" s="80"/>
      <c r="K463" s="52"/>
      <c r="L463" s="82"/>
      <c r="M463" s="80"/>
      <c r="N463" s="154"/>
      <c r="O463" s="166"/>
      <c r="P463" s="166"/>
      <c r="Q463" s="150"/>
      <c r="R463" s="62"/>
      <c r="S463" s="190"/>
      <c r="T463" s="75"/>
      <c r="U463" s="73"/>
      <c r="V463" s="78"/>
      <c r="W463" s="78"/>
      <c r="X463" s="78"/>
      <c r="Y463" s="7"/>
      <c r="Z463" s="2"/>
      <c r="AA463" s="2"/>
      <c r="AB463" s="2"/>
      <c r="AC463" s="2"/>
      <c r="AD463" s="2"/>
      <c r="AE463" s="2"/>
    </row>
    <row r="464" spans="1:31" x14ac:dyDescent="0.2">
      <c r="A464" s="109"/>
      <c r="B464" s="109"/>
      <c r="C464" s="104"/>
      <c r="D464" s="102"/>
      <c r="E464" s="81"/>
      <c r="F464" s="80"/>
      <c r="G464" s="52"/>
      <c r="H464" s="80"/>
      <c r="I464" s="52"/>
      <c r="J464" s="80"/>
      <c r="K464" s="52"/>
      <c r="L464" s="82"/>
      <c r="M464" s="80"/>
      <c r="N464" s="154"/>
      <c r="O464" s="166"/>
      <c r="P464" s="166"/>
      <c r="Q464" s="150"/>
      <c r="R464" s="62"/>
      <c r="S464" s="190"/>
      <c r="T464" s="75"/>
      <c r="U464" s="73"/>
      <c r="V464" s="78"/>
      <c r="W464" s="78"/>
      <c r="X464" s="78"/>
      <c r="Y464" s="7"/>
      <c r="Z464" s="2"/>
      <c r="AA464" s="2"/>
      <c r="AB464" s="2"/>
      <c r="AC464" s="2"/>
      <c r="AD464" s="2"/>
      <c r="AE464" s="2"/>
    </row>
    <row r="465" spans="1:31" x14ac:dyDescent="0.2">
      <c r="A465" s="109"/>
      <c r="B465" s="109"/>
      <c r="C465" s="104"/>
      <c r="D465" s="102"/>
      <c r="E465" s="81"/>
      <c r="F465" s="80"/>
      <c r="G465" s="52"/>
      <c r="H465" s="80"/>
      <c r="I465" s="52"/>
      <c r="J465" s="80"/>
      <c r="K465" s="52"/>
      <c r="L465" s="82"/>
      <c r="M465" s="80"/>
      <c r="N465" s="154"/>
      <c r="O465" s="166"/>
      <c r="P465" s="166"/>
      <c r="Q465" s="150"/>
      <c r="R465" s="62"/>
      <c r="S465" s="190"/>
      <c r="T465" s="75"/>
      <c r="U465" s="73"/>
      <c r="V465" s="78"/>
      <c r="W465" s="78"/>
      <c r="X465" s="78"/>
      <c r="Y465" s="7"/>
      <c r="Z465" s="2"/>
      <c r="AA465" s="2"/>
      <c r="AB465" s="2"/>
      <c r="AC465" s="2"/>
      <c r="AD465" s="2"/>
      <c r="AE465" s="2"/>
    </row>
    <row r="466" spans="1:31" x14ac:dyDescent="0.2">
      <c r="A466" s="109"/>
      <c r="B466" s="109"/>
      <c r="C466" s="104"/>
      <c r="D466" s="102"/>
      <c r="E466" s="81"/>
      <c r="F466" s="80"/>
      <c r="G466" s="52"/>
      <c r="H466" s="80"/>
      <c r="I466" s="52"/>
      <c r="J466" s="80"/>
      <c r="K466" s="52"/>
      <c r="L466" s="82"/>
      <c r="M466" s="80"/>
      <c r="N466" s="154"/>
      <c r="O466" s="166"/>
      <c r="P466" s="166"/>
      <c r="Q466" s="150"/>
      <c r="R466" s="62"/>
      <c r="S466" s="190"/>
      <c r="T466" s="75"/>
      <c r="U466" s="73"/>
      <c r="V466" s="78"/>
      <c r="W466" s="78"/>
      <c r="X466" s="78"/>
      <c r="Y466" s="7"/>
      <c r="Z466" s="2"/>
      <c r="AA466" s="2"/>
      <c r="AB466" s="2"/>
      <c r="AC466" s="2"/>
      <c r="AD466" s="2"/>
      <c r="AE466" s="2"/>
    </row>
    <row r="467" spans="1:31" x14ac:dyDescent="0.2">
      <c r="A467" s="109"/>
      <c r="B467" s="109"/>
      <c r="C467" s="104"/>
      <c r="D467" s="102"/>
      <c r="E467" s="81"/>
      <c r="F467" s="80"/>
      <c r="G467" s="52"/>
      <c r="H467" s="80"/>
      <c r="I467" s="52"/>
      <c r="J467" s="80"/>
      <c r="K467" s="52"/>
      <c r="L467" s="82"/>
      <c r="M467" s="80"/>
      <c r="N467" s="154"/>
      <c r="O467" s="166"/>
      <c r="P467" s="166"/>
      <c r="Q467" s="150"/>
      <c r="R467" s="62"/>
      <c r="S467" s="190"/>
      <c r="T467" s="75"/>
      <c r="U467" s="73"/>
      <c r="V467" s="78"/>
      <c r="W467" s="78"/>
      <c r="X467" s="78"/>
      <c r="Y467" s="7"/>
      <c r="Z467" s="2"/>
      <c r="AA467" s="2"/>
      <c r="AB467" s="2"/>
      <c r="AC467" s="2"/>
      <c r="AD467" s="2"/>
      <c r="AE467" s="2"/>
    </row>
    <row r="468" spans="1:31" x14ac:dyDescent="0.2">
      <c r="A468" s="109"/>
      <c r="B468" s="109"/>
      <c r="C468" s="104"/>
      <c r="D468" s="102"/>
      <c r="E468" s="81"/>
      <c r="F468" s="80"/>
      <c r="G468" s="52"/>
      <c r="H468" s="80"/>
      <c r="I468" s="52"/>
      <c r="J468" s="80"/>
      <c r="K468" s="52"/>
      <c r="L468" s="82"/>
      <c r="M468" s="80"/>
      <c r="N468" s="154"/>
      <c r="O468" s="166"/>
      <c r="P468" s="166"/>
      <c r="Q468" s="150"/>
      <c r="R468" s="62"/>
      <c r="S468" s="190"/>
      <c r="T468" s="75"/>
      <c r="U468" s="73"/>
      <c r="V468" s="78"/>
      <c r="W468" s="78"/>
      <c r="X468" s="78"/>
      <c r="Y468" s="7"/>
      <c r="Z468" s="2"/>
      <c r="AA468" s="2"/>
      <c r="AB468" s="2"/>
      <c r="AC468" s="2"/>
      <c r="AD468" s="2"/>
      <c r="AE468" s="2"/>
    </row>
    <row r="469" spans="1:31" x14ac:dyDescent="0.2">
      <c r="A469" s="109"/>
      <c r="B469" s="109"/>
      <c r="C469" s="104"/>
      <c r="D469" s="102"/>
      <c r="E469" s="81"/>
      <c r="F469" s="80"/>
      <c r="G469" s="52"/>
      <c r="H469" s="80"/>
      <c r="I469" s="52"/>
      <c r="J469" s="80"/>
      <c r="K469" s="52"/>
      <c r="L469" s="82"/>
      <c r="M469" s="80"/>
      <c r="N469" s="154"/>
      <c r="O469" s="166"/>
      <c r="P469" s="166"/>
      <c r="Q469" s="150"/>
      <c r="R469" s="62"/>
      <c r="S469" s="190"/>
      <c r="T469" s="75"/>
      <c r="U469" s="73"/>
      <c r="V469" s="78"/>
      <c r="W469" s="78"/>
      <c r="X469" s="78"/>
      <c r="Y469" s="7"/>
      <c r="Z469" s="2"/>
      <c r="AA469" s="2"/>
      <c r="AB469" s="2"/>
      <c r="AC469" s="2"/>
      <c r="AD469" s="2"/>
      <c r="AE469" s="2"/>
    </row>
    <row r="470" spans="1:31" x14ac:dyDescent="0.2">
      <c r="A470" s="109"/>
      <c r="B470" s="109"/>
      <c r="C470" s="104"/>
      <c r="D470" s="102"/>
      <c r="E470" s="81"/>
      <c r="F470" s="80"/>
      <c r="G470" s="52"/>
      <c r="H470" s="80"/>
      <c r="I470" s="52"/>
      <c r="J470" s="80"/>
      <c r="K470" s="52"/>
      <c r="L470" s="82"/>
      <c r="M470" s="80"/>
      <c r="N470" s="154"/>
      <c r="O470" s="166"/>
      <c r="P470" s="166"/>
      <c r="Q470" s="150"/>
      <c r="R470" s="62"/>
      <c r="S470" s="190"/>
      <c r="T470" s="75"/>
      <c r="U470" s="73"/>
      <c r="V470" s="78"/>
      <c r="W470" s="78"/>
      <c r="X470" s="78"/>
      <c r="Y470" s="7"/>
      <c r="Z470" s="2"/>
      <c r="AA470" s="2"/>
      <c r="AB470" s="2"/>
      <c r="AC470" s="2"/>
      <c r="AD470" s="2"/>
      <c r="AE470" s="2"/>
    </row>
    <row r="471" spans="1:31" x14ac:dyDescent="0.2">
      <c r="A471" s="109"/>
      <c r="B471" s="109"/>
      <c r="C471" s="104"/>
      <c r="D471" s="102"/>
      <c r="E471" s="81"/>
      <c r="F471" s="80"/>
      <c r="G471" s="52"/>
      <c r="H471" s="80"/>
      <c r="I471" s="52"/>
      <c r="J471" s="80"/>
      <c r="K471" s="52"/>
      <c r="L471" s="82"/>
      <c r="M471" s="80"/>
      <c r="N471" s="154"/>
      <c r="O471" s="166"/>
      <c r="P471" s="166"/>
      <c r="Q471" s="150"/>
      <c r="R471" s="62"/>
      <c r="S471" s="190"/>
      <c r="T471" s="75"/>
      <c r="U471" s="73"/>
      <c r="V471" s="78"/>
      <c r="W471" s="78"/>
      <c r="X471" s="78"/>
      <c r="Y471" s="7"/>
      <c r="Z471" s="2"/>
      <c r="AA471" s="2"/>
      <c r="AB471" s="2"/>
      <c r="AC471" s="2"/>
      <c r="AD471" s="2"/>
      <c r="AE471" s="2"/>
    </row>
    <row r="472" spans="1:31" x14ac:dyDescent="0.2">
      <c r="A472" s="109"/>
      <c r="B472" s="109"/>
      <c r="C472" s="104"/>
      <c r="D472" s="102"/>
      <c r="E472" s="81"/>
      <c r="F472" s="80"/>
      <c r="G472" s="52"/>
      <c r="H472" s="80"/>
      <c r="I472" s="52"/>
      <c r="J472" s="80"/>
      <c r="K472" s="52"/>
      <c r="L472" s="82"/>
      <c r="M472" s="80"/>
      <c r="N472" s="154"/>
      <c r="O472" s="166"/>
      <c r="P472" s="166"/>
      <c r="Q472" s="150"/>
      <c r="R472" s="62"/>
      <c r="S472" s="190"/>
      <c r="T472" s="75"/>
      <c r="U472" s="73"/>
      <c r="V472" s="78"/>
      <c r="W472" s="78"/>
      <c r="X472" s="78"/>
      <c r="Y472" s="7"/>
      <c r="Z472" s="2"/>
      <c r="AA472" s="2"/>
      <c r="AB472" s="2"/>
      <c r="AC472" s="2"/>
      <c r="AD472" s="2"/>
      <c r="AE472" s="2"/>
    </row>
    <row r="473" spans="1:31" x14ac:dyDescent="0.2">
      <c r="A473" s="109"/>
      <c r="B473" s="109"/>
      <c r="C473" s="104"/>
      <c r="D473" s="102"/>
      <c r="E473" s="81"/>
      <c r="F473" s="80"/>
      <c r="G473" s="52"/>
      <c r="H473" s="80"/>
      <c r="I473" s="52"/>
      <c r="J473" s="80"/>
      <c r="K473" s="52"/>
      <c r="L473" s="82"/>
      <c r="M473" s="80"/>
      <c r="N473" s="154"/>
      <c r="O473" s="166"/>
      <c r="P473" s="166"/>
      <c r="Q473" s="150"/>
      <c r="R473" s="62"/>
      <c r="S473" s="190"/>
      <c r="T473" s="75"/>
      <c r="U473" s="73"/>
      <c r="V473" s="78"/>
      <c r="W473" s="78"/>
      <c r="X473" s="78"/>
      <c r="Y473" s="7"/>
      <c r="Z473" s="2"/>
      <c r="AA473" s="2"/>
      <c r="AB473" s="2"/>
      <c r="AC473" s="2"/>
      <c r="AD473" s="2"/>
      <c r="AE473" s="2"/>
    </row>
    <row r="474" spans="1:31" x14ac:dyDescent="0.2">
      <c r="A474" s="109"/>
      <c r="B474" s="109"/>
      <c r="C474" s="104"/>
      <c r="D474" s="102"/>
      <c r="E474" s="81"/>
      <c r="F474" s="80"/>
      <c r="G474" s="52"/>
      <c r="H474" s="80"/>
      <c r="I474" s="52"/>
      <c r="J474" s="80"/>
      <c r="K474" s="52"/>
      <c r="L474" s="82"/>
      <c r="M474" s="80"/>
      <c r="N474" s="154"/>
      <c r="O474" s="166"/>
      <c r="P474" s="166"/>
      <c r="Q474" s="150"/>
      <c r="R474" s="62"/>
      <c r="S474" s="190"/>
      <c r="T474" s="75"/>
      <c r="U474" s="73"/>
      <c r="V474" s="78"/>
      <c r="W474" s="78"/>
      <c r="X474" s="78"/>
      <c r="Y474" s="7"/>
      <c r="Z474" s="2"/>
      <c r="AA474" s="2"/>
      <c r="AB474" s="2"/>
      <c r="AC474" s="2"/>
      <c r="AD474" s="2"/>
      <c r="AE474" s="2"/>
    </row>
    <row r="475" spans="1:31" x14ac:dyDescent="0.2">
      <c r="A475" s="109"/>
      <c r="B475" s="109"/>
      <c r="C475" s="104"/>
      <c r="D475" s="102"/>
      <c r="E475" s="81"/>
      <c r="F475" s="80"/>
      <c r="G475" s="52"/>
      <c r="H475" s="80"/>
      <c r="I475" s="52"/>
      <c r="J475" s="80"/>
      <c r="K475" s="52"/>
      <c r="L475" s="82"/>
      <c r="M475" s="80"/>
      <c r="N475" s="154"/>
      <c r="O475" s="166"/>
      <c r="P475" s="166"/>
      <c r="Q475" s="150"/>
      <c r="R475" s="62"/>
      <c r="S475" s="190"/>
      <c r="T475" s="75"/>
      <c r="U475" s="73"/>
      <c r="V475" s="78"/>
      <c r="W475" s="78"/>
      <c r="X475" s="78"/>
      <c r="Y475" s="7"/>
      <c r="Z475" s="2"/>
      <c r="AA475" s="2"/>
      <c r="AB475" s="2"/>
      <c r="AC475" s="2"/>
      <c r="AD475" s="2"/>
      <c r="AE475" s="2"/>
    </row>
    <row r="476" spans="1:31" x14ac:dyDescent="0.2">
      <c r="A476" s="109"/>
      <c r="B476" s="109"/>
      <c r="C476" s="104"/>
      <c r="D476" s="102"/>
      <c r="E476" s="81"/>
      <c r="F476" s="80"/>
      <c r="G476" s="52"/>
      <c r="H476" s="80"/>
      <c r="I476" s="52"/>
      <c r="J476" s="80"/>
      <c r="K476" s="52"/>
      <c r="L476" s="82"/>
      <c r="M476" s="80"/>
      <c r="N476" s="154"/>
      <c r="O476" s="166"/>
      <c r="P476" s="166"/>
      <c r="Q476" s="150"/>
      <c r="R476" s="62"/>
      <c r="S476" s="190"/>
      <c r="T476" s="75"/>
      <c r="U476" s="73"/>
      <c r="V476" s="78"/>
      <c r="W476" s="78"/>
      <c r="X476" s="78"/>
      <c r="Y476" s="7"/>
      <c r="Z476" s="2"/>
      <c r="AA476" s="2"/>
      <c r="AB476" s="2"/>
      <c r="AC476" s="2"/>
      <c r="AD476" s="2"/>
      <c r="AE476" s="2"/>
    </row>
    <row r="477" spans="1:31" x14ac:dyDescent="0.2">
      <c r="A477" s="109"/>
      <c r="B477" s="109"/>
      <c r="C477" s="104"/>
      <c r="D477" s="102"/>
      <c r="E477" s="81"/>
      <c r="F477" s="80"/>
      <c r="G477" s="52"/>
      <c r="H477" s="80"/>
      <c r="I477" s="52"/>
      <c r="J477" s="80"/>
      <c r="K477" s="52"/>
      <c r="L477" s="82"/>
      <c r="M477" s="80"/>
      <c r="N477" s="154"/>
      <c r="O477" s="166"/>
      <c r="P477" s="166"/>
      <c r="Q477" s="150"/>
      <c r="R477" s="62"/>
      <c r="S477" s="190"/>
      <c r="T477" s="75"/>
      <c r="U477" s="73"/>
      <c r="V477" s="78"/>
      <c r="W477" s="78"/>
      <c r="X477" s="78"/>
      <c r="Y477" s="7"/>
      <c r="Z477" s="2"/>
      <c r="AA477" s="2"/>
      <c r="AB477" s="2"/>
      <c r="AC477" s="2"/>
      <c r="AD477" s="2"/>
      <c r="AE477" s="2"/>
    </row>
    <row r="478" spans="1:31" x14ac:dyDescent="0.2">
      <c r="A478" s="109"/>
      <c r="B478" s="109"/>
      <c r="C478" s="104"/>
      <c r="D478" s="102"/>
      <c r="E478" s="81"/>
      <c r="F478" s="80"/>
      <c r="G478" s="52"/>
      <c r="H478" s="80"/>
      <c r="I478" s="52"/>
      <c r="J478" s="80"/>
      <c r="K478" s="52"/>
      <c r="L478" s="82"/>
      <c r="M478" s="80"/>
      <c r="N478" s="154"/>
      <c r="O478" s="166"/>
      <c r="P478" s="166"/>
      <c r="Q478" s="150"/>
      <c r="R478" s="62"/>
      <c r="S478" s="190"/>
      <c r="T478" s="75"/>
      <c r="U478" s="73"/>
      <c r="V478" s="78"/>
      <c r="W478" s="78"/>
      <c r="X478" s="78"/>
      <c r="Y478" s="7"/>
      <c r="Z478" s="2"/>
      <c r="AA478" s="2"/>
      <c r="AB478" s="2"/>
      <c r="AC478" s="2"/>
      <c r="AD478" s="2"/>
      <c r="AE478" s="2"/>
    </row>
    <row r="479" spans="1:31" x14ac:dyDescent="0.2">
      <c r="A479" s="109"/>
      <c r="B479" s="109"/>
      <c r="C479" s="104"/>
      <c r="D479" s="102"/>
      <c r="E479" s="81"/>
      <c r="F479" s="80"/>
      <c r="G479" s="52"/>
      <c r="H479" s="80"/>
      <c r="I479" s="52"/>
      <c r="J479" s="80"/>
      <c r="K479" s="52"/>
      <c r="L479" s="82"/>
      <c r="M479" s="80"/>
      <c r="N479" s="154"/>
      <c r="O479" s="166"/>
      <c r="P479" s="166"/>
      <c r="Q479" s="150"/>
      <c r="R479" s="62"/>
      <c r="S479" s="190"/>
      <c r="T479" s="75"/>
      <c r="U479" s="73"/>
      <c r="V479" s="78"/>
      <c r="W479" s="78"/>
      <c r="X479" s="78"/>
      <c r="Y479" s="7"/>
      <c r="Z479" s="2"/>
      <c r="AA479" s="2"/>
      <c r="AB479" s="2"/>
      <c r="AC479" s="2"/>
      <c r="AD479" s="2"/>
      <c r="AE479" s="2"/>
    </row>
    <row r="480" spans="1:31" x14ac:dyDescent="0.2">
      <c r="A480" s="109"/>
      <c r="B480" s="109"/>
      <c r="C480" s="104"/>
      <c r="D480" s="102"/>
      <c r="E480" s="81"/>
      <c r="F480" s="80"/>
      <c r="G480" s="52"/>
      <c r="H480" s="80"/>
      <c r="I480" s="52"/>
      <c r="J480" s="80"/>
      <c r="K480" s="52"/>
      <c r="L480" s="82"/>
      <c r="M480" s="80"/>
      <c r="N480" s="154"/>
      <c r="O480" s="166"/>
      <c r="P480" s="166"/>
      <c r="Q480" s="150"/>
      <c r="R480" s="62"/>
      <c r="S480" s="190"/>
      <c r="T480" s="75"/>
      <c r="U480" s="73"/>
      <c r="V480" s="78"/>
      <c r="W480" s="78"/>
      <c r="X480" s="78"/>
      <c r="Y480" s="7"/>
      <c r="Z480" s="2"/>
      <c r="AA480" s="2"/>
      <c r="AB480" s="2"/>
      <c r="AC480" s="2"/>
      <c r="AD480" s="2"/>
      <c r="AE480" s="2"/>
    </row>
    <row r="481" spans="1:31" x14ac:dyDescent="0.2">
      <c r="A481" s="109"/>
      <c r="B481" s="109"/>
      <c r="C481" s="104"/>
      <c r="D481" s="102"/>
      <c r="E481" s="81"/>
      <c r="F481" s="80"/>
      <c r="G481" s="52"/>
      <c r="H481" s="80"/>
      <c r="I481" s="52"/>
      <c r="J481" s="80"/>
      <c r="K481" s="52"/>
      <c r="L481" s="82"/>
      <c r="M481" s="80"/>
      <c r="N481" s="154"/>
      <c r="O481" s="166"/>
      <c r="P481" s="166"/>
      <c r="Q481" s="150"/>
      <c r="R481" s="62"/>
      <c r="S481" s="190"/>
      <c r="T481" s="75"/>
      <c r="U481" s="73"/>
      <c r="V481" s="78"/>
      <c r="W481" s="78"/>
      <c r="X481" s="78"/>
      <c r="Y481" s="7"/>
      <c r="Z481" s="2"/>
      <c r="AA481" s="2"/>
      <c r="AB481" s="2"/>
      <c r="AC481" s="2"/>
      <c r="AD481" s="2"/>
      <c r="AE481" s="2"/>
    </row>
    <row r="482" spans="1:31" x14ac:dyDescent="0.2">
      <c r="A482" s="109"/>
      <c r="B482" s="109"/>
      <c r="C482" s="104"/>
      <c r="D482" s="102"/>
      <c r="E482" s="81"/>
      <c r="F482" s="80"/>
      <c r="G482" s="52"/>
      <c r="H482" s="80"/>
      <c r="I482" s="52"/>
      <c r="J482" s="80"/>
      <c r="K482" s="52"/>
      <c r="L482" s="82"/>
      <c r="M482" s="80"/>
      <c r="N482" s="154"/>
      <c r="O482" s="166"/>
      <c r="P482" s="166"/>
      <c r="Q482" s="150"/>
      <c r="R482" s="62"/>
      <c r="S482" s="190"/>
      <c r="T482" s="75"/>
      <c r="U482" s="73"/>
      <c r="V482" s="78"/>
      <c r="W482" s="78"/>
      <c r="X482" s="78"/>
      <c r="Y482" s="7"/>
      <c r="Z482" s="2"/>
      <c r="AA482" s="2"/>
      <c r="AB482" s="2"/>
      <c r="AC482" s="2"/>
      <c r="AD482" s="2"/>
      <c r="AE482" s="2"/>
    </row>
    <row r="483" spans="1:31" x14ac:dyDescent="0.2">
      <c r="A483" s="109"/>
      <c r="B483" s="109"/>
      <c r="C483" s="104"/>
      <c r="D483" s="102"/>
      <c r="E483" s="81"/>
      <c r="F483" s="80"/>
      <c r="G483" s="52"/>
      <c r="H483" s="80"/>
      <c r="I483" s="52"/>
      <c r="J483" s="80"/>
      <c r="K483" s="52"/>
      <c r="L483" s="82"/>
      <c r="M483" s="80"/>
      <c r="N483" s="154"/>
      <c r="O483" s="166"/>
      <c r="P483" s="166"/>
      <c r="Q483" s="150"/>
      <c r="R483" s="62"/>
      <c r="S483" s="190"/>
      <c r="T483" s="75"/>
      <c r="U483" s="73"/>
      <c r="V483" s="78"/>
      <c r="W483" s="78"/>
      <c r="X483" s="78"/>
      <c r="Y483" s="7"/>
      <c r="Z483" s="2"/>
      <c r="AA483" s="2"/>
      <c r="AB483" s="2"/>
      <c r="AC483" s="2"/>
      <c r="AD483" s="2"/>
      <c r="AE483" s="2"/>
    </row>
    <row r="484" spans="1:31" x14ac:dyDescent="0.2">
      <c r="A484" s="109"/>
      <c r="B484" s="109"/>
      <c r="C484" s="104"/>
      <c r="D484" s="102"/>
      <c r="E484" s="81"/>
      <c r="F484" s="80"/>
      <c r="G484" s="52"/>
      <c r="H484" s="80"/>
      <c r="I484" s="52"/>
      <c r="J484" s="80"/>
      <c r="K484" s="52"/>
      <c r="L484" s="82"/>
      <c r="M484" s="80"/>
      <c r="N484" s="154"/>
      <c r="O484" s="166"/>
      <c r="P484" s="166"/>
      <c r="Q484" s="150"/>
      <c r="R484" s="62"/>
      <c r="S484" s="190"/>
      <c r="T484" s="75"/>
      <c r="U484" s="73"/>
      <c r="V484" s="78"/>
      <c r="W484" s="78"/>
      <c r="X484" s="78"/>
      <c r="Y484" s="7"/>
      <c r="Z484" s="2"/>
      <c r="AA484" s="2"/>
      <c r="AB484" s="2"/>
      <c r="AC484" s="2"/>
      <c r="AD484" s="2"/>
      <c r="AE484" s="2"/>
    </row>
    <row r="485" spans="1:31" x14ac:dyDescent="0.2">
      <c r="A485" s="109"/>
      <c r="B485" s="109"/>
      <c r="C485" s="104"/>
      <c r="D485" s="102"/>
      <c r="E485" s="81"/>
      <c r="F485" s="80"/>
      <c r="G485" s="52"/>
      <c r="H485" s="80"/>
      <c r="I485" s="52"/>
      <c r="J485" s="80"/>
      <c r="K485" s="52"/>
      <c r="L485" s="82"/>
      <c r="M485" s="80"/>
      <c r="N485" s="154"/>
      <c r="O485" s="166"/>
      <c r="P485" s="166"/>
      <c r="Q485" s="150"/>
      <c r="R485" s="62"/>
      <c r="S485" s="190"/>
      <c r="T485" s="75"/>
      <c r="U485" s="73"/>
      <c r="V485" s="78"/>
      <c r="W485" s="78"/>
      <c r="X485" s="78"/>
      <c r="Y485" s="7"/>
      <c r="Z485" s="2"/>
      <c r="AA485" s="2"/>
      <c r="AB485" s="2"/>
      <c r="AC485" s="2"/>
      <c r="AD485" s="2"/>
      <c r="AE485" s="2"/>
    </row>
    <row r="486" spans="1:31" x14ac:dyDescent="0.2">
      <c r="A486" s="109"/>
      <c r="B486" s="109"/>
      <c r="C486" s="104"/>
      <c r="D486" s="102"/>
      <c r="E486" s="81"/>
      <c r="F486" s="80"/>
      <c r="G486" s="52"/>
      <c r="H486" s="80"/>
      <c r="I486" s="52"/>
      <c r="J486" s="80"/>
      <c r="K486" s="52"/>
      <c r="L486" s="82"/>
      <c r="M486" s="80"/>
      <c r="N486" s="154"/>
      <c r="O486" s="166"/>
      <c r="P486" s="166"/>
      <c r="Q486" s="150"/>
      <c r="R486" s="62"/>
      <c r="S486" s="190"/>
      <c r="T486" s="75"/>
      <c r="U486" s="73"/>
      <c r="V486" s="78"/>
      <c r="W486" s="78"/>
      <c r="X486" s="78"/>
      <c r="Y486" s="7"/>
      <c r="Z486" s="2"/>
      <c r="AA486" s="2"/>
      <c r="AB486" s="2"/>
      <c r="AC486" s="2"/>
      <c r="AD486" s="2"/>
      <c r="AE486" s="2"/>
    </row>
    <row r="487" spans="1:31" x14ac:dyDescent="0.2">
      <c r="A487" s="109"/>
      <c r="B487" s="109"/>
      <c r="C487" s="104"/>
      <c r="D487" s="102"/>
      <c r="E487" s="81"/>
      <c r="F487" s="80"/>
      <c r="G487" s="52"/>
      <c r="H487" s="80"/>
      <c r="I487" s="52"/>
      <c r="J487" s="80"/>
      <c r="K487" s="52"/>
      <c r="L487" s="82"/>
      <c r="M487" s="80"/>
      <c r="N487" s="154"/>
      <c r="O487" s="166"/>
      <c r="P487" s="166"/>
      <c r="Q487" s="150"/>
      <c r="R487" s="62"/>
      <c r="S487" s="190"/>
      <c r="T487" s="75"/>
      <c r="U487" s="73"/>
      <c r="V487" s="78"/>
      <c r="W487" s="78"/>
      <c r="X487" s="78"/>
      <c r="Y487" s="7"/>
      <c r="Z487" s="2"/>
      <c r="AA487" s="2"/>
      <c r="AB487" s="2"/>
      <c r="AC487" s="2"/>
      <c r="AD487" s="2"/>
      <c r="AE487" s="2"/>
    </row>
    <row r="488" spans="1:31" x14ac:dyDescent="0.2">
      <c r="A488" s="109"/>
      <c r="B488" s="109"/>
      <c r="C488" s="104"/>
      <c r="D488" s="102"/>
      <c r="E488" s="81"/>
      <c r="F488" s="80"/>
      <c r="G488" s="52"/>
      <c r="H488" s="80"/>
      <c r="I488" s="52"/>
      <c r="J488" s="80"/>
      <c r="K488" s="52"/>
      <c r="L488" s="82"/>
      <c r="M488" s="80"/>
      <c r="N488" s="154"/>
      <c r="O488" s="166"/>
      <c r="P488" s="166"/>
      <c r="Q488" s="150"/>
      <c r="R488" s="62"/>
      <c r="S488" s="190"/>
      <c r="T488" s="75"/>
      <c r="U488" s="73"/>
      <c r="V488" s="78"/>
      <c r="W488" s="78"/>
      <c r="X488" s="78"/>
      <c r="Y488" s="7"/>
      <c r="Z488" s="2"/>
      <c r="AA488" s="2"/>
      <c r="AB488" s="2"/>
      <c r="AC488" s="2"/>
      <c r="AD488" s="2"/>
      <c r="AE488" s="2"/>
    </row>
    <row r="489" spans="1:31" x14ac:dyDescent="0.2">
      <c r="A489" s="109"/>
      <c r="B489" s="109"/>
      <c r="C489" s="104"/>
      <c r="D489" s="102"/>
      <c r="E489" s="81"/>
      <c r="F489" s="80"/>
      <c r="G489" s="52"/>
      <c r="H489" s="80"/>
      <c r="I489" s="52"/>
      <c r="J489" s="80"/>
      <c r="K489" s="52"/>
      <c r="L489" s="82"/>
      <c r="M489" s="80"/>
      <c r="N489" s="154"/>
      <c r="O489" s="166"/>
      <c r="P489" s="166"/>
      <c r="Q489" s="150"/>
      <c r="R489" s="62"/>
      <c r="S489" s="190"/>
      <c r="T489" s="75"/>
      <c r="U489" s="73"/>
      <c r="V489" s="78"/>
      <c r="W489" s="78"/>
      <c r="X489" s="78"/>
      <c r="Y489" s="7"/>
      <c r="Z489" s="2"/>
      <c r="AA489" s="2"/>
      <c r="AB489" s="2"/>
      <c r="AC489" s="2"/>
      <c r="AD489" s="2"/>
      <c r="AE489" s="2"/>
    </row>
    <row r="490" spans="1:31" x14ac:dyDescent="0.2">
      <c r="A490" s="109"/>
      <c r="B490" s="109"/>
      <c r="C490" s="104"/>
      <c r="D490" s="102"/>
      <c r="E490" s="81"/>
      <c r="F490" s="80"/>
      <c r="G490" s="52"/>
      <c r="H490" s="80"/>
      <c r="I490" s="52"/>
      <c r="J490" s="80"/>
      <c r="K490" s="52"/>
      <c r="L490" s="82"/>
      <c r="M490" s="80"/>
      <c r="N490" s="154"/>
      <c r="O490" s="166"/>
      <c r="P490" s="166"/>
      <c r="Q490" s="150"/>
      <c r="R490" s="62"/>
      <c r="S490" s="190"/>
      <c r="T490" s="75"/>
      <c r="U490" s="73"/>
      <c r="V490" s="78"/>
      <c r="W490" s="78"/>
      <c r="X490" s="78"/>
      <c r="Y490" s="7"/>
      <c r="Z490" s="2"/>
      <c r="AA490" s="2"/>
      <c r="AB490" s="2"/>
      <c r="AC490" s="2"/>
      <c r="AD490" s="2"/>
      <c r="AE490" s="2"/>
    </row>
    <row r="491" spans="1:31" x14ac:dyDescent="0.2">
      <c r="A491" s="109"/>
      <c r="B491" s="109"/>
      <c r="C491" s="104"/>
      <c r="D491" s="102"/>
      <c r="E491" s="81"/>
      <c r="F491" s="80"/>
      <c r="G491" s="52"/>
      <c r="H491" s="80"/>
      <c r="I491" s="52"/>
      <c r="J491" s="80"/>
      <c r="K491" s="52"/>
      <c r="L491" s="82"/>
      <c r="M491" s="80"/>
      <c r="N491" s="154"/>
      <c r="O491" s="166"/>
      <c r="P491" s="166"/>
      <c r="Q491" s="150"/>
      <c r="R491" s="62"/>
      <c r="S491" s="190"/>
      <c r="T491" s="75"/>
      <c r="U491" s="73"/>
      <c r="V491" s="78"/>
      <c r="W491" s="78"/>
      <c r="X491" s="78"/>
      <c r="Y491" s="7"/>
      <c r="Z491" s="2"/>
      <c r="AA491" s="2"/>
      <c r="AB491" s="2"/>
      <c r="AC491" s="2"/>
      <c r="AD491" s="2"/>
      <c r="AE491" s="2"/>
    </row>
    <row r="492" spans="1:31" x14ac:dyDescent="0.2">
      <c r="A492" s="109"/>
      <c r="B492" s="109"/>
      <c r="C492" s="104"/>
      <c r="D492" s="102"/>
      <c r="E492" s="81"/>
      <c r="F492" s="80"/>
      <c r="G492" s="52"/>
      <c r="H492" s="80"/>
      <c r="I492" s="52"/>
      <c r="J492" s="80"/>
      <c r="K492" s="52"/>
      <c r="L492" s="82"/>
      <c r="M492" s="80"/>
      <c r="N492" s="154"/>
      <c r="O492" s="166"/>
      <c r="P492" s="166"/>
      <c r="Q492" s="150"/>
      <c r="R492" s="62"/>
      <c r="S492" s="190"/>
      <c r="T492" s="75"/>
      <c r="U492" s="73"/>
      <c r="V492" s="78"/>
      <c r="W492" s="78"/>
      <c r="X492" s="78"/>
      <c r="Y492" s="7"/>
      <c r="Z492" s="2"/>
      <c r="AA492" s="2"/>
      <c r="AB492" s="2"/>
      <c r="AC492" s="2"/>
      <c r="AD492" s="2"/>
      <c r="AE492" s="2"/>
    </row>
    <row r="493" spans="1:31" x14ac:dyDescent="0.2">
      <c r="A493" s="109"/>
      <c r="B493" s="109"/>
      <c r="C493" s="104"/>
      <c r="D493" s="102"/>
      <c r="E493" s="81"/>
      <c r="F493" s="80"/>
      <c r="G493" s="52"/>
      <c r="H493" s="80"/>
      <c r="I493" s="52"/>
      <c r="J493" s="80"/>
      <c r="K493" s="52"/>
      <c r="L493" s="82"/>
      <c r="M493" s="80"/>
      <c r="N493" s="154"/>
      <c r="O493" s="166"/>
      <c r="P493" s="166"/>
      <c r="Q493" s="150"/>
      <c r="R493" s="62"/>
      <c r="S493" s="190"/>
      <c r="T493" s="75"/>
      <c r="U493" s="73"/>
      <c r="V493" s="78"/>
      <c r="W493" s="78"/>
      <c r="X493" s="78"/>
      <c r="Y493" s="7"/>
      <c r="Z493" s="2"/>
      <c r="AA493" s="2"/>
      <c r="AB493" s="2"/>
      <c r="AC493" s="2"/>
      <c r="AD493" s="2"/>
      <c r="AE493" s="2"/>
    </row>
    <row r="494" spans="1:31" x14ac:dyDescent="0.2">
      <c r="A494" s="109"/>
      <c r="B494" s="109"/>
      <c r="C494" s="104"/>
      <c r="D494" s="102"/>
      <c r="E494" s="81"/>
      <c r="F494" s="80"/>
      <c r="G494" s="52"/>
      <c r="H494" s="80"/>
      <c r="I494" s="52"/>
      <c r="J494" s="80"/>
      <c r="K494" s="52"/>
      <c r="L494" s="82"/>
      <c r="M494" s="80"/>
      <c r="N494" s="154"/>
      <c r="O494" s="166"/>
      <c r="P494" s="166"/>
      <c r="Q494" s="150"/>
      <c r="R494" s="62"/>
      <c r="S494" s="190"/>
      <c r="T494" s="75"/>
      <c r="U494" s="73"/>
      <c r="V494" s="78"/>
      <c r="W494" s="78"/>
      <c r="X494" s="78"/>
      <c r="Y494" s="7"/>
      <c r="Z494" s="2"/>
      <c r="AA494" s="2"/>
      <c r="AB494" s="2"/>
      <c r="AC494" s="2"/>
      <c r="AD494" s="2"/>
      <c r="AE494" s="2"/>
    </row>
    <row r="495" spans="1:31" x14ac:dyDescent="0.2">
      <c r="A495" s="109"/>
      <c r="B495" s="109"/>
      <c r="C495" s="104"/>
      <c r="D495" s="102"/>
      <c r="E495" s="81"/>
      <c r="F495" s="80"/>
      <c r="G495" s="52"/>
      <c r="H495" s="80"/>
      <c r="I495" s="52"/>
      <c r="J495" s="80"/>
      <c r="K495" s="52"/>
      <c r="L495" s="82"/>
      <c r="M495" s="80"/>
      <c r="N495" s="154"/>
      <c r="O495" s="166"/>
      <c r="P495" s="166"/>
      <c r="Q495" s="150"/>
      <c r="R495" s="62"/>
      <c r="S495" s="190"/>
      <c r="T495" s="75"/>
      <c r="U495" s="73"/>
      <c r="V495" s="78"/>
      <c r="W495" s="78"/>
      <c r="X495" s="78"/>
      <c r="Y495" s="7"/>
      <c r="Z495" s="2"/>
      <c r="AA495" s="2"/>
      <c r="AB495" s="2"/>
      <c r="AC495" s="2"/>
      <c r="AD495" s="2"/>
      <c r="AE495" s="2"/>
    </row>
    <row r="496" spans="1:31" x14ac:dyDescent="0.2">
      <c r="A496" s="109"/>
      <c r="B496" s="109"/>
      <c r="C496" s="104"/>
      <c r="D496" s="102"/>
      <c r="E496" s="81"/>
      <c r="F496" s="80"/>
      <c r="G496" s="52"/>
      <c r="H496" s="80"/>
      <c r="I496" s="52"/>
      <c r="J496" s="80"/>
      <c r="K496" s="52"/>
      <c r="L496" s="82"/>
      <c r="M496" s="80"/>
      <c r="N496" s="154"/>
      <c r="O496" s="166"/>
      <c r="P496" s="166"/>
      <c r="Q496" s="150"/>
      <c r="R496" s="62"/>
      <c r="S496" s="190"/>
      <c r="T496" s="75"/>
      <c r="U496" s="73"/>
      <c r="V496" s="78"/>
      <c r="W496" s="78"/>
      <c r="X496" s="78"/>
      <c r="Y496" s="7"/>
      <c r="Z496" s="2"/>
      <c r="AA496" s="2"/>
      <c r="AB496" s="2"/>
      <c r="AC496" s="2"/>
      <c r="AD496" s="2"/>
      <c r="AE496" s="2"/>
    </row>
    <row r="497" spans="1:31" x14ac:dyDescent="0.2">
      <c r="A497" s="109"/>
      <c r="B497" s="109"/>
      <c r="C497" s="104"/>
      <c r="D497" s="102"/>
      <c r="E497" s="81"/>
      <c r="F497" s="80"/>
      <c r="G497" s="52"/>
      <c r="H497" s="80"/>
      <c r="I497" s="52"/>
      <c r="J497" s="80"/>
      <c r="K497" s="52"/>
      <c r="L497" s="82"/>
      <c r="M497" s="80"/>
      <c r="N497" s="154"/>
      <c r="O497" s="166"/>
      <c r="P497" s="166"/>
      <c r="Q497" s="150"/>
      <c r="R497" s="62"/>
      <c r="S497" s="190"/>
      <c r="T497" s="75"/>
      <c r="U497" s="73"/>
      <c r="V497" s="78"/>
      <c r="W497" s="78"/>
      <c r="X497" s="78"/>
      <c r="Y497" s="7"/>
      <c r="Z497" s="2"/>
      <c r="AA497" s="2"/>
      <c r="AB497" s="2"/>
      <c r="AC497" s="2"/>
      <c r="AD497" s="2"/>
      <c r="AE497" s="2"/>
    </row>
    <row r="498" spans="1:31" x14ac:dyDescent="0.2">
      <c r="A498" s="109"/>
      <c r="B498" s="109"/>
      <c r="C498" s="104"/>
      <c r="D498" s="102"/>
      <c r="E498" s="81"/>
      <c r="F498" s="80"/>
      <c r="G498" s="52"/>
      <c r="H498" s="80"/>
      <c r="I498" s="52"/>
      <c r="J498" s="80"/>
      <c r="K498" s="52"/>
      <c r="L498" s="82"/>
      <c r="M498" s="80"/>
      <c r="N498" s="154"/>
      <c r="O498" s="166"/>
      <c r="P498" s="166"/>
      <c r="Q498" s="150"/>
      <c r="R498" s="62"/>
      <c r="S498" s="190"/>
      <c r="T498" s="75"/>
      <c r="U498" s="73"/>
      <c r="V498" s="78"/>
      <c r="W498" s="78"/>
      <c r="X498" s="78"/>
      <c r="Y498" s="7"/>
      <c r="Z498" s="2"/>
      <c r="AA498" s="2"/>
      <c r="AB498" s="2"/>
      <c r="AC498" s="2"/>
      <c r="AD498" s="2"/>
      <c r="AE498" s="2"/>
    </row>
    <row r="499" spans="1:31" x14ac:dyDescent="0.2">
      <c r="A499" s="109"/>
      <c r="B499" s="109"/>
      <c r="C499" s="104"/>
      <c r="D499" s="102"/>
      <c r="E499" s="81"/>
      <c r="F499" s="80"/>
      <c r="G499" s="52"/>
      <c r="H499" s="80"/>
      <c r="I499" s="52"/>
      <c r="J499" s="80"/>
      <c r="K499" s="52"/>
      <c r="L499" s="82"/>
      <c r="M499" s="80"/>
      <c r="N499" s="154"/>
      <c r="O499" s="166"/>
      <c r="P499" s="166"/>
      <c r="Q499" s="150"/>
      <c r="R499" s="62"/>
      <c r="S499" s="190"/>
      <c r="T499" s="75"/>
      <c r="U499" s="73"/>
      <c r="V499" s="78"/>
      <c r="W499" s="78"/>
      <c r="X499" s="78"/>
      <c r="Y499" s="7"/>
      <c r="Z499" s="2"/>
      <c r="AA499" s="2"/>
      <c r="AB499" s="2"/>
      <c r="AC499" s="2"/>
      <c r="AD499" s="2"/>
      <c r="AE499" s="2"/>
    </row>
    <row r="500" spans="1:31" x14ac:dyDescent="0.2">
      <c r="A500" s="109"/>
      <c r="B500" s="109"/>
      <c r="C500" s="104"/>
      <c r="D500" s="102"/>
      <c r="E500" s="81"/>
      <c r="F500" s="80"/>
      <c r="G500" s="52"/>
      <c r="H500" s="80"/>
      <c r="I500" s="52"/>
      <c r="J500" s="80"/>
      <c r="K500" s="52"/>
      <c r="L500" s="82"/>
      <c r="M500" s="80"/>
      <c r="N500" s="154"/>
      <c r="O500" s="166"/>
      <c r="P500" s="166"/>
      <c r="Q500" s="150"/>
      <c r="R500" s="62"/>
      <c r="S500" s="190"/>
      <c r="T500" s="75"/>
      <c r="U500" s="73"/>
      <c r="V500" s="78"/>
      <c r="W500" s="78"/>
      <c r="X500" s="78"/>
      <c r="Y500" s="7"/>
      <c r="Z500" s="2"/>
      <c r="AA500" s="2"/>
      <c r="AB500" s="2"/>
      <c r="AC500" s="2"/>
      <c r="AD500" s="2"/>
      <c r="AE500" s="2"/>
    </row>
    <row r="501" spans="1:31" x14ac:dyDescent="0.2">
      <c r="A501" s="109"/>
      <c r="B501" s="109"/>
      <c r="C501" s="104"/>
      <c r="D501" s="102"/>
      <c r="E501" s="81"/>
      <c r="F501" s="80"/>
      <c r="G501" s="52"/>
      <c r="H501" s="80"/>
      <c r="I501" s="52"/>
      <c r="J501" s="80"/>
      <c r="K501" s="52"/>
      <c r="L501" s="82"/>
      <c r="M501" s="80"/>
      <c r="N501" s="154"/>
      <c r="O501" s="166"/>
      <c r="P501" s="166"/>
      <c r="Q501" s="150"/>
      <c r="R501" s="62"/>
      <c r="S501" s="190"/>
      <c r="T501" s="75"/>
      <c r="U501" s="73"/>
      <c r="V501" s="78"/>
      <c r="W501" s="78"/>
      <c r="X501" s="78"/>
      <c r="Y501" s="7"/>
      <c r="Z501" s="2"/>
      <c r="AA501" s="2"/>
      <c r="AB501" s="2"/>
      <c r="AC501" s="2"/>
      <c r="AD501" s="2"/>
      <c r="AE501" s="2"/>
    </row>
    <row r="502" spans="1:31" x14ac:dyDescent="0.2">
      <c r="A502" s="109"/>
      <c r="B502" s="109"/>
      <c r="C502" s="104"/>
      <c r="D502" s="102"/>
      <c r="E502" s="81"/>
      <c r="F502" s="80"/>
      <c r="G502" s="52"/>
      <c r="H502" s="80"/>
      <c r="I502" s="52"/>
      <c r="J502" s="80"/>
      <c r="K502" s="52"/>
      <c r="L502" s="82"/>
      <c r="M502" s="80"/>
      <c r="N502" s="154"/>
      <c r="O502" s="166"/>
      <c r="P502" s="166"/>
      <c r="Q502" s="150"/>
      <c r="R502" s="62"/>
      <c r="S502" s="190"/>
      <c r="T502" s="75"/>
      <c r="U502" s="73"/>
      <c r="V502" s="78"/>
      <c r="W502" s="78"/>
      <c r="X502" s="78"/>
      <c r="Y502" s="7"/>
      <c r="Z502" s="2"/>
      <c r="AA502" s="2"/>
      <c r="AB502" s="2"/>
      <c r="AC502" s="2"/>
      <c r="AD502" s="2"/>
      <c r="AE502" s="2"/>
    </row>
    <row r="503" spans="1:31" x14ac:dyDescent="0.2">
      <c r="A503" s="109"/>
      <c r="B503" s="109"/>
      <c r="C503" s="104"/>
      <c r="D503" s="102"/>
      <c r="E503" s="81"/>
      <c r="F503" s="80"/>
      <c r="G503" s="52"/>
      <c r="H503" s="80"/>
      <c r="I503" s="52"/>
      <c r="J503" s="80"/>
      <c r="K503" s="52"/>
      <c r="L503" s="82"/>
      <c r="M503" s="80"/>
      <c r="N503" s="154"/>
      <c r="O503" s="166"/>
      <c r="P503" s="166"/>
      <c r="Q503" s="150"/>
      <c r="R503" s="62"/>
      <c r="S503" s="190"/>
      <c r="T503" s="75"/>
      <c r="U503" s="73"/>
      <c r="V503" s="78"/>
      <c r="W503" s="78"/>
      <c r="X503" s="78"/>
      <c r="Y503" s="7"/>
      <c r="Z503" s="2"/>
      <c r="AA503" s="2"/>
      <c r="AB503" s="2"/>
      <c r="AC503" s="2"/>
      <c r="AD503" s="2"/>
      <c r="AE503" s="2"/>
    </row>
    <row r="504" spans="1:31" x14ac:dyDescent="0.2">
      <c r="A504" s="109"/>
      <c r="B504" s="109"/>
      <c r="C504" s="104"/>
      <c r="D504" s="102"/>
      <c r="E504" s="81"/>
      <c r="F504" s="80"/>
      <c r="G504" s="52"/>
      <c r="H504" s="80"/>
      <c r="I504" s="52"/>
      <c r="J504" s="80"/>
      <c r="K504" s="52"/>
      <c r="L504" s="82"/>
      <c r="M504" s="80"/>
      <c r="N504" s="154"/>
      <c r="O504" s="166"/>
      <c r="P504" s="166"/>
      <c r="Q504" s="150"/>
      <c r="R504" s="62"/>
      <c r="S504" s="190"/>
      <c r="T504" s="75"/>
      <c r="U504" s="73"/>
      <c r="V504" s="78"/>
      <c r="W504" s="78"/>
      <c r="X504" s="78"/>
      <c r="Y504" s="7"/>
      <c r="Z504" s="2"/>
      <c r="AA504" s="2"/>
      <c r="AB504" s="2"/>
      <c r="AC504" s="2"/>
      <c r="AD504" s="2"/>
      <c r="AE504" s="2"/>
    </row>
    <row r="505" spans="1:31" x14ac:dyDescent="0.2">
      <c r="A505" s="109"/>
      <c r="B505" s="109"/>
      <c r="C505" s="104"/>
      <c r="D505" s="102"/>
      <c r="E505" s="81"/>
      <c r="F505" s="80"/>
      <c r="G505" s="52"/>
      <c r="H505" s="80"/>
      <c r="I505" s="52"/>
      <c r="J505" s="80"/>
      <c r="K505" s="52"/>
      <c r="L505" s="82"/>
      <c r="M505" s="80"/>
      <c r="N505" s="154"/>
      <c r="O505" s="166"/>
      <c r="P505" s="166"/>
      <c r="Q505" s="150"/>
      <c r="R505" s="62"/>
      <c r="S505" s="190"/>
      <c r="T505" s="75"/>
      <c r="U505" s="73"/>
      <c r="V505" s="78"/>
      <c r="W505" s="78"/>
      <c r="X505" s="78"/>
      <c r="Y505" s="7"/>
      <c r="Z505" s="2"/>
      <c r="AA505" s="2"/>
      <c r="AB505" s="2"/>
      <c r="AC505" s="2"/>
      <c r="AD505" s="2"/>
      <c r="AE505" s="2"/>
    </row>
    <row r="506" spans="1:31" x14ac:dyDescent="0.2">
      <c r="A506" s="109"/>
      <c r="B506" s="109"/>
      <c r="C506" s="104"/>
      <c r="D506" s="102"/>
      <c r="E506" s="81"/>
      <c r="F506" s="80"/>
      <c r="G506" s="52"/>
      <c r="H506" s="80"/>
      <c r="I506" s="52"/>
      <c r="J506" s="80"/>
      <c r="K506" s="52"/>
      <c r="L506" s="82"/>
      <c r="M506" s="80"/>
      <c r="N506" s="154"/>
      <c r="O506" s="166"/>
      <c r="P506" s="166"/>
      <c r="Q506" s="150"/>
      <c r="R506" s="62"/>
      <c r="S506" s="190"/>
      <c r="T506" s="75"/>
      <c r="U506" s="73"/>
      <c r="V506" s="78"/>
      <c r="W506" s="78"/>
      <c r="X506" s="78"/>
      <c r="Y506" s="7"/>
      <c r="Z506" s="2"/>
      <c r="AA506" s="2"/>
      <c r="AB506" s="2"/>
      <c r="AC506" s="2"/>
      <c r="AD506" s="2"/>
      <c r="AE506" s="2"/>
    </row>
    <row r="507" spans="1:31" x14ac:dyDescent="0.2">
      <c r="A507" s="109"/>
      <c r="B507" s="109"/>
      <c r="C507" s="104"/>
      <c r="D507" s="102"/>
      <c r="E507" s="81"/>
      <c r="F507" s="80"/>
      <c r="G507" s="52"/>
      <c r="H507" s="80"/>
      <c r="I507" s="52"/>
      <c r="J507" s="80"/>
      <c r="K507" s="52"/>
      <c r="L507" s="82"/>
      <c r="M507" s="80"/>
      <c r="N507" s="154"/>
      <c r="O507" s="166"/>
      <c r="P507" s="166"/>
      <c r="Q507" s="150"/>
      <c r="R507" s="62"/>
      <c r="S507" s="190"/>
      <c r="T507" s="75"/>
      <c r="U507" s="73"/>
      <c r="V507" s="78"/>
      <c r="W507" s="78"/>
      <c r="X507" s="78"/>
      <c r="Y507" s="7"/>
      <c r="Z507" s="2"/>
      <c r="AA507" s="2"/>
      <c r="AB507" s="2"/>
      <c r="AC507" s="2"/>
      <c r="AD507" s="2"/>
      <c r="AE507" s="2"/>
    </row>
    <row r="508" spans="1:31" x14ac:dyDescent="0.2">
      <c r="A508" s="109"/>
      <c r="B508" s="109"/>
      <c r="C508" s="104"/>
      <c r="D508" s="102"/>
      <c r="E508" s="81"/>
      <c r="F508" s="80"/>
      <c r="G508" s="52"/>
      <c r="H508" s="80"/>
      <c r="I508" s="52"/>
      <c r="J508" s="80"/>
      <c r="K508" s="52"/>
      <c r="L508" s="82"/>
      <c r="M508" s="80"/>
      <c r="N508" s="154"/>
      <c r="O508" s="166"/>
      <c r="P508" s="166"/>
      <c r="Q508" s="150"/>
      <c r="R508" s="62"/>
      <c r="S508" s="190"/>
      <c r="T508" s="75"/>
      <c r="U508" s="73"/>
      <c r="V508" s="78"/>
      <c r="W508" s="78"/>
      <c r="X508" s="78"/>
      <c r="Y508" s="7"/>
      <c r="Z508" s="2"/>
      <c r="AA508" s="2"/>
      <c r="AB508" s="2"/>
      <c r="AC508" s="2"/>
      <c r="AD508" s="2"/>
      <c r="AE508" s="2"/>
    </row>
    <row r="509" spans="1:31" x14ac:dyDescent="0.2">
      <c r="A509" s="109"/>
      <c r="B509" s="109"/>
      <c r="C509" s="104"/>
      <c r="D509" s="102"/>
      <c r="E509" s="81"/>
      <c r="F509" s="80"/>
      <c r="G509" s="52"/>
      <c r="H509" s="80"/>
      <c r="I509" s="52"/>
      <c r="J509" s="80"/>
      <c r="K509" s="52"/>
      <c r="L509" s="82"/>
      <c r="M509" s="80"/>
      <c r="N509" s="154"/>
      <c r="O509" s="166"/>
      <c r="P509" s="166"/>
      <c r="Q509" s="150"/>
      <c r="R509" s="62"/>
      <c r="S509" s="190"/>
      <c r="T509" s="75"/>
      <c r="U509" s="73"/>
      <c r="V509" s="78"/>
      <c r="W509" s="78"/>
      <c r="X509" s="78"/>
      <c r="Y509" s="7"/>
      <c r="Z509" s="2"/>
      <c r="AA509" s="2"/>
      <c r="AB509" s="2"/>
      <c r="AC509" s="2"/>
      <c r="AD509" s="2"/>
      <c r="AE509" s="2"/>
    </row>
    <row r="510" spans="1:31" x14ac:dyDescent="0.2">
      <c r="A510" s="109"/>
      <c r="B510" s="109"/>
      <c r="C510" s="104"/>
      <c r="D510" s="102"/>
      <c r="E510" s="81"/>
      <c r="F510" s="80"/>
      <c r="G510" s="52"/>
      <c r="H510" s="80"/>
      <c r="I510" s="52"/>
      <c r="J510" s="80"/>
      <c r="K510" s="52"/>
      <c r="L510" s="82"/>
      <c r="M510" s="80"/>
      <c r="N510" s="154"/>
      <c r="O510" s="166"/>
      <c r="P510" s="166"/>
      <c r="Q510" s="150"/>
      <c r="R510" s="62"/>
      <c r="S510" s="190"/>
      <c r="T510" s="75"/>
      <c r="U510" s="73"/>
      <c r="V510" s="78"/>
      <c r="W510" s="78"/>
      <c r="X510" s="78"/>
      <c r="Y510" s="7"/>
      <c r="Z510" s="2"/>
      <c r="AA510" s="2"/>
      <c r="AB510" s="2"/>
      <c r="AC510" s="2"/>
      <c r="AD510" s="2"/>
      <c r="AE510" s="2"/>
    </row>
    <row r="511" spans="1:31" x14ac:dyDescent="0.2">
      <c r="A511" s="109"/>
      <c r="B511" s="109"/>
      <c r="C511" s="104"/>
      <c r="D511" s="102"/>
      <c r="E511" s="81"/>
      <c r="F511" s="80"/>
      <c r="G511" s="52"/>
      <c r="H511" s="80"/>
      <c r="I511" s="52"/>
      <c r="J511" s="80"/>
      <c r="K511" s="52"/>
      <c r="L511" s="82"/>
      <c r="M511" s="80"/>
      <c r="N511" s="154"/>
      <c r="O511" s="166"/>
      <c r="P511" s="166"/>
      <c r="Q511" s="150"/>
      <c r="R511" s="62"/>
      <c r="S511" s="190"/>
      <c r="T511" s="75"/>
      <c r="U511" s="73"/>
      <c r="V511" s="78"/>
      <c r="W511" s="78"/>
      <c r="X511" s="78"/>
      <c r="Y511" s="7"/>
      <c r="Z511" s="2"/>
      <c r="AA511" s="2"/>
      <c r="AB511" s="2"/>
      <c r="AC511" s="2"/>
      <c r="AD511" s="2"/>
      <c r="AE511" s="2"/>
    </row>
    <row r="512" spans="1:31" x14ac:dyDescent="0.2">
      <c r="A512" s="109"/>
      <c r="B512" s="109"/>
      <c r="C512" s="104"/>
      <c r="D512" s="102"/>
      <c r="E512" s="81"/>
      <c r="F512" s="80"/>
      <c r="G512" s="52"/>
      <c r="H512" s="80"/>
      <c r="I512" s="52"/>
      <c r="J512" s="80"/>
      <c r="K512" s="52"/>
      <c r="L512" s="82"/>
      <c r="M512" s="80"/>
      <c r="N512" s="154"/>
      <c r="O512" s="166"/>
      <c r="P512" s="166"/>
      <c r="Q512" s="150"/>
      <c r="R512" s="62"/>
      <c r="S512" s="190"/>
      <c r="T512" s="75"/>
      <c r="U512" s="73"/>
      <c r="V512" s="78"/>
      <c r="W512" s="78"/>
      <c r="X512" s="78"/>
      <c r="Y512" s="7"/>
      <c r="Z512" s="2"/>
      <c r="AA512" s="2"/>
      <c r="AB512" s="2"/>
      <c r="AC512" s="2"/>
      <c r="AD512" s="2"/>
      <c r="AE512" s="2"/>
    </row>
    <row r="513" spans="1:31" x14ac:dyDescent="0.2">
      <c r="A513" s="109"/>
      <c r="B513" s="109"/>
      <c r="C513" s="104"/>
      <c r="D513" s="102"/>
      <c r="E513" s="81"/>
      <c r="F513" s="80"/>
      <c r="G513" s="52"/>
      <c r="H513" s="80"/>
      <c r="I513" s="52"/>
      <c r="J513" s="80"/>
      <c r="K513" s="52"/>
      <c r="L513" s="82"/>
      <c r="M513" s="80"/>
      <c r="N513" s="154"/>
      <c r="O513" s="166"/>
      <c r="P513" s="166"/>
      <c r="Q513" s="150"/>
      <c r="R513" s="62"/>
      <c r="S513" s="190"/>
      <c r="T513" s="75"/>
      <c r="U513" s="73"/>
      <c r="V513" s="78"/>
      <c r="W513" s="78"/>
      <c r="X513" s="78"/>
      <c r="Y513" s="7"/>
      <c r="Z513" s="2"/>
      <c r="AA513" s="2"/>
      <c r="AB513" s="2"/>
      <c r="AC513" s="2"/>
      <c r="AD513" s="2"/>
      <c r="AE513" s="2"/>
    </row>
    <row r="514" spans="1:31" x14ac:dyDescent="0.2">
      <c r="A514" s="109"/>
      <c r="B514" s="109"/>
      <c r="C514" s="104"/>
      <c r="D514" s="102"/>
      <c r="E514" s="81"/>
      <c r="F514" s="80"/>
      <c r="G514" s="52"/>
      <c r="H514" s="80"/>
      <c r="I514" s="52"/>
      <c r="J514" s="80"/>
      <c r="K514" s="52"/>
      <c r="L514" s="82"/>
      <c r="M514" s="80"/>
      <c r="N514" s="154"/>
      <c r="O514" s="166"/>
      <c r="P514" s="166"/>
      <c r="Q514" s="150"/>
      <c r="R514" s="62"/>
      <c r="S514" s="190"/>
      <c r="T514" s="75"/>
      <c r="U514" s="73"/>
      <c r="V514" s="78"/>
      <c r="W514" s="78"/>
      <c r="X514" s="78"/>
      <c r="Y514" s="7"/>
      <c r="Z514" s="2"/>
      <c r="AA514" s="2"/>
      <c r="AB514" s="2"/>
      <c r="AC514" s="2"/>
      <c r="AD514" s="2"/>
      <c r="AE514" s="2"/>
    </row>
    <row r="515" spans="1:31" x14ac:dyDescent="0.2">
      <c r="A515" s="109"/>
      <c r="B515" s="109"/>
      <c r="C515" s="104"/>
      <c r="D515" s="102"/>
      <c r="E515" s="81"/>
      <c r="F515" s="80"/>
      <c r="G515" s="52"/>
      <c r="H515" s="80"/>
      <c r="I515" s="52"/>
      <c r="J515" s="80"/>
      <c r="K515" s="52"/>
      <c r="L515" s="82"/>
      <c r="M515" s="80"/>
      <c r="N515" s="154"/>
      <c r="O515" s="166"/>
      <c r="P515" s="166"/>
      <c r="Q515" s="150"/>
      <c r="R515" s="62"/>
      <c r="S515" s="190"/>
      <c r="T515" s="75"/>
      <c r="U515" s="73"/>
      <c r="V515" s="78"/>
      <c r="W515" s="78"/>
      <c r="X515" s="78"/>
      <c r="Y515" s="7"/>
      <c r="Z515" s="2"/>
      <c r="AA515" s="2"/>
      <c r="AB515" s="2"/>
      <c r="AC515" s="2"/>
      <c r="AD515" s="2"/>
      <c r="AE515" s="2"/>
    </row>
    <row r="516" spans="1:31" x14ac:dyDescent="0.2">
      <c r="A516" s="109"/>
      <c r="B516" s="109"/>
      <c r="C516" s="104"/>
      <c r="D516" s="102"/>
      <c r="E516" s="81"/>
      <c r="F516" s="80"/>
      <c r="G516" s="52"/>
      <c r="H516" s="80"/>
      <c r="I516" s="52"/>
      <c r="J516" s="80"/>
      <c r="K516" s="52"/>
      <c r="L516" s="82"/>
      <c r="M516" s="80"/>
      <c r="N516" s="154"/>
      <c r="O516" s="166"/>
      <c r="P516" s="166"/>
      <c r="Q516" s="150"/>
      <c r="R516" s="62"/>
      <c r="S516" s="190"/>
      <c r="T516" s="75"/>
      <c r="U516" s="73"/>
      <c r="V516" s="78"/>
      <c r="W516" s="78"/>
      <c r="X516" s="78"/>
      <c r="Y516" s="7"/>
      <c r="Z516" s="2"/>
      <c r="AA516" s="2"/>
      <c r="AB516" s="2"/>
      <c r="AC516" s="2"/>
      <c r="AD516" s="2"/>
      <c r="AE516" s="2"/>
    </row>
    <row r="517" spans="1:31" x14ac:dyDescent="0.2">
      <c r="A517" s="109"/>
      <c r="B517" s="109"/>
      <c r="C517" s="104"/>
      <c r="D517" s="102"/>
      <c r="E517" s="81"/>
      <c r="F517" s="80"/>
      <c r="G517" s="52"/>
      <c r="H517" s="80"/>
      <c r="I517" s="52"/>
      <c r="J517" s="80"/>
      <c r="K517" s="52"/>
      <c r="L517" s="82"/>
      <c r="M517" s="80"/>
      <c r="N517" s="154"/>
      <c r="O517" s="166"/>
      <c r="P517" s="166"/>
      <c r="Q517" s="150"/>
      <c r="R517" s="62"/>
      <c r="S517" s="190"/>
      <c r="T517" s="75"/>
      <c r="U517" s="73"/>
      <c r="V517" s="78"/>
      <c r="W517" s="78"/>
      <c r="X517" s="78"/>
      <c r="Y517" s="7"/>
      <c r="Z517" s="2"/>
      <c r="AA517" s="2"/>
      <c r="AB517" s="2"/>
      <c r="AC517" s="2"/>
      <c r="AD517" s="2"/>
      <c r="AE517" s="2"/>
    </row>
    <row r="518" spans="1:31" x14ac:dyDescent="0.2">
      <c r="A518" s="109"/>
      <c r="B518" s="109"/>
      <c r="C518" s="104"/>
      <c r="D518" s="102"/>
      <c r="E518" s="81"/>
      <c r="F518" s="80"/>
      <c r="G518" s="52"/>
      <c r="H518" s="80"/>
      <c r="I518" s="52"/>
      <c r="J518" s="80"/>
      <c r="K518" s="52"/>
      <c r="L518" s="82"/>
      <c r="M518" s="80"/>
      <c r="N518" s="154"/>
      <c r="O518" s="166"/>
      <c r="P518" s="166"/>
      <c r="Q518" s="150"/>
      <c r="R518" s="62"/>
      <c r="S518" s="190"/>
      <c r="T518" s="75"/>
      <c r="U518" s="73"/>
      <c r="V518" s="78"/>
      <c r="W518" s="78"/>
      <c r="X518" s="78"/>
      <c r="Y518" s="7"/>
      <c r="Z518" s="2"/>
      <c r="AA518" s="2"/>
      <c r="AB518" s="2"/>
      <c r="AC518" s="2"/>
      <c r="AD518" s="2"/>
      <c r="AE518" s="2"/>
    </row>
    <row r="519" spans="1:31" x14ac:dyDescent="0.2">
      <c r="A519" s="109"/>
      <c r="B519" s="109"/>
      <c r="C519" s="104"/>
      <c r="D519" s="102"/>
      <c r="E519" s="81"/>
      <c r="F519" s="80"/>
      <c r="G519" s="52"/>
      <c r="H519" s="80"/>
      <c r="I519" s="52"/>
      <c r="J519" s="80"/>
      <c r="K519" s="52"/>
      <c r="L519" s="82"/>
      <c r="M519" s="80"/>
      <c r="N519" s="154"/>
      <c r="O519" s="166"/>
      <c r="P519" s="166"/>
      <c r="Q519" s="150"/>
      <c r="R519" s="62"/>
      <c r="S519" s="190"/>
      <c r="T519" s="75"/>
      <c r="U519" s="73"/>
      <c r="V519" s="78"/>
      <c r="W519" s="78"/>
      <c r="X519" s="78"/>
      <c r="Y519" s="7"/>
      <c r="Z519" s="2"/>
      <c r="AA519" s="2"/>
      <c r="AB519" s="2"/>
      <c r="AC519" s="2"/>
      <c r="AD519" s="2"/>
      <c r="AE519" s="2"/>
    </row>
    <row r="520" spans="1:31" x14ac:dyDescent="0.2">
      <c r="A520" s="109"/>
      <c r="B520" s="109"/>
      <c r="C520" s="104"/>
      <c r="D520" s="102"/>
      <c r="E520" s="81"/>
      <c r="F520" s="80"/>
      <c r="G520" s="52"/>
      <c r="H520" s="80"/>
      <c r="I520" s="52"/>
      <c r="J520" s="80"/>
      <c r="K520" s="52"/>
      <c r="L520" s="82"/>
      <c r="M520" s="80"/>
      <c r="N520" s="154"/>
      <c r="O520" s="166"/>
      <c r="P520" s="166"/>
      <c r="Q520" s="150"/>
      <c r="R520" s="62"/>
      <c r="S520" s="190"/>
      <c r="T520" s="75"/>
      <c r="U520" s="73"/>
      <c r="V520" s="78"/>
      <c r="W520" s="78"/>
      <c r="X520" s="78"/>
      <c r="Y520" s="7"/>
      <c r="Z520" s="2"/>
      <c r="AA520" s="2"/>
      <c r="AB520" s="2"/>
      <c r="AC520" s="2"/>
      <c r="AD520" s="2"/>
      <c r="AE520" s="2"/>
    </row>
    <row r="521" spans="1:31" x14ac:dyDescent="0.2">
      <c r="A521" s="109"/>
      <c r="B521" s="109"/>
      <c r="C521" s="104"/>
      <c r="D521" s="102"/>
      <c r="E521" s="81"/>
      <c r="F521" s="80"/>
      <c r="G521" s="52"/>
      <c r="H521" s="80"/>
      <c r="I521" s="52"/>
      <c r="J521" s="80"/>
      <c r="K521" s="52"/>
      <c r="L521" s="82"/>
      <c r="M521" s="80"/>
      <c r="N521" s="154"/>
      <c r="O521" s="166"/>
      <c r="P521" s="166"/>
      <c r="Q521" s="150"/>
      <c r="R521" s="62"/>
      <c r="S521" s="190"/>
      <c r="T521" s="75"/>
      <c r="U521" s="73"/>
      <c r="V521" s="78"/>
      <c r="W521" s="78"/>
      <c r="X521" s="78"/>
      <c r="Y521" s="7"/>
      <c r="Z521" s="2"/>
      <c r="AA521" s="2"/>
      <c r="AB521" s="2"/>
      <c r="AC521" s="2"/>
      <c r="AD521" s="2"/>
      <c r="AE521" s="2"/>
    </row>
    <row r="522" spans="1:31" x14ac:dyDescent="0.2">
      <c r="A522" s="109"/>
      <c r="B522" s="109"/>
      <c r="C522" s="104"/>
      <c r="D522" s="102"/>
      <c r="E522" s="81"/>
      <c r="F522" s="80"/>
      <c r="G522" s="52"/>
      <c r="H522" s="80"/>
      <c r="I522" s="52"/>
      <c r="J522" s="80"/>
      <c r="K522" s="52"/>
      <c r="L522" s="82"/>
      <c r="M522" s="80"/>
      <c r="N522" s="154"/>
      <c r="O522" s="166"/>
      <c r="P522" s="166"/>
      <c r="Q522" s="150"/>
      <c r="R522" s="62"/>
      <c r="S522" s="190"/>
      <c r="T522" s="75"/>
      <c r="U522" s="73"/>
      <c r="V522" s="78"/>
      <c r="W522" s="78"/>
      <c r="X522" s="78"/>
      <c r="Y522" s="7"/>
      <c r="Z522" s="2"/>
      <c r="AA522" s="2"/>
      <c r="AB522" s="2"/>
      <c r="AC522" s="2"/>
      <c r="AD522" s="2"/>
      <c r="AE522" s="2"/>
    </row>
    <row r="523" spans="1:31" x14ac:dyDescent="0.2">
      <c r="A523" s="109"/>
      <c r="B523" s="109"/>
      <c r="C523" s="104"/>
      <c r="D523" s="102"/>
      <c r="E523" s="81"/>
      <c r="F523" s="80"/>
      <c r="G523" s="52"/>
      <c r="H523" s="80"/>
      <c r="I523" s="52"/>
      <c r="J523" s="80"/>
      <c r="K523" s="52"/>
      <c r="L523" s="82"/>
      <c r="M523" s="80"/>
      <c r="N523" s="154"/>
      <c r="O523" s="166"/>
      <c r="P523" s="166"/>
      <c r="Q523" s="150"/>
      <c r="R523" s="62"/>
      <c r="S523" s="190"/>
      <c r="T523" s="75"/>
      <c r="U523" s="73"/>
      <c r="V523" s="78"/>
      <c r="W523" s="78"/>
      <c r="X523" s="78"/>
      <c r="Y523" s="7"/>
      <c r="Z523" s="2"/>
      <c r="AA523" s="2"/>
      <c r="AB523" s="2"/>
      <c r="AC523" s="2"/>
      <c r="AD523" s="2"/>
      <c r="AE523" s="2"/>
    </row>
    <row r="524" spans="1:31" x14ac:dyDescent="0.2">
      <c r="A524" s="109"/>
      <c r="B524" s="109"/>
      <c r="C524" s="104"/>
      <c r="D524" s="102"/>
      <c r="E524" s="81"/>
      <c r="F524" s="80"/>
      <c r="G524" s="52"/>
      <c r="H524" s="80"/>
      <c r="I524" s="52"/>
      <c r="J524" s="80"/>
      <c r="K524" s="52"/>
      <c r="L524" s="82"/>
      <c r="M524" s="80"/>
      <c r="N524" s="154"/>
      <c r="O524" s="166"/>
      <c r="P524" s="166"/>
      <c r="Q524" s="150"/>
      <c r="R524" s="62"/>
      <c r="S524" s="190"/>
      <c r="T524" s="75"/>
      <c r="U524" s="73"/>
      <c r="V524" s="78"/>
      <c r="W524" s="78"/>
      <c r="X524" s="78"/>
      <c r="Y524" s="7"/>
      <c r="Z524" s="2"/>
      <c r="AA524" s="2"/>
      <c r="AB524" s="2"/>
      <c r="AC524" s="2"/>
      <c r="AD524" s="2"/>
      <c r="AE524" s="2"/>
    </row>
    <row r="525" spans="1:31" x14ac:dyDescent="0.2">
      <c r="A525" s="109"/>
      <c r="B525" s="109"/>
      <c r="C525" s="104"/>
      <c r="D525" s="102"/>
      <c r="E525" s="81"/>
      <c r="F525" s="80"/>
      <c r="G525" s="52"/>
      <c r="H525" s="80"/>
      <c r="I525" s="52"/>
      <c r="J525" s="80"/>
      <c r="K525" s="52"/>
      <c r="L525" s="82"/>
      <c r="M525" s="80"/>
      <c r="N525" s="154"/>
      <c r="O525" s="166"/>
      <c r="P525" s="166"/>
      <c r="Q525" s="150"/>
      <c r="R525" s="62"/>
      <c r="S525" s="190"/>
      <c r="T525" s="75"/>
      <c r="U525" s="73"/>
      <c r="V525" s="78"/>
      <c r="W525" s="78"/>
      <c r="X525" s="78"/>
      <c r="Y525" s="7"/>
      <c r="Z525" s="2"/>
      <c r="AA525" s="2"/>
      <c r="AB525" s="2"/>
      <c r="AC525" s="2"/>
      <c r="AD525" s="2"/>
      <c r="AE525" s="2"/>
    </row>
    <row r="526" spans="1:31" x14ac:dyDescent="0.2">
      <c r="A526" s="109"/>
      <c r="B526" s="109"/>
      <c r="C526" s="104"/>
      <c r="D526" s="102"/>
      <c r="E526" s="81"/>
      <c r="F526" s="80"/>
      <c r="G526" s="52"/>
      <c r="H526" s="80"/>
      <c r="I526" s="52"/>
      <c r="J526" s="80"/>
      <c r="K526" s="52"/>
      <c r="L526" s="82"/>
      <c r="M526" s="80"/>
      <c r="N526" s="154"/>
      <c r="O526" s="166"/>
      <c r="P526" s="166"/>
      <c r="Q526" s="150"/>
      <c r="R526" s="62"/>
      <c r="S526" s="190"/>
      <c r="T526" s="75"/>
      <c r="U526" s="73"/>
      <c r="V526" s="78"/>
      <c r="W526" s="78"/>
      <c r="X526" s="78"/>
      <c r="Y526" s="7"/>
      <c r="Z526" s="2"/>
      <c r="AA526" s="2"/>
      <c r="AB526" s="2"/>
      <c r="AC526" s="2"/>
      <c r="AD526" s="2"/>
      <c r="AE526" s="2"/>
    </row>
    <row r="527" spans="1:31" x14ac:dyDescent="0.2">
      <c r="A527" s="109"/>
      <c r="B527" s="109"/>
      <c r="C527" s="104"/>
      <c r="D527" s="102"/>
      <c r="E527" s="81"/>
      <c r="F527" s="80"/>
      <c r="G527" s="52"/>
      <c r="H527" s="80"/>
      <c r="I527" s="52"/>
      <c r="J527" s="80"/>
      <c r="K527" s="52"/>
      <c r="L527" s="82"/>
      <c r="M527" s="80"/>
      <c r="N527" s="154"/>
      <c r="O527" s="166"/>
      <c r="P527" s="166"/>
      <c r="Q527" s="150"/>
      <c r="R527" s="62"/>
      <c r="S527" s="190"/>
      <c r="T527" s="75"/>
      <c r="U527" s="73"/>
      <c r="V527" s="78"/>
      <c r="W527" s="78"/>
      <c r="X527" s="78"/>
      <c r="Y527" s="7"/>
      <c r="Z527" s="2"/>
      <c r="AA527" s="2"/>
      <c r="AB527" s="2"/>
      <c r="AC527" s="2"/>
      <c r="AD527" s="2"/>
      <c r="AE527" s="2"/>
    </row>
    <row r="528" spans="1:31" x14ac:dyDescent="0.2">
      <c r="A528" s="109"/>
      <c r="B528" s="109"/>
      <c r="C528" s="104"/>
      <c r="D528" s="102"/>
      <c r="E528" s="81"/>
      <c r="F528" s="80"/>
      <c r="G528" s="52"/>
      <c r="H528" s="80"/>
      <c r="I528" s="52"/>
      <c r="J528" s="80"/>
      <c r="K528" s="52"/>
      <c r="L528" s="82"/>
      <c r="M528" s="80"/>
      <c r="N528" s="154"/>
      <c r="O528" s="166"/>
      <c r="P528" s="166"/>
      <c r="Q528" s="150"/>
      <c r="R528" s="62"/>
      <c r="S528" s="190"/>
      <c r="T528" s="75"/>
      <c r="U528" s="73"/>
      <c r="V528" s="78"/>
      <c r="W528" s="78"/>
      <c r="X528" s="78"/>
      <c r="Y528" s="7"/>
      <c r="Z528" s="2"/>
      <c r="AA528" s="2"/>
      <c r="AB528" s="2"/>
      <c r="AC528" s="2"/>
      <c r="AD528" s="2"/>
      <c r="AE528" s="2"/>
    </row>
    <row r="529" spans="1:31" x14ac:dyDescent="0.2">
      <c r="A529" s="109"/>
      <c r="B529" s="109"/>
      <c r="C529" s="104"/>
      <c r="D529" s="102"/>
      <c r="E529" s="81"/>
      <c r="F529" s="80"/>
      <c r="G529" s="52"/>
      <c r="H529" s="80"/>
      <c r="I529" s="52"/>
      <c r="J529" s="80"/>
      <c r="K529" s="52"/>
      <c r="L529" s="82"/>
      <c r="M529" s="80"/>
      <c r="N529" s="154"/>
      <c r="O529" s="166"/>
      <c r="P529" s="166"/>
      <c r="Q529" s="150"/>
      <c r="R529" s="62"/>
      <c r="S529" s="190"/>
      <c r="T529" s="75"/>
      <c r="U529" s="73"/>
      <c r="V529" s="78"/>
      <c r="W529" s="78"/>
      <c r="X529" s="78"/>
      <c r="Y529" s="7"/>
      <c r="Z529" s="2"/>
      <c r="AA529" s="2"/>
      <c r="AB529" s="2"/>
      <c r="AC529" s="2"/>
      <c r="AD529" s="2"/>
      <c r="AE529" s="2"/>
    </row>
    <row r="530" spans="1:31" x14ac:dyDescent="0.2">
      <c r="A530" s="109"/>
      <c r="B530" s="109"/>
      <c r="C530" s="104"/>
      <c r="D530" s="102"/>
      <c r="E530" s="81"/>
      <c r="F530" s="80"/>
      <c r="G530" s="52"/>
      <c r="H530" s="80"/>
      <c r="I530" s="52"/>
      <c r="J530" s="80"/>
      <c r="K530" s="52"/>
      <c r="L530" s="82"/>
      <c r="M530" s="80"/>
      <c r="N530" s="154"/>
      <c r="O530" s="166"/>
      <c r="P530" s="166"/>
      <c r="Q530" s="150"/>
      <c r="R530" s="62"/>
      <c r="S530" s="190"/>
      <c r="T530" s="75"/>
      <c r="U530" s="73"/>
      <c r="V530" s="78"/>
      <c r="W530" s="78"/>
      <c r="X530" s="78"/>
      <c r="Y530" s="7"/>
      <c r="Z530" s="2"/>
      <c r="AA530" s="2"/>
      <c r="AB530" s="2"/>
      <c r="AC530" s="2"/>
      <c r="AD530" s="2"/>
      <c r="AE530" s="2"/>
    </row>
    <row r="531" spans="1:31" x14ac:dyDescent="0.2">
      <c r="A531" s="109"/>
      <c r="B531" s="109"/>
      <c r="C531" s="104"/>
      <c r="D531" s="102"/>
      <c r="E531" s="81"/>
      <c r="F531" s="80"/>
      <c r="G531" s="52"/>
      <c r="H531" s="80"/>
      <c r="I531" s="52"/>
      <c r="J531" s="80"/>
      <c r="K531" s="52"/>
      <c r="L531" s="82"/>
      <c r="M531" s="80"/>
      <c r="N531" s="154"/>
      <c r="O531" s="166"/>
      <c r="P531" s="166"/>
      <c r="Q531" s="150"/>
      <c r="R531" s="62"/>
      <c r="S531" s="190"/>
      <c r="T531" s="75"/>
      <c r="U531" s="73"/>
      <c r="V531" s="78"/>
      <c r="W531" s="78"/>
      <c r="X531" s="78"/>
      <c r="Y531" s="7"/>
      <c r="Z531" s="2"/>
      <c r="AA531" s="2"/>
      <c r="AB531" s="2"/>
      <c r="AC531" s="2"/>
      <c r="AD531" s="2"/>
      <c r="AE531" s="2"/>
    </row>
    <row r="532" spans="1:31" x14ac:dyDescent="0.2">
      <c r="A532" s="109"/>
      <c r="B532" s="109"/>
      <c r="C532" s="104"/>
      <c r="D532" s="102"/>
      <c r="E532" s="81"/>
      <c r="F532" s="80"/>
      <c r="G532" s="52"/>
      <c r="H532" s="80"/>
      <c r="I532" s="52"/>
      <c r="J532" s="80"/>
      <c r="K532" s="52"/>
      <c r="L532" s="82"/>
      <c r="M532" s="80"/>
      <c r="N532" s="154"/>
      <c r="O532" s="166"/>
      <c r="P532" s="166"/>
      <c r="Q532" s="150"/>
      <c r="R532" s="62"/>
      <c r="S532" s="190"/>
      <c r="T532" s="75"/>
      <c r="U532" s="73"/>
      <c r="V532" s="78"/>
      <c r="W532" s="78"/>
      <c r="X532" s="78"/>
      <c r="Y532" s="7"/>
      <c r="Z532" s="2"/>
      <c r="AA532" s="2"/>
      <c r="AB532" s="2"/>
      <c r="AC532" s="2"/>
      <c r="AD532" s="2"/>
      <c r="AE532" s="2"/>
    </row>
    <row r="533" spans="1:31" x14ac:dyDescent="0.2">
      <c r="A533" s="109"/>
      <c r="B533" s="109"/>
      <c r="C533" s="104"/>
      <c r="D533" s="102"/>
      <c r="E533" s="81"/>
      <c r="F533" s="80"/>
      <c r="G533" s="52"/>
      <c r="H533" s="80"/>
      <c r="I533" s="52"/>
      <c r="J533" s="80"/>
      <c r="K533" s="52"/>
      <c r="L533" s="82"/>
      <c r="M533" s="80"/>
      <c r="N533" s="154"/>
      <c r="O533" s="166"/>
      <c r="P533" s="166"/>
      <c r="Q533" s="150"/>
      <c r="R533" s="62"/>
      <c r="S533" s="190"/>
      <c r="T533" s="75"/>
      <c r="U533" s="73"/>
      <c r="V533" s="78"/>
      <c r="W533" s="78"/>
      <c r="X533" s="78"/>
      <c r="Y533" s="7"/>
      <c r="Z533" s="2"/>
      <c r="AA533" s="2"/>
      <c r="AB533" s="2"/>
      <c r="AC533" s="2"/>
      <c r="AD533" s="2"/>
      <c r="AE533" s="2"/>
    </row>
    <row r="534" spans="1:31" x14ac:dyDescent="0.2">
      <c r="A534" s="109"/>
      <c r="B534" s="109"/>
      <c r="C534" s="104"/>
      <c r="D534" s="102"/>
      <c r="E534" s="81"/>
      <c r="F534" s="80"/>
      <c r="G534" s="52"/>
      <c r="H534" s="80"/>
      <c r="I534" s="52"/>
      <c r="J534" s="80"/>
      <c r="K534" s="52"/>
      <c r="L534" s="82"/>
      <c r="M534" s="80"/>
      <c r="N534" s="154"/>
      <c r="O534" s="166"/>
      <c r="P534" s="166"/>
      <c r="Q534" s="150"/>
      <c r="R534" s="62"/>
      <c r="S534" s="190"/>
      <c r="T534" s="75"/>
      <c r="U534" s="73"/>
      <c r="V534" s="78"/>
      <c r="W534" s="78"/>
      <c r="X534" s="78"/>
      <c r="Y534" s="7"/>
      <c r="Z534" s="2"/>
      <c r="AA534" s="2"/>
      <c r="AB534" s="2"/>
      <c r="AC534" s="2"/>
      <c r="AD534" s="2"/>
      <c r="AE534" s="2"/>
    </row>
    <row r="535" spans="1:31" x14ac:dyDescent="0.2">
      <c r="A535" s="109"/>
      <c r="B535" s="109"/>
      <c r="C535" s="104"/>
      <c r="D535" s="102"/>
      <c r="E535" s="81"/>
      <c r="F535" s="80"/>
      <c r="G535" s="52"/>
      <c r="H535" s="80"/>
      <c r="I535" s="52"/>
      <c r="J535" s="80"/>
      <c r="K535" s="52"/>
      <c r="L535" s="82"/>
      <c r="M535" s="80"/>
      <c r="N535" s="154"/>
      <c r="O535" s="166"/>
      <c r="P535" s="166"/>
      <c r="Q535" s="150"/>
      <c r="R535" s="62"/>
      <c r="S535" s="190"/>
      <c r="T535" s="75"/>
      <c r="U535" s="73"/>
      <c r="V535" s="78"/>
      <c r="W535" s="78"/>
      <c r="X535" s="78"/>
      <c r="Y535" s="7"/>
      <c r="Z535" s="2"/>
      <c r="AA535" s="2"/>
      <c r="AB535" s="2"/>
      <c r="AC535" s="2"/>
      <c r="AD535" s="2"/>
      <c r="AE535" s="2"/>
    </row>
    <row r="536" spans="1:31" x14ac:dyDescent="0.2">
      <c r="A536" s="109"/>
      <c r="B536" s="109"/>
      <c r="C536" s="104"/>
      <c r="D536" s="102"/>
      <c r="E536" s="81"/>
      <c r="F536" s="80"/>
      <c r="G536" s="52"/>
      <c r="H536" s="80"/>
      <c r="I536" s="52"/>
      <c r="J536" s="80"/>
      <c r="K536" s="52"/>
      <c r="L536" s="82"/>
      <c r="M536" s="80"/>
      <c r="N536" s="154"/>
      <c r="O536" s="166"/>
      <c r="P536" s="166"/>
      <c r="Q536" s="150"/>
      <c r="R536" s="62"/>
      <c r="S536" s="190"/>
      <c r="T536" s="75"/>
      <c r="U536" s="73"/>
      <c r="V536" s="78"/>
      <c r="W536" s="78"/>
      <c r="X536" s="78"/>
      <c r="Y536" s="7"/>
      <c r="Z536" s="2"/>
      <c r="AA536" s="2"/>
      <c r="AB536" s="2"/>
      <c r="AC536" s="2"/>
      <c r="AD536" s="2"/>
      <c r="AE536" s="2"/>
    </row>
    <row r="537" spans="1:31" x14ac:dyDescent="0.2">
      <c r="A537" s="109"/>
      <c r="B537" s="109"/>
      <c r="C537" s="104"/>
      <c r="D537" s="102"/>
      <c r="E537" s="81"/>
      <c r="F537" s="80"/>
      <c r="G537" s="52"/>
      <c r="H537" s="80"/>
      <c r="I537" s="52"/>
      <c r="J537" s="80"/>
      <c r="K537" s="52"/>
      <c r="L537" s="82"/>
      <c r="M537" s="80"/>
      <c r="N537" s="154"/>
      <c r="O537" s="166"/>
      <c r="P537" s="166"/>
      <c r="Q537" s="150"/>
      <c r="R537" s="62"/>
      <c r="S537" s="190"/>
      <c r="T537" s="75"/>
      <c r="U537" s="73"/>
      <c r="V537" s="78"/>
      <c r="W537" s="78"/>
      <c r="X537" s="78"/>
      <c r="Y537" s="7"/>
      <c r="Z537" s="2"/>
      <c r="AA537" s="2"/>
      <c r="AB537" s="2"/>
      <c r="AC537" s="2"/>
      <c r="AD537" s="2"/>
      <c r="AE537" s="2"/>
    </row>
    <row r="538" spans="1:31" x14ac:dyDescent="0.2">
      <c r="A538" s="109"/>
      <c r="B538" s="109"/>
      <c r="C538" s="104"/>
      <c r="D538" s="102"/>
      <c r="E538" s="81"/>
      <c r="F538" s="80"/>
      <c r="G538" s="52"/>
      <c r="H538" s="80"/>
      <c r="I538" s="52"/>
      <c r="J538" s="80"/>
      <c r="K538" s="52"/>
      <c r="L538" s="82"/>
      <c r="M538" s="80"/>
      <c r="N538" s="154"/>
      <c r="O538" s="166"/>
      <c r="P538" s="166"/>
      <c r="Q538" s="150"/>
      <c r="R538" s="62"/>
      <c r="S538" s="190"/>
      <c r="T538" s="75"/>
      <c r="U538" s="73"/>
      <c r="V538" s="78"/>
      <c r="W538" s="78"/>
      <c r="X538" s="78"/>
      <c r="Y538" s="7"/>
      <c r="Z538" s="2"/>
      <c r="AA538" s="2"/>
      <c r="AB538" s="2"/>
      <c r="AC538" s="2"/>
      <c r="AD538" s="2"/>
      <c r="AE538" s="2"/>
    </row>
    <row r="539" spans="1:31" x14ac:dyDescent="0.2">
      <c r="A539" s="109"/>
      <c r="B539" s="109"/>
      <c r="C539" s="104"/>
      <c r="D539" s="102"/>
      <c r="E539" s="81"/>
      <c r="F539" s="80"/>
      <c r="G539" s="52"/>
      <c r="H539" s="80"/>
      <c r="I539" s="52"/>
      <c r="J539" s="80"/>
      <c r="K539" s="52"/>
      <c r="L539" s="82"/>
      <c r="M539" s="80"/>
      <c r="N539" s="154"/>
      <c r="O539" s="166"/>
      <c r="P539" s="166"/>
      <c r="Q539" s="150"/>
      <c r="R539" s="62"/>
      <c r="S539" s="190"/>
      <c r="T539" s="75"/>
      <c r="U539" s="73"/>
      <c r="V539" s="78"/>
      <c r="W539" s="78"/>
      <c r="X539" s="78"/>
      <c r="Y539" s="7"/>
      <c r="Z539" s="2"/>
      <c r="AA539" s="2"/>
      <c r="AB539" s="2"/>
      <c r="AC539" s="2"/>
      <c r="AD539" s="2"/>
      <c r="AE539" s="2"/>
    </row>
    <row r="540" spans="1:31" x14ac:dyDescent="0.2">
      <c r="A540" s="109"/>
      <c r="B540" s="109"/>
      <c r="C540" s="104"/>
      <c r="D540" s="102"/>
      <c r="E540" s="81"/>
      <c r="F540" s="80"/>
      <c r="G540" s="52"/>
      <c r="H540" s="80"/>
      <c r="I540" s="52"/>
      <c r="J540" s="80"/>
      <c r="K540" s="52"/>
      <c r="L540" s="82"/>
      <c r="M540" s="80"/>
      <c r="N540" s="154"/>
      <c r="O540" s="166"/>
      <c r="P540" s="166"/>
      <c r="Q540" s="150"/>
      <c r="R540" s="62"/>
      <c r="S540" s="190"/>
      <c r="T540" s="75"/>
      <c r="U540" s="73"/>
      <c r="V540" s="78"/>
      <c r="W540" s="78"/>
      <c r="X540" s="78"/>
      <c r="Y540" s="7"/>
      <c r="Z540" s="2"/>
      <c r="AA540" s="2"/>
      <c r="AB540" s="2"/>
      <c r="AC540" s="2"/>
      <c r="AD540" s="2"/>
      <c r="AE540" s="2"/>
    </row>
    <row r="541" spans="1:31" x14ac:dyDescent="0.2">
      <c r="A541" s="109"/>
      <c r="B541" s="109"/>
      <c r="C541" s="104"/>
      <c r="D541" s="102"/>
      <c r="E541" s="81"/>
      <c r="F541" s="80"/>
      <c r="G541" s="52"/>
      <c r="H541" s="80"/>
      <c r="I541" s="52"/>
      <c r="J541" s="80"/>
      <c r="K541" s="52"/>
      <c r="L541" s="82"/>
      <c r="M541" s="80"/>
      <c r="N541" s="154"/>
      <c r="O541" s="166"/>
      <c r="P541" s="166"/>
      <c r="Q541" s="150"/>
      <c r="R541" s="62"/>
      <c r="S541" s="190"/>
      <c r="T541" s="75"/>
      <c r="U541" s="73"/>
      <c r="V541" s="78"/>
      <c r="W541" s="78"/>
      <c r="X541" s="78"/>
      <c r="Y541" s="7"/>
      <c r="Z541" s="2"/>
      <c r="AA541" s="2"/>
      <c r="AB541" s="2"/>
      <c r="AC541" s="2"/>
      <c r="AD541" s="2"/>
      <c r="AE541" s="2"/>
    </row>
    <row r="542" spans="1:31" x14ac:dyDescent="0.2">
      <c r="A542" s="109"/>
      <c r="B542" s="109"/>
      <c r="C542" s="104"/>
      <c r="D542" s="102"/>
      <c r="E542" s="81"/>
      <c r="F542" s="80"/>
      <c r="G542" s="52"/>
      <c r="H542" s="80"/>
      <c r="I542" s="52"/>
      <c r="J542" s="80"/>
      <c r="K542" s="52"/>
      <c r="L542" s="82"/>
      <c r="M542" s="80"/>
      <c r="N542" s="154"/>
      <c r="O542" s="166"/>
      <c r="P542" s="166"/>
      <c r="Q542" s="150"/>
      <c r="R542" s="62"/>
      <c r="S542" s="190"/>
      <c r="T542" s="75"/>
      <c r="U542" s="73"/>
      <c r="V542" s="78"/>
      <c r="W542" s="78"/>
      <c r="X542" s="78"/>
      <c r="Y542" s="7"/>
      <c r="Z542" s="2"/>
      <c r="AA542" s="2"/>
      <c r="AB542" s="2"/>
      <c r="AC542" s="2"/>
      <c r="AD542" s="2"/>
      <c r="AE542" s="2"/>
    </row>
    <row r="543" spans="1:31" x14ac:dyDescent="0.2">
      <c r="A543" s="109"/>
      <c r="B543" s="109"/>
      <c r="C543" s="104"/>
      <c r="D543" s="102"/>
      <c r="E543" s="81"/>
      <c r="F543" s="80"/>
      <c r="G543" s="52"/>
      <c r="H543" s="80"/>
      <c r="I543" s="52"/>
      <c r="J543" s="80"/>
      <c r="K543" s="52"/>
      <c r="L543" s="82"/>
      <c r="M543" s="80"/>
      <c r="N543" s="154"/>
      <c r="O543" s="166"/>
      <c r="P543" s="166"/>
      <c r="Q543" s="150"/>
      <c r="R543" s="62"/>
      <c r="S543" s="190"/>
      <c r="T543" s="75"/>
      <c r="U543" s="73"/>
      <c r="V543" s="78"/>
      <c r="W543" s="78"/>
      <c r="X543" s="78"/>
      <c r="Y543" s="7"/>
      <c r="Z543" s="2"/>
      <c r="AA543" s="2"/>
      <c r="AB543" s="2"/>
      <c r="AC543" s="2"/>
      <c r="AD543" s="2"/>
      <c r="AE543" s="2"/>
    </row>
    <row r="544" spans="1:31" x14ac:dyDescent="0.2">
      <c r="A544" s="109"/>
      <c r="B544" s="109"/>
      <c r="C544" s="104"/>
      <c r="D544" s="102"/>
      <c r="E544" s="81"/>
      <c r="F544" s="80"/>
      <c r="G544" s="52"/>
      <c r="H544" s="80"/>
      <c r="I544" s="52"/>
      <c r="J544" s="80"/>
      <c r="K544" s="52"/>
      <c r="L544" s="82"/>
      <c r="M544" s="80"/>
      <c r="N544" s="154"/>
      <c r="O544" s="166"/>
      <c r="P544" s="166"/>
      <c r="Q544" s="150"/>
      <c r="R544" s="62"/>
      <c r="S544" s="190"/>
      <c r="T544" s="75"/>
      <c r="U544" s="73"/>
      <c r="V544" s="78"/>
      <c r="W544" s="78"/>
      <c r="X544" s="78"/>
      <c r="Y544" s="7"/>
      <c r="Z544" s="2"/>
      <c r="AA544" s="2"/>
      <c r="AB544" s="2"/>
      <c r="AC544" s="2"/>
      <c r="AD544" s="2"/>
      <c r="AE544" s="2"/>
    </row>
    <row r="545" spans="1:31" x14ac:dyDescent="0.2">
      <c r="A545" s="109"/>
      <c r="B545" s="109"/>
      <c r="C545" s="104"/>
      <c r="D545" s="102"/>
      <c r="E545" s="81"/>
      <c r="F545" s="80"/>
      <c r="G545" s="52"/>
      <c r="H545" s="80"/>
      <c r="I545" s="52"/>
      <c r="J545" s="80"/>
      <c r="K545" s="52"/>
      <c r="L545" s="82"/>
      <c r="M545" s="80"/>
      <c r="N545" s="154"/>
      <c r="O545" s="166"/>
      <c r="P545" s="166"/>
      <c r="Q545" s="150"/>
      <c r="R545" s="62"/>
      <c r="S545" s="190"/>
      <c r="T545" s="75"/>
      <c r="U545" s="73"/>
      <c r="V545" s="78"/>
      <c r="W545" s="78"/>
      <c r="X545" s="78"/>
      <c r="Y545" s="7"/>
      <c r="Z545" s="2"/>
      <c r="AA545" s="2"/>
      <c r="AB545" s="2"/>
      <c r="AC545" s="2"/>
      <c r="AD545" s="2"/>
      <c r="AE545" s="2"/>
    </row>
    <row r="546" spans="1:31" x14ac:dyDescent="0.2">
      <c r="A546" s="109"/>
      <c r="B546" s="109"/>
      <c r="C546" s="104"/>
      <c r="D546" s="102"/>
      <c r="E546" s="81"/>
      <c r="F546" s="80"/>
      <c r="G546" s="52"/>
      <c r="H546" s="80"/>
      <c r="I546" s="52"/>
      <c r="J546" s="80"/>
      <c r="K546" s="52"/>
      <c r="L546" s="82"/>
      <c r="M546" s="80"/>
      <c r="N546" s="154"/>
      <c r="O546" s="166"/>
      <c r="P546" s="166"/>
      <c r="Q546" s="150"/>
      <c r="R546" s="62"/>
      <c r="S546" s="190"/>
      <c r="T546" s="75"/>
      <c r="U546" s="73"/>
      <c r="V546" s="78"/>
      <c r="W546" s="78"/>
      <c r="X546" s="78"/>
      <c r="Y546" s="7"/>
      <c r="Z546" s="2"/>
      <c r="AA546" s="2"/>
      <c r="AB546" s="2"/>
      <c r="AC546" s="2"/>
      <c r="AD546" s="2"/>
      <c r="AE546" s="2"/>
    </row>
    <row r="547" spans="1:31" x14ac:dyDescent="0.2">
      <c r="A547" s="109"/>
      <c r="B547" s="109"/>
      <c r="C547" s="104"/>
      <c r="D547" s="102"/>
      <c r="E547" s="81"/>
      <c r="F547" s="80"/>
      <c r="G547" s="52"/>
      <c r="H547" s="80"/>
      <c r="I547" s="52"/>
      <c r="J547" s="80"/>
      <c r="K547" s="52"/>
      <c r="L547" s="82"/>
      <c r="M547" s="80"/>
      <c r="N547" s="154"/>
      <c r="O547" s="166"/>
      <c r="P547" s="166"/>
      <c r="Q547" s="150"/>
      <c r="R547" s="62"/>
      <c r="S547" s="190"/>
      <c r="T547" s="75"/>
      <c r="U547" s="73"/>
      <c r="V547" s="78"/>
      <c r="W547" s="78"/>
      <c r="X547" s="78"/>
      <c r="Y547" s="7"/>
      <c r="Z547" s="2"/>
      <c r="AA547" s="2"/>
      <c r="AB547" s="2"/>
      <c r="AC547" s="2"/>
      <c r="AD547" s="2"/>
      <c r="AE547" s="2"/>
    </row>
    <row r="548" spans="1:31" x14ac:dyDescent="0.2">
      <c r="A548" s="109"/>
      <c r="B548" s="109"/>
      <c r="C548" s="104"/>
      <c r="D548" s="102"/>
      <c r="E548" s="81"/>
      <c r="F548" s="80"/>
      <c r="G548" s="52"/>
      <c r="H548" s="80"/>
      <c r="I548" s="52"/>
      <c r="J548" s="80"/>
      <c r="K548" s="52"/>
      <c r="L548" s="82"/>
      <c r="M548" s="80"/>
      <c r="N548" s="154"/>
      <c r="O548" s="166"/>
      <c r="P548" s="166"/>
      <c r="Q548" s="150"/>
      <c r="R548" s="62"/>
      <c r="S548" s="190"/>
      <c r="T548" s="75"/>
      <c r="U548" s="73"/>
      <c r="V548" s="78"/>
      <c r="W548" s="78"/>
      <c r="X548" s="78"/>
      <c r="Y548" s="7"/>
      <c r="Z548" s="2"/>
      <c r="AA548" s="2"/>
      <c r="AB548" s="2"/>
      <c r="AC548" s="2"/>
      <c r="AD548" s="2"/>
      <c r="AE548" s="2"/>
    </row>
    <row r="549" spans="1:31" x14ac:dyDescent="0.2">
      <c r="A549" s="109"/>
      <c r="B549" s="109"/>
      <c r="C549" s="104"/>
      <c r="D549" s="102"/>
      <c r="E549" s="81"/>
      <c r="F549" s="80"/>
      <c r="G549" s="52"/>
      <c r="H549" s="80"/>
      <c r="I549" s="52"/>
      <c r="J549" s="80"/>
      <c r="K549" s="52"/>
      <c r="L549" s="82"/>
      <c r="M549" s="80"/>
      <c r="N549" s="154"/>
      <c r="O549" s="166"/>
      <c r="P549" s="166"/>
      <c r="Q549" s="150"/>
      <c r="R549" s="62"/>
      <c r="S549" s="190"/>
      <c r="T549" s="75"/>
      <c r="U549" s="73"/>
      <c r="V549" s="78"/>
      <c r="W549" s="78"/>
      <c r="X549" s="78"/>
      <c r="Y549" s="7"/>
      <c r="Z549" s="2"/>
      <c r="AA549" s="2"/>
      <c r="AB549" s="2"/>
      <c r="AC549" s="2"/>
      <c r="AD549" s="2"/>
      <c r="AE549" s="2"/>
    </row>
    <row r="550" spans="1:31" x14ac:dyDescent="0.2">
      <c r="A550" s="109"/>
      <c r="B550" s="109"/>
      <c r="C550" s="104"/>
      <c r="D550" s="102"/>
      <c r="E550" s="81"/>
      <c r="F550" s="80"/>
      <c r="G550" s="52"/>
      <c r="H550" s="80"/>
      <c r="I550" s="52"/>
      <c r="J550" s="80"/>
      <c r="K550" s="52"/>
      <c r="L550" s="82"/>
      <c r="M550" s="80"/>
      <c r="N550" s="154"/>
      <c r="O550" s="166"/>
      <c r="P550" s="166"/>
      <c r="Q550" s="150"/>
      <c r="R550" s="62"/>
      <c r="S550" s="190"/>
      <c r="T550" s="75"/>
      <c r="U550" s="73"/>
      <c r="V550" s="78"/>
      <c r="W550" s="78"/>
      <c r="X550" s="78"/>
      <c r="Y550" s="7"/>
      <c r="Z550" s="2"/>
      <c r="AA550" s="2"/>
      <c r="AB550" s="2"/>
      <c r="AC550" s="2"/>
      <c r="AD550" s="2"/>
      <c r="AE550" s="2"/>
    </row>
    <row r="551" spans="1:31" x14ac:dyDescent="0.2">
      <c r="A551" s="109"/>
      <c r="B551" s="109"/>
      <c r="C551" s="104"/>
      <c r="D551" s="102"/>
      <c r="E551" s="81"/>
      <c r="F551" s="80"/>
      <c r="G551" s="52"/>
      <c r="H551" s="80"/>
      <c r="I551" s="52"/>
      <c r="J551" s="80"/>
      <c r="K551" s="52"/>
      <c r="L551" s="82"/>
      <c r="M551" s="80"/>
      <c r="N551" s="154"/>
      <c r="O551" s="166"/>
      <c r="P551" s="166"/>
      <c r="Q551" s="150"/>
      <c r="R551" s="62"/>
      <c r="S551" s="190"/>
      <c r="T551" s="75"/>
      <c r="U551" s="73"/>
      <c r="V551" s="78"/>
      <c r="W551" s="78"/>
      <c r="X551" s="78"/>
      <c r="Y551" s="7"/>
      <c r="Z551" s="2"/>
      <c r="AA551" s="2"/>
      <c r="AB551" s="2"/>
      <c r="AC551" s="2"/>
      <c r="AD551" s="2"/>
      <c r="AE551" s="2"/>
    </row>
    <row r="552" spans="1:31" x14ac:dyDescent="0.2">
      <c r="A552" s="109"/>
      <c r="B552" s="109"/>
      <c r="C552" s="104"/>
      <c r="D552" s="102"/>
      <c r="E552" s="81"/>
      <c r="F552" s="80"/>
      <c r="G552" s="52"/>
      <c r="H552" s="80"/>
      <c r="I552" s="52"/>
      <c r="J552" s="80"/>
      <c r="K552" s="52"/>
      <c r="L552" s="82"/>
      <c r="M552" s="80"/>
      <c r="N552" s="154"/>
      <c r="O552" s="166"/>
      <c r="P552" s="166"/>
      <c r="Q552" s="150"/>
      <c r="R552" s="62"/>
      <c r="S552" s="190"/>
      <c r="T552" s="75"/>
      <c r="U552" s="73"/>
      <c r="V552" s="78"/>
      <c r="W552" s="78"/>
      <c r="X552" s="78"/>
      <c r="Y552" s="7"/>
      <c r="Z552" s="2"/>
      <c r="AA552" s="2"/>
      <c r="AB552" s="2"/>
      <c r="AC552" s="2"/>
      <c r="AD552" s="2"/>
      <c r="AE552" s="2"/>
    </row>
    <row r="553" spans="1:31" x14ac:dyDescent="0.2">
      <c r="A553" s="109"/>
      <c r="B553" s="109"/>
      <c r="C553" s="104"/>
      <c r="D553" s="102"/>
      <c r="E553" s="81"/>
      <c r="F553" s="80"/>
      <c r="G553" s="52"/>
      <c r="H553" s="80"/>
      <c r="I553" s="52"/>
      <c r="J553" s="80"/>
      <c r="K553" s="52"/>
      <c r="L553" s="82"/>
      <c r="M553" s="80"/>
      <c r="N553" s="154"/>
      <c r="O553" s="166"/>
      <c r="P553" s="166"/>
      <c r="Q553" s="150"/>
      <c r="R553" s="62"/>
      <c r="S553" s="190"/>
      <c r="T553" s="75"/>
      <c r="U553" s="73"/>
      <c r="V553" s="78"/>
      <c r="W553" s="78"/>
      <c r="X553" s="78"/>
      <c r="Y553" s="7"/>
      <c r="Z553" s="2"/>
      <c r="AA553" s="2"/>
      <c r="AB553" s="2"/>
      <c r="AC553" s="2"/>
      <c r="AD553" s="2"/>
      <c r="AE553" s="2"/>
    </row>
    <row r="554" spans="1:31" x14ac:dyDescent="0.2">
      <c r="A554" s="109"/>
      <c r="B554" s="109"/>
      <c r="C554" s="104"/>
      <c r="D554" s="102"/>
      <c r="E554" s="81"/>
      <c r="F554" s="80"/>
      <c r="G554" s="52"/>
      <c r="H554" s="80"/>
      <c r="I554" s="52"/>
      <c r="J554" s="80"/>
      <c r="K554" s="52"/>
      <c r="L554" s="82"/>
      <c r="M554" s="80"/>
      <c r="N554" s="154"/>
      <c r="O554" s="166"/>
      <c r="P554" s="166"/>
      <c r="Q554" s="150"/>
      <c r="R554" s="62"/>
      <c r="S554" s="190"/>
      <c r="T554" s="75"/>
      <c r="U554" s="73"/>
      <c r="V554" s="78"/>
      <c r="W554" s="78"/>
      <c r="X554" s="78"/>
      <c r="Y554" s="7"/>
      <c r="Z554" s="2"/>
      <c r="AA554" s="2"/>
      <c r="AB554" s="2"/>
      <c r="AC554" s="2"/>
      <c r="AD554" s="2"/>
      <c r="AE554" s="2"/>
    </row>
    <row r="555" spans="1:31" x14ac:dyDescent="0.2">
      <c r="A555" s="109"/>
      <c r="B555" s="109"/>
      <c r="C555" s="104"/>
      <c r="D555" s="102"/>
      <c r="E555" s="81"/>
      <c r="F555" s="80"/>
      <c r="G555" s="52"/>
      <c r="H555" s="80"/>
      <c r="I555" s="52"/>
      <c r="J555" s="80"/>
      <c r="K555" s="52"/>
      <c r="L555" s="82"/>
      <c r="M555" s="80"/>
      <c r="N555" s="154"/>
      <c r="O555" s="166"/>
      <c r="P555" s="166"/>
      <c r="Q555" s="150"/>
      <c r="R555" s="62"/>
      <c r="S555" s="190"/>
      <c r="T555" s="75"/>
      <c r="U555" s="73"/>
      <c r="V555" s="78"/>
      <c r="W555" s="78"/>
      <c r="X555" s="78"/>
      <c r="Y555" s="7"/>
      <c r="Z555" s="2"/>
      <c r="AA555" s="2"/>
      <c r="AB555" s="2"/>
      <c r="AC555" s="2"/>
      <c r="AD555" s="2"/>
      <c r="AE555" s="2"/>
    </row>
    <row r="556" spans="1:31" x14ac:dyDescent="0.2">
      <c r="A556" s="109"/>
      <c r="B556" s="109"/>
      <c r="C556" s="104"/>
      <c r="D556" s="102"/>
      <c r="E556" s="81"/>
      <c r="F556" s="80"/>
      <c r="G556" s="52"/>
      <c r="H556" s="80"/>
      <c r="I556" s="52"/>
      <c r="J556" s="80"/>
      <c r="K556" s="52"/>
      <c r="L556" s="82"/>
      <c r="M556" s="80"/>
      <c r="N556" s="154"/>
      <c r="O556" s="166"/>
      <c r="P556" s="166"/>
      <c r="Q556" s="150"/>
      <c r="R556" s="62"/>
      <c r="S556" s="190"/>
      <c r="T556" s="75"/>
      <c r="U556" s="73"/>
      <c r="V556" s="78"/>
      <c r="W556" s="78"/>
      <c r="X556" s="78"/>
      <c r="Y556" s="7"/>
      <c r="Z556" s="2"/>
      <c r="AA556" s="2"/>
      <c r="AB556" s="2"/>
      <c r="AC556" s="2"/>
      <c r="AD556" s="2"/>
      <c r="AE556" s="2"/>
    </row>
    <row r="557" spans="1:31" x14ac:dyDescent="0.2">
      <c r="A557" s="109"/>
      <c r="B557" s="109"/>
      <c r="C557" s="104"/>
      <c r="D557" s="102"/>
      <c r="E557" s="81"/>
      <c r="F557" s="80"/>
      <c r="G557" s="52"/>
      <c r="H557" s="80"/>
      <c r="I557" s="52"/>
      <c r="J557" s="80"/>
      <c r="K557" s="52"/>
      <c r="L557" s="82"/>
      <c r="M557" s="80"/>
      <c r="N557" s="154"/>
      <c r="O557" s="166"/>
      <c r="P557" s="166"/>
      <c r="Q557" s="150"/>
      <c r="R557" s="62"/>
      <c r="S557" s="190"/>
      <c r="T557" s="75"/>
      <c r="U557" s="73"/>
      <c r="V557" s="78"/>
      <c r="W557" s="78"/>
      <c r="X557" s="78"/>
      <c r="Y557" s="7"/>
      <c r="Z557" s="2"/>
      <c r="AA557" s="2"/>
      <c r="AB557" s="2"/>
      <c r="AC557" s="2"/>
      <c r="AD557" s="2"/>
      <c r="AE557" s="2"/>
    </row>
    <row r="558" spans="1:31" x14ac:dyDescent="0.2">
      <c r="A558" s="109"/>
      <c r="B558" s="109"/>
      <c r="C558" s="104"/>
      <c r="D558" s="102"/>
      <c r="E558" s="81"/>
      <c r="F558" s="80"/>
      <c r="G558" s="52"/>
      <c r="H558" s="80"/>
      <c r="I558" s="52"/>
      <c r="J558" s="80"/>
      <c r="K558" s="52"/>
      <c r="L558" s="82"/>
      <c r="M558" s="80"/>
      <c r="N558" s="154"/>
      <c r="O558" s="166"/>
      <c r="P558" s="166"/>
      <c r="Q558" s="150"/>
      <c r="R558" s="62"/>
      <c r="S558" s="190"/>
      <c r="T558" s="75"/>
      <c r="U558" s="73"/>
      <c r="V558" s="78"/>
      <c r="W558" s="78"/>
      <c r="X558" s="78"/>
      <c r="Y558" s="7"/>
      <c r="Z558" s="2"/>
      <c r="AA558" s="2"/>
      <c r="AB558" s="2"/>
      <c r="AC558" s="2"/>
      <c r="AD558" s="2"/>
      <c r="AE558" s="2"/>
    </row>
    <row r="559" spans="1:31" x14ac:dyDescent="0.2">
      <c r="A559" s="109"/>
      <c r="B559" s="109"/>
      <c r="C559" s="104"/>
      <c r="D559" s="102"/>
      <c r="E559" s="81"/>
      <c r="F559" s="80"/>
      <c r="G559" s="52"/>
      <c r="H559" s="80"/>
      <c r="I559" s="52"/>
      <c r="J559" s="80"/>
      <c r="K559" s="52"/>
      <c r="L559" s="82"/>
      <c r="M559" s="80"/>
      <c r="N559" s="154"/>
      <c r="O559" s="166"/>
      <c r="P559" s="166"/>
      <c r="Q559" s="150"/>
      <c r="R559" s="62"/>
      <c r="S559" s="190"/>
      <c r="T559" s="75"/>
      <c r="U559" s="73"/>
      <c r="V559" s="78"/>
      <c r="W559" s="78"/>
      <c r="X559" s="78"/>
      <c r="Y559" s="7"/>
      <c r="Z559" s="2"/>
      <c r="AA559" s="2"/>
      <c r="AB559" s="2"/>
      <c r="AC559" s="2"/>
      <c r="AD559" s="2"/>
      <c r="AE559" s="2"/>
    </row>
    <row r="560" spans="1:31" x14ac:dyDescent="0.2">
      <c r="A560" s="109"/>
      <c r="B560" s="109"/>
      <c r="C560" s="104"/>
      <c r="D560" s="102"/>
      <c r="E560" s="81"/>
      <c r="F560" s="80"/>
      <c r="G560" s="52"/>
      <c r="H560" s="80"/>
      <c r="I560" s="52"/>
      <c r="J560" s="80"/>
      <c r="K560" s="52"/>
      <c r="L560" s="82"/>
      <c r="M560" s="80"/>
      <c r="N560" s="154"/>
      <c r="O560" s="166"/>
      <c r="P560" s="166"/>
      <c r="Q560" s="150"/>
      <c r="R560" s="62"/>
      <c r="S560" s="190"/>
      <c r="T560" s="75"/>
      <c r="U560" s="73"/>
      <c r="V560" s="78"/>
      <c r="W560" s="78"/>
      <c r="X560" s="78"/>
      <c r="Y560" s="7"/>
      <c r="Z560" s="2"/>
      <c r="AA560" s="2"/>
      <c r="AB560" s="2"/>
      <c r="AC560" s="2"/>
      <c r="AD560" s="2"/>
      <c r="AE560" s="2"/>
    </row>
    <row r="561" spans="1:31" x14ac:dyDescent="0.2">
      <c r="A561" s="109"/>
      <c r="B561" s="109"/>
      <c r="C561" s="104"/>
      <c r="D561" s="102"/>
      <c r="E561" s="81"/>
      <c r="F561" s="80"/>
      <c r="G561" s="52"/>
      <c r="H561" s="80"/>
      <c r="I561" s="52"/>
      <c r="J561" s="80"/>
      <c r="K561" s="52"/>
      <c r="L561" s="82"/>
      <c r="M561" s="80"/>
      <c r="N561" s="154"/>
      <c r="O561" s="166"/>
      <c r="P561" s="166"/>
      <c r="Q561" s="150"/>
      <c r="R561" s="62"/>
      <c r="S561" s="190"/>
      <c r="T561" s="75"/>
      <c r="U561" s="73"/>
      <c r="V561" s="78"/>
      <c r="W561" s="78"/>
      <c r="X561" s="78"/>
      <c r="Y561" s="7"/>
      <c r="Z561" s="2"/>
      <c r="AA561" s="2"/>
      <c r="AB561" s="2"/>
      <c r="AC561" s="2"/>
      <c r="AD561" s="2"/>
      <c r="AE561" s="2"/>
    </row>
    <row r="562" spans="1:31" x14ac:dyDescent="0.2">
      <c r="A562" s="109"/>
      <c r="B562" s="109"/>
      <c r="C562" s="104"/>
      <c r="D562" s="102"/>
      <c r="E562" s="81"/>
      <c r="F562" s="80"/>
      <c r="G562" s="52"/>
      <c r="H562" s="80"/>
      <c r="I562" s="52"/>
      <c r="J562" s="80"/>
      <c r="K562" s="52"/>
      <c r="L562" s="82"/>
      <c r="M562" s="80"/>
      <c r="N562" s="154"/>
      <c r="O562" s="166"/>
      <c r="P562" s="166"/>
      <c r="Q562" s="150"/>
      <c r="R562" s="62"/>
      <c r="S562" s="190"/>
      <c r="T562" s="75"/>
      <c r="U562" s="73"/>
      <c r="V562" s="78"/>
      <c r="W562" s="78"/>
      <c r="X562" s="78"/>
      <c r="Y562" s="7"/>
      <c r="Z562" s="2"/>
      <c r="AA562" s="2"/>
      <c r="AB562" s="2"/>
      <c r="AC562" s="2"/>
      <c r="AD562" s="2"/>
      <c r="AE562" s="2"/>
    </row>
    <row r="563" spans="1:31" x14ac:dyDescent="0.2">
      <c r="A563" s="109"/>
      <c r="B563" s="109"/>
      <c r="C563" s="104"/>
      <c r="D563" s="102"/>
      <c r="E563" s="81"/>
      <c r="F563" s="80"/>
      <c r="G563" s="52"/>
      <c r="H563" s="80"/>
      <c r="I563" s="52"/>
      <c r="J563" s="80"/>
      <c r="K563" s="52"/>
      <c r="L563" s="82"/>
      <c r="M563" s="80"/>
      <c r="N563" s="154"/>
      <c r="O563" s="166"/>
      <c r="P563" s="166"/>
      <c r="Q563" s="150"/>
      <c r="R563" s="62"/>
      <c r="S563" s="190"/>
      <c r="T563" s="75"/>
      <c r="U563" s="73"/>
      <c r="V563" s="78"/>
      <c r="W563" s="78"/>
      <c r="X563" s="78"/>
      <c r="Y563" s="7"/>
      <c r="Z563" s="2"/>
      <c r="AA563" s="2"/>
      <c r="AB563" s="2"/>
      <c r="AC563" s="2"/>
      <c r="AD563" s="2"/>
      <c r="AE563" s="2"/>
    </row>
    <row r="564" spans="1:31" x14ac:dyDescent="0.2">
      <c r="A564" s="109"/>
      <c r="B564" s="109"/>
      <c r="C564" s="104"/>
      <c r="D564" s="102"/>
      <c r="E564" s="81"/>
      <c r="F564" s="80"/>
      <c r="G564" s="52"/>
      <c r="H564" s="80"/>
      <c r="I564" s="52"/>
      <c r="J564" s="80"/>
      <c r="K564" s="52"/>
      <c r="L564" s="82"/>
      <c r="M564" s="80"/>
      <c r="N564" s="154"/>
      <c r="O564" s="166"/>
      <c r="P564" s="166"/>
      <c r="Q564" s="150"/>
      <c r="R564" s="62"/>
      <c r="S564" s="190"/>
      <c r="T564" s="75"/>
      <c r="U564" s="73"/>
      <c r="V564" s="78"/>
      <c r="W564" s="78"/>
      <c r="X564" s="78"/>
      <c r="Y564" s="7"/>
      <c r="Z564" s="2"/>
      <c r="AA564" s="2"/>
      <c r="AB564" s="2"/>
      <c r="AC564" s="2"/>
      <c r="AD564" s="2"/>
      <c r="AE564" s="2"/>
    </row>
    <row r="565" spans="1:31" x14ac:dyDescent="0.2">
      <c r="A565" s="109"/>
      <c r="B565" s="109"/>
      <c r="C565" s="104"/>
      <c r="D565" s="102"/>
      <c r="E565" s="81"/>
      <c r="F565" s="80"/>
      <c r="G565" s="52"/>
      <c r="H565" s="80"/>
      <c r="I565" s="52"/>
      <c r="J565" s="80"/>
      <c r="K565" s="52"/>
      <c r="L565" s="82"/>
      <c r="M565" s="80"/>
      <c r="N565" s="154"/>
      <c r="O565" s="166"/>
      <c r="P565" s="166"/>
      <c r="Q565" s="150"/>
      <c r="R565" s="62"/>
      <c r="S565" s="190"/>
      <c r="T565" s="75"/>
      <c r="U565" s="73"/>
      <c r="V565" s="78"/>
      <c r="W565" s="78"/>
      <c r="X565" s="78"/>
      <c r="Y565" s="7"/>
      <c r="Z565" s="2"/>
      <c r="AA565" s="2"/>
      <c r="AB565" s="2"/>
      <c r="AC565" s="2"/>
      <c r="AD565" s="2"/>
      <c r="AE565" s="2"/>
    </row>
    <row r="566" spans="1:31" x14ac:dyDescent="0.2">
      <c r="A566" s="109"/>
      <c r="B566" s="109"/>
      <c r="C566" s="104"/>
      <c r="D566" s="102"/>
      <c r="E566" s="81"/>
      <c r="F566" s="80"/>
      <c r="G566" s="52"/>
      <c r="H566" s="80"/>
      <c r="I566" s="52"/>
      <c r="J566" s="80"/>
      <c r="K566" s="52"/>
      <c r="L566" s="82"/>
      <c r="M566" s="80"/>
      <c r="N566" s="154"/>
      <c r="O566" s="166"/>
      <c r="P566" s="166"/>
      <c r="Q566" s="150"/>
      <c r="R566" s="62"/>
      <c r="S566" s="190"/>
      <c r="T566" s="75"/>
      <c r="U566" s="73"/>
      <c r="V566" s="78"/>
      <c r="W566" s="78"/>
      <c r="X566" s="78"/>
      <c r="Y566" s="7"/>
      <c r="Z566" s="2"/>
      <c r="AA566" s="2"/>
      <c r="AB566" s="2"/>
      <c r="AC566" s="2"/>
      <c r="AD566" s="2"/>
      <c r="AE566" s="2"/>
    </row>
    <row r="567" spans="1:31" x14ac:dyDescent="0.2">
      <c r="A567" s="109"/>
      <c r="B567" s="109"/>
      <c r="C567" s="104"/>
      <c r="D567" s="102"/>
      <c r="E567" s="81"/>
      <c r="F567" s="80"/>
      <c r="G567" s="52"/>
      <c r="H567" s="80"/>
      <c r="I567" s="52"/>
      <c r="J567" s="80"/>
      <c r="K567" s="52"/>
      <c r="L567" s="82"/>
      <c r="M567" s="80"/>
      <c r="N567" s="154"/>
      <c r="O567" s="166"/>
      <c r="P567" s="166"/>
      <c r="Q567" s="150"/>
      <c r="R567" s="62"/>
      <c r="S567" s="190"/>
      <c r="T567" s="75"/>
      <c r="U567" s="73"/>
      <c r="V567" s="78"/>
      <c r="W567" s="78"/>
      <c r="X567" s="78"/>
      <c r="Y567" s="7"/>
      <c r="Z567" s="2"/>
      <c r="AA567" s="2"/>
      <c r="AB567" s="2"/>
      <c r="AC567" s="2"/>
      <c r="AD567" s="2"/>
      <c r="AE567" s="2"/>
    </row>
    <row r="568" spans="1:31" x14ac:dyDescent="0.2">
      <c r="A568" s="109"/>
      <c r="B568" s="109"/>
      <c r="C568" s="104"/>
      <c r="D568" s="102"/>
      <c r="E568" s="81"/>
      <c r="F568" s="80"/>
      <c r="G568" s="52"/>
      <c r="H568" s="80"/>
      <c r="I568" s="52"/>
      <c r="J568" s="80"/>
      <c r="K568" s="52"/>
      <c r="L568" s="82"/>
      <c r="M568" s="80"/>
      <c r="N568" s="154"/>
      <c r="O568" s="166"/>
      <c r="P568" s="166"/>
      <c r="Q568" s="150"/>
      <c r="R568" s="62"/>
      <c r="S568" s="190"/>
      <c r="T568" s="75"/>
      <c r="U568" s="73"/>
      <c r="V568" s="78"/>
      <c r="W568" s="78"/>
      <c r="X568" s="78"/>
      <c r="Y568" s="7"/>
      <c r="Z568" s="2"/>
      <c r="AA568" s="2"/>
      <c r="AB568" s="2"/>
      <c r="AC568" s="2"/>
      <c r="AD568" s="2"/>
      <c r="AE568" s="2"/>
    </row>
    <row r="569" spans="1:31" x14ac:dyDescent="0.2">
      <c r="A569" s="109"/>
      <c r="B569" s="109"/>
      <c r="C569" s="104"/>
      <c r="D569" s="102"/>
      <c r="E569" s="81"/>
      <c r="F569" s="80"/>
      <c r="G569" s="52"/>
      <c r="H569" s="80"/>
      <c r="I569" s="52"/>
      <c r="J569" s="80"/>
      <c r="K569" s="52"/>
      <c r="L569" s="82"/>
      <c r="M569" s="80"/>
      <c r="N569" s="154"/>
      <c r="O569" s="166"/>
      <c r="P569" s="166"/>
      <c r="Q569" s="150"/>
      <c r="R569" s="62"/>
      <c r="S569" s="190"/>
      <c r="T569" s="75"/>
      <c r="U569" s="73"/>
      <c r="V569" s="78"/>
      <c r="W569" s="78"/>
      <c r="X569" s="78"/>
      <c r="Y569" s="7"/>
      <c r="Z569" s="2"/>
      <c r="AA569" s="2"/>
      <c r="AB569" s="2"/>
      <c r="AC569" s="2"/>
      <c r="AD569" s="2"/>
      <c r="AE569" s="2"/>
    </row>
    <row r="570" spans="1:31" x14ac:dyDescent="0.2">
      <c r="A570" s="109"/>
      <c r="B570" s="109"/>
      <c r="C570" s="104"/>
      <c r="D570" s="102"/>
      <c r="E570" s="81"/>
      <c r="F570" s="80"/>
      <c r="G570" s="52"/>
      <c r="H570" s="80"/>
      <c r="I570" s="52"/>
      <c r="J570" s="80"/>
      <c r="K570" s="52"/>
      <c r="L570" s="82"/>
      <c r="M570" s="80"/>
      <c r="N570" s="154"/>
      <c r="O570" s="166"/>
      <c r="P570" s="166"/>
      <c r="Q570" s="150"/>
      <c r="R570" s="62"/>
      <c r="S570" s="190"/>
      <c r="T570" s="75"/>
      <c r="U570" s="73"/>
      <c r="V570" s="78"/>
      <c r="W570" s="78"/>
      <c r="X570" s="78"/>
      <c r="Y570" s="7"/>
      <c r="Z570" s="2"/>
      <c r="AA570" s="2"/>
      <c r="AB570" s="2"/>
      <c r="AC570" s="2"/>
      <c r="AD570" s="2"/>
      <c r="AE570" s="2"/>
    </row>
    <row r="571" spans="1:31" x14ac:dyDescent="0.2">
      <c r="A571" s="109"/>
      <c r="B571" s="109"/>
      <c r="C571" s="104"/>
      <c r="D571" s="102"/>
      <c r="E571" s="81"/>
      <c r="F571" s="80"/>
      <c r="G571" s="52"/>
      <c r="H571" s="80"/>
      <c r="I571" s="52"/>
      <c r="J571" s="80"/>
      <c r="K571" s="52"/>
      <c r="L571" s="82"/>
      <c r="M571" s="80"/>
      <c r="N571" s="154"/>
      <c r="O571" s="166"/>
      <c r="P571" s="166"/>
      <c r="Q571" s="150"/>
      <c r="R571" s="62"/>
      <c r="S571" s="190"/>
      <c r="T571" s="75"/>
      <c r="U571" s="73"/>
      <c r="V571" s="78"/>
      <c r="W571" s="78"/>
      <c r="X571" s="78"/>
      <c r="Y571" s="7"/>
      <c r="Z571" s="2"/>
      <c r="AA571" s="2"/>
      <c r="AB571" s="2"/>
      <c r="AC571" s="2"/>
      <c r="AD571" s="2"/>
      <c r="AE571" s="2"/>
    </row>
    <row r="572" spans="1:31" x14ac:dyDescent="0.2">
      <c r="A572" s="109"/>
      <c r="B572" s="109"/>
      <c r="C572" s="104"/>
      <c r="D572" s="102"/>
      <c r="E572" s="81"/>
      <c r="F572" s="80"/>
      <c r="G572" s="52"/>
      <c r="H572" s="80"/>
      <c r="I572" s="52"/>
      <c r="J572" s="80"/>
      <c r="K572" s="52"/>
      <c r="L572" s="82"/>
      <c r="M572" s="80"/>
      <c r="N572" s="154"/>
      <c r="O572" s="166"/>
      <c r="P572" s="166"/>
      <c r="Q572" s="150"/>
      <c r="R572" s="62"/>
      <c r="S572" s="190"/>
      <c r="T572" s="75"/>
      <c r="U572" s="73"/>
      <c r="V572" s="78"/>
      <c r="W572" s="78"/>
      <c r="X572" s="78"/>
      <c r="Y572" s="7"/>
      <c r="Z572" s="2"/>
      <c r="AA572" s="2"/>
      <c r="AB572" s="2"/>
      <c r="AC572" s="2"/>
      <c r="AD572" s="2"/>
      <c r="AE572" s="2"/>
    </row>
    <row r="573" spans="1:31" x14ac:dyDescent="0.2">
      <c r="A573" s="109"/>
      <c r="B573" s="109"/>
      <c r="C573" s="104"/>
      <c r="D573" s="102"/>
      <c r="E573" s="81"/>
      <c r="F573" s="80"/>
      <c r="G573" s="52"/>
      <c r="H573" s="80"/>
      <c r="I573" s="52"/>
      <c r="J573" s="80"/>
      <c r="K573" s="52"/>
      <c r="L573" s="82"/>
      <c r="M573" s="80"/>
      <c r="N573" s="154"/>
      <c r="O573" s="166"/>
      <c r="P573" s="166"/>
      <c r="Q573" s="150"/>
      <c r="R573" s="62"/>
      <c r="S573" s="190"/>
      <c r="T573" s="75"/>
      <c r="U573" s="73"/>
      <c r="V573" s="78"/>
      <c r="W573" s="78"/>
      <c r="X573" s="78"/>
      <c r="Y573" s="7"/>
      <c r="Z573" s="2"/>
      <c r="AA573" s="2"/>
      <c r="AB573" s="2"/>
      <c r="AC573" s="2"/>
      <c r="AD573" s="2"/>
      <c r="AE573" s="2"/>
    </row>
    <row r="574" spans="1:31" x14ac:dyDescent="0.2">
      <c r="A574" s="109"/>
      <c r="B574" s="109"/>
      <c r="C574" s="104"/>
      <c r="D574" s="102"/>
      <c r="E574" s="81"/>
      <c r="F574" s="80"/>
      <c r="G574" s="52"/>
      <c r="H574" s="80"/>
      <c r="I574" s="52"/>
      <c r="J574" s="80"/>
      <c r="K574" s="52"/>
      <c r="L574" s="82"/>
      <c r="M574" s="80"/>
      <c r="N574" s="154"/>
      <c r="O574" s="166"/>
      <c r="P574" s="166"/>
      <c r="Q574" s="150"/>
      <c r="R574" s="62"/>
      <c r="S574" s="190"/>
      <c r="T574" s="75"/>
      <c r="U574" s="73"/>
      <c r="V574" s="78"/>
      <c r="W574" s="78"/>
      <c r="X574" s="78"/>
      <c r="Y574" s="7"/>
      <c r="Z574" s="2"/>
      <c r="AA574" s="2"/>
      <c r="AB574" s="2"/>
      <c r="AC574" s="2"/>
      <c r="AD574" s="2"/>
      <c r="AE574" s="2"/>
    </row>
    <row r="575" spans="1:31" x14ac:dyDescent="0.2">
      <c r="A575" s="109"/>
      <c r="B575" s="109"/>
      <c r="C575" s="104"/>
      <c r="D575" s="102"/>
      <c r="E575" s="81"/>
      <c r="F575" s="80"/>
      <c r="G575" s="52"/>
      <c r="H575" s="80"/>
      <c r="I575" s="52"/>
      <c r="J575" s="80"/>
      <c r="K575" s="52"/>
      <c r="L575" s="82"/>
      <c r="M575" s="80"/>
      <c r="N575" s="154"/>
      <c r="O575" s="166"/>
      <c r="P575" s="166"/>
      <c r="Q575" s="150"/>
      <c r="R575" s="62"/>
      <c r="S575" s="190"/>
      <c r="T575" s="75"/>
      <c r="U575" s="73"/>
      <c r="V575" s="78"/>
      <c r="W575" s="78"/>
      <c r="X575" s="78"/>
      <c r="Y575" s="7"/>
      <c r="Z575" s="2"/>
      <c r="AA575" s="2"/>
      <c r="AB575" s="2"/>
      <c r="AC575" s="2"/>
      <c r="AD575" s="2"/>
      <c r="AE575" s="2"/>
    </row>
    <row r="576" spans="1:31" x14ac:dyDescent="0.2">
      <c r="A576" s="109"/>
      <c r="B576" s="109"/>
      <c r="C576" s="104"/>
      <c r="D576" s="102"/>
      <c r="E576" s="81"/>
      <c r="F576" s="80"/>
      <c r="G576" s="52"/>
      <c r="H576" s="80"/>
      <c r="I576" s="52"/>
      <c r="J576" s="80"/>
      <c r="K576" s="52"/>
      <c r="L576" s="82"/>
      <c r="M576" s="80"/>
      <c r="N576" s="154"/>
      <c r="O576" s="166"/>
      <c r="P576" s="166"/>
      <c r="Q576" s="150"/>
      <c r="R576" s="62"/>
      <c r="S576" s="190"/>
      <c r="T576" s="75"/>
      <c r="U576" s="73"/>
      <c r="V576" s="78"/>
      <c r="W576" s="78"/>
      <c r="X576" s="78"/>
      <c r="Y576" s="7"/>
      <c r="Z576" s="2"/>
      <c r="AA576" s="2"/>
      <c r="AB576" s="2"/>
      <c r="AC576" s="2"/>
      <c r="AD576" s="2"/>
      <c r="AE576" s="2"/>
    </row>
    <row r="577" spans="1:31" x14ac:dyDescent="0.2">
      <c r="A577" s="109"/>
      <c r="B577" s="109"/>
      <c r="C577" s="104"/>
      <c r="D577" s="102"/>
      <c r="E577" s="81"/>
      <c r="F577" s="80"/>
      <c r="G577" s="52"/>
      <c r="H577" s="80"/>
      <c r="I577" s="52"/>
      <c r="J577" s="80"/>
      <c r="K577" s="52"/>
      <c r="L577" s="82"/>
      <c r="M577" s="80"/>
      <c r="N577" s="154"/>
      <c r="O577" s="166"/>
      <c r="P577" s="166"/>
      <c r="Q577" s="150"/>
      <c r="R577" s="62"/>
      <c r="S577" s="190"/>
      <c r="T577" s="75"/>
      <c r="U577" s="73"/>
      <c r="V577" s="78"/>
      <c r="W577" s="78"/>
      <c r="X577" s="78"/>
      <c r="Y577" s="7"/>
      <c r="Z577" s="2"/>
      <c r="AA577" s="2"/>
      <c r="AB577" s="2"/>
      <c r="AC577" s="2"/>
      <c r="AD577" s="2"/>
      <c r="AE577" s="2"/>
    </row>
    <row r="578" spans="1:31" x14ac:dyDescent="0.2">
      <c r="A578" s="109"/>
      <c r="B578" s="109"/>
      <c r="C578" s="104"/>
      <c r="D578" s="102"/>
      <c r="E578" s="81"/>
      <c r="F578" s="80"/>
      <c r="G578" s="52"/>
      <c r="H578" s="80"/>
      <c r="I578" s="52"/>
      <c r="J578" s="80"/>
      <c r="K578" s="52"/>
      <c r="L578" s="82"/>
      <c r="M578" s="80"/>
      <c r="N578" s="154"/>
      <c r="O578" s="166"/>
      <c r="P578" s="166"/>
      <c r="Q578" s="150"/>
      <c r="R578" s="62"/>
      <c r="S578" s="190"/>
      <c r="T578" s="75"/>
      <c r="U578" s="73"/>
      <c r="V578" s="78"/>
      <c r="W578" s="78"/>
      <c r="X578" s="78"/>
      <c r="Y578" s="7"/>
      <c r="Z578" s="2"/>
      <c r="AA578" s="2"/>
      <c r="AB578" s="2"/>
      <c r="AC578" s="2"/>
      <c r="AD578" s="2"/>
      <c r="AE578" s="2"/>
    </row>
    <row r="579" spans="1:31" x14ac:dyDescent="0.2">
      <c r="A579" s="109"/>
      <c r="B579" s="109"/>
      <c r="C579" s="104"/>
      <c r="D579" s="102"/>
      <c r="E579" s="81"/>
      <c r="F579" s="80"/>
      <c r="G579" s="52"/>
      <c r="H579" s="80"/>
      <c r="I579" s="52"/>
      <c r="J579" s="80"/>
      <c r="K579" s="52"/>
      <c r="L579" s="82"/>
      <c r="M579" s="80"/>
      <c r="N579" s="154"/>
      <c r="O579" s="166"/>
      <c r="P579" s="166"/>
      <c r="Q579" s="150"/>
      <c r="R579" s="62"/>
      <c r="S579" s="190"/>
      <c r="T579" s="75"/>
      <c r="U579" s="73"/>
      <c r="V579" s="78"/>
      <c r="W579" s="78"/>
      <c r="X579" s="78"/>
      <c r="Y579" s="7"/>
      <c r="Z579" s="2"/>
      <c r="AA579" s="2"/>
      <c r="AB579" s="2"/>
      <c r="AC579" s="2"/>
      <c r="AD579" s="2"/>
      <c r="AE579" s="2"/>
    </row>
    <row r="580" spans="1:31" x14ac:dyDescent="0.2">
      <c r="A580" s="109"/>
      <c r="B580" s="109"/>
      <c r="C580" s="104"/>
      <c r="D580" s="102"/>
      <c r="E580" s="81"/>
      <c r="F580" s="80"/>
      <c r="G580" s="52"/>
      <c r="H580" s="80"/>
      <c r="I580" s="52"/>
      <c r="J580" s="80"/>
      <c r="K580" s="52"/>
      <c r="L580" s="82"/>
      <c r="M580" s="80"/>
      <c r="N580" s="154"/>
      <c r="O580" s="166"/>
      <c r="P580" s="166"/>
      <c r="Q580" s="150"/>
      <c r="R580" s="62"/>
      <c r="S580" s="190"/>
      <c r="T580" s="75"/>
      <c r="U580" s="73"/>
      <c r="V580" s="78"/>
      <c r="W580" s="78"/>
      <c r="X580" s="78"/>
      <c r="Y580" s="7"/>
      <c r="Z580" s="2"/>
      <c r="AA580" s="2"/>
      <c r="AB580" s="2"/>
      <c r="AC580" s="2"/>
      <c r="AD580" s="2"/>
      <c r="AE580" s="2"/>
    </row>
    <row r="581" spans="1:31" x14ac:dyDescent="0.2">
      <c r="A581" s="109"/>
      <c r="B581" s="109"/>
      <c r="C581" s="104"/>
      <c r="D581" s="102"/>
      <c r="E581" s="81"/>
      <c r="F581" s="80"/>
      <c r="G581" s="52"/>
      <c r="H581" s="80"/>
      <c r="I581" s="52"/>
      <c r="J581" s="80"/>
      <c r="K581" s="52"/>
      <c r="L581" s="82"/>
      <c r="M581" s="80"/>
      <c r="N581" s="154"/>
      <c r="O581" s="166"/>
      <c r="P581" s="166"/>
      <c r="Q581" s="150"/>
      <c r="R581" s="62"/>
      <c r="S581" s="190"/>
      <c r="T581" s="75"/>
      <c r="U581" s="73"/>
      <c r="V581" s="78"/>
      <c r="W581" s="78"/>
      <c r="X581" s="78"/>
      <c r="Y581" s="7"/>
      <c r="Z581" s="2"/>
      <c r="AA581" s="2"/>
      <c r="AB581" s="2"/>
      <c r="AC581" s="2"/>
      <c r="AD581" s="2"/>
      <c r="AE581" s="2"/>
    </row>
    <row r="582" spans="1:31" x14ac:dyDescent="0.2">
      <c r="A582" s="109"/>
      <c r="B582" s="109"/>
      <c r="C582" s="104"/>
      <c r="D582" s="102"/>
      <c r="E582" s="81"/>
      <c r="F582" s="80"/>
      <c r="G582" s="52"/>
      <c r="H582" s="80"/>
      <c r="I582" s="52"/>
      <c r="J582" s="80"/>
      <c r="K582" s="52"/>
      <c r="L582" s="82"/>
      <c r="M582" s="80"/>
      <c r="N582" s="154"/>
      <c r="O582" s="166"/>
      <c r="P582" s="166"/>
      <c r="Q582" s="150"/>
      <c r="R582" s="62"/>
      <c r="S582" s="190"/>
      <c r="T582" s="75"/>
      <c r="U582" s="73"/>
      <c r="V582" s="78"/>
      <c r="W582" s="78"/>
      <c r="X582" s="78"/>
      <c r="Y582" s="7"/>
      <c r="Z582" s="2"/>
      <c r="AA582" s="2"/>
      <c r="AB582" s="2"/>
      <c r="AC582" s="2"/>
      <c r="AD582" s="2"/>
      <c r="AE582" s="2"/>
    </row>
    <row r="583" spans="1:31" x14ac:dyDescent="0.2">
      <c r="A583" s="109"/>
      <c r="B583" s="109"/>
      <c r="C583" s="104"/>
      <c r="D583" s="102"/>
      <c r="E583" s="81"/>
      <c r="F583" s="80"/>
      <c r="G583" s="52"/>
      <c r="H583" s="80"/>
      <c r="I583" s="52"/>
      <c r="J583" s="80"/>
      <c r="K583" s="52"/>
      <c r="L583" s="82"/>
      <c r="M583" s="80"/>
      <c r="N583" s="154"/>
      <c r="O583" s="166"/>
      <c r="P583" s="166"/>
      <c r="Q583" s="150"/>
      <c r="R583" s="62"/>
      <c r="S583" s="190"/>
      <c r="T583" s="75"/>
      <c r="U583" s="73"/>
      <c r="V583" s="78"/>
      <c r="W583" s="78"/>
      <c r="X583" s="78"/>
      <c r="Y583" s="7"/>
      <c r="Z583" s="2"/>
      <c r="AA583" s="2"/>
      <c r="AB583" s="2"/>
      <c r="AC583" s="2"/>
      <c r="AD583" s="2"/>
      <c r="AE583" s="2"/>
    </row>
    <row r="584" spans="1:31" x14ac:dyDescent="0.2">
      <c r="A584" s="109"/>
      <c r="B584" s="109"/>
      <c r="C584" s="104"/>
      <c r="D584" s="102"/>
      <c r="E584" s="81"/>
      <c r="F584" s="80"/>
      <c r="G584" s="52"/>
      <c r="H584" s="80"/>
      <c r="I584" s="52"/>
      <c r="J584" s="80"/>
      <c r="K584" s="52"/>
      <c r="L584" s="82"/>
      <c r="M584" s="80"/>
      <c r="N584" s="154"/>
      <c r="O584" s="166"/>
      <c r="P584" s="166"/>
      <c r="Q584" s="150"/>
      <c r="R584" s="62"/>
      <c r="S584" s="190"/>
      <c r="T584" s="75"/>
      <c r="U584" s="73"/>
      <c r="V584" s="78"/>
      <c r="W584" s="78"/>
      <c r="X584" s="78"/>
      <c r="Y584" s="7"/>
      <c r="Z584" s="2"/>
      <c r="AA584" s="2"/>
      <c r="AB584" s="2"/>
      <c r="AC584" s="2"/>
      <c r="AD584" s="2"/>
      <c r="AE584" s="2"/>
    </row>
    <row r="585" spans="1:31" x14ac:dyDescent="0.2">
      <c r="A585" s="109"/>
      <c r="B585" s="109"/>
      <c r="C585" s="104"/>
      <c r="D585" s="102"/>
      <c r="E585" s="81"/>
      <c r="F585" s="80"/>
      <c r="G585" s="52"/>
      <c r="H585" s="80"/>
      <c r="I585" s="52"/>
      <c r="J585" s="80"/>
      <c r="K585" s="52"/>
      <c r="L585" s="82"/>
      <c r="M585" s="80"/>
      <c r="N585" s="154"/>
      <c r="O585" s="166"/>
      <c r="P585" s="166"/>
      <c r="Q585" s="150"/>
      <c r="R585" s="62"/>
      <c r="S585" s="190"/>
      <c r="T585" s="75"/>
      <c r="U585" s="73"/>
      <c r="V585" s="78"/>
      <c r="W585" s="78"/>
      <c r="X585" s="78"/>
      <c r="Y585" s="7"/>
      <c r="Z585" s="2"/>
      <c r="AA585" s="2"/>
      <c r="AB585" s="2"/>
      <c r="AC585" s="2"/>
      <c r="AD585" s="2"/>
      <c r="AE585" s="2"/>
    </row>
    <row r="586" spans="1:31" x14ac:dyDescent="0.2">
      <c r="A586" s="109"/>
      <c r="B586" s="109"/>
      <c r="C586" s="104"/>
      <c r="D586" s="102"/>
      <c r="E586" s="81"/>
      <c r="F586" s="80"/>
      <c r="G586" s="52"/>
      <c r="H586" s="80"/>
      <c r="I586" s="52"/>
      <c r="J586" s="80"/>
      <c r="K586" s="52"/>
      <c r="L586" s="82"/>
      <c r="M586" s="80"/>
      <c r="N586" s="154"/>
      <c r="O586" s="166"/>
      <c r="P586" s="166"/>
      <c r="Q586" s="150"/>
      <c r="R586" s="62"/>
      <c r="S586" s="190"/>
      <c r="T586" s="75"/>
      <c r="U586" s="73"/>
      <c r="V586" s="78"/>
      <c r="W586" s="78"/>
      <c r="X586" s="78"/>
      <c r="Y586" s="7"/>
      <c r="Z586" s="2"/>
      <c r="AA586" s="2"/>
      <c r="AB586" s="2"/>
      <c r="AC586" s="2"/>
      <c r="AD586" s="2"/>
      <c r="AE586" s="2"/>
    </row>
    <row r="587" spans="1:31" x14ac:dyDescent="0.2">
      <c r="A587" s="109"/>
      <c r="B587" s="109"/>
      <c r="C587" s="104"/>
      <c r="D587" s="102"/>
      <c r="E587" s="81"/>
      <c r="F587" s="80"/>
      <c r="G587" s="52"/>
      <c r="H587" s="80"/>
      <c r="I587" s="52"/>
      <c r="J587" s="80"/>
      <c r="K587" s="52"/>
      <c r="L587" s="82"/>
      <c r="M587" s="80"/>
      <c r="N587" s="154"/>
      <c r="O587" s="166"/>
      <c r="P587" s="166"/>
      <c r="Q587" s="150"/>
      <c r="R587" s="62"/>
      <c r="S587" s="190"/>
      <c r="T587" s="75"/>
      <c r="U587" s="73"/>
      <c r="V587" s="78"/>
      <c r="W587" s="78"/>
      <c r="X587" s="78"/>
      <c r="Y587" s="7"/>
      <c r="Z587" s="2"/>
      <c r="AA587" s="2"/>
      <c r="AB587" s="2"/>
      <c r="AC587" s="2"/>
      <c r="AD587" s="2"/>
      <c r="AE587" s="2"/>
    </row>
    <row r="588" spans="1:31" x14ac:dyDescent="0.2">
      <c r="A588" s="109"/>
      <c r="B588" s="109"/>
      <c r="C588" s="104"/>
      <c r="D588" s="102"/>
      <c r="E588" s="81"/>
      <c r="F588" s="80"/>
      <c r="G588" s="52"/>
      <c r="H588" s="80"/>
      <c r="I588" s="52"/>
      <c r="J588" s="80"/>
      <c r="K588" s="52"/>
      <c r="L588" s="82"/>
      <c r="M588" s="80"/>
      <c r="N588" s="154"/>
      <c r="O588" s="166"/>
      <c r="P588" s="166"/>
      <c r="Q588" s="150"/>
      <c r="R588" s="62"/>
      <c r="S588" s="190"/>
      <c r="T588" s="75"/>
      <c r="U588" s="73"/>
      <c r="V588" s="78"/>
      <c r="W588" s="78"/>
      <c r="X588" s="78"/>
      <c r="Y588" s="7"/>
      <c r="Z588" s="2"/>
      <c r="AA588" s="2"/>
      <c r="AB588" s="2"/>
      <c r="AC588" s="2"/>
      <c r="AD588" s="2"/>
      <c r="AE588" s="2"/>
    </row>
    <row r="589" spans="1:31" x14ac:dyDescent="0.2">
      <c r="A589" s="109"/>
      <c r="B589" s="109"/>
      <c r="C589" s="104"/>
      <c r="D589" s="102"/>
      <c r="E589" s="81"/>
      <c r="F589" s="80"/>
      <c r="G589" s="52"/>
      <c r="H589" s="80"/>
      <c r="I589" s="52"/>
      <c r="J589" s="80"/>
      <c r="K589" s="52"/>
      <c r="L589" s="82"/>
      <c r="M589" s="80"/>
      <c r="N589" s="154"/>
      <c r="O589" s="166"/>
      <c r="P589" s="166"/>
      <c r="Q589" s="150"/>
      <c r="R589" s="62"/>
      <c r="S589" s="190"/>
      <c r="T589" s="75"/>
      <c r="U589" s="73"/>
      <c r="V589" s="78"/>
      <c r="W589" s="78"/>
      <c r="X589" s="78"/>
      <c r="Y589" s="7"/>
      <c r="Z589" s="2"/>
      <c r="AA589" s="2"/>
      <c r="AB589" s="2"/>
      <c r="AC589" s="2"/>
      <c r="AD589" s="2"/>
      <c r="AE589" s="2"/>
    </row>
    <row r="590" spans="1:31" x14ac:dyDescent="0.2">
      <c r="A590" s="109"/>
      <c r="B590" s="109"/>
      <c r="C590" s="104"/>
      <c r="D590" s="102"/>
      <c r="E590" s="81"/>
      <c r="F590" s="80"/>
      <c r="G590" s="52"/>
      <c r="H590" s="80"/>
      <c r="I590" s="52"/>
      <c r="J590" s="80"/>
      <c r="K590" s="52"/>
      <c r="L590" s="82"/>
      <c r="M590" s="80"/>
      <c r="N590" s="154"/>
      <c r="O590" s="166"/>
      <c r="P590" s="166"/>
      <c r="Q590" s="150"/>
      <c r="R590" s="62"/>
      <c r="S590" s="190"/>
      <c r="T590" s="75"/>
      <c r="U590" s="73"/>
      <c r="V590" s="78"/>
      <c r="W590" s="78"/>
      <c r="X590" s="78"/>
      <c r="Y590" s="7"/>
      <c r="Z590" s="2"/>
      <c r="AA590" s="2"/>
      <c r="AB590" s="2"/>
      <c r="AC590" s="2"/>
      <c r="AD590" s="2"/>
      <c r="AE590" s="2"/>
    </row>
    <row r="591" spans="1:31" x14ac:dyDescent="0.2">
      <c r="A591" s="109"/>
      <c r="B591" s="109"/>
      <c r="C591" s="104"/>
      <c r="D591" s="102"/>
      <c r="E591" s="81"/>
      <c r="F591" s="80"/>
      <c r="G591" s="52"/>
      <c r="H591" s="80"/>
      <c r="I591" s="52"/>
      <c r="J591" s="80"/>
      <c r="K591" s="52"/>
      <c r="L591" s="82"/>
      <c r="M591" s="80"/>
      <c r="N591" s="154"/>
      <c r="O591" s="166"/>
      <c r="P591" s="166"/>
      <c r="Q591" s="150"/>
      <c r="R591" s="62"/>
      <c r="S591" s="190"/>
      <c r="T591" s="75"/>
      <c r="U591" s="73"/>
      <c r="V591" s="78"/>
      <c r="W591" s="78"/>
      <c r="X591" s="78"/>
      <c r="Y591" s="7"/>
      <c r="Z591" s="2"/>
      <c r="AA591" s="2"/>
      <c r="AB591" s="2"/>
      <c r="AC591" s="2"/>
      <c r="AD591" s="2"/>
      <c r="AE591" s="2"/>
    </row>
    <row r="592" spans="1:31" x14ac:dyDescent="0.2">
      <c r="A592" s="109"/>
      <c r="B592" s="109"/>
      <c r="C592" s="104"/>
      <c r="D592" s="102"/>
      <c r="E592" s="81"/>
      <c r="F592" s="80"/>
      <c r="G592" s="52"/>
      <c r="H592" s="80"/>
      <c r="I592" s="52"/>
      <c r="J592" s="80"/>
      <c r="K592" s="52"/>
      <c r="L592" s="82"/>
      <c r="M592" s="80"/>
      <c r="N592" s="154"/>
      <c r="O592" s="166"/>
      <c r="P592" s="166"/>
      <c r="Q592" s="150"/>
      <c r="R592" s="62"/>
      <c r="S592" s="190"/>
      <c r="T592" s="75"/>
      <c r="U592" s="73"/>
      <c r="V592" s="78"/>
      <c r="W592" s="78"/>
      <c r="X592" s="78"/>
      <c r="Y592" s="7"/>
      <c r="Z592" s="2"/>
      <c r="AA592" s="2"/>
      <c r="AB592" s="2"/>
      <c r="AC592" s="2"/>
      <c r="AD592" s="2"/>
      <c r="AE592" s="2"/>
    </row>
    <row r="593" spans="1:31" x14ac:dyDescent="0.2">
      <c r="A593" s="109"/>
      <c r="B593" s="109"/>
      <c r="C593" s="104"/>
      <c r="D593" s="102"/>
      <c r="E593" s="81"/>
      <c r="F593" s="80"/>
      <c r="G593" s="52"/>
      <c r="H593" s="80"/>
      <c r="I593" s="52"/>
      <c r="J593" s="80"/>
      <c r="K593" s="52"/>
      <c r="L593" s="82"/>
      <c r="M593" s="80"/>
      <c r="N593" s="154"/>
      <c r="O593" s="166"/>
      <c r="P593" s="166"/>
      <c r="Q593" s="150"/>
      <c r="R593" s="62"/>
      <c r="S593" s="190"/>
      <c r="T593" s="75"/>
      <c r="U593" s="73"/>
      <c r="V593" s="78"/>
      <c r="W593" s="78"/>
      <c r="X593" s="78"/>
      <c r="Y593" s="7"/>
      <c r="Z593" s="2"/>
      <c r="AA593" s="2"/>
      <c r="AB593" s="2"/>
      <c r="AC593" s="2"/>
      <c r="AD593" s="2"/>
      <c r="AE593" s="2"/>
    </row>
    <row r="594" spans="1:31" x14ac:dyDescent="0.2">
      <c r="A594" s="109"/>
      <c r="B594" s="109"/>
      <c r="C594" s="104"/>
      <c r="D594" s="102"/>
      <c r="E594" s="81"/>
      <c r="F594" s="80"/>
      <c r="G594" s="52"/>
      <c r="H594" s="80"/>
      <c r="I594" s="52"/>
      <c r="J594" s="80"/>
      <c r="K594" s="52"/>
      <c r="L594" s="82"/>
      <c r="M594" s="80"/>
      <c r="N594" s="154"/>
      <c r="O594" s="166"/>
      <c r="P594" s="166"/>
      <c r="Q594" s="150"/>
      <c r="R594" s="62"/>
      <c r="S594" s="190"/>
      <c r="T594" s="75"/>
      <c r="U594" s="73"/>
      <c r="V594" s="78"/>
      <c r="W594" s="78"/>
      <c r="X594" s="78"/>
      <c r="Y594" s="7"/>
      <c r="Z594" s="2"/>
      <c r="AA594" s="2"/>
      <c r="AB594" s="2"/>
      <c r="AC594" s="2"/>
      <c r="AD594" s="2"/>
      <c r="AE594" s="2"/>
    </row>
    <row r="595" spans="1:31" x14ac:dyDescent="0.2">
      <c r="A595" s="109"/>
      <c r="B595" s="109"/>
      <c r="C595" s="104"/>
      <c r="D595" s="102"/>
      <c r="E595" s="81"/>
      <c r="F595" s="80"/>
      <c r="G595" s="52"/>
      <c r="H595" s="80"/>
      <c r="I595" s="52"/>
      <c r="J595" s="80"/>
      <c r="K595" s="52"/>
      <c r="L595" s="82"/>
      <c r="M595" s="80"/>
      <c r="N595" s="154"/>
      <c r="O595" s="166"/>
      <c r="P595" s="166"/>
      <c r="Q595" s="150"/>
      <c r="R595" s="62"/>
      <c r="S595" s="190"/>
      <c r="T595" s="75"/>
      <c r="U595" s="73"/>
      <c r="V595" s="78"/>
      <c r="W595" s="78"/>
      <c r="X595" s="78"/>
      <c r="Y595" s="7"/>
      <c r="Z595" s="2"/>
      <c r="AA595" s="2"/>
      <c r="AB595" s="2"/>
      <c r="AC595" s="2"/>
      <c r="AD595" s="2"/>
      <c r="AE595" s="2"/>
    </row>
    <row r="596" spans="1:31" x14ac:dyDescent="0.2">
      <c r="A596" s="109"/>
      <c r="B596" s="109"/>
      <c r="C596" s="104"/>
      <c r="D596" s="102"/>
      <c r="E596" s="81"/>
      <c r="F596" s="80"/>
      <c r="G596" s="52"/>
      <c r="H596" s="80"/>
      <c r="I596" s="52"/>
      <c r="J596" s="80"/>
      <c r="K596" s="52"/>
      <c r="L596" s="82"/>
      <c r="M596" s="80"/>
      <c r="N596" s="154"/>
      <c r="O596" s="166"/>
      <c r="P596" s="166"/>
      <c r="Q596" s="150"/>
      <c r="R596" s="62"/>
      <c r="S596" s="190"/>
      <c r="T596" s="75"/>
      <c r="U596" s="73"/>
      <c r="V596" s="78"/>
      <c r="W596" s="78"/>
      <c r="X596" s="78"/>
      <c r="Y596" s="7"/>
      <c r="Z596" s="2"/>
      <c r="AA596" s="2"/>
      <c r="AB596" s="2"/>
      <c r="AC596" s="2"/>
      <c r="AD596" s="2"/>
      <c r="AE596" s="2"/>
    </row>
    <row r="597" spans="1:31" x14ac:dyDescent="0.2">
      <c r="A597" s="109"/>
      <c r="B597" s="109"/>
      <c r="C597" s="104"/>
      <c r="D597" s="102"/>
      <c r="E597" s="81"/>
      <c r="F597" s="80"/>
      <c r="G597" s="52"/>
      <c r="H597" s="80"/>
      <c r="I597" s="52"/>
      <c r="J597" s="80"/>
      <c r="K597" s="52"/>
      <c r="L597" s="82"/>
      <c r="M597" s="80"/>
      <c r="N597" s="154"/>
      <c r="O597" s="166"/>
      <c r="P597" s="166"/>
      <c r="Q597" s="150"/>
      <c r="R597" s="62"/>
      <c r="S597" s="190"/>
      <c r="T597" s="75"/>
      <c r="U597" s="73"/>
      <c r="V597" s="78"/>
      <c r="W597" s="78"/>
      <c r="X597" s="78"/>
      <c r="Y597" s="7"/>
      <c r="Z597" s="2"/>
      <c r="AA597" s="2"/>
      <c r="AB597" s="2"/>
      <c r="AC597" s="2"/>
      <c r="AD597" s="2"/>
      <c r="AE597" s="2"/>
    </row>
    <row r="598" spans="1:31" x14ac:dyDescent="0.2">
      <c r="A598" s="109"/>
      <c r="B598" s="109"/>
      <c r="C598" s="104"/>
      <c r="D598" s="102"/>
      <c r="E598" s="81"/>
      <c r="F598" s="80"/>
      <c r="G598" s="52"/>
      <c r="H598" s="80"/>
      <c r="I598" s="52"/>
      <c r="J598" s="80"/>
      <c r="K598" s="52"/>
      <c r="L598" s="82"/>
      <c r="M598" s="80"/>
      <c r="N598" s="154"/>
      <c r="O598" s="166"/>
      <c r="P598" s="166"/>
      <c r="Q598" s="150"/>
      <c r="R598" s="62"/>
      <c r="S598" s="190"/>
      <c r="T598" s="75"/>
      <c r="U598" s="73"/>
      <c r="V598" s="78"/>
      <c r="W598" s="78"/>
      <c r="X598" s="78"/>
      <c r="Y598" s="7"/>
      <c r="Z598" s="2"/>
      <c r="AA598" s="2"/>
      <c r="AB598" s="2"/>
      <c r="AC598" s="2"/>
      <c r="AD598" s="2"/>
      <c r="AE598" s="2"/>
    </row>
    <row r="599" spans="1:31" x14ac:dyDescent="0.2">
      <c r="A599" s="109"/>
      <c r="B599" s="109"/>
      <c r="C599" s="104"/>
      <c r="D599" s="102"/>
      <c r="E599" s="81"/>
      <c r="F599" s="80"/>
      <c r="G599" s="52"/>
      <c r="H599" s="80"/>
      <c r="I599" s="52"/>
      <c r="J599" s="80"/>
      <c r="K599" s="52"/>
      <c r="L599" s="82"/>
      <c r="M599" s="80"/>
      <c r="N599" s="154"/>
      <c r="O599" s="166"/>
      <c r="P599" s="166"/>
      <c r="Q599" s="150"/>
      <c r="R599" s="62"/>
      <c r="S599" s="190"/>
      <c r="T599" s="75"/>
      <c r="U599" s="73"/>
      <c r="V599" s="78"/>
      <c r="W599" s="78"/>
      <c r="X599" s="78"/>
      <c r="Y599" s="7"/>
      <c r="Z599" s="2"/>
      <c r="AA599" s="2"/>
      <c r="AB599" s="2"/>
      <c r="AC599" s="2"/>
      <c r="AD599" s="2"/>
      <c r="AE599" s="2"/>
    </row>
    <row r="600" spans="1:31" x14ac:dyDescent="0.2">
      <c r="A600" s="109"/>
      <c r="B600" s="109"/>
      <c r="C600" s="104"/>
      <c r="D600" s="102"/>
      <c r="E600" s="81"/>
      <c r="F600" s="80"/>
      <c r="G600" s="52"/>
      <c r="H600" s="80"/>
      <c r="I600" s="52"/>
      <c r="J600" s="80"/>
      <c r="K600" s="52"/>
      <c r="L600" s="82"/>
      <c r="M600" s="80"/>
      <c r="N600" s="154"/>
      <c r="O600" s="166"/>
      <c r="P600" s="166"/>
      <c r="Q600" s="150"/>
      <c r="R600" s="62"/>
      <c r="S600" s="190"/>
      <c r="T600" s="75"/>
      <c r="U600" s="73"/>
      <c r="V600" s="78"/>
      <c r="W600" s="78"/>
      <c r="X600" s="78"/>
      <c r="Y600" s="7"/>
      <c r="Z600" s="2"/>
      <c r="AA600" s="2"/>
      <c r="AB600" s="2"/>
      <c r="AC600" s="2"/>
      <c r="AD600" s="2"/>
      <c r="AE600" s="2"/>
    </row>
    <row r="601" spans="1:31" x14ac:dyDescent="0.2">
      <c r="A601" s="109"/>
      <c r="B601" s="109"/>
      <c r="C601" s="104"/>
      <c r="D601" s="102"/>
      <c r="E601" s="81"/>
      <c r="F601" s="80"/>
      <c r="G601" s="52"/>
      <c r="H601" s="80"/>
      <c r="I601" s="52"/>
      <c r="J601" s="80"/>
      <c r="K601" s="52"/>
      <c r="L601" s="82"/>
      <c r="M601" s="80"/>
      <c r="N601" s="154"/>
      <c r="O601" s="166"/>
      <c r="P601" s="166"/>
      <c r="Q601" s="150"/>
      <c r="R601" s="62"/>
      <c r="S601" s="190"/>
      <c r="T601" s="75"/>
      <c r="U601" s="73"/>
      <c r="V601" s="78"/>
      <c r="W601" s="78"/>
      <c r="X601" s="78"/>
      <c r="Y601" s="7"/>
      <c r="Z601" s="2"/>
      <c r="AA601" s="2"/>
      <c r="AB601" s="2"/>
      <c r="AC601" s="2"/>
      <c r="AD601" s="2"/>
      <c r="AE601" s="2"/>
    </row>
    <row r="602" spans="1:31" x14ac:dyDescent="0.2">
      <c r="A602" s="109"/>
      <c r="B602" s="109"/>
      <c r="C602" s="104"/>
      <c r="D602" s="102"/>
      <c r="E602" s="81"/>
      <c r="F602" s="80"/>
      <c r="G602" s="52"/>
      <c r="H602" s="80"/>
      <c r="I602" s="52"/>
      <c r="J602" s="80"/>
      <c r="K602" s="52"/>
      <c r="L602" s="82"/>
      <c r="M602" s="80"/>
      <c r="N602" s="154"/>
      <c r="O602" s="166"/>
      <c r="P602" s="166"/>
      <c r="Q602" s="150"/>
      <c r="R602" s="62"/>
      <c r="S602" s="190"/>
      <c r="T602" s="75"/>
      <c r="U602" s="73"/>
      <c r="V602" s="78"/>
      <c r="W602" s="78"/>
      <c r="X602" s="78"/>
      <c r="Y602" s="7"/>
      <c r="Z602" s="2"/>
      <c r="AA602" s="2"/>
      <c r="AB602" s="2"/>
      <c r="AC602" s="2"/>
      <c r="AD602" s="2"/>
      <c r="AE602" s="2"/>
    </row>
    <row r="603" spans="1:31" x14ac:dyDescent="0.2">
      <c r="A603" s="109"/>
      <c r="B603" s="109"/>
      <c r="C603" s="104"/>
      <c r="D603" s="102"/>
      <c r="E603" s="81"/>
      <c r="F603" s="80"/>
      <c r="G603" s="52"/>
      <c r="H603" s="80"/>
      <c r="I603" s="52"/>
      <c r="J603" s="80"/>
      <c r="K603" s="52"/>
      <c r="L603" s="82"/>
      <c r="M603" s="80"/>
      <c r="N603" s="154"/>
      <c r="O603" s="166"/>
      <c r="P603" s="166"/>
      <c r="Q603" s="150"/>
      <c r="R603" s="62"/>
      <c r="S603" s="190"/>
      <c r="T603" s="75"/>
      <c r="U603" s="73"/>
      <c r="V603" s="78"/>
      <c r="W603" s="78"/>
      <c r="X603" s="78"/>
      <c r="Y603" s="7"/>
      <c r="Z603" s="2"/>
      <c r="AA603" s="2"/>
      <c r="AB603" s="2"/>
      <c r="AC603" s="2"/>
      <c r="AD603" s="2"/>
      <c r="AE603" s="2"/>
    </row>
    <row r="604" spans="1:31" x14ac:dyDescent="0.2">
      <c r="A604" s="109"/>
      <c r="B604" s="109"/>
      <c r="C604" s="104"/>
      <c r="D604" s="102"/>
      <c r="E604" s="81"/>
      <c r="F604" s="80"/>
      <c r="G604" s="52"/>
      <c r="H604" s="80"/>
      <c r="I604" s="52"/>
      <c r="J604" s="80"/>
      <c r="K604" s="52"/>
      <c r="L604" s="82"/>
      <c r="M604" s="80"/>
      <c r="N604" s="154"/>
      <c r="O604" s="166"/>
      <c r="P604" s="166"/>
      <c r="Q604" s="150"/>
      <c r="R604" s="62"/>
      <c r="S604" s="190"/>
      <c r="T604" s="75"/>
      <c r="U604" s="73"/>
      <c r="V604" s="78"/>
      <c r="W604" s="78"/>
      <c r="X604" s="78"/>
      <c r="Y604" s="7"/>
      <c r="Z604" s="2"/>
      <c r="AA604" s="2"/>
      <c r="AB604" s="2"/>
      <c r="AC604" s="2"/>
      <c r="AD604" s="2"/>
      <c r="AE604" s="2"/>
    </row>
    <row r="605" spans="1:31" x14ac:dyDescent="0.2">
      <c r="A605" s="109"/>
      <c r="B605" s="109"/>
      <c r="C605" s="104"/>
      <c r="D605" s="102"/>
      <c r="E605" s="81"/>
      <c r="F605" s="80"/>
      <c r="G605" s="52"/>
      <c r="H605" s="80"/>
      <c r="I605" s="52"/>
      <c r="J605" s="80"/>
      <c r="K605" s="52"/>
      <c r="L605" s="82"/>
      <c r="M605" s="80"/>
      <c r="N605" s="154"/>
      <c r="O605" s="166"/>
      <c r="P605" s="166"/>
      <c r="Q605" s="150"/>
      <c r="R605" s="62"/>
      <c r="S605" s="190"/>
      <c r="T605" s="75"/>
      <c r="U605" s="73"/>
      <c r="V605" s="78"/>
      <c r="W605" s="78"/>
      <c r="X605" s="78"/>
      <c r="Y605" s="7"/>
      <c r="Z605" s="2"/>
      <c r="AA605" s="2"/>
      <c r="AB605" s="2"/>
      <c r="AC605" s="2"/>
      <c r="AD605" s="2"/>
      <c r="AE605" s="2"/>
    </row>
    <row r="606" spans="1:31" x14ac:dyDescent="0.2">
      <c r="A606" s="109"/>
      <c r="B606" s="109"/>
      <c r="C606" s="104"/>
      <c r="D606" s="102"/>
      <c r="E606" s="81"/>
      <c r="F606" s="80"/>
      <c r="G606" s="52"/>
      <c r="H606" s="80"/>
      <c r="I606" s="52"/>
      <c r="J606" s="80"/>
      <c r="K606" s="52"/>
      <c r="L606" s="82"/>
      <c r="M606" s="80"/>
      <c r="N606" s="154"/>
      <c r="O606" s="166"/>
      <c r="P606" s="166"/>
      <c r="Q606" s="150"/>
      <c r="R606" s="62"/>
      <c r="S606" s="190"/>
      <c r="T606" s="75"/>
      <c r="U606" s="73"/>
      <c r="V606" s="78"/>
      <c r="W606" s="78"/>
      <c r="X606" s="78"/>
      <c r="Y606" s="7"/>
      <c r="Z606" s="2"/>
      <c r="AA606" s="2"/>
      <c r="AB606" s="2"/>
      <c r="AC606" s="2"/>
      <c r="AD606" s="2"/>
      <c r="AE606" s="2"/>
    </row>
    <row r="607" spans="1:31" x14ac:dyDescent="0.2">
      <c r="A607" s="109"/>
      <c r="B607" s="109"/>
      <c r="C607" s="104"/>
      <c r="D607" s="102"/>
      <c r="E607" s="81"/>
      <c r="F607" s="80"/>
      <c r="G607" s="52"/>
      <c r="H607" s="80"/>
      <c r="I607" s="52"/>
      <c r="J607" s="80"/>
      <c r="K607" s="52"/>
      <c r="L607" s="82"/>
      <c r="M607" s="80"/>
      <c r="N607" s="154"/>
      <c r="O607" s="166"/>
      <c r="P607" s="166"/>
      <c r="Q607" s="150"/>
      <c r="R607" s="62"/>
      <c r="S607" s="190"/>
      <c r="T607" s="75"/>
      <c r="U607" s="73"/>
      <c r="V607" s="78"/>
      <c r="W607" s="78"/>
      <c r="X607" s="78"/>
      <c r="Y607" s="7"/>
      <c r="Z607" s="2"/>
      <c r="AA607" s="2"/>
      <c r="AB607" s="2"/>
      <c r="AC607" s="2"/>
      <c r="AD607" s="2"/>
      <c r="AE607" s="2"/>
    </row>
    <row r="608" spans="1:31" x14ac:dyDescent="0.2">
      <c r="A608" s="109"/>
      <c r="B608" s="109"/>
      <c r="C608" s="104"/>
      <c r="D608" s="102"/>
      <c r="E608" s="81"/>
      <c r="F608" s="80"/>
      <c r="G608" s="52"/>
      <c r="H608" s="80"/>
      <c r="I608" s="52"/>
      <c r="J608" s="80"/>
      <c r="K608" s="52"/>
      <c r="L608" s="82"/>
      <c r="M608" s="80"/>
      <c r="N608" s="154"/>
      <c r="O608" s="166"/>
      <c r="P608" s="166"/>
      <c r="Q608" s="150"/>
      <c r="R608" s="62"/>
      <c r="S608" s="190"/>
      <c r="T608" s="75"/>
      <c r="U608" s="73"/>
      <c r="V608" s="78"/>
      <c r="W608" s="78"/>
      <c r="X608" s="78"/>
      <c r="Y608" s="7"/>
      <c r="Z608" s="2"/>
      <c r="AA608" s="2"/>
      <c r="AB608" s="2"/>
      <c r="AC608" s="2"/>
      <c r="AD608" s="2"/>
      <c r="AE608" s="2"/>
    </row>
    <row r="609" spans="1:31" x14ac:dyDescent="0.2">
      <c r="A609" s="109"/>
      <c r="B609" s="109"/>
      <c r="C609" s="104"/>
      <c r="D609" s="102"/>
      <c r="E609" s="81"/>
      <c r="F609" s="80"/>
      <c r="G609" s="52"/>
      <c r="H609" s="80"/>
      <c r="I609" s="52"/>
      <c r="J609" s="80"/>
      <c r="K609" s="52"/>
      <c r="L609" s="82"/>
      <c r="M609" s="80"/>
      <c r="N609" s="154"/>
      <c r="O609" s="166"/>
      <c r="P609" s="166"/>
      <c r="Q609" s="150"/>
      <c r="R609" s="62"/>
      <c r="S609" s="190"/>
      <c r="T609" s="75"/>
      <c r="U609" s="73"/>
      <c r="V609" s="78"/>
      <c r="W609" s="78"/>
      <c r="X609" s="78"/>
      <c r="Y609" s="7"/>
      <c r="Z609" s="2"/>
      <c r="AA609" s="2"/>
      <c r="AB609" s="2"/>
      <c r="AC609" s="2"/>
      <c r="AD609" s="2"/>
      <c r="AE609" s="2"/>
    </row>
    <row r="610" spans="1:31" x14ac:dyDescent="0.2">
      <c r="A610" s="109"/>
      <c r="B610" s="109"/>
      <c r="C610" s="104"/>
      <c r="D610" s="102"/>
      <c r="E610" s="81"/>
      <c r="F610" s="80"/>
      <c r="G610" s="52"/>
      <c r="H610" s="80"/>
      <c r="I610" s="52"/>
      <c r="J610" s="80"/>
      <c r="K610" s="52"/>
      <c r="L610" s="82"/>
      <c r="M610" s="80"/>
      <c r="N610" s="154"/>
      <c r="O610" s="166"/>
      <c r="P610" s="166"/>
      <c r="Q610" s="150"/>
      <c r="R610" s="62"/>
      <c r="S610" s="190"/>
      <c r="T610" s="75"/>
      <c r="U610" s="73"/>
      <c r="V610" s="78"/>
      <c r="W610" s="78"/>
      <c r="X610" s="78"/>
      <c r="Y610" s="7"/>
      <c r="Z610" s="2"/>
      <c r="AA610" s="2"/>
      <c r="AB610" s="2"/>
      <c r="AC610" s="2"/>
      <c r="AD610" s="2"/>
      <c r="AE610" s="2"/>
    </row>
    <row r="611" spans="1:31" x14ac:dyDescent="0.2">
      <c r="A611" s="109"/>
      <c r="B611" s="109"/>
      <c r="C611" s="104"/>
      <c r="D611" s="102"/>
      <c r="E611" s="81"/>
      <c r="F611" s="80"/>
      <c r="G611" s="52"/>
      <c r="H611" s="80"/>
      <c r="I611" s="52"/>
      <c r="J611" s="80"/>
      <c r="K611" s="52"/>
      <c r="L611" s="82"/>
      <c r="M611" s="80"/>
      <c r="N611" s="154"/>
      <c r="O611" s="166"/>
      <c r="P611" s="166"/>
      <c r="Q611" s="150"/>
      <c r="R611" s="62"/>
      <c r="S611" s="190"/>
      <c r="T611" s="75"/>
      <c r="U611" s="73"/>
      <c r="V611" s="78"/>
      <c r="W611" s="78"/>
      <c r="X611" s="78"/>
      <c r="Y611" s="7"/>
      <c r="Z611" s="2"/>
      <c r="AA611" s="2"/>
      <c r="AB611" s="2"/>
      <c r="AC611" s="2"/>
      <c r="AD611" s="2"/>
      <c r="AE611" s="2"/>
    </row>
    <row r="612" spans="1:31" x14ac:dyDescent="0.2">
      <c r="A612" s="109"/>
      <c r="B612" s="109"/>
      <c r="C612" s="104"/>
      <c r="D612" s="102"/>
      <c r="E612" s="81"/>
      <c r="F612" s="80"/>
      <c r="G612" s="52"/>
      <c r="H612" s="80"/>
      <c r="I612" s="52"/>
      <c r="J612" s="80"/>
      <c r="K612" s="52"/>
      <c r="L612" s="82"/>
      <c r="M612" s="80"/>
      <c r="N612" s="154"/>
      <c r="O612" s="166"/>
      <c r="P612" s="166"/>
      <c r="Q612" s="150"/>
      <c r="R612" s="62"/>
      <c r="S612" s="190"/>
      <c r="T612" s="75"/>
      <c r="U612" s="73"/>
      <c r="V612" s="78"/>
      <c r="W612" s="78"/>
      <c r="X612" s="78"/>
      <c r="Y612" s="7"/>
      <c r="Z612" s="2"/>
      <c r="AA612" s="2"/>
      <c r="AB612" s="2"/>
      <c r="AC612" s="2"/>
      <c r="AD612" s="2"/>
      <c r="AE612" s="2"/>
    </row>
    <row r="613" spans="1:31" x14ac:dyDescent="0.2">
      <c r="A613" s="109"/>
      <c r="B613" s="109"/>
      <c r="C613" s="104"/>
      <c r="D613" s="102"/>
      <c r="E613" s="81"/>
      <c r="F613" s="80"/>
      <c r="G613" s="52"/>
      <c r="H613" s="80"/>
      <c r="I613" s="52"/>
      <c r="J613" s="80"/>
      <c r="K613" s="52"/>
      <c r="L613" s="82"/>
      <c r="M613" s="80"/>
      <c r="N613" s="154"/>
      <c r="O613" s="166"/>
      <c r="P613" s="166"/>
      <c r="Q613" s="150"/>
      <c r="R613" s="62"/>
      <c r="S613" s="190"/>
      <c r="T613" s="75"/>
      <c r="U613" s="73"/>
      <c r="V613" s="78"/>
      <c r="W613" s="78"/>
      <c r="X613" s="78"/>
      <c r="Y613" s="7"/>
      <c r="Z613" s="2"/>
      <c r="AA613" s="2"/>
      <c r="AB613" s="2"/>
      <c r="AC613" s="2"/>
      <c r="AD613" s="2"/>
      <c r="AE613" s="2"/>
    </row>
    <row r="614" spans="1:31" x14ac:dyDescent="0.2">
      <c r="A614" s="109"/>
      <c r="B614" s="109"/>
      <c r="C614" s="104"/>
      <c r="D614" s="102"/>
      <c r="E614" s="81"/>
      <c r="F614" s="80"/>
      <c r="G614" s="52"/>
      <c r="H614" s="80"/>
      <c r="I614" s="52"/>
      <c r="J614" s="80"/>
      <c r="K614" s="52"/>
      <c r="L614" s="82"/>
      <c r="M614" s="80"/>
      <c r="N614" s="154"/>
      <c r="O614" s="166"/>
      <c r="P614" s="166"/>
      <c r="Q614" s="150"/>
      <c r="R614" s="62"/>
      <c r="S614" s="190"/>
      <c r="T614" s="75"/>
      <c r="U614" s="73"/>
      <c r="V614" s="78"/>
      <c r="W614" s="78"/>
      <c r="X614" s="78"/>
      <c r="Y614" s="7"/>
      <c r="Z614" s="2"/>
      <c r="AA614" s="2"/>
      <c r="AB614" s="2"/>
      <c r="AC614" s="2"/>
      <c r="AD614" s="2"/>
      <c r="AE614" s="2"/>
    </row>
    <row r="615" spans="1:31" x14ac:dyDescent="0.2">
      <c r="A615" s="109"/>
      <c r="B615" s="109"/>
      <c r="C615" s="104"/>
      <c r="D615" s="102"/>
      <c r="E615" s="81"/>
      <c r="F615" s="80"/>
      <c r="G615" s="52"/>
      <c r="H615" s="80"/>
      <c r="I615" s="52"/>
      <c r="J615" s="80"/>
      <c r="K615" s="52"/>
      <c r="L615" s="82"/>
      <c r="M615" s="80"/>
      <c r="N615" s="154"/>
      <c r="O615" s="166"/>
      <c r="P615" s="166"/>
      <c r="Q615" s="150"/>
      <c r="R615" s="62"/>
      <c r="S615" s="190"/>
      <c r="T615" s="75"/>
      <c r="U615" s="73"/>
      <c r="V615" s="78"/>
      <c r="W615" s="78"/>
      <c r="X615" s="78"/>
      <c r="Y615" s="7"/>
      <c r="Z615" s="2"/>
      <c r="AA615" s="2"/>
      <c r="AB615" s="2"/>
      <c r="AC615" s="2"/>
      <c r="AD615" s="2"/>
      <c r="AE615" s="2"/>
    </row>
    <row r="616" spans="1:31" x14ac:dyDescent="0.2">
      <c r="A616" s="109"/>
      <c r="B616" s="109"/>
      <c r="C616" s="104"/>
      <c r="D616" s="102"/>
      <c r="E616" s="81"/>
      <c r="F616" s="80"/>
      <c r="G616" s="52"/>
      <c r="H616" s="80"/>
      <c r="I616" s="52"/>
      <c r="J616" s="80"/>
      <c r="K616" s="52"/>
      <c r="L616" s="82"/>
      <c r="M616" s="80"/>
      <c r="N616" s="154"/>
      <c r="O616" s="166"/>
      <c r="P616" s="166"/>
      <c r="Q616" s="150"/>
      <c r="R616" s="62"/>
      <c r="S616" s="190"/>
      <c r="T616" s="75"/>
      <c r="U616" s="73"/>
      <c r="V616" s="78"/>
      <c r="W616" s="78"/>
      <c r="X616" s="78"/>
      <c r="Y616" s="7"/>
      <c r="Z616" s="2"/>
      <c r="AA616" s="2"/>
      <c r="AB616" s="2"/>
      <c r="AC616" s="2"/>
      <c r="AD616" s="2"/>
      <c r="AE616" s="2"/>
    </row>
    <row r="617" spans="1:31" x14ac:dyDescent="0.2">
      <c r="A617" s="109"/>
      <c r="B617" s="109"/>
      <c r="C617" s="104"/>
      <c r="D617" s="102"/>
      <c r="E617" s="81"/>
      <c r="F617" s="80"/>
      <c r="G617" s="52"/>
      <c r="H617" s="80"/>
      <c r="I617" s="52"/>
      <c r="J617" s="80"/>
      <c r="K617" s="52"/>
      <c r="L617" s="82"/>
      <c r="M617" s="80"/>
      <c r="N617" s="154"/>
      <c r="O617" s="166"/>
      <c r="P617" s="166"/>
      <c r="Q617" s="150"/>
      <c r="R617" s="62"/>
      <c r="S617" s="190"/>
      <c r="T617" s="75"/>
      <c r="U617" s="73"/>
      <c r="V617" s="78"/>
      <c r="W617" s="78"/>
      <c r="X617" s="78"/>
      <c r="Y617" s="7"/>
      <c r="Z617" s="2"/>
      <c r="AA617" s="2"/>
      <c r="AB617" s="2"/>
      <c r="AC617" s="2"/>
      <c r="AD617" s="2"/>
      <c r="AE617" s="2"/>
    </row>
    <row r="618" spans="1:31" x14ac:dyDescent="0.2">
      <c r="A618" s="109"/>
      <c r="B618" s="109"/>
      <c r="C618" s="104"/>
      <c r="D618" s="102"/>
      <c r="E618" s="81"/>
      <c r="F618" s="80"/>
      <c r="G618" s="52"/>
      <c r="H618" s="80"/>
      <c r="I618" s="52"/>
      <c r="J618" s="80"/>
      <c r="K618" s="52"/>
      <c r="L618" s="82"/>
      <c r="M618" s="80"/>
      <c r="N618" s="154"/>
      <c r="O618" s="166"/>
      <c r="P618" s="166"/>
      <c r="Q618" s="150"/>
      <c r="R618" s="62"/>
      <c r="S618" s="190"/>
      <c r="T618" s="75"/>
      <c r="U618" s="73"/>
      <c r="V618" s="78"/>
      <c r="W618" s="78"/>
      <c r="X618" s="78"/>
      <c r="Y618" s="7"/>
      <c r="Z618" s="2"/>
      <c r="AA618" s="2"/>
      <c r="AB618" s="2"/>
      <c r="AC618" s="2"/>
      <c r="AD618" s="2"/>
      <c r="AE618" s="2"/>
    </row>
    <row r="619" spans="1:31" x14ac:dyDescent="0.2">
      <c r="A619" s="109"/>
      <c r="B619" s="109"/>
      <c r="C619" s="104"/>
      <c r="D619" s="102"/>
      <c r="E619" s="81"/>
      <c r="F619" s="80"/>
      <c r="G619" s="52"/>
      <c r="H619" s="80"/>
      <c r="I619" s="52"/>
      <c r="J619" s="80"/>
      <c r="K619" s="52"/>
      <c r="L619" s="82"/>
      <c r="M619" s="80"/>
      <c r="N619" s="154"/>
      <c r="O619" s="166"/>
      <c r="P619" s="166"/>
      <c r="Q619" s="150"/>
      <c r="R619" s="62"/>
      <c r="S619" s="190"/>
      <c r="T619" s="75"/>
      <c r="U619" s="73"/>
      <c r="V619" s="78"/>
      <c r="W619" s="78"/>
      <c r="X619" s="78"/>
      <c r="Y619" s="7"/>
      <c r="Z619" s="2"/>
      <c r="AA619" s="2"/>
      <c r="AB619" s="2"/>
      <c r="AC619" s="2"/>
      <c r="AD619" s="2"/>
      <c r="AE619" s="2"/>
    </row>
    <row r="620" spans="1:31" x14ac:dyDescent="0.2">
      <c r="A620" s="109"/>
      <c r="B620" s="109"/>
      <c r="C620" s="104"/>
      <c r="D620" s="102"/>
      <c r="E620" s="81"/>
      <c r="F620" s="80"/>
      <c r="G620" s="52"/>
      <c r="H620" s="80"/>
      <c r="I620" s="52"/>
      <c r="J620" s="80"/>
      <c r="K620" s="52"/>
      <c r="L620" s="82"/>
      <c r="M620" s="80"/>
      <c r="N620" s="154"/>
      <c r="O620" s="166"/>
      <c r="P620" s="166"/>
      <c r="Q620" s="150"/>
      <c r="R620" s="62"/>
      <c r="S620" s="190"/>
      <c r="T620" s="75"/>
      <c r="U620" s="73"/>
      <c r="V620" s="78"/>
      <c r="W620" s="78"/>
      <c r="X620" s="78"/>
      <c r="Y620" s="7"/>
      <c r="Z620" s="2"/>
      <c r="AA620" s="2"/>
      <c r="AB620" s="2"/>
      <c r="AC620" s="2"/>
      <c r="AD620" s="2"/>
      <c r="AE620" s="2"/>
    </row>
    <row r="621" spans="1:31" x14ac:dyDescent="0.2">
      <c r="A621" s="109"/>
      <c r="B621" s="109"/>
      <c r="C621" s="104"/>
      <c r="D621" s="102"/>
      <c r="E621" s="81"/>
      <c r="F621" s="80"/>
      <c r="G621" s="52"/>
      <c r="H621" s="80"/>
      <c r="I621" s="52"/>
      <c r="J621" s="80"/>
      <c r="K621" s="52"/>
      <c r="L621" s="82"/>
      <c r="M621" s="80"/>
      <c r="N621" s="154"/>
      <c r="O621" s="166"/>
      <c r="P621" s="166"/>
      <c r="Q621" s="150"/>
      <c r="R621" s="62"/>
      <c r="S621" s="190"/>
      <c r="T621" s="75"/>
      <c r="U621" s="73"/>
      <c r="V621" s="78"/>
      <c r="W621" s="78"/>
      <c r="X621" s="78"/>
      <c r="Y621" s="7"/>
      <c r="Z621" s="2"/>
      <c r="AA621" s="2"/>
      <c r="AB621" s="2"/>
      <c r="AC621" s="2"/>
      <c r="AD621" s="2"/>
      <c r="AE621" s="2"/>
    </row>
    <row r="622" spans="1:31" x14ac:dyDescent="0.2">
      <c r="A622" s="109"/>
      <c r="B622" s="109"/>
      <c r="C622" s="104"/>
      <c r="D622" s="102"/>
      <c r="E622" s="81"/>
      <c r="F622" s="80"/>
      <c r="G622" s="52"/>
      <c r="H622" s="80"/>
      <c r="I622" s="52"/>
      <c r="J622" s="80"/>
      <c r="K622" s="52"/>
      <c r="L622" s="82"/>
      <c r="M622" s="80"/>
      <c r="N622" s="154"/>
      <c r="O622" s="166"/>
      <c r="P622" s="166"/>
      <c r="Q622" s="150"/>
      <c r="R622" s="62"/>
      <c r="S622" s="190"/>
      <c r="T622" s="75"/>
      <c r="U622" s="73"/>
      <c r="V622" s="78"/>
      <c r="W622" s="78"/>
      <c r="X622" s="78"/>
      <c r="Y622" s="7"/>
      <c r="Z622" s="2"/>
      <c r="AA622" s="2"/>
      <c r="AB622" s="2"/>
      <c r="AC622" s="2"/>
      <c r="AD622" s="2"/>
      <c r="AE622" s="2"/>
    </row>
    <row r="623" spans="1:31" x14ac:dyDescent="0.2">
      <c r="A623" s="109"/>
      <c r="B623" s="109"/>
      <c r="C623" s="104"/>
      <c r="D623" s="102"/>
      <c r="E623" s="81"/>
      <c r="F623" s="80"/>
      <c r="G623" s="52"/>
      <c r="H623" s="80"/>
      <c r="I623" s="52"/>
      <c r="J623" s="80"/>
      <c r="K623" s="52"/>
      <c r="L623" s="82"/>
      <c r="M623" s="80"/>
      <c r="N623" s="154"/>
      <c r="O623" s="166"/>
      <c r="P623" s="166"/>
      <c r="Q623" s="150"/>
      <c r="R623" s="62"/>
      <c r="S623" s="190"/>
      <c r="T623" s="75"/>
      <c r="U623" s="73"/>
      <c r="V623" s="78"/>
      <c r="W623" s="78"/>
      <c r="X623" s="78"/>
      <c r="Y623" s="7"/>
      <c r="Z623" s="2"/>
      <c r="AA623" s="2"/>
      <c r="AB623" s="2"/>
      <c r="AC623" s="2"/>
      <c r="AD623" s="2"/>
      <c r="AE623" s="2"/>
    </row>
    <row r="624" spans="1:31" x14ac:dyDescent="0.2">
      <c r="A624" s="109"/>
      <c r="B624" s="109"/>
      <c r="C624" s="104"/>
      <c r="D624" s="102"/>
      <c r="E624" s="81"/>
      <c r="F624" s="80"/>
      <c r="G624" s="52"/>
      <c r="H624" s="80"/>
      <c r="I624" s="52"/>
      <c r="J624" s="80"/>
      <c r="K624" s="52"/>
      <c r="L624" s="82"/>
      <c r="M624" s="80"/>
      <c r="N624" s="154"/>
      <c r="O624" s="166"/>
      <c r="P624" s="166"/>
      <c r="Q624" s="150"/>
      <c r="R624" s="62"/>
      <c r="S624" s="190"/>
      <c r="T624" s="75"/>
      <c r="U624" s="73"/>
      <c r="V624" s="78"/>
      <c r="W624" s="78"/>
      <c r="X624" s="78"/>
      <c r="Y624" s="7"/>
      <c r="Z624" s="2"/>
      <c r="AA624" s="2"/>
      <c r="AB624" s="2"/>
      <c r="AC624" s="2"/>
      <c r="AD624" s="2"/>
      <c r="AE624" s="2"/>
    </row>
    <row r="625" spans="1:31" x14ac:dyDescent="0.2">
      <c r="A625" s="109"/>
      <c r="B625" s="109"/>
      <c r="C625" s="104"/>
      <c r="D625" s="102"/>
      <c r="E625" s="81"/>
      <c r="F625" s="80"/>
      <c r="G625" s="52"/>
      <c r="H625" s="80"/>
      <c r="I625" s="52"/>
      <c r="J625" s="80"/>
      <c r="K625" s="52"/>
      <c r="L625" s="82"/>
      <c r="M625" s="80"/>
      <c r="N625" s="154"/>
      <c r="O625" s="166"/>
      <c r="P625" s="166"/>
      <c r="Q625" s="150"/>
      <c r="R625" s="62"/>
      <c r="S625" s="190"/>
      <c r="T625" s="75"/>
      <c r="U625" s="73"/>
      <c r="V625" s="78"/>
      <c r="W625" s="78"/>
      <c r="X625" s="78"/>
      <c r="Y625" s="7"/>
      <c r="Z625" s="2"/>
      <c r="AA625" s="2"/>
      <c r="AB625" s="2"/>
      <c r="AC625" s="2"/>
      <c r="AD625" s="2"/>
      <c r="AE625" s="2"/>
    </row>
    <row r="626" spans="1:31" x14ac:dyDescent="0.2">
      <c r="A626" s="109"/>
      <c r="B626" s="109"/>
      <c r="C626" s="104"/>
      <c r="D626" s="102"/>
      <c r="E626" s="81"/>
      <c r="F626" s="80"/>
      <c r="G626" s="52"/>
      <c r="H626" s="80"/>
      <c r="I626" s="52"/>
      <c r="J626" s="80"/>
      <c r="K626" s="52"/>
      <c r="L626" s="82"/>
      <c r="M626" s="80"/>
      <c r="N626" s="154"/>
      <c r="O626" s="166"/>
      <c r="P626" s="166"/>
      <c r="Q626" s="150"/>
      <c r="R626" s="62"/>
      <c r="S626" s="190"/>
      <c r="T626" s="75"/>
      <c r="U626" s="73"/>
      <c r="V626" s="78"/>
      <c r="W626" s="78"/>
      <c r="X626" s="78"/>
      <c r="Y626" s="7"/>
      <c r="Z626" s="2"/>
      <c r="AA626" s="2"/>
      <c r="AB626" s="2"/>
      <c r="AC626" s="2"/>
      <c r="AD626" s="2"/>
      <c r="AE626" s="2"/>
    </row>
    <row r="627" spans="1:31" x14ac:dyDescent="0.2">
      <c r="A627" s="109"/>
      <c r="B627" s="109"/>
      <c r="C627" s="104"/>
      <c r="D627" s="102"/>
      <c r="E627" s="81"/>
      <c r="F627" s="80"/>
      <c r="G627" s="52"/>
      <c r="H627" s="80"/>
      <c r="I627" s="52"/>
      <c r="J627" s="80"/>
      <c r="K627" s="52"/>
      <c r="L627" s="82"/>
      <c r="M627" s="80"/>
      <c r="N627" s="154"/>
      <c r="O627" s="166"/>
      <c r="P627" s="166"/>
      <c r="Q627" s="150"/>
      <c r="R627" s="62"/>
      <c r="S627" s="190"/>
      <c r="T627" s="75"/>
      <c r="U627" s="73"/>
      <c r="V627" s="78"/>
      <c r="W627" s="78"/>
      <c r="X627" s="78"/>
      <c r="Y627" s="7"/>
      <c r="Z627" s="2"/>
      <c r="AA627" s="2"/>
      <c r="AB627" s="2"/>
      <c r="AC627" s="2"/>
      <c r="AD627" s="2"/>
      <c r="AE627" s="2"/>
    </row>
    <row r="628" spans="1:31" x14ac:dyDescent="0.2">
      <c r="A628" s="109"/>
      <c r="B628" s="109"/>
      <c r="C628" s="104"/>
      <c r="D628" s="102"/>
      <c r="E628" s="81"/>
      <c r="F628" s="80"/>
      <c r="G628" s="52"/>
      <c r="H628" s="80"/>
      <c r="I628" s="52"/>
      <c r="J628" s="80"/>
      <c r="K628" s="52"/>
      <c r="L628" s="82"/>
      <c r="M628" s="80"/>
      <c r="N628" s="154"/>
      <c r="O628" s="166"/>
      <c r="P628" s="166"/>
      <c r="Q628" s="150"/>
      <c r="R628" s="62"/>
      <c r="S628" s="190"/>
      <c r="T628" s="75"/>
      <c r="U628" s="73"/>
      <c r="V628" s="78"/>
      <c r="W628" s="78"/>
      <c r="X628" s="78"/>
      <c r="Y628" s="7"/>
      <c r="Z628" s="2"/>
      <c r="AA628" s="2"/>
      <c r="AB628" s="2"/>
      <c r="AC628" s="2"/>
      <c r="AD628" s="2"/>
      <c r="AE628" s="2"/>
    </row>
    <row r="629" spans="1:31" x14ac:dyDescent="0.2">
      <c r="A629" s="109"/>
      <c r="B629" s="109"/>
      <c r="C629" s="104"/>
      <c r="D629" s="102"/>
      <c r="E629" s="81"/>
      <c r="F629" s="80"/>
      <c r="G629" s="52"/>
      <c r="H629" s="80"/>
      <c r="I629" s="52"/>
      <c r="J629" s="80"/>
      <c r="K629" s="52"/>
      <c r="L629" s="82"/>
      <c r="M629" s="80"/>
      <c r="N629" s="154"/>
      <c r="O629" s="166"/>
      <c r="P629" s="166"/>
      <c r="Q629" s="150"/>
      <c r="R629" s="62"/>
      <c r="S629" s="190"/>
      <c r="T629" s="75"/>
      <c r="U629" s="73"/>
      <c r="V629" s="78"/>
      <c r="W629" s="78"/>
      <c r="X629" s="78"/>
      <c r="Y629" s="7"/>
      <c r="Z629" s="2"/>
      <c r="AA629" s="2"/>
      <c r="AB629" s="2"/>
      <c r="AC629" s="2"/>
      <c r="AD629" s="2"/>
      <c r="AE629" s="2"/>
    </row>
    <row r="630" spans="1:31" x14ac:dyDescent="0.2">
      <c r="A630" s="109"/>
      <c r="B630" s="109"/>
      <c r="C630" s="104"/>
      <c r="D630" s="102"/>
      <c r="E630" s="81"/>
      <c r="F630" s="80"/>
      <c r="G630" s="52"/>
      <c r="H630" s="80"/>
      <c r="I630" s="52"/>
      <c r="J630" s="80"/>
      <c r="K630" s="52"/>
      <c r="L630" s="82"/>
      <c r="M630" s="80"/>
      <c r="N630" s="154"/>
      <c r="O630" s="166"/>
      <c r="P630" s="166"/>
      <c r="Q630" s="150"/>
      <c r="R630" s="62"/>
      <c r="S630" s="190"/>
      <c r="T630" s="75"/>
      <c r="U630" s="73"/>
      <c r="V630" s="78"/>
      <c r="W630" s="78"/>
      <c r="X630" s="78"/>
      <c r="Y630" s="7"/>
      <c r="Z630" s="2"/>
      <c r="AA630" s="2"/>
      <c r="AB630" s="2"/>
      <c r="AC630" s="2"/>
      <c r="AD630" s="2"/>
      <c r="AE630" s="2"/>
    </row>
    <row r="631" spans="1:31" x14ac:dyDescent="0.2">
      <c r="A631" s="109"/>
      <c r="B631" s="109"/>
      <c r="C631" s="104"/>
      <c r="D631" s="102"/>
      <c r="E631" s="81"/>
      <c r="F631" s="80"/>
      <c r="G631" s="52"/>
      <c r="H631" s="80"/>
      <c r="I631" s="52"/>
      <c r="J631" s="80"/>
      <c r="K631" s="52"/>
      <c r="L631" s="82"/>
      <c r="M631" s="80"/>
      <c r="N631" s="154"/>
      <c r="O631" s="166"/>
      <c r="P631" s="166"/>
      <c r="Q631" s="150"/>
      <c r="R631" s="62"/>
      <c r="S631" s="190"/>
      <c r="T631" s="75"/>
      <c r="U631" s="73"/>
      <c r="V631" s="78"/>
      <c r="W631" s="78"/>
      <c r="X631" s="78"/>
      <c r="Y631" s="7"/>
      <c r="Z631" s="2"/>
      <c r="AA631" s="2"/>
      <c r="AB631" s="2"/>
      <c r="AC631" s="2"/>
      <c r="AD631" s="2"/>
      <c r="AE631" s="2"/>
    </row>
    <row r="632" spans="1:31" x14ac:dyDescent="0.2">
      <c r="A632" s="109"/>
      <c r="B632" s="109"/>
      <c r="C632" s="104"/>
      <c r="D632" s="102"/>
      <c r="E632" s="81"/>
      <c r="F632" s="80"/>
      <c r="G632" s="52"/>
      <c r="H632" s="80"/>
      <c r="I632" s="52"/>
      <c r="J632" s="80"/>
      <c r="K632" s="52"/>
      <c r="L632" s="82"/>
      <c r="M632" s="80"/>
      <c r="N632" s="154"/>
      <c r="O632" s="166"/>
      <c r="P632" s="166"/>
      <c r="Q632" s="150"/>
      <c r="R632" s="62"/>
      <c r="S632" s="190"/>
      <c r="T632" s="75"/>
      <c r="U632" s="73"/>
      <c r="V632" s="78"/>
      <c r="W632" s="78"/>
      <c r="X632" s="78"/>
      <c r="Y632" s="7"/>
      <c r="Z632" s="2"/>
      <c r="AA632" s="2"/>
      <c r="AB632" s="2"/>
      <c r="AC632" s="2"/>
      <c r="AD632" s="2"/>
      <c r="AE632" s="2"/>
    </row>
    <row r="633" spans="1:31" x14ac:dyDescent="0.2">
      <c r="A633" s="109"/>
      <c r="B633" s="109"/>
      <c r="C633" s="104"/>
      <c r="D633" s="102"/>
      <c r="E633" s="81"/>
      <c r="F633" s="80"/>
      <c r="G633" s="52"/>
      <c r="H633" s="80"/>
      <c r="I633" s="52"/>
      <c r="J633" s="80"/>
      <c r="K633" s="52"/>
      <c r="L633" s="82"/>
      <c r="M633" s="80"/>
      <c r="N633" s="154"/>
      <c r="O633" s="166"/>
      <c r="P633" s="166"/>
      <c r="Q633" s="150"/>
      <c r="R633" s="62"/>
      <c r="S633" s="190"/>
      <c r="T633" s="75"/>
      <c r="U633" s="73"/>
      <c r="V633" s="78"/>
      <c r="W633" s="78"/>
      <c r="X633" s="78"/>
      <c r="Y633" s="7"/>
      <c r="Z633" s="2"/>
      <c r="AA633" s="2"/>
      <c r="AB633" s="2"/>
      <c r="AC633" s="2"/>
      <c r="AD633" s="2"/>
      <c r="AE633" s="2"/>
    </row>
    <row r="634" spans="1:31" x14ac:dyDescent="0.2">
      <c r="A634" s="109"/>
      <c r="B634" s="109"/>
      <c r="C634" s="104"/>
      <c r="D634" s="102"/>
      <c r="E634" s="81"/>
      <c r="F634" s="80"/>
      <c r="G634" s="52"/>
      <c r="H634" s="80"/>
      <c r="I634" s="52"/>
      <c r="J634" s="80"/>
      <c r="K634" s="52"/>
      <c r="L634" s="82"/>
      <c r="M634" s="80"/>
      <c r="N634" s="154"/>
      <c r="O634" s="166"/>
      <c r="P634" s="166"/>
      <c r="Q634" s="150"/>
      <c r="R634" s="62"/>
      <c r="S634" s="190"/>
      <c r="T634" s="75"/>
      <c r="U634" s="73"/>
      <c r="V634" s="78"/>
      <c r="W634" s="78"/>
      <c r="X634" s="78"/>
      <c r="Y634" s="7"/>
      <c r="Z634" s="2"/>
      <c r="AA634" s="2"/>
      <c r="AB634" s="2"/>
      <c r="AC634" s="2"/>
      <c r="AD634" s="2"/>
      <c r="AE634" s="2"/>
    </row>
    <row r="635" spans="1:31" x14ac:dyDescent="0.2">
      <c r="A635" s="109"/>
      <c r="B635" s="109"/>
      <c r="C635" s="104"/>
      <c r="D635" s="102"/>
      <c r="E635" s="81"/>
      <c r="F635" s="80"/>
      <c r="G635" s="52"/>
      <c r="H635" s="80"/>
      <c r="I635" s="52"/>
      <c r="J635" s="80"/>
      <c r="K635" s="52"/>
      <c r="L635" s="82"/>
      <c r="M635" s="80"/>
      <c r="N635" s="154"/>
      <c r="O635" s="166"/>
      <c r="P635" s="166"/>
      <c r="Q635" s="150"/>
      <c r="R635" s="62"/>
      <c r="S635" s="190"/>
      <c r="T635" s="75"/>
      <c r="U635" s="73"/>
      <c r="V635" s="78"/>
      <c r="W635" s="78"/>
      <c r="X635" s="78"/>
      <c r="Y635" s="7"/>
      <c r="Z635" s="2"/>
      <c r="AA635" s="2"/>
      <c r="AB635" s="2"/>
      <c r="AC635" s="2"/>
      <c r="AD635" s="2"/>
      <c r="AE635" s="2"/>
    </row>
    <row r="636" spans="1:31" x14ac:dyDescent="0.2">
      <c r="A636" s="109"/>
      <c r="B636" s="109"/>
      <c r="C636" s="104"/>
      <c r="D636" s="102"/>
      <c r="E636" s="81"/>
      <c r="F636" s="80"/>
      <c r="G636" s="52"/>
      <c r="H636" s="80"/>
      <c r="I636" s="52"/>
      <c r="J636" s="80"/>
      <c r="K636" s="52"/>
      <c r="L636" s="82"/>
      <c r="M636" s="80"/>
      <c r="N636" s="154"/>
      <c r="O636" s="166"/>
      <c r="P636" s="166"/>
      <c r="Q636" s="150"/>
      <c r="R636" s="62"/>
      <c r="S636" s="190"/>
      <c r="T636" s="75"/>
      <c r="U636" s="73"/>
      <c r="V636" s="78"/>
      <c r="W636" s="78"/>
      <c r="X636" s="78"/>
      <c r="Y636" s="7"/>
      <c r="Z636" s="2"/>
      <c r="AA636" s="2"/>
      <c r="AB636" s="2"/>
      <c r="AC636" s="2"/>
      <c r="AD636" s="2"/>
      <c r="AE636" s="2"/>
    </row>
    <row r="637" spans="1:31" x14ac:dyDescent="0.2">
      <c r="A637" s="109"/>
      <c r="B637" s="109"/>
      <c r="C637" s="104"/>
      <c r="D637" s="102"/>
      <c r="E637" s="81"/>
      <c r="F637" s="80"/>
      <c r="G637" s="52"/>
      <c r="H637" s="80"/>
      <c r="I637" s="52"/>
      <c r="J637" s="80"/>
      <c r="K637" s="52"/>
      <c r="L637" s="82"/>
      <c r="M637" s="80"/>
      <c r="N637" s="154"/>
      <c r="O637" s="166"/>
      <c r="P637" s="166"/>
      <c r="Q637" s="150"/>
      <c r="R637" s="62"/>
      <c r="S637" s="190"/>
      <c r="T637" s="75"/>
      <c r="U637" s="73"/>
      <c r="V637" s="78"/>
      <c r="W637" s="78"/>
      <c r="X637" s="78"/>
      <c r="Y637" s="7"/>
      <c r="Z637" s="2"/>
      <c r="AA637" s="2"/>
      <c r="AB637" s="2"/>
      <c r="AC637" s="2"/>
      <c r="AD637" s="2"/>
      <c r="AE637" s="2"/>
    </row>
    <row r="638" spans="1:31" x14ac:dyDescent="0.2">
      <c r="A638" s="109"/>
      <c r="B638" s="109"/>
      <c r="C638" s="104"/>
      <c r="D638" s="102"/>
      <c r="E638" s="81"/>
      <c r="F638" s="80"/>
      <c r="G638" s="52"/>
      <c r="H638" s="80"/>
      <c r="I638" s="52"/>
      <c r="J638" s="80"/>
      <c r="K638" s="52"/>
      <c r="L638" s="82"/>
      <c r="M638" s="80"/>
      <c r="N638" s="154"/>
      <c r="O638" s="166"/>
      <c r="P638" s="166"/>
      <c r="Q638" s="150"/>
      <c r="R638" s="62"/>
      <c r="S638" s="190"/>
      <c r="T638" s="75"/>
      <c r="U638" s="73"/>
      <c r="V638" s="78"/>
      <c r="W638" s="78"/>
      <c r="X638" s="78"/>
      <c r="Y638" s="7"/>
      <c r="Z638" s="2"/>
      <c r="AA638" s="2"/>
      <c r="AB638" s="2"/>
      <c r="AC638" s="2"/>
      <c r="AD638" s="2"/>
      <c r="AE638" s="2"/>
    </row>
    <row r="639" spans="1:31" x14ac:dyDescent="0.2">
      <c r="A639" s="109"/>
      <c r="B639" s="109"/>
      <c r="C639" s="104"/>
      <c r="D639" s="102"/>
      <c r="E639" s="81"/>
      <c r="F639" s="80"/>
      <c r="G639" s="52"/>
      <c r="H639" s="80"/>
      <c r="I639" s="52"/>
      <c r="J639" s="80"/>
      <c r="K639" s="52"/>
      <c r="L639" s="82"/>
      <c r="M639" s="80"/>
      <c r="N639" s="154"/>
      <c r="O639" s="166"/>
      <c r="P639" s="166"/>
      <c r="Q639" s="150"/>
      <c r="R639" s="62"/>
      <c r="S639" s="190"/>
      <c r="T639" s="75"/>
      <c r="U639" s="73"/>
      <c r="V639" s="78"/>
      <c r="W639" s="78"/>
      <c r="X639" s="78"/>
      <c r="Y639" s="7"/>
      <c r="Z639" s="2"/>
      <c r="AA639" s="2"/>
      <c r="AB639" s="2"/>
      <c r="AC639" s="2"/>
      <c r="AD639" s="2"/>
      <c r="AE639" s="2"/>
    </row>
    <row r="640" spans="1:31" x14ac:dyDescent="0.2">
      <c r="A640" s="109"/>
      <c r="B640" s="109"/>
      <c r="C640" s="104"/>
      <c r="D640" s="102"/>
      <c r="E640" s="81"/>
      <c r="F640" s="80"/>
      <c r="G640" s="52"/>
      <c r="H640" s="80"/>
      <c r="I640" s="52"/>
      <c r="J640" s="80"/>
      <c r="K640" s="52"/>
      <c r="L640" s="82"/>
      <c r="M640" s="80"/>
      <c r="N640" s="154"/>
      <c r="O640" s="166"/>
      <c r="P640" s="166"/>
      <c r="Q640" s="150"/>
      <c r="R640" s="62"/>
      <c r="S640" s="190"/>
      <c r="T640" s="75"/>
      <c r="U640" s="73"/>
      <c r="V640" s="78"/>
      <c r="W640" s="78"/>
      <c r="X640" s="78"/>
      <c r="Y640" s="7"/>
      <c r="Z640" s="2"/>
      <c r="AA640" s="2"/>
      <c r="AB640" s="2"/>
      <c r="AC640" s="2"/>
      <c r="AD640" s="2"/>
      <c r="AE640" s="2"/>
    </row>
    <row r="641" spans="1:31" x14ac:dyDescent="0.2">
      <c r="A641" s="109"/>
      <c r="B641" s="109"/>
      <c r="C641" s="104"/>
      <c r="D641" s="102"/>
      <c r="E641" s="81"/>
      <c r="F641" s="80"/>
      <c r="G641" s="52"/>
      <c r="H641" s="80"/>
      <c r="I641" s="52"/>
      <c r="J641" s="80"/>
      <c r="K641" s="52"/>
      <c r="L641" s="82"/>
      <c r="M641" s="80"/>
      <c r="N641" s="154"/>
      <c r="O641" s="166"/>
      <c r="P641" s="166"/>
      <c r="Q641" s="150"/>
      <c r="R641" s="62"/>
      <c r="S641" s="190"/>
      <c r="T641" s="75"/>
      <c r="U641" s="73"/>
      <c r="V641" s="78"/>
      <c r="W641" s="78"/>
      <c r="X641" s="78"/>
      <c r="Y641" s="7"/>
      <c r="Z641" s="2"/>
      <c r="AA641" s="2"/>
      <c r="AB641" s="2"/>
      <c r="AC641" s="2"/>
      <c r="AD641" s="2"/>
      <c r="AE641" s="2"/>
    </row>
    <row r="642" spans="1:31" x14ac:dyDescent="0.2">
      <c r="A642" s="109"/>
      <c r="B642" s="109"/>
      <c r="C642" s="104"/>
      <c r="D642" s="102"/>
      <c r="E642" s="81"/>
      <c r="F642" s="80"/>
      <c r="G642" s="52"/>
      <c r="H642" s="80"/>
      <c r="I642" s="52"/>
      <c r="J642" s="80"/>
      <c r="K642" s="52"/>
      <c r="L642" s="82"/>
      <c r="M642" s="80"/>
      <c r="N642" s="154"/>
      <c r="O642" s="166"/>
      <c r="P642" s="166"/>
      <c r="Q642" s="150"/>
      <c r="R642" s="62"/>
      <c r="S642" s="190"/>
      <c r="T642" s="75"/>
      <c r="U642" s="73"/>
      <c r="V642" s="78"/>
      <c r="W642" s="78"/>
      <c r="X642" s="78"/>
      <c r="Y642" s="7"/>
      <c r="Z642" s="2"/>
      <c r="AA642" s="2"/>
      <c r="AB642" s="2"/>
      <c r="AC642" s="2"/>
      <c r="AD642" s="2"/>
      <c r="AE642" s="2"/>
    </row>
    <row r="643" spans="1:31" x14ac:dyDescent="0.2">
      <c r="A643" s="109"/>
      <c r="B643" s="109"/>
      <c r="C643" s="104"/>
      <c r="D643" s="102"/>
      <c r="E643" s="81"/>
      <c r="F643" s="80"/>
      <c r="G643" s="52"/>
      <c r="H643" s="80"/>
      <c r="I643" s="52"/>
      <c r="J643" s="80"/>
      <c r="K643" s="52"/>
      <c r="L643" s="82"/>
      <c r="M643" s="80"/>
      <c r="N643" s="154"/>
      <c r="O643" s="166"/>
      <c r="P643" s="166"/>
      <c r="Q643" s="150"/>
      <c r="R643" s="62"/>
      <c r="S643" s="190"/>
      <c r="T643" s="75"/>
      <c r="U643" s="73"/>
      <c r="V643" s="78"/>
      <c r="W643" s="78"/>
      <c r="X643" s="78"/>
      <c r="Y643" s="7"/>
      <c r="Z643" s="2"/>
      <c r="AA643" s="2"/>
      <c r="AB643" s="2"/>
      <c r="AC643" s="2"/>
      <c r="AD643" s="2"/>
      <c r="AE643" s="2"/>
    </row>
    <row r="644" spans="1:31" x14ac:dyDescent="0.2">
      <c r="A644" s="109"/>
      <c r="B644" s="109"/>
      <c r="C644" s="104"/>
      <c r="D644" s="102"/>
      <c r="E644" s="81"/>
      <c r="F644" s="80"/>
      <c r="G644" s="52"/>
      <c r="H644" s="80"/>
      <c r="I644" s="52"/>
      <c r="J644" s="80"/>
      <c r="K644" s="52"/>
      <c r="L644" s="82"/>
      <c r="M644" s="80"/>
      <c r="N644" s="154"/>
      <c r="O644" s="166"/>
      <c r="P644" s="166"/>
      <c r="Q644" s="150"/>
      <c r="R644" s="62"/>
      <c r="S644" s="190"/>
      <c r="T644" s="75"/>
      <c r="U644" s="73"/>
      <c r="V644" s="78"/>
      <c r="W644" s="78"/>
      <c r="X644" s="78"/>
      <c r="Y644" s="7"/>
      <c r="Z644" s="2"/>
      <c r="AA644" s="2"/>
      <c r="AB644" s="2"/>
      <c r="AC644" s="2"/>
      <c r="AD644" s="2"/>
      <c r="AE644" s="2"/>
    </row>
    <row r="645" spans="1:31" x14ac:dyDescent="0.2">
      <c r="A645" s="109"/>
      <c r="B645" s="109"/>
      <c r="C645" s="104"/>
      <c r="D645" s="102"/>
      <c r="E645" s="81"/>
      <c r="F645" s="80"/>
      <c r="G645" s="52"/>
      <c r="H645" s="80"/>
      <c r="I645" s="52"/>
      <c r="J645" s="80"/>
      <c r="K645" s="52"/>
      <c r="L645" s="82"/>
      <c r="M645" s="80"/>
      <c r="N645" s="154"/>
      <c r="O645" s="166"/>
      <c r="P645" s="166"/>
      <c r="Q645" s="150"/>
      <c r="R645" s="62"/>
      <c r="S645" s="190"/>
      <c r="T645" s="75"/>
      <c r="U645" s="73"/>
      <c r="V645" s="78"/>
      <c r="W645" s="78"/>
      <c r="X645" s="78"/>
      <c r="Y645" s="7"/>
      <c r="Z645" s="2"/>
      <c r="AA645" s="2"/>
      <c r="AB645" s="2"/>
      <c r="AC645" s="2"/>
      <c r="AD645" s="2"/>
      <c r="AE645" s="2"/>
    </row>
    <row r="646" spans="1:31" x14ac:dyDescent="0.2">
      <c r="A646" s="109"/>
      <c r="B646" s="109"/>
      <c r="C646" s="104"/>
      <c r="D646" s="102"/>
      <c r="E646" s="81"/>
      <c r="F646" s="80"/>
      <c r="G646" s="52"/>
      <c r="H646" s="80"/>
      <c r="I646" s="52"/>
      <c r="J646" s="80"/>
      <c r="K646" s="52"/>
      <c r="L646" s="82"/>
      <c r="M646" s="80"/>
      <c r="N646" s="154"/>
      <c r="O646" s="166"/>
      <c r="P646" s="166"/>
      <c r="Q646" s="150"/>
      <c r="R646" s="62"/>
      <c r="S646" s="190"/>
      <c r="T646" s="75"/>
      <c r="U646" s="73"/>
      <c r="V646" s="78"/>
      <c r="W646" s="78"/>
      <c r="X646" s="78"/>
      <c r="Y646" s="7"/>
      <c r="Z646" s="2"/>
      <c r="AA646" s="2"/>
      <c r="AB646" s="2"/>
      <c r="AC646" s="2"/>
      <c r="AD646" s="2"/>
      <c r="AE646" s="2"/>
    </row>
    <row r="647" spans="1:31" x14ac:dyDescent="0.2">
      <c r="A647" s="109"/>
      <c r="B647" s="109"/>
      <c r="C647" s="104"/>
      <c r="D647" s="102"/>
      <c r="E647" s="81"/>
      <c r="F647" s="80"/>
      <c r="G647" s="52"/>
      <c r="H647" s="80"/>
      <c r="I647" s="52"/>
      <c r="J647" s="80"/>
      <c r="K647" s="52"/>
      <c r="L647" s="82"/>
      <c r="M647" s="80"/>
      <c r="N647" s="154"/>
      <c r="O647" s="166"/>
      <c r="P647" s="166"/>
      <c r="Q647" s="150"/>
      <c r="R647" s="62"/>
      <c r="S647" s="190"/>
      <c r="T647" s="75"/>
      <c r="U647" s="73"/>
      <c r="V647" s="78"/>
      <c r="W647" s="78"/>
      <c r="X647" s="78"/>
      <c r="Y647" s="7"/>
      <c r="Z647" s="2"/>
      <c r="AA647" s="2"/>
      <c r="AB647" s="2"/>
      <c r="AC647" s="2"/>
      <c r="AD647" s="2"/>
      <c r="AE647" s="2"/>
    </row>
    <row r="648" spans="1:31" x14ac:dyDescent="0.2">
      <c r="A648" s="109"/>
      <c r="B648" s="109"/>
      <c r="C648" s="104"/>
      <c r="D648" s="102"/>
      <c r="E648" s="81"/>
      <c r="F648" s="80"/>
      <c r="G648" s="52"/>
      <c r="H648" s="80"/>
      <c r="I648" s="52"/>
      <c r="J648" s="80"/>
      <c r="K648" s="52"/>
      <c r="L648" s="82"/>
      <c r="M648" s="80"/>
      <c r="N648" s="154"/>
      <c r="O648" s="166"/>
      <c r="P648" s="166"/>
      <c r="Q648" s="150"/>
      <c r="R648" s="62"/>
      <c r="S648" s="190"/>
      <c r="T648" s="75"/>
      <c r="U648" s="73"/>
      <c r="V648" s="78"/>
      <c r="W648" s="78"/>
      <c r="X648" s="78"/>
      <c r="Y648" s="7"/>
      <c r="Z648" s="2"/>
      <c r="AA648" s="2"/>
      <c r="AB648" s="2"/>
      <c r="AC648" s="2"/>
      <c r="AD648" s="2"/>
      <c r="AE648" s="2"/>
    </row>
    <row r="649" spans="1:31" x14ac:dyDescent="0.2">
      <c r="A649" s="109"/>
      <c r="B649" s="109"/>
      <c r="C649" s="104"/>
      <c r="D649" s="102"/>
      <c r="E649" s="81"/>
      <c r="F649" s="80"/>
      <c r="G649" s="52"/>
      <c r="H649" s="80"/>
      <c r="I649" s="52"/>
      <c r="J649" s="80"/>
      <c r="K649" s="52"/>
      <c r="L649" s="82"/>
      <c r="M649" s="80"/>
      <c r="N649" s="154"/>
      <c r="O649" s="166"/>
      <c r="P649" s="166"/>
      <c r="Q649" s="150"/>
      <c r="R649" s="62"/>
      <c r="S649" s="190"/>
      <c r="T649" s="75"/>
      <c r="U649" s="73"/>
      <c r="V649" s="78"/>
      <c r="W649" s="78"/>
      <c r="X649" s="78"/>
      <c r="Y649" s="7"/>
      <c r="Z649" s="2"/>
      <c r="AA649" s="2"/>
      <c r="AB649" s="2"/>
      <c r="AC649" s="2"/>
      <c r="AD649" s="2"/>
      <c r="AE649" s="2"/>
    </row>
    <row r="650" spans="1:31" x14ac:dyDescent="0.2">
      <c r="A650" s="109"/>
      <c r="B650" s="109"/>
      <c r="C650" s="104"/>
      <c r="D650" s="102"/>
      <c r="E650" s="81"/>
      <c r="F650" s="80"/>
      <c r="G650" s="52"/>
      <c r="H650" s="80"/>
      <c r="I650" s="52"/>
      <c r="J650" s="80"/>
      <c r="K650" s="52"/>
      <c r="L650" s="82"/>
      <c r="M650" s="80"/>
      <c r="N650" s="154"/>
      <c r="O650" s="166"/>
      <c r="P650" s="166"/>
      <c r="Q650" s="150"/>
      <c r="R650" s="62"/>
      <c r="S650" s="190"/>
      <c r="T650" s="75"/>
      <c r="U650" s="73"/>
      <c r="V650" s="78"/>
      <c r="W650" s="78"/>
      <c r="X650" s="78"/>
      <c r="Y650" s="7"/>
      <c r="Z650" s="2"/>
      <c r="AA650" s="2"/>
      <c r="AB650" s="2"/>
      <c r="AC650" s="2"/>
      <c r="AD650" s="2"/>
      <c r="AE650" s="2"/>
    </row>
    <row r="651" spans="1:31" x14ac:dyDescent="0.2">
      <c r="A651" s="109"/>
      <c r="B651" s="109"/>
      <c r="C651" s="104"/>
      <c r="D651" s="102"/>
      <c r="E651" s="81"/>
      <c r="F651" s="80"/>
      <c r="G651" s="52"/>
      <c r="H651" s="80"/>
      <c r="I651" s="52"/>
      <c r="J651" s="80"/>
      <c r="K651" s="52"/>
      <c r="L651" s="82"/>
      <c r="M651" s="80"/>
      <c r="N651" s="154"/>
      <c r="O651" s="166"/>
      <c r="P651" s="166"/>
      <c r="Q651" s="150"/>
      <c r="R651" s="62"/>
      <c r="S651" s="190"/>
      <c r="T651" s="75"/>
      <c r="U651" s="73"/>
      <c r="V651" s="78"/>
      <c r="W651" s="78"/>
      <c r="X651" s="78"/>
      <c r="Y651" s="7"/>
      <c r="Z651" s="2"/>
      <c r="AA651" s="2"/>
      <c r="AB651" s="2"/>
      <c r="AC651" s="2"/>
      <c r="AD651" s="2"/>
      <c r="AE651" s="2"/>
    </row>
    <row r="652" spans="1:31" x14ac:dyDescent="0.2">
      <c r="A652" s="109"/>
      <c r="B652" s="109"/>
      <c r="C652" s="104"/>
      <c r="D652" s="102"/>
      <c r="E652" s="81"/>
      <c r="F652" s="80"/>
      <c r="G652" s="52"/>
      <c r="H652" s="80"/>
      <c r="I652" s="52"/>
      <c r="J652" s="80"/>
      <c r="K652" s="52"/>
      <c r="L652" s="82"/>
      <c r="M652" s="80"/>
      <c r="N652" s="154"/>
      <c r="O652" s="166"/>
      <c r="P652" s="166"/>
      <c r="Q652" s="150"/>
      <c r="R652" s="62"/>
      <c r="S652" s="190"/>
      <c r="T652" s="75"/>
      <c r="U652" s="73"/>
      <c r="V652" s="78"/>
      <c r="W652" s="78"/>
      <c r="X652" s="78"/>
      <c r="Y652" s="7"/>
      <c r="Z652" s="2"/>
      <c r="AA652" s="2"/>
      <c r="AB652" s="2"/>
      <c r="AC652" s="2"/>
      <c r="AD652" s="2"/>
      <c r="AE652" s="2"/>
    </row>
    <row r="653" spans="1:31" x14ac:dyDescent="0.2">
      <c r="A653" s="109"/>
      <c r="B653" s="109"/>
      <c r="C653" s="104"/>
      <c r="D653" s="102"/>
      <c r="E653" s="81"/>
      <c r="F653" s="80"/>
      <c r="G653" s="52"/>
      <c r="H653" s="80"/>
      <c r="I653" s="52"/>
      <c r="J653" s="80"/>
      <c r="K653" s="52"/>
      <c r="L653" s="82"/>
      <c r="M653" s="80"/>
      <c r="N653" s="154"/>
      <c r="O653" s="166"/>
      <c r="P653" s="166"/>
      <c r="Q653" s="150"/>
      <c r="R653" s="62"/>
      <c r="S653" s="190"/>
      <c r="T653" s="75"/>
      <c r="U653" s="73"/>
      <c r="V653" s="78"/>
      <c r="W653" s="78"/>
      <c r="X653" s="78"/>
      <c r="Y653" s="7"/>
      <c r="Z653" s="2"/>
      <c r="AA653" s="2"/>
      <c r="AB653" s="2"/>
      <c r="AC653" s="2"/>
      <c r="AD653" s="2"/>
      <c r="AE653" s="2"/>
    </row>
    <row r="654" spans="1:31" x14ac:dyDescent="0.2">
      <c r="A654" s="109"/>
      <c r="B654" s="109"/>
      <c r="C654" s="104"/>
      <c r="D654" s="102"/>
      <c r="E654" s="81"/>
      <c r="F654" s="80"/>
      <c r="G654" s="52"/>
      <c r="H654" s="80"/>
      <c r="I654" s="52"/>
      <c r="J654" s="80"/>
      <c r="K654" s="52"/>
      <c r="L654" s="82"/>
      <c r="M654" s="80"/>
      <c r="N654" s="154"/>
      <c r="O654" s="166"/>
      <c r="P654" s="166"/>
      <c r="Q654" s="150"/>
      <c r="R654" s="62"/>
      <c r="S654" s="190"/>
      <c r="T654" s="75"/>
      <c r="U654" s="73"/>
      <c r="V654" s="78"/>
      <c r="W654" s="78"/>
      <c r="X654" s="78"/>
      <c r="Y654" s="7"/>
      <c r="Z654" s="2"/>
      <c r="AA654" s="2"/>
      <c r="AB654" s="2"/>
      <c r="AC654" s="2"/>
      <c r="AD654" s="2"/>
      <c r="AE654" s="2"/>
    </row>
    <row r="655" spans="1:31" x14ac:dyDescent="0.2">
      <c r="A655" s="109"/>
      <c r="B655" s="109"/>
      <c r="C655" s="104"/>
      <c r="D655" s="102"/>
      <c r="E655" s="81"/>
      <c r="F655" s="80"/>
      <c r="G655" s="52"/>
      <c r="H655" s="80"/>
      <c r="I655" s="52"/>
      <c r="J655" s="80"/>
      <c r="K655" s="52"/>
      <c r="L655" s="82"/>
      <c r="M655" s="80"/>
      <c r="N655" s="154"/>
      <c r="O655" s="166"/>
      <c r="P655" s="166"/>
      <c r="Q655" s="150"/>
      <c r="R655" s="62"/>
      <c r="S655" s="190"/>
      <c r="T655" s="75"/>
      <c r="U655" s="73"/>
      <c r="V655" s="78"/>
      <c r="W655" s="78"/>
      <c r="X655" s="78"/>
      <c r="Y655" s="7"/>
      <c r="Z655" s="2"/>
      <c r="AA655" s="2"/>
      <c r="AB655" s="2"/>
      <c r="AC655" s="2"/>
      <c r="AD655" s="2"/>
      <c r="AE655" s="2"/>
    </row>
    <row r="656" spans="1:31" x14ac:dyDescent="0.2">
      <c r="A656" s="109"/>
      <c r="B656" s="109"/>
      <c r="C656" s="104"/>
      <c r="D656" s="102"/>
      <c r="E656" s="81"/>
      <c r="F656" s="80"/>
      <c r="G656" s="52"/>
      <c r="H656" s="80"/>
      <c r="I656" s="52"/>
      <c r="J656" s="80"/>
      <c r="K656" s="52"/>
      <c r="L656" s="82"/>
      <c r="M656" s="80"/>
      <c r="N656" s="154"/>
      <c r="O656" s="166"/>
      <c r="P656" s="166"/>
      <c r="Q656" s="150"/>
      <c r="R656" s="62"/>
      <c r="S656" s="190"/>
      <c r="T656" s="75"/>
      <c r="U656" s="73"/>
      <c r="V656" s="78"/>
      <c r="W656" s="78"/>
      <c r="X656" s="78"/>
      <c r="Y656" s="7"/>
      <c r="Z656" s="2"/>
      <c r="AA656" s="2"/>
      <c r="AB656" s="2"/>
      <c r="AC656" s="2"/>
      <c r="AD656" s="2"/>
      <c r="AE656" s="2"/>
    </row>
    <row r="657" spans="1:31" x14ac:dyDescent="0.2">
      <c r="A657" s="109"/>
      <c r="B657" s="109"/>
      <c r="C657" s="104"/>
      <c r="D657" s="102"/>
      <c r="E657" s="81"/>
      <c r="F657" s="80"/>
      <c r="G657" s="52"/>
      <c r="H657" s="80"/>
      <c r="I657" s="52"/>
      <c r="J657" s="80"/>
      <c r="K657" s="52"/>
      <c r="L657" s="82"/>
      <c r="M657" s="80"/>
      <c r="N657" s="154"/>
      <c r="O657" s="166"/>
      <c r="P657" s="166"/>
      <c r="Q657" s="150"/>
      <c r="R657" s="62"/>
      <c r="S657" s="190"/>
      <c r="T657" s="75"/>
      <c r="U657" s="73"/>
      <c r="V657" s="78"/>
      <c r="W657" s="78"/>
      <c r="X657" s="78"/>
      <c r="Y657" s="7"/>
      <c r="Z657" s="2"/>
      <c r="AA657" s="2"/>
      <c r="AB657" s="2"/>
      <c r="AC657" s="2"/>
      <c r="AD657" s="2"/>
      <c r="AE657" s="2"/>
    </row>
    <row r="658" spans="1:31" x14ac:dyDescent="0.2">
      <c r="A658" s="109"/>
      <c r="B658" s="109"/>
      <c r="C658" s="104"/>
      <c r="D658" s="102"/>
      <c r="E658" s="81"/>
      <c r="F658" s="80"/>
      <c r="G658" s="52"/>
      <c r="H658" s="80"/>
      <c r="I658" s="52"/>
      <c r="J658" s="80"/>
      <c r="K658" s="52"/>
      <c r="L658" s="82"/>
      <c r="M658" s="80"/>
      <c r="N658" s="154"/>
      <c r="O658" s="166"/>
      <c r="P658" s="166"/>
      <c r="Q658" s="150"/>
      <c r="R658" s="62"/>
      <c r="S658" s="190"/>
      <c r="T658" s="75"/>
      <c r="U658" s="73"/>
      <c r="V658" s="78"/>
      <c r="W658" s="78"/>
      <c r="X658" s="78"/>
      <c r="Y658" s="7"/>
      <c r="Z658" s="2"/>
      <c r="AA658" s="2"/>
      <c r="AB658" s="2"/>
      <c r="AC658" s="2"/>
      <c r="AD658" s="2"/>
      <c r="AE658" s="2"/>
    </row>
    <row r="659" spans="1:31" x14ac:dyDescent="0.2">
      <c r="A659" s="109"/>
      <c r="B659" s="109"/>
      <c r="C659" s="104"/>
      <c r="D659" s="102"/>
      <c r="E659" s="81"/>
      <c r="F659" s="80"/>
      <c r="G659" s="52"/>
      <c r="H659" s="80"/>
      <c r="I659" s="52"/>
      <c r="J659" s="80"/>
      <c r="K659" s="52"/>
      <c r="L659" s="82"/>
      <c r="M659" s="80"/>
      <c r="N659" s="154"/>
      <c r="O659" s="166"/>
      <c r="P659" s="166"/>
      <c r="Q659" s="150"/>
      <c r="R659" s="62"/>
      <c r="S659" s="190"/>
      <c r="T659" s="75"/>
      <c r="U659" s="73"/>
      <c r="V659" s="78"/>
      <c r="W659" s="78"/>
      <c r="X659" s="78"/>
      <c r="Y659" s="7"/>
      <c r="Z659" s="2"/>
      <c r="AA659" s="2"/>
      <c r="AB659" s="2"/>
      <c r="AC659" s="2"/>
      <c r="AD659" s="2"/>
      <c r="AE659" s="2"/>
    </row>
    <row r="660" spans="1:31" x14ac:dyDescent="0.2">
      <c r="A660" s="109"/>
      <c r="B660" s="109"/>
      <c r="C660" s="104"/>
      <c r="D660" s="102"/>
      <c r="E660" s="81"/>
      <c r="F660" s="80"/>
      <c r="G660" s="52"/>
      <c r="H660" s="80"/>
      <c r="I660" s="52"/>
      <c r="J660" s="80"/>
      <c r="K660" s="52"/>
      <c r="L660" s="82"/>
      <c r="M660" s="80"/>
      <c r="N660" s="154"/>
      <c r="O660" s="166"/>
      <c r="P660" s="166"/>
      <c r="Q660" s="150"/>
      <c r="R660" s="62"/>
      <c r="S660" s="190"/>
      <c r="T660" s="75"/>
      <c r="U660" s="73"/>
      <c r="V660" s="78"/>
      <c r="W660" s="78"/>
      <c r="X660" s="78"/>
      <c r="Y660" s="7"/>
      <c r="Z660" s="2"/>
      <c r="AA660" s="2"/>
      <c r="AB660" s="2"/>
      <c r="AC660" s="2"/>
      <c r="AD660" s="2"/>
      <c r="AE660" s="2"/>
    </row>
    <row r="661" spans="1:31" x14ac:dyDescent="0.2">
      <c r="A661" s="109"/>
      <c r="B661" s="109"/>
      <c r="C661" s="104"/>
      <c r="D661" s="102"/>
      <c r="E661" s="81"/>
      <c r="F661" s="80"/>
      <c r="G661" s="52"/>
      <c r="H661" s="80"/>
      <c r="I661" s="52"/>
      <c r="J661" s="80"/>
      <c r="K661" s="52"/>
      <c r="L661" s="82"/>
      <c r="M661" s="80"/>
      <c r="N661" s="154"/>
      <c r="O661" s="166"/>
      <c r="P661" s="166"/>
      <c r="Q661" s="150"/>
      <c r="R661" s="62"/>
      <c r="S661" s="190"/>
      <c r="T661" s="75"/>
      <c r="U661" s="73"/>
      <c r="V661" s="78"/>
      <c r="W661" s="78"/>
      <c r="X661" s="78"/>
      <c r="Y661" s="7"/>
      <c r="Z661" s="2"/>
      <c r="AA661" s="2"/>
      <c r="AB661" s="2"/>
      <c r="AC661" s="2"/>
      <c r="AD661" s="2"/>
      <c r="AE661" s="2"/>
    </row>
    <row r="662" spans="1:31" x14ac:dyDescent="0.2">
      <c r="A662" s="109"/>
      <c r="B662" s="109"/>
      <c r="C662" s="104"/>
      <c r="D662" s="102"/>
      <c r="E662" s="81"/>
      <c r="F662" s="80"/>
      <c r="G662" s="52"/>
      <c r="H662" s="80"/>
      <c r="I662" s="52"/>
      <c r="J662" s="80"/>
      <c r="K662" s="52"/>
      <c r="L662" s="82"/>
      <c r="M662" s="80"/>
      <c r="N662" s="154"/>
      <c r="O662" s="166"/>
      <c r="P662" s="166"/>
      <c r="Q662" s="150"/>
      <c r="R662" s="62"/>
      <c r="S662" s="190"/>
      <c r="T662" s="75"/>
      <c r="U662" s="73"/>
      <c r="V662" s="78"/>
      <c r="W662" s="78"/>
      <c r="X662" s="78"/>
      <c r="Y662" s="7"/>
      <c r="Z662" s="2"/>
      <c r="AA662" s="2"/>
      <c r="AB662" s="2"/>
      <c r="AC662" s="2"/>
      <c r="AD662" s="2"/>
      <c r="AE662" s="2"/>
    </row>
    <row r="663" spans="1:31" x14ac:dyDescent="0.2">
      <c r="A663" s="109"/>
      <c r="B663" s="109"/>
      <c r="C663" s="104"/>
      <c r="D663" s="102"/>
      <c r="E663" s="81"/>
      <c r="F663" s="80"/>
      <c r="G663" s="52"/>
      <c r="H663" s="80"/>
      <c r="I663" s="52"/>
      <c r="J663" s="80"/>
      <c r="K663" s="52"/>
      <c r="L663" s="82"/>
      <c r="M663" s="80"/>
      <c r="N663" s="154"/>
      <c r="O663" s="166"/>
      <c r="P663" s="166"/>
      <c r="Q663" s="150"/>
      <c r="R663" s="62"/>
      <c r="S663" s="190"/>
      <c r="T663" s="75"/>
      <c r="U663" s="73"/>
      <c r="V663" s="78"/>
      <c r="W663" s="78"/>
      <c r="X663" s="78"/>
      <c r="Y663" s="7"/>
      <c r="Z663" s="2"/>
      <c r="AA663" s="2"/>
      <c r="AB663" s="2"/>
      <c r="AC663" s="2"/>
      <c r="AD663" s="2"/>
      <c r="AE663" s="2"/>
    </row>
    <row r="664" spans="1:31" x14ac:dyDescent="0.2">
      <c r="A664" s="109"/>
      <c r="B664" s="109"/>
      <c r="C664" s="104"/>
      <c r="D664" s="102"/>
      <c r="E664" s="81"/>
      <c r="F664" s="80"/>
      <c r="G664" s="52"/>
      <c r="H664" s="80"/>
      <c r="I664" s="52"/>
      <c r="J664" s="80"/>
      <c r="K664" s="52"/>
      <c r="L664" s="82"/>
      <c r="M664" s="80"/>
      <c r="N664" s="154"/>
      <c r="O664" s="166"/>
      <c r="P664" s="166"/>
      <c r="Q664" s="150"/>
      <c r="R664" s="62"/>
      <c r="S664" s="190"/>
      <c r="T664" s="75"/>
      <c r="U664" s="73"/>
      <c r="V664" s="78"/>
      <c r="W664" s="78"/>
      <c r="X664" s="78"/>
      <c r="Y664" s="7"/>
      <c r="Z664" s="2"/>
      <c r="AA664" s="2"/>
      <c r="AB664" s="2"/>
      <c r="AC664" s="2"/>
      <c r="AD664" s="2"/>
      <c r="AE664" s="2"/>
    </row>
    <row r="665" spans="1:31" x14ac:dyDescent="0.2">
      <c r="A665" s="109"/>
      <c r="B665" s="109"/>
      <c r="C665" s="104"/>
      <c r="D665" s="102"/>
      <c r="E665" s="81"/>
      <c r="F665" s="80"/>
      <c r="G665" s="52"/>
      <c r="H665" s="80"/>
      <c r="I665" s="52"/>
      <c r="J665" s="80"/>
      <c r="K665" s="52"/>
      <c r="L665" s="82"/>
      <c r="M665" s="80"/>
      <c r="N665" s="154"/>
      <c r="O665" s="166"/>
      <c r="P665" s="166"/>
      <c r="Q665" s="150"/>
      <c r="R665" s="62"/>
      <c r="S665" s="190"/>
      <c r="T665" s="75"/>
      <c r="U665" s="73"/>
      <c r="V665" s="78"/>
      <c r="W665" s="78"/>
      <c r="X665" s="78"/>
      <c r="Y665" s="7"/>
      <c r="Z665" s="2"/>
      <c r="AA665" s="2"/>
      <c r="AB665" s="2"/>
      <c r="AC665" s="2"/>
      <c r="AD665" s="2"/>
      <c r="AE665" s="2"/>
    </row>
    <row r="666" spans="1:31" x14ac:dyDescent="0.2">
      <c r="A666" s="109"/>
      <c r="B666" s="109"/>
      <c r="C666" s="104"/>
      <c r="D666" s="102"/>
      <c r="E666" s="81"/>
      <c r="F666" s="80"/>
      <c r="G666" s="52"/>
      <c r="H666" s="80"/>
      <c r="I666" s="52"/>
      <c r="J666" s="80"/>
      <c r="K666" s="52"/>
      <c r="L666" s="82"/>
      <c r="M666" s="80"/>
      <c r="N666" s="154"/>
      <c r="O666" s="166"/>
      <c r="P666" s="166"/>
      <c r="Q666" s="150"/>
      <c r="R666" s="62"/>
      <c r="S666" s="190"/>
      <c r="T666" s="75"/>
      <c r="U666" s="73"/>
      <c r="V666" s="78"/>
      <c r="W666" s="78"/>
      <c r="X666" s="78"/>
      <c r="Y666" s="7"/>
      <c r="Z666" s="2"/>
      <c r="AA666" s="2"/>
      <c r="AB666" s="2"/>
      <c r="AC666" s="2"/>
      <c r="AD666" s="2"/>
      <c r="AE666" s="2"/>
    </row>
    <row r="667" spans="1:31" x14ac:dyDescent="0.2">
      <c r="A667" s="109"/>
      <c r="B667" s="109"/>
      <c r="C667" s="104"/>
      <c r="D667" s="102"/>
      <c r="E667" s="81"/>
      <c r="F667" s="80"/>
      <c r="G667" s="52"/>
      <c r="H667" s="80"/>
      <c r="I667" s="52"/>
      <c r="J667" s="80"/>
      <c r="K667" s="52"/>
      <c r="L667" s="82"/>
      <c r="M667" s="80"/>
      <c r="N667" s="154"/>
      <c r="O667" s="166"/>
      <c r="P667" s="166"/>
      <c r="Q667" s="150"/>
      <c r="R667" s="62"/>
      <c r="S667" s="190"/>
      <c r="T667" s="75"/>
      <c r="U667" s="73"/>
      <c r="V667" s="78"/>
      <c r="W667" s="78"/>
      <c r="X667" s="78"/>
      <c r="Y667" s="7"/>
      <c r="Z667" s="2"/>
      <c r="AA667" s="2"/>
      <c r="AB667" s="2"/>
      <c r="AC667" s="2"/>
      <c r="AD667" s="2"/>
      <c r="AE667" s="2"/>
    </row>
    <row r="668" spans="1:31" x14ac:dyDescent="0.2">
      <c r="A668" s="109"/>
      <c r="B668" s="109"/>
      <c r="C668" s="104"/>
      <c r="D668" s="102"/>
      <c r="E668" s="81"/>
      <c r="F668" s="80"/>
      <c r="G668" s="52"/>
      <c r="H668" s="80"/>
      <c r="I668" s="52"/>
      <c r="J668" s="80"/>
      <c r="K668" s="52"/>
      <c r="L668" s="82"/>
      <c r="M668" s="80"/>
      <c r="N668" s="154"/>
      <c r="O668" s="166"/>
      <c r="P668" s="166"/>
      <c r="Q668" s="150"/>
      <c r="R668" s="62"/>
      <c r="S668" s="190"/>
      <c r="T668" s="75"/>
      <c r="U668" s="73"/>
      <c r="V668" s="78"/>
      <c r="W668" s="78"/>
      <c r="X668" s="78"/>
      <c r="Y668" s="7"/>
      <c r="Z668" s="2"/>
      <c r="AA668" s="2"/>
      <c r="AB668" s="2"/>
      <c r="AC668" s="2"/>
      <c r="AD668" s="2"/>
      <c r="AE668" s="2"/>
    </row>
    <row r="669" spans="1:31" x14ac:dyDescent="0.2">
      <c r="A669" s="109"/>
      <c r="B669" s="109"/>
      <c r="C669" s="104"/>
      <c r="D669" s="102"/>
      <c r="E669" s="81"/>
      <c r="F669" s="80"/>
      <c r="G669" s="52"/>
      <c r="H669" s="80"/>
      <c r="I669" s="52"/>
      <c r="J669" s="80"/>
      <c r="K669" s="52"/>
      <c r="L669" s="82"/>
      <c r="M669" s="80"/>
      <c r="N669" s="154"/>
      <c r="O669" s="166"/>
      <c r="P669" s="166"/>
      <c r="Q669" s="150"/>
      <c r="R669" s="62"/>
      <c r="S669" s="190"/>
      <c r="T669" s="75"/>
      <c r="U669" s="73"/>
      <c r="V669" s="78"/>
      <c r="W669" s="78"/>
      <c r="X669" s="78"/>
      <c r="Y669" s="7"/>
      <c r="Z669" s="2"/>
      <c r="AA669" s="2"/>
      <c r="AB669" s="2"/>
      <c r="AC669" s="2"/>
      <c r="AD669" s="2"/>
      <c r="AE669" s="2"/>
    </row>
    <row r="670" spans="1:31" x14ac:dyDescent="0.2">
      <c r="A670" s="109"/>
      <c r="B670" s="109"/>
      <c r="C670" s="104"/>
      <c r="D670" s="102"/>
      <c r="E670" s="81"/>
      <c r="F670" s="80"/>
      <c r="G670" s="52"/>
      <c r="H670" s="80"/>
      <c r="I670" s="52"/>
      <c r="J670" s="80"/>
      <c r="K670" s="52"/>
      <c r="L670" s="82"/>
      <c r="M670" s="80"/>
      <c r="N670" s="154"/>
      <c r="O670" s="166"/>
      <c r="P670" s="166"/>
      <c r="Q670" s="150"/>
      <c r="R670" s="62"/>
      <c r="S670" s="190"/>
      <c r="T670" s="75"/>
      <c r="U670" s="73"/>
      <c r="V670" s="78"/>
      <c r="W670" s="78"/>
      <c r="X670" s="78"/>
      <c r="Y670" s="7"/>
      <c r="Z670" s="2"/>
      <c r="AA670" s="2"/>
      <c r="AB670" s="2"/>
      <c r="AC670" s="2"/>
      <c r="AD670" s="2"/>
      <c r="AE670" s="2"/>
    </row>
    <row r="671" spans="1:31" x14ac:dyDescent="0.2">
      <c r="A671" s="109"/>
      <c r="B671" s="109"/>
      <c r="C671" s="104"/>
      <c r="D671" s="102"/>
      <c r="E671" s="81"/>
      <c r="F671" s="80"/>
      <c r="G671" s="52"/>
      <c r="H671" s="80"/>
      <c r="I671" s="52"/>
      <c r="J671" s="80"/>
      <c r="K671" s="52"/>
      <c r="L671" s="82"/>
      <c r="M671" s="80"/>
      <c r="N671" s="154"/>
      <c r="O671" s="166"/>
      <c r="P671" s="166"/>
      <c r="Q671" s="150"/>
      <c r="R671" s="62"/>
      <c r="S671" s="190"/>
      <c r="T671" s="75"/>
      <c r="U671" s="73"/>
      <c r="V671" s="78"/>
      <c r="W671" s="78"/>
      <c r="X671" s="78"/>
      <c r="Y671" s="7"/>
      <c r="Z671" s="2"/>
      <c r="AA671" s="2"/>
      <c r="AB671" s="2"/>
      <c r="AC671" s="2"/>
      <c r="AD671" s="2"/>
      <c r="AE671" s="2"/>
    </row>
    <row r="672" spans="1:31" x14ac:dyDescent="0.2">
      <c r="A672" s="109"/>
      <c r="B672" s="109"/>
      <c r="C672" s="104"/>
      <c r="D672" s="102"/>
      <c r="E672" s="81"/>
      <c r="F672" s="80"/>
      <c r="G672" s="52"/>
      <c r="H672" s="80"/>
      <c r="I672" s="52"/>
      <c r="J672" s="80"/>
      <c r="K672" s="52"/>
      <c r="L672" s="82"/>
      <c r="M672" s="80"/>
      <c r="N672" s="154"/>
      <c r="O672" s="166"/>
      <c r="P672" s="166"/>
      <c r="Q672" s="150"/>
      <c r="R672" s="62"/>
      <c r="S672" s="190"/>
      <c r="T672" s="75"/>
      <c r="U672" s="73"/>
      <c r="V672" s="78"/>
      <c r="W672" s="78"/>
      <c r="X672" s="78"/>
      <c r="Y672" s="7"/>
      <c r="Z672" s="2"/>
      <c r="AA672" s="2"/>
      <c r="AB672" s="2"/>
      <c r="AC672" s="2"/>
      <c r="AD672" s="2"/>
      <c r="AE672" s="2"/>
    </row>
    <row r="673" spans="1:31" x14ac:dyDescent="0.2">
      <c r="A673" s="109"/>
      <c r="B673" s="109"/>
      <c r="C673" s="104"/>
      <c r="D673" s="102"/>
      <c r="E673" s="81"/>
      <c r="F673" s="80"/>
      <c r="G673" s="52"/>
      <c r="H673" s="80"/>
      <c r="I673" s="52"/>
      <c r="J673" s="80"/>
      <c r="K673" s="52"/>
      <c r="L673" s="82"/>
      <c r="M673" s="80"/>
      <c r="N673" s="154"/>
      <c r="O673" s="166"/>
      <c r="P673" s="166"/>
      <c r="Q673" s="150"/>
      <c r="R673" s="62"/>
      <c r="S673" s="190"/>
      <c r="T673" s="75"/>
      <c r="U673" s="73"/>
      <c r="V673" s="78"/>
      <c r="W673" s="78"/>
      <c r="X673" s="78"/>
      <c r="Y673" s="7"/>
      <c r="Z673" s="2"/>
      <c r="AA673" s="2"/>
      <c r="AB673" s="2"/>
      <c r="AC673" s="2"/>
      <c r="AD673" s="2"/>
      <c r="AE673" s="2"/>
    </row>
    <row r="674" spans="1:31" x14ac:dyDescent="0.2">
      <c r="A674" s="109"/>
      <c r="B674" s="109"/>
      <c r="C674" s="104"/>
      <c r="D674" s="102"/>
      <c r="E674" s="81"/>
      <c r="F674" s="80"/>
      <c r="G674" s="52"/>
      <c r="H674" s="80"/>
      <c r="I674" s="52"/>
      <c r="J674" s="80"/>
      <c r="K674" s="52"/>
      <c r="L674" s="82"/>
      <c r="M674" s="80"/>
      <c r="N674" s="154"/>
      <c r="O674" s="166"/>
      <c r="P674" s="166"/>
      <c r="Q674" s="150"/>
      <c r="R674" s="62"/>
      <c r="S674" s="190"/>
      <c r="T674" s="75"/>
      <c r="U674" s="73"/>
      <c r="V674" s="78"/>
      <c r="W674" s="78"/>
      <c r="X674" s="78"/>
      <c r="Y674" s="7"/>
      <c r="Z674" s="2"/>
      <c r="AA674" s="2"/>
      <c r="AB674" s="2"/>
      <c r="AC674" s="2"/>
      <c r="AD674" s="2"/>
      <c r="AE674" s="2"/>
    </row>
    <row r="675" spans="1:31" x14ac:dyDescent="0.2">
      <c r="A675" s="109"/>
      <c r="B675" s="109"/>
      <c r="C675" s="104"/>
      <c r="D675" s="102"/>
      <c r="E675" s="81"/>
      <c r="F675" s="80"/>
      <c r="G675" s="52"/>
      <c r="H675" s="80"/>
      <c r="I675" s="52"/>
      <c r="J675" s="80"/>
      <c r="K675" s="52"/>
      <c r="L675" s="82"/>
      <c r="M675" s="80"/>
      <c r="N675" s="154"/>
      <c r="O675" s="166"/>
      <c r="P675" s="166"/>
      <c r="Q675" s="150"/>
      <c r="R675" s="62"/>
      <c r="S675" s="190"/>
      <c r="T675" s="75"/>
      <c r="U675" s="73"/>
      <c r="V675" s="78"/>
      <c r="W675" s="78"/>
      <c r="X675" s="78"/>
      <c r="Y675" s="7"/>
      <c r="Z675" s="2"/>
      <c r="AA675" s="2"/>
      <c r="AB675" s="2"/>
      <c r="AC675" s="2"/>
      <c r="AD675" s="2"/>
      <c r="AE675" s="2"/>
    </row>
    <row r="676" spans="1:31" x14ac:dyDescent="0.2">
      <c r="A676" s="109"/>
      <c r="B676" s="109"/>
      <c r="C676" s="104"/>
      <c r="D676" s="102"/>
      <c r="E676" s="81"/>
      <c r="F676" s="80"/>
      <c r="G676" s="52"/>
      <c r="H676" s="80"/>
      <c r="I676" s="52"/>
      <c r="J676" s="80"/>
      <c r="K676" s="52"/>
      <c r="L676" s="82"/>
      <c r="M676" s="80"/>
      <c r="N676" s="154"/>
      <c r="O676" s="166"/>
      <c r="P676" s="166"/>
      <c r="Q676" s="150"/>
      <c r="R676" s="62"/>
      <c r="S676" s="190"/>
      <c r="T676" s="75"/>
      <c r="U676" s="73"/>
      <c r="V676" s="78"/>
      <c r="W676" s="78"/>
      <c r="X676" s="78"/>
      <c r="Y676" s="7"/>
      <c r="Z676" s="2"/>
      <c r="AA676" s="2"/>
      <c r="AB676" s="2"/>
      <c r="AC676" s="2"/>
      <c r="AD676" s="2"/>
      <c r="AE676" s="2"/>
    </row>
    <row r="677" spans="1:31" x14ac:dyDescent="0.2">
      <c r="A677" s="109"/>
      <c r="B677" s="109"/>
      <c r="C677" s="104"/>
      <c r="D677" s="102"/>
      <c r="E677" s="81"/>
      <c r="F677" s="80"/>
      <c r="G677" s="52"/>
      <c r="H677" s="80"/>
      <c r="I677" s="52"/>
      <c r="J677" s="80"/>
      <c r="K677" s="52"/>
      <c r="L677" s="82"/>
      <c r="M677" s="80"/>
      <c r="N677" s="154"/>
      <c r="O677" s="166"/>
      <c r="P677" s="166"/>
      <c r="Q677" s="150"/>
      <c r="R677" s="62"/>
      <c r="S677" s="190"/>
      <c r="T677" s="75"/>
      <c r="U677" s="73"/>
      <c r="V677" s="78"/>
      <c r="W677" s="78"/>
      <c r="X677" s="78"/>
      <c r="Y677" s="7"/>
      <c r="Z677" s="2"/>
      <c r="AA677" s="2"/>
      <c r="AB677" s="2"/>
      <c r="AC677" s="2"/>
      <c r="AD677" s="2"/>
      <c r="AE677" s="2"/>
    </row>
    <row r="678" spans="1:31" x14ac:dyDescent="0.2">
      <c r="A678" s="109"/>
      <c r="B678" s="109"/>
      <c r="C678" s="104"/>
      <c r="D678" s="102"/>
      <c r="E678" s="81"/>
      <c r="F678" s="80"/>
      <c r="G678" s="52"/>
      <c r="H678" s="80"/>
      <c r="I678" s="52"/>
      <c r="J678" s="80"/>
      <c r="K678" s="52"/>
      <c r="L678" s="82"/>
      <c r="M678" s="80"/>
      <c r="N678" s="154"/>
      <c r="O678" s="166"/>
      <c r="P678" s="166"/>
      <c r="Q678" s="150"/>
      <c r="R678" s="62"/>
      <c r="S678" s="190"/>
      <c r="T678" s="75"/>
      <c r="U678" s="73"/>
      <c r="V678" s="78"/>
      <c r="W678" s="78"/>
      <c r="X678" s="78"/>
      <c r="Y678" s="7"/>
      <c r="Z678" s="2"/>
      <c r="AA678" s="2"/>
      <c r="AB678" s="2"/>
      <c r="AC678" s="2"/>
      <c r="AD678" s="2"/>
      <c r="AE678" s="2"/>
    </row>
    <row r="679" spans="1:31" x14ac:dyDescent="0.2">
      <c r="A679" s="109"/>
      <c r="B679" s="109"/>
      <c r="C679" s="104"/>
      <c r="D679" s="102"/>
      <c r="E679" s="81"/>
      <c r="F679" s="80"/>
      <c r="G679" s="52"/>
      <c r="H679" s="80"/>
      <c r="I679" s="52"/>
      <c r="J679" s="80"/>
      <c r="K679" s="52"/>
      <c r="L679" s="82"/>
      <c r="M679" s="80"/>
      <c r="N679" s="154"/>
      <c r="O679" s="166"/>
      <c r="P679" s="166"/>
      <c r="Q679" s="150"/>
      <c r="R679" s="62"/>
      <c r="S679" s="190"/>
      <c r="T679" s="75"/>
      <c r="U679" s="73"/>
      <c r="V679" s="78"/>
      <c r="W679" s="78"/>
      <c r="X679" s="78"/>
      <c r="Y679" s="7"/>
      <c r="Z679" s="2"/>
      <c r="AA679" s="2"/>
      <c r="AB679" s="2"/>
      <c r="AC679" s="2"/>
      <c r="AD679" s="2"/>
      <c r="AE679" s="2"/>
    </row>
    <row r="680" spans="1:31" x14ac:dyDescent="0.2">
      <c r="A680" s="109"/>
      <c r="B680" s="109"/>
      <c r="C680" s="104"/>
      <c r="D680" s="102"/>
      <c r="E680" s="81"/>
      <c r="F680" s="80"/>
      <c r="G680" s="52"/>
      <c r="H680" s="80"/>
      <c r="I680" s="52"/>
      <c r="J680" s="80"/>
      <c r="K680" s="52"/>
      <c r="L680" s="82"/>
      <c r="M680" s="80"/>
      <c r="N680" s="154"/>
      <c r="O680" s="166"/>
      <c r="P680" s="166"/>
      <c r="Q680" s="150"/>
      <c r="R680" s="62"/>
      <c r="S680" s="190"/>
      <c r="T680" s="75"/>
      <c r="U680" s="73"/>
      <c r="V680" s="78"/>
      <c r="W680" s="78"/>
      <c r="X680" s="78"/>
      <c r="Y680" s="7"/>
      <c r="Z680" s="2"/>
      <c r="AA680" s="2"/>
      <c r="AB680" s="2"/>
      <c r="AC680" s="2"/>
      <c r="AD680" s="2"/>
      <c r="AE680" s="2"/>
    </row>
    <row r="681" spans="1:31" x14ac:dyDescent="0.2">
      <c r="A681" s="109"/>
      <c r="B681" s="109"/>
      <c r="C681" s="104"/>
      <c r="D681" s="102"/>
      <c r="E681" s="81"/>
      <c r="F681" s="80"/>
      <c r="G681" s="52"/>
      <c r="H681" s="80"/>
      <c r="I681" s="52"/>
      <c r="J681" s="80"/>
      <c r="K681" s="52"/>
      <c r="L681" s="82"/>
      <c r="M681" s="80"/>
      <c r="N681" s="154"/>
      <c r="O681" s="166"/>
      <c r="P681" s="166"/>
      <c r="Q681" s="150"/>
      <c r="R681" s="62"/>
      <c r="S681" s="190"/>
      <c r="T681" s="75"/>
      <c r="U681" s="73"/>
      <c r="V681" s="78"/>
      <c r="W681" s="78"/>
      <c r="X681" s="78"/>
      <c r="Y681" s="7"/>
      <c r="Z681" s="2"/>
      <c r="AA681" s="2"/>
      <c r="AB681" s="2"/>
      <c r="AC681" s="2"/>
      <c r="AD681" s="2"/>
      <c r="AE681" s="2"/>
    </row>
    <row r="682" spans="1:31" x14ac:dyDescent="0.2">
      <c r="A682" s="109"/>
      <c r="B682" s="109"/>
      <c r="C682" s="104"/>
      <c r="D682" s="102"/>
      <c r="E682" s="81"/>
      <c r="F682" s="80"/>
      <c r="G682" s="52"/>
      <c r="H682" s="80"/>
      <c r="I682" s="52"/>
      <c r="J682" s="80"/>
      <c r="K682" s="52"/>
      <c r="L682" s="82"/>
      <c r="M682" s="80"/>
      <c r="N682" s="154"/>
      <c r="O682" s="166"/>
      <c r="P682" s="166"/>
      <c r="Q682" s="150"/>
      <c r="R682" s="62"/>
      <c r="S682" s="190"/>
      <c r="T682" s="75"/>
      <c r="U682" s="73"/>
      <c r="V682" s="78"/>
      <c r="W682" s="78"/>
      <c r="X682" s="78"/>
      <c r="Y682" s="7"/>
      <c r="Z682" s="2"/>
      <c r="AA682" s="2"/>
      <c r="AB682" s="2"/>
      <c r="AC682" s="2"/>
      <c r="AD682" s="2"/>
      <c r="AE682" s="2"/>
    </row>
    <row r="683" spans="1:31" x14ac:dyDescent="0.2">
      <c r="A683" s="109"/>
      <c r="B683" s="109"/>
      <c r="C683" s="104"/>
      <c r="D683" s="102"/>
      <c r="E683" s="81"/>
      <c r="F683" s="80"/>
      <c r="G683" s="52"/>
      <c r="H683" s="80"/>
      <c r="I683" s="52"/>
      <c r="J683" s="80"/>
      <c r="K683" s="52"/>
      <c r="L683" s="82"/>
      <c r="M683" s="80"/>
      <c r="N683" s="154"/>
      <c r="O683" s="166"/>
      <c r="P683" s="166"/>
      <c r="Q683" s="150"/>
      <c r="R683" s="62"/>
      <c r="S683" s="190"/>
      <c r="T683" s="75"/>
      <c r="U683" s="73"/>
      <c r="V683" s="78"/>
      <c r="W683" s="78"/>
      <c r="X683" s="78"/>
      <c r="Y683" s="7"/>
      <c r="Z683" s="2"/>
      <c r="AA683" s="2"/>
      <c r="AB683" s="2"/>
      <c r="AC683" s="2"/>
      <c r="AD683" s="2"/>
      <c r="AE683" s="2"/>
    </row>
    <row r="684" spans="1:31" x14ac:dyDescent="0.2">
      <c r="A684" s="109"/>
      <c r="B684" s="109"/>
      <c r="C684" s="104"/>
      <c r="D684" s="102"/>
      <c r="E684" s="81"/>
      <c r="F684" s="80"/>
      <c r="G684" s="52"/>
      <c r="H684" s="80"/>
      <c r="I684" s="52"/>
      <c r="J684" s="80"/>
      <c r="K684" s="52"/>
      <c r="L684" s="82"/>
      <c r="M684" s="80"/>
      <c r="N684" s="154"/>
      <c r="O684" s="166"/>
      <c r="P684" s="166"/>
      <c r="Q684" s="150"/>
      <c r="R684" s="62"/>
      <c r="S684" s="190"/>
      <c r="T684" s="75"/>
      <c r="U684" s="73"/>
      <c r="V684" s="78"/>
      <c r="W684" s="78"/>
      <c r="X684" s="78"/>
      <c r="Y684" s="7"/>
      <c r="Z684" s="2"/>
      <c r="AA684" s="2"/>
      <c r="AB684" s="2"/>
      <c r="AC684" s="2"/>
      <c r="AD684" s="2"/>
      <c r="AE684" s="2"/>
    </row>
    <row r="685" spans="1:31" x14ac:dyDescent="0.2">
      <c r="A685" s="109"/>
      <c r="B685" s="109"/>
      <c r="C685" s="104"/>
      <c r="D685" s="102"/>
      <c r="E685" s="81"/>
      <c r="F685" s="80"/>
      <c r="G685" s="52"/>
      <c r="H685" s="80"/>
      <c r="I685" s="52"/>
      <c r="J685" s="80"/>
      <c r="K685" s="52"/>
      <c r="L685" s="82"/>
      <c r="M685" s="80"/>
      <c r="N685" s="154"/>
      <c r="O685" s="166"/>
      <c r="P685" s="166"/>
      <c r="Q685" s="150"/>
      <c r="R685" s="62"/>
      <c r="S685" s="190"/>
      <c r="T685" s="75"/>
      <c r="U685" s="73"/>
      <c r="V685" s="78"/>
      <c r="W685" s="78"/>
      <c r="X685" s="78"/>
      <c r="Y685" s="7"/>
      <c r="Z685" s="2"/>
      <c r="AA685" s="2"/>
      <c r="AB685" s="2"/>
      <c r="AC685" s="2"/>
      <c r="AD685" s="2"/>
      <c r="AE685" s="2"/>
    </row>
    <row r="686" spans="1:31" x14ac:dyDescent="0.2">
      <c r="A686" s="109"/>
      <c r="B686" s="109"/>
      <c r="C686" s="104"/>
      <c r="D686" s="102"/>
      <c r="E686" s="81"/>
      <c r="F686" s="80"/>
      <c r="G686" s="52"/>
      <c r="H686" s="80"/>
      <c r="I686" s="52"/>
      <c r="J686" s="80"/>
      <c r="K686" s="52"/>
      <c r="L686" s="82"/>
      <c r="M686" s="80"/>
      <c r="N686" s="154"/>
      <c r="O686" s="166"/>
      <c r="P686" s="166"/>
      <c r="Q686" s="150"/>
      <c r="R686" s="62"/>
      <c r="S686" s="190"/>
      <c r="T686" s="75"/>
      <c r="U686" s="73"/>
      <c r="V686" s="78"/>
      <c r="W686" s="78"/>
      <c r="X686" s="78"/>
      <c r="Y686" s="7"/>
      <c r="Z686" s="2"/>
      <c r="AA686" s="2"/>
      <c r="AB686" s="2"/>
      <c r="AC686" s="2"/>
      <c r="AD686" s="2"/>
      <c r="AE686" s="2"/>
    </row>
    <row r="687" spans="1:31" x14ac:dyDescent="0.2">
      <c r="A687" s="109"/>
      <c r="B687" s="109"/>
      <c r="C687" s="104"/>
      <c r="D687" s="102"/>
      <c r="E687" s="81"/>
      <c r="F687" s="80"/>
      <c r="G687" s="52"/>
      <c r="H687" s="80"/>
      <c r="I687" s="52"/>
      <c r="J687" s="80"/>
      <c r="K687" s="52"/>
      <c r="L687" s="82"/>
      <c r="M687" s="80"/>
      <c r="N687" s="154"/>
      <c r="O687" s="166"/>
      <c r="P687" s="166"/>
      <c r="Q687" s="150"/>
      <c r="R687" s="62"/>
      <c r="S687" s="190"/>
      <c r="T687" s="75"/>
      <c r="U687" s="73"/>
      <c r="V687" s="78"/>
      <c r="W687" s="78"/>
      <c r="X687" s="78"/>
      <c r="Y687" s="7"/>
      <c r="Z687" s="2"/>
      <c r="AA687" s="2"/>
      <c r="AB687" s="2"/>
      <c r="AC687" s="2"/>
      <c r="AD687" s="2"/>
      <c r="AE687" s="2"/>
    </row>
    <row r="688" spans="1:31" x14ac:dyDescent="0.2">
      <c r="A688" s="109"/>
      <c r="B688" s="109"/>
      <c r="C688" s="104"/>
      <c r="D688" s="102"/>
      <c r="E688" s="81"/>
      <c r="F688" s="80"/>
      <c r="G688" s="52"/>
      <c r="H688" s="80"/>
      <c r="I688" s="52"/>
      <c r="J688" s="80"/>
      <c r="K688" s="52"/>
      <c r="L688" s="82"/>
      <c r="M688" s="80"/>
      <c r="N688" s="154"/>
      <c r="O688" s="166"/>
      <c r="P688" s="166"/>
      <c r="Q688" s="150"/>
      <c r="R688" s="62"/>
      <c r="S688" s="190"/>
      <c r="T688" s="75"/>
      <c r="U688" s="73"/>
      <c r="V688" s="78"/>
      <c r="W688" s="78"/>
      <c r="X688" s="78"/>
      <c r="Y688" s="7"/>
      <c r="Z688" s="2"/>
      <c r="AA688" s="2"/>
      <c r="AB688" s="2"/>
      <c r="AC688" s="2"/>
      <c r="AD688" s="2"/>
      <c r="AE688" s="2"/>
    </row>
    <row r="689" spans="1:31" x14ac:dyDescent="0.2">
      <c r="A689" s="109"/>
      <c r="B689" s="109"/>
      <c r="C689" s="104"/>
      <c r="D689" s="102"/>
      <c r="E689" s="81"/>
      <c r="F689" s="80"/>
      <c r="G689" s="52"/>
      <c r="H689" s="80"/>
      <c r="I689" s="52"/>
      <c r="J689" s="80"/>
      <c r="K689" s="52"/>
      <c r="L689" s="82"/>
      <c r="M689" s="80"/>
      <c r="N689" s="154"/>
      <c r="O689" s="166"/>
      <c r="P689" s="166"/>
      <c r="Q689" s="150"/>
      <c r="R689" s="62"/>
      <c r="S689" s="190"/>
      <c r="T689" s="75"/>
      <c r="U689" s="73"/>
      <c r="V689" s="78"/>
      <c r="W689" s="78"/>
      <c r="X689" s="78"/>
      <c r="Y689" s="7"/>
      <c r="Z689" s="2"/>
      <c r="AA689" s="2"/>
      <c r="AB689" s="2"/>
      <c r="AC689" s="2"/>
      <c r="AD689" s="2"/>
      <c r="AE689" s="2"/>
    </row>
    <row r="690" spans="1:31" x14ac:dyDescent="0.2">
      <c r="A690" s="109"/>
      <c r="B690" s="109"/>
      <c r="C690" s="104"/>
      <c r="D690" s="102"/>
      <c r="E690" s="81"/>
      <c r="F690" s="80"/>
      <c r="G690" s="52"/>
      <c r="H690" s="80"/>
      <c r="I690" s="52"/>
      <c r="J690" s="80"/>
      <c r="K690" s="52"/>
      <c r="L690" s="82"/>
      <c r="M690" s="80"/>
      <c r="N690" s="154"/>
      <c r="O690" s="166"/>
      <c r="P690" s="166"/>
      <c r="Q690" s="150"/>
      <c r="R690" s="62"/>
      <c r="S690" s="190"/>
      <c r="T690" s="75"/>
      <c r="U690" s="73"/>
      <c r="V690" s="78"/>
      <c r="W690" s="78"/>
      <c r="X690" s="78"/>
      <c r="Y690" s="7"/>
      <c r="Z690" s="2"/>
      <c r="AA690" s="2"/>
      <c r="AB690" s="2"/>
      <c r="AC690" s="2"/>
      <c r="AD690" s="2"/>
      <c r="AE690" s="2"/>
    </row>
    <row r="691" spans="1:31" x14ac:dyDescent="0.2">
      <c r="A691" s="109"/>
      <c r="B691" s="109"/>
      <c r="C691" s="104"/>
      <c r="D691" s="102"/>
      <c r="E691" s="81"/>
      <c r="F691" s="80"/>
      <c r="G691" s="52"/>
      <c r="H691" s="80"/>
      <c r="I691" s="52"/>
      <c r="J691" s="80"/>
      <c r="K691" s="52"/>
      <c r="L691" s="82"/>
      <c r="M691" s="80"/>
      <c r="N691" s="154"/>
      <c r="O691" s="166"/>
      <c r="P691" s="166"/>
      <c r="Q691" s="150"/>
      <c r="R691" s="62"/>
      <c r="S691" s="190"/>
      <c r="T691" s="75"/>
      <c r="U691" s="73"/>
      <c r="V691" s="78"/>
      <c r="W691" s="78"/>
      <c r="X691" s="78"/>
      <c r="Y691" s="7"/>
      <c r="Z691" s="2"/>
      <c r="AA691" s="2"/>
      <c r="AB691" s="2"/>
      <c r="AC691" s="2"/>
      <c r="AD691" s="2"/>
      <c r="AE691" s="2"/>
    </row>
    <row r="692" spans="1:31" x14ac:dyDescent="0.2">
      <c r="A692" s="109"/>
      <c r="B692" s="109"/>
      <c r="C692" s="104"/>
      <c r="D692" s="102"/>
      <c r="E692" s="81"/>
      <c r="F692" s="80"/>
      <c r="G692" s="52"/>
      <c r="H692" s="80"/>
      <c r="I692" s="52"/>
      <c r="J692" s="80"/>
      <c r="K692" s="52"/>
      <c r="L692" s="82"/>
      <c r="M692" s="80"/>
      <c r="N692" s="154"/>
      <c r="O692" s="166"/>
      <c r="P692" s="166"/>
      <c r="Q692" s="150"/>
      <c r="R692" s="62"/>
      <c r="S692" s="190"/>
      <c r="T692" s="75"/>
      <c r="U692" s="73"/>
      <c r="V692" s="78"/>
      <c r="W692" s="78"/>
      <c r="X692" s="78"/>
      <c r="Y692" s="7"/>
      <c r="Z692" s="2"/>
      <c r="AA692" s="2"/>
      <c r="AB692" s="2"/>
      <c r="AC692" s="2"/>
      <c r="AD692" s="2"/>
      <c r="AE692" s="2"/>
    </row>
    <row r="693" spans="1:31" x14ac:dyDescent="0.2">
      <c r="A693" s="109"/>
      <c r="B693" s="109"/>
      <c r="C693" s="104"/>
      <c r="D693" s="102"/>
      <c r="E693" s="81"/>
      <c r="F693" s="80"/>
      <c r="G693" s="52"/>
      <c r="H693" s="80"/>
      <c r="I693" s="52"/>
      <c r="J693" s="80"/>
      <c r="K693" s="52"/>
      <c r="L693" s="82"/>
      <c r="M693" s="80"/>
      <c r="N693" s="154"/>
      <c r="O693" s="166"/>
      <c r="P693" s="166"/>
      <c r="Q693" s="150"/>
      <c r="R693" s="62"/>
      <c r="S693" s="190"/>
      <c r="T693" s="75"/>
      <c r="U693" s="73"/>
      <c r="V693" s="78"/>
      <c r="W693" s="78"/>
      <c r="X693" s="78"/>
      <c r="Y693" s="7"/>
      <c r="Z693" s="2"/>
      <c r="AA693" s="2"/>
      <c r="AB693" s="2"/>
      <c r="AC693" s="2"/>
      <c r="AD693" s="2"/>
      <c r="AE693" s="2"/>
    </row>
    <row r="694" spans="1:31" x14ac:dyDescent="0.2">
      <c r="A694" s="109"/>
      <c r="B694" s="109"/>
      <c r="C694" s="104"/>
      <c r="D694" s="102"/>
      <c r="E694" s="81"/>
      <c r="F694" s="80"/>
      <c r="G694" s="52"/>
      <c r="H694" s="80"/>
      <c r="I694" s="52"/>
      <c r="J694" s="80"/>
      <c r="K694" s="52"/>
      <c r="L694" s="82"/>
      <c r="M694" s="80"/>
      <c r="N694" s="154"/>
      <c r="O694" s="166"/>
      <c r="P694" s="166"/>
      <c r="Q694" s="150"/>
      <c r="R694" s="62"/>
      <c r="S694" s="190"/>
      <c r="T694" s="75"/>
      <c r="U694" s="73"/>
      <c r="V694" s="78"/>
      <c r="W694" s="78"/>
      <c r="X694" s="78"/>
      <c r="Y694" s="7"/>
      <c r="Z694" s="2"/>
      <c r="AA694" s="2"/>
      <c r="AB694" s="2"/>
      <c r="AC694" s="2"/>
      <c r="AD694" s="2"/>
      <c r="AE694" s="2"/>
    </row>
    <row r="695" spans="1:31" x14ac:dyDescent="0.2">
      <c r="A695" s="109"/>
      <c r="B695" s="109"/>
      <c r="C695" s="104"/>
      <c r="D695" s="102"/>
      <c r="E695" s="81"/>
      <c r="F695" s="80"/>
      <c r="G695" s="52"/>
      <c r="H695" s="80"/>
      <c r="I695" s="52"/>
      <c r="J695" s="80"/>
      <c r="K695" s="52"/>
      <c r="L695" s="82"/>
      <c r="M695" s="80"/>
      <c r="N695" s="154"/>
      <c r="O695" s="166"/>
      <c r="P695" s="166"/>
      <c r="Q695" s="150"/>
      <c r="R695" s="62"/>
      <c r="S695" s="190"/>
      <c r="T695" s="75"/>
      <c r="U695" s="73"/>
      <c r="V695" s="78"/>
      <c r="W695" s="78"/>
      <c r="X695" s="78"/>
      <c r="Y695" s="7"/>
      <c r="Z695" s="2"/>
      <c r="AA695" s="2"/>
      <c r="AB695" s="2"/>
      <c r="AC695" s="2"/>
      <c r="AD695" s="2"/>
      <c r="AE695" s="2"/>
    </row>
    <row r="696" spans="1:31" x14ac:dyDescent="0.2">
      <c r="A696" s="109"/>
      <c r="B696" s="109"/>
      <c r="C696" s="104"/>
      <c r="D696" s="102"/>
      <c r="E696" s="81"/>
      <c r="F696" s="80"/>
      <c r="G696" s="52"/>
      <c r="H696" s="80"/>
      <c r="I696" s="52"/>
      <c r="J696" s="80"/>
      <c r="K696" s="52"/>
      <c r="L696" s="82"/>
      <c r="M696" s="80"/>
      <c r="N696" s="154"/>
      <c r="O696" s="166"/>
      <c r="P696" s="166"/>
      <c r="Q696" s="150"/>
      <c r="R696" s="62"/>
      <c r="S696" s="190"/>
      <c r="T696" s="75"/>
      <c r="U696" s="73"/>
      <c r="V696" s="78"/>
      <c r="W696" s="78"/>
      <c r="X696" s="78"/>
      <c r="Y696" s="7"/>
      <c r="Z696" s="2"/>
      <c r="AA696" s="2"/>
      <c r="AB696" s="2"/>
      <c r="AC696" s="2"/>
      <c r="AD696" s="2"/>
      <c r="AE696" s="2"/>
    </row>
    <row r="697" spans="1:31" x14ac:dyDescent="0.2">
      <c r="A697" s="109"/>
      <c r="B697" s="109"/>
      <c r="C697" s="104"/>
      <c r="D697" s="102"/>
      <c r="E697" s="81"/>
      <c r="F697" s="80"/>
      <c r="G697" s="52"/>
      <c r="H697" s="80"/>
      <c r="I697" s="52"/>
      <c r="J697" s="80"/>
      <c r="K697" s="52"/>
      <c r="L697" s="82"/>
      <c r="M697" s="80"/>
      <c r="N697" s="154"/>
      <c r="O697" s="166"/>
      <c r="P697" s="166"/>
      <c r="Q697" s="150"/>
      <c r="R697" s="62"/>
      <c r="S697" s="190"/>
      <c r="T697" s="75"/>
      <c r="U697" s="73"/>
      <c r="V697" s="78"/>
      <c r="W697" s="78"/>
      <c r="X697" s="78"/>
      <c r="Y697" s="7"/>
      <c r="Z697" s="2"/>
      <c r="AA697" s="2"/>
      <c r="AB697" s="2"/>
      <c r="AC697" s="2"/>
      <c r="AD697" s="2"/>
      <c r="AE697" s="2"/>
    </row>
    <row r="698" spans="1:31" x14ac:dyDescent="0.2">
      <c r="A698" s="109"/>
      <c r="B698" s="109"/>
      <c r="C698" s="104"/>
      <c r="D698" s="102"/>
      <c r="E698" s="81"/>
      <c r="F698" s="80"/>
      <c r="G698" s="52"/>
      <c r="H698" s="80"/>
      <c r="I698" s="52"/>
      <c r="J698" s="80"/>
      <c r="K698" s="52"/>
      <c r="L698" s="82"/>
      <c r="M698" s="80"/>
      <c r="N698" s="154"/>
      <c r="O698" s="166"/>
      <c r="P698" s="166"/>
      <c r="Q698" s="150"/>
      <c r="R698" s="62"/>
      <c r="S698" s="190"/>
      <c r="T698" s="75"/>
      <c r="U698" s="73"/>
      <c r="V698" s="78"/>
      <c r="W698" s="78"/>
      <c r="X698" s="78"/>
      <c r="Y698" s="7"/>
      <c r="Z698" s="2"/>
      <c r="AA698" s="2"/>
      <c r="AB698" s="2"/>
      <c r="AC698" s="2"/>
      <c r="AD698" s="2"/>
      <c r="AE698" s="2"/>
    </row>
    <row r="699" spans="1:31" x14ac:dyDescent="0.2">
      <c r="A699" s="109"/>
      <c r="B699" s="109"/>
      <c r="C699" s="104"/>
      <c r="D699" s="102"/>
      <c r="E699" s="81"/>
      <c r="F699" s="80"/>
      <c r="G699" s="52"/>
      <c r="H699" s="80"/>
      <c r="I699" s="52"/>
      <c r="J699" s="80"/>
      <c r="K699" s="52"/>
      <c r="L699" s="82"/>
      <c r="M699" s="80"/>
      <c r="N699" s="154"/>
      <c r="O699" s="166"/>
      <c r="P699" s="166"/>
      <c r="Q699" s="150"/>
      <c r="R699" s="62"/>
      <c r="S699" s="190"/>
      <c r="T699" s="75"/>
      <c r="U699" s="73"/>
      <c r="V699" s="78"/>
      <c r="W699" s="78"/>
      <c r="X699" s="78"/>
      <c r="Y699" s="7"/>
      <c r="Z699" s="2"/>
      <c r="AA699" s="2"/>
      <c r="AB699" s="2"/>
      <c r="AC699" s="2"/>
      <c r="AD699" s="2"/>
      <c r="AE699" s="2"/>
    </row>
    <row r="700" spans="1:31" x14ac:dyDescent="0.2">
      <c r="A700" s="109"/>
      <c r="B700" s="109"/>
      <c r="C700" s="104"/>
      <c r="D700" s="102"/>
      <c r="E700" s="81"/>
      <c r="F700" s="80"/>
      <c r="G700" s="52"/>
      <c r="H700" s="80"/>
      <c r="I700" s="52"/>
      <c r="J700" s="80"/>
      <c r="K700" s="52"/>
      <c r="L700" s="82"/>
      <c r="M700" s="80"/>
      <c r="N700" s="154"/>
      <c r="O700" s="166"/>
      <c r="P700" s="166"/>
      <c r="Q700" s="150"/>
      <c r="R700" s="62"/>
      <c r="S700" s="190"/>
      <c r="T700" s="75"/>
      <c r="U700" s="73"/>
      <c r="V700" s="78"/>
      <c r="W700" s="78"/>
      <c r="X700" s="78"/>
      <c r="Y700" s="7"/>
      <c r="Z700" s="2"/>
      <c r="AA700" s="2"/>
      <c r="AB700" s="2"/>
      <c r="AC700" s="2"/>
      <c r="AD700" s="2"/>
      <c r="AE700" s="2"/>
    </row>
    <row r="701" spans="1:31" x14ac:dyDescent="0.2">
      <c r="A701" s="109"/>
      <c r="B701" s="109"/>
      <c r="C701" s="104"/>
      <c r="D701" s="102"/>
      <c r="E701" s="81"/>
      <c r="F701" s="80"/>
      <c r="G701" s="52"/>
      <c r="H701" s="80"/>
      <c r="I701" s="52"/>
      <c r="J701" s="80"/>
      <c r="K701" s="52"/>
      <c r="L701" s="82"/>
      <c r="M701" s="80"/>
      <c r="N701" s="154"/>
      <c r="O701" s="166"/>
      <c r="P701" s="166"/>
      <c r="Q701" s="150"/>
      <c r="R701" s="62"/>
      <c r="S701" s="190"/>
      <c r="T701" s="75"/>
      <c r="U701" s="73"/>
      <c r="V701" s="78"/>
      <c r="W701" s="78"/>
      <c r="X701" s="78"/>
      <c r="Y701" s="7"/>
      <c r="Z701" s="2"/>
      <c r="AA701" s="2"/>
      <c r="AB701" s="2"/>
      <c r="AC701" s="2"/>
      <c r="AD701" s="2"/>
      <c r="AE701" s="2"/>
    </row>
    <row r="702" spans="1:31" x14ac:dyDescent="0.2">
      <c r="A702" s="109"/>
      <c r="B702" s="109"/>
      <c r="C702" s="104"/>
      <c r="D702" s="102"/>
      <c r="E702" s="81"/>
      <c r="F702" s="80"/>
      <c r="G702" s="52"/>
      <c r="H702" s="80"/>
      <c r="I702" s="52"/>
      <c r="J702" s="80"/>
      <c r="K702" s="52"/>
      <c r="L702" s="82"/>
      <c r="M702" s="80"/>
      <c r="N702" s="154"/>
      <c r="O702" s="166"/>
      <c r="P702" s="166"/>
      <c r="Q702" s="150"/>
      <c r="R702" s="62"/>
      <c r="S702" s="190"/>
      <c r="T702" s="75"/>
      <c r="U702" s="73"/>
      <c r="V702" s="78"/>
      <c r="W702" s="78"/>
      <c r="X702" s="78"/>
      <c r="Y702" s="7"/>
      <c r="Z702" s="2"/>
      <c r="AA702" s="2"/>
      <c r="AB702" s="2"/>
      <c r="AC702" s="2"/>
      <c r="AD702" s="2"/>
      <c r="AE702" s="2"/>
    </row>
    <row r="703" spans="1:31" x14ac:dyDescent="0.2">
      <c r="A703" s="109"/>
      <c r="B703" s="109"/>
      <c r="C703" s="104"/>
      <c r="D703" s="102"/>
      <c r="E703" s="81"/>
      <c r="F703" s="80"/>
      <c r="G703" s="52"/>
      <c r="H703" s="80"/>
      <c r="I703" s="52"/>
      <c r="J703" s="80"/>
      <c r="K703" s="52"/>
      <c r="L703" s="82"/>
      <c r="M703" s="80"/>
      <c r="N703" s="154"/>
      <c r="O703" s="166"/>
      <c r="P703" s="166"/>
      <c r="Q703" s="150"/>
      <c r="R703" s="62"/>
      <c r="S703" s="190"/>
      <c r="T703" s="75"/>
      <c r="U703" s="73"/>
      <c r="V703" s="78"/>
      <c r="W703" s="78"/>
      <c r="X703" s="78"/>
      <c r="Y703" s="7"/>
      <c r="Z703" s="2"/>
      <c r="AA703" s="2"/>
      <c r="AB703" s="2"/>
      <c r="AC703" s="2"/>
      <c r="AD703" s="2"/>
      <c r="AE703" s="2"/>
    </row>
    <row r="704" spans="1:31" x14ac:dyDescent="0.2">
      <c r="A704" s="109"/>
      <c r="B704" s="109"/>
      <c r="C704" s="104"/>
      <c r="D704" s="102"/>
      <c r="E704" s="81"/>
      <c r="F704" s="80"/>
      <c r="G704" s="52"/>
      <c r="H704" s="80"/>
      <c r="I704" s="52"/>
      <c r="J704" s="80"/>
      <c r="K704" s="52"/>
      <c r="L704" s="82"/>
      <c r="M704" s="80"/>
      <c r="N704" s="154"/>
      <c r="O704" s="166"/>
      <c r="P704" s="166"/>
      <c r="Q704" s="150"/>
      <c r="R704" s="62"/>
      <c r="S704" s="190"/>
      <c r="T704" s="75"/>
      <c r="U704" s="73"/>
      <c r="V704" s="78"/>
      <c r="W704" s="78"/>
      <c r="X704" s="78"/>
      <c r="Y704" s="7"/>
      <c r="Z704" s="2"/>
      <c r="AA704" s="2"/>
      <c r="AB704" s="2"/>
      <c r="AC704" s="2"/>
      <c r="AD704" s="2"/>
      <c r="AE704" s="2"/>
    </row>
    <row r="705" spans="1:31" x14ac:dyDescent="0.2">
      <c r="A705" s="109"/>
      <c r="B705" s="109"/>
      <c r="C705" s="104"/>
      <c r="D705" s="102"/>
      <c r="E705" s="81"/>
      <c r="F705" s="80"/>
      <c r="G705" s="52"/>
      <c r="H705" s="80"/>
      <c r="I705" s="52"/>
      <c r="J705" s="80"/>
      <c r="K705" s="52"/>
      <c r="L705" s="82"/>
      <c r="M705" s="80"/>
      <c r="N705" s="154"/>
      <c r="O705" s="166"/>
      <c r="P705" s="166"/>
      <c r="Q705" s="150"/>
      <c r="R705" s="62"/>
      <c r="S705" s="190"/>
      <c r="T705" s="75"/>
      <c r="U705" s="73"/>
      <c r="V705" s="78"/>
      <c r="W705" s="78"/>
      <c r="X705" s="78"/>
      <c r="Y705" s="7"/>
      <c r="Z705" s="2"/>
      <c r="AA705" s="2"/>
      <c r="AB705" s="2"/>
      <c r="AC705" s="2"/>
      <c r="AD705" s="2"/>
      <c r="AE705" s="2"/>
    </row>
    <row r="706" spans="1:31" x14ac:dyDescent="0.2">
      <c r="A706" s="109"/>
      <c r="B706" s="109"/>
      <c r="C706" s="104"/>
      <c r="D706" s="102"/>
      <c r="E706" s="81"/>
      <c r="F706" s="80"/>
      <c r="G706" s="52"/>
      <c r="H706" s="80"/>
      <c r="I706" s="52"/>
      <c r="J706" s="80"/>
      <c r="K706" s="52"/>
      <c r="L706" s="82"/>
      <c r="M706" s="80"/>
      <c r="N706" s="154"/>
      <c r="O706" s="166"/>
      <c r="P706" s="166"/>
      <c r="Q706" s="150"/>
      <c r="R706" s="62"/>
      <c r="S706" s="190"/>
      <c r="T706" s="75"/>
      <c r="U706" s="73"/>
      <c r="V706" s="78"/>
      <c r="W706" s="78"/>
      <c r="X706" s="78"/>
      <c r="Y706" s="7"/>
      <c r="Z706" s="2"/>
      <c r="AA706" s="2"/>
      <c r="AB706" s="2"/>
      <c r="AC706" s="2"/>
      <c r="AD706" s="2"/>
      <c r="AE706" s="2"/>
    </row>
  </sheetData>
  <autoFilter ref="A1:AN706" xr:uid="{00000000-0001-0000-0000-000000000000}">
    <filterColumn colId="22" showButton="0"/>
  </autoFilter>
  <mergeCells count="120">
    <mergeCell ref="AD144:AD146"/>
    <mergeCell ref="AE144:AE146"/>
    <mergeCell ref="Y144:Y146"/>
    <mergeCell ref="Z144:Z146"/>
    <mergeCell ref="AA144:AA146"/>
    <mergeCell ref="AB144:AB146"/>
    <mergeCell ref="AC144:AC146"/>
    <mergeCell ref="R144:R146"/>
    <mergeCell ref="S144:S146"/>
    <mergeCell ref="T144:T146"/>
    <mergeCell ref="U144:U146"/>
    <mergeCell ref="V144:V146"/>
    <mergeCell ref="L144:L146"/>
    <mergeCell ref="M144:M146"/>
    <mergeCell ref="N144:N146"/>
    <mergeCell ref="O144:O146"/>
    <mergeCell ref="Q144:Q146"/>
    <mergeCell ref="G144:G146"/>
    <mergeCell ref="H144:H146"/>
    <mergeCell ref="I144:I146"/>
    <mergeCell ref="J144:J146"/>
    <mergeCell ref="K144:K146"/>
    <mergeCell ref="P144:P146"/>
    <mergeCell ref="A144:A146"/>
    <mergeCell ref="C144:C146"/>
    <mergeCell ref="D144:D146"/>
    <mergeCell ref="E144:E146"/>
    <mergeCell ref="F144:F146"/>
    <mergeCell ref="D98:D100"/>
    <mergeCell ref="C98:C100"/>
    <mergeCell ref="A98:A100"/>
    <mergeCell ref="F98:F100"/>
    <mergeCell ref="G98:G100"/>
    <mergeCell ref="T98:T100"/>
    <mergeCell ref="E98:E100"/>
    <mergeCell ref="H98:H100"/>
    <mergeCell ref="I98:I100"/>
    <mergeCell ref="J98:J100"/>
    <mergeCell ref="K98:K100"/>
    <mergeCell ref="L98:L100"/>
    <mergeCell ref="M98:M100"/>
    <mergeCell ref="N98:N100"/>
    <mergeCell ref="O98:O100"/>
    <mergeCell ref="Q98:Q100"/>
    <mergeCell ref="R98:R100"/>
    <mergeCell ref="AB95:AB97"/>
    <mergeCell ref="AC95:AC97"/>
    <mergeCell ref="AD95:AD97"/>
    <mergeCell ref="AE95:AE97"/>
    <mergeCell ref="U98:U100"/>
    <mergeCell ref="Y98:Y100"/>
    <mergeCell ref="AE98:AE100"/>
    <mergeCell ref="Z98:Z100"/>
    <mergeCell ref="AA98:AA100"/>
    <mergeCell ref="AB98:AB100"/>
    <mergeCell ref="AC98:AC100"/>
    <mergeCell ref="AD98:AD100"/>
    <mergeCell ref="R95:R97"/>
    <mergeCell ref="T95:T97"/>
    <mergeCell ref="U95:U97"/>
    <mergeCell ref="Y95:Y97"/>
    <mergeCell ref="AA95:AA97"/>
    <mergeCell ref="Z95:Z97"/>
    <mergeCell ref="L95:L97"/>
    <mergeCell ref="M95:M97"/>
    <mergeCell ref="N95:N97"/>
    <mergeCell ref="O95:O97"/>
    <mergeCell ref="Q95:Q97"/>
    <mergeCell ref="G95:G97"/>
    <mergeCell ref="H95:H97"/>
    <mergeCell ref="I95:I97"/>
    <mergeCell ref="J95:J97"/>
    <mergeCell ref="K95:K97"/>
    <mergeCell ref="A95:A97"/>
    <mergeCell ref="C95:C97"/>
    <mergeCell ref="D95:D97"/>
    <mergeCell ref="E95:E97"/>
    <mergeCell ref="F95:F97"/>
    <mergeCell ref="Y92:Y93"/>
    <mergeCell ref="AA92:AA93"/>
    <mergeCell ref="F92:F93"/>
    <mergeCell ref="H92:H93"/>
    <mergeCell ref="J92:J93"/>
    <mergeCell ref="N92:N93"/>
    <mergeCell ref="O92:O93"/>
    <mergeCell ref="R92:R93"/>
    <mergeCell ref="A2:A3"/>
    <mergeCell ref="W1:X1"/>
    <mergeCell ref="A92:A93"/>
    <mergeCell ref="C92:C93"/>
    <mergeCell ref="D92:D93"/>
    <mergeCell ref="E92:E93"/>
    <mergeCell ref="T92:T93"/>
    <mergeCell ref="V92:V93"/>
    <mergeCell ref="U92:U93"/>
    <mergeCell ref="A101:A102"/>
    <mergeCell ref="C101:C102"/>
    <mergeCell ref="D101:D102"/>
    <mergeCell ref="E101:E102"/>
    <mergeCell ref="F101:F102"/>
    <mergeCell ref="G101:G102"/>
    <mergeCell ref="H101:H102"/>
    <mergeCell ref="I101:I102"/>
    <mergeCell ref="J101:J102"/>
    <mergeCell ref="K101:K102"/>
    <mergeCell ref="R101:R102"/>
    <mergeCell ref="T101:T102"/>
    <mergeCell ref="U101:U102"/>
    <mergeCell ref="L101:L102"/>
    <mergeCell ref="M101:M102"/>
    <mergeCell ref="N101:N102"/>
    <mergeCell ref="O101:O102"/>
    <mergeCell ref="Q101:Q102"/>
    <mergeCell ref="AE101:AE102"/>
    <mergeCell ref="AD101:AD102"/>
    <mergeCell ref="Y101:Y102"/>
    <mergeCell ref="Z101:Z102"/>
    <mergeCell ref="AA101:AA102"/>
    <mergeCell ref="AB101:AB102"/>
    <mergeCell ref="AC101:AC102"/>
  </mergeCells>
  <phoneticPr fontId="11" type="noConversion"/>
  <dataValidations count="2">
    <dataValidation type="list" allowBlank="1" showInputMessage="1" showErrorMessage="1" sqref="D1:D3 D707:D1048576" xr:uid="{42AFE78F-874E-49E5-A24E-389372A4805D}">
      <formula1>#REF!</formula1>
    </dataValidation>
    <dataValidation type="list" allowBlank="1" showInputMessage="1" showErrorMessage="1" sqref="X4:X706" xr:uid="{47E4DE52-F167-4D46-AE6B-4B987566422F}">
      <formula1>$AN$4:$AN$8</formula1>
    </dataValidation>
  </dataValidations>
  <hyperlinks>
    <hyperlink ref="U4" r:id="rId1" xr:uid="{00000000-0004-0000-0000-000000000000}"/>
    <hyperlink ref="U5" r:id="rId2" xr:uid="{00000000-0004-0000-0000-000001000000}"/>
    <hyperlink ref="U31" r:id="rId3" xr:uid="{ABB30081-E354-4A05-A6D5-9545BD661671}"/>
    <hyperlink ref="T5" r:id="rId4" xr:uid="{0A9D53EB-B622-4449-BA77-4DB8AA52C0CA}"/>
    <hyperlink ref="U32" r:id="rId5" xr:uid="{B4240CC8-ADF6-4D69-8B2B-03125524A3F7}"/>
    <hyperlink ref="U53" r:id="rId6" xr:uid="{D8B38FE4-62C3-4DA3-A472-D1EC70EA1ACB}"/>
    <hyperlink ref="U54" r:id="rId7" xr:uid="{999F7771-9A42-48EA-A2AE-597C935C2D28}"/>
    <hyperlink ref="U55" r:id="rId8" xr:uid="{2D558ECC-86E1-416F-9195-BB341408A693}"/>
    <hyperlink ref="U60" r:id="rId9" xr:uid="{35E68DB0-607C-4F3D-9660-C85E4D991BB3}"/>
    <hyperlink ref="U69" r:id="rId10" xr:uid="{AFE51F11-D9E0-4B0A-96A9-B2EA5B8904A8}"/>
    <hyperlink ref="U70" r:id="rId11" xr:uid="{E049EBA6-E0C0-4429-BBD4-384BC207D7D4}"/>
    <hyperlink ref="U132" r:id="rId12" xr:uid="{31B109EE-F5DB-4D96-87C6-3D48516A2AB3}"/>
    <hyperlink ref="U137" r:id="rId13" xr:uid="{F2C3F908-1A4D-4060-9A41-5BBFAEE5BC60}"/>
    <hyperlink ref="T137" r:id="rId14" location=":~:text=Where%20are%20the%20buoys%20located,next%20to%20the%20pump%20track" xr:uid="{4BCB3887-41F3-4C57-9E5D-EC9F20C801B7}"/>
    <hyperlink ref="U147" r:id="rId15" xr:uid="{F83281B7-ACCD-43F4-B574-A5EA4A2006A8}"/>
    <hyperlink ref="U148:U150" r:id="rId16" display="https://www.nsri.org.za/2023/11/multiple-lives-saved-this-past-weekend/" xr:uid="{BBB219B4-62EC-4096-B031-B26A680268ED}"/>
  </hyperlinks>
  <pageMargins left="0.7" right="0.7" top="0.75" bottom="0.75" header="0.3" footer="0.3"/>
  <pageSetup paperSize="9" orientation="portrait" horizontalDpi="300" verticalDpi="300" r:id="rId17"/>
  <extLst>
    <ext xmlns:x14="http://schemas.microsoft.com/office/spreadsheetml/2009/9/main" uri="{CCE6A557-97BC-4b89-ADB6-D9C93CAAB3DF}">
      <x14:dataValidations xmlns:xm="http://schemas.microsoft.com/office/excel/2006/main" count="1">
        <x14:dataValidation type="list" allowBlank="1" showInputMessage="1" showErrorMessage="1" xr:uid="{5CB61D16-E729-4AA1-94F2-42EC3BF611D8}">
          <x14:formula1>
            <xm:f>Sheet1!$L$1:$L$12</xm:f>
          </x14:formula1>
          <xm:sqref>D4:D144 D147:D706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7"/>
  <sheetViews>
    <sheetView workbookViewId="0">
      <pane ySplit="1" topLeftCell="A68" activePane="bottomLeft" state="frozen"/>
      <selection pane="bottomLeft" activeCell="H89" sqref="H89"/>
    </sheetView>
  </sheetViews>
  <sheetFormatPr defaultRowHeight="15" x14ac:dyDescent="0.2"/>
  <cols>
    <col min="1" max="1" width="4.5703125" customWidth="1"/>
    <col min="2" max="2" width="13.1796875" style="30" customWidth="1"/>
    <col min="3" max="3" width="27.44140625" style="10" customWidth="1"/>
    <col min="4" max="4" width="49.09765625" style="10" bestFit="1" customWidth="1"/>
    <col min="5" max="5" width="32.28515625" style="14" bestFit="1" customWidth="1"/>
    <col min="6" max="6" width="21.1171875" style="10" bestFit="1" customWidth="1"/>
    <col min="7" max="7" width="22.328125" style="14" customWidth="1"/>
    <col min="8" max="8" width="34.83984375" style="10" customWidth="1"/>
  </cols>
  <sheetData>
    <row r="1" spans="1:8" x14ac:dyDescent="0.2">
      <c r="B1" s="26" t="s">
        <v>730</v>
      </c>
      <c r="C1" s="11" t="s">
        <v>731</v>
      </c>
      <c r="D1" s="11" t="s">
        <v>732</v>
      </c>
      <c r="E1" s="12" t="s">
        <v>733</v>
      </c>
      <c r="F1" s="11" t="s">
        <v>734</v>
      </c>
      <c r="G1" s="12" t="s">
        <v>735</v>
      </c>
      <c r="H1" s="11" t="s">
        <v>736</v>
      </c>
    </row>
    <row r="2" spans="1:8" x14ac:dyDescent="0.2">
      <c r="A2">
        <v>1</v>
      </c>
      <c r="B2" s="27" t="s">
        <v>33</v>
      </c>
      <c r="C2" s="17" t="s">
        <v>201</v>
      </c>
      <c r="D2" s="17" t="s">
        <v>737</v>
      </c>
      <c r="E2" s="15" t="s">
        <v>738</v>
      </c>
      <c r="F2" s="17" t="s">
        <v>739</v>
      </c>
      <c r="G2" s="15"/>
      <c r="H2" s="7"/>
    </row>
    <row r="3" spans="1:8" x14ac:dyDescent="0.2">
      <c r="A3">
        <v>2</v>
      </c>
      <c r="B3" s="27" t="s">
        <v>44</v>
      </c>
      <c r="C3" s="7" t="s">
        <v>47</v>
      </c>
      <c r="D3" s="17"/>
      <c r="E3" s="15"/>
      <c r="F3" s="17" t="s">
        <v>740</v>
      </c>
      <c r="G3" s="15"/>
      <c r="H3" s="7" t="s">
        <v>741</v>
      </c>
    </row>
    <row r="4" spans="1:8" x14ac:dyDescent="0.2">
      <c r="A4">
        <v>3</v>
      </c>
      <c r="B4" s="27" t="s">
        <v>53</v>
      </c>
      <c r="C4" s="7" t="s">
        <v>742</v>
      </c>
      <c r="D4" s="17"/>
      <c r="E4" s="15"/>
      <c r="F4" s="17"/>
      <c r="G4" s="15"/>
      <c r="H4" s="7"/>
    </row>
    <row r="5" spans="1:8" x14ac:dyDescent="0.2">
      <c r="A5">
        <v>4</v>
      </c>
      <c r="B5" s="27" t="s">
        <v>63</v>
      </c>
      <c r="C5" s="17" t="s">
        <v>65</v>
      </c>
      <c r="D5" s="17" t="s">
        <v>743</v>
      </c>
      <c r="E5" s="18" t="s">
        <v>744</v>
      </c>
      <c r="F5" s="17" t="s">
        <v>745</v>
      </c>
      <c r="G5" s="15" t="s">
        <v>746</v>
      </c>
      <c r="H5" s="7"/>
    </row>
    <row r="6" spans="1:8" ht="27.75" x14ac:dyDescent="0.2">
      <c r="A6">
        <v>5</v>
      </c>
      <c r="B6" s="27" t="s">
        <v>71</v>
      </c>
      <c r="C6" s="17" t="s">
        <v>747</v>
      </c>
      <c r="D6" s="17" t="s">
        <v>748</v>
      </c>
      <c r="E6" s="15" t="s">
        <v>749</v>
      </c>
      <c r="F6" s="17" t="s">
        <v>750</v>
      </c>
      <c r="G6" s="15"/>
      <c r="H6" s="7"/>
    </row>
    <row r="7" spans="1:8" ht="54.75" x14ac:dyDescent="0.2">
      <c r="A7">
        <v>6</v>
      </c>
      <c r="B7" s="28" t="s">
        <v>78</v>
      </c>
      <c r="C7" s="17" t="s">
        <v>751</v>
      </c>
      <c r="D7" s="17"/>
      <c r="E7" s="15"/>
      <c r="F7" s="17" t="s">
        <v>752</v>
      </c>
      <c r="G7" s="15"/>
      <c r="H7" s="7" t="s">
        <v>753</v>
      </c>
    </row>
    <row r="8" spans="1:8" ht="27.75" x14ac:dyDescent="0.2">
      <c r="A8">
        <v>7</v>
      </c>
      <c r="B8" s="27" t="s">
        <v>88</v>
      </c>
      <c r="C8" s="17" t="s">
        <v>90</v>
      </c>
      <c r="D8" s="17" t="s">
        <v>93</v>
      </c>
      <c r="E8" s="15" t="s">
        <v>754</v>
      </c>
      <c r="F8" s="17" t="s">
        <v>755</v>
      </c>
      <c r="G8" s="15"/>
      <c r="H8" s="7"/>
    </row>
    <row r="9" spans="1:8" ht="27.75" x14ac:dyDescent="0.2">
      <c r="A9">
        <v>8</v>
      </c>
      <c r="B9" s="29" t="s">
        <v>95</v>
      </c>
      <c r="C9" s="7" t="s">
        <v>97</v>
      </c>
      <c r="D9" s="17"/>
      <c r="F9" s="17"/>
      <c r="G9" s="15"/>
      <c r="H9" s="7" t="s">
        <v>100</v>
      </c>
    </row>
    <row r="10" spans="1:8" ht="27.75" x14ac:dyDescent="0.2">
      <c r="A10">
        <v>9</v>
      </c>
      <c r="B10" s="29" t="s">
        <v>106</v>
      </c>
      <c r="C10" s="7" t="s">
        <v>97</v>
      </c>
      <c r="D10" s="7" t="s">
        <v>756</v>
      </c>
      <c r="E10" s="13"/>
      <c r="F10" s="7" t="s">
        <v>757</v>
      </c>
      <c r="G10" s="13"/>
      <c r="H10" s="7" t="s">
        <v>100</v>
      </c>
    </row>
    <row r="11" spans="1:8" ht="27.75" x14ac:dyDescent="0.2">
      <c r="A11">
        <v>10</v>
      </c>
      <c r="B11" s="29" t="s">
        <v>115</v>
      </c>
      <c r="C11" s="7" t="s">
        <v>758</v>
      </c>
      <c r="D11" s="10" t="s">
        <v>759</v>
      </c>
      <c r="E11" s="13"/>
      <c r="F11" s="7" t="s">
        <v>760</v>
      </c>
      <c r="G11" s="13"/>
      <c r="H11" s="7" t="s">
        <v>761</v>
      </c>
    </row>
    <row r="12" spans="1:8" x14ac:dyDescent="0.2">
      <c r="A12">
        <v>11</v>
      </c>
      <c r="B12" s="29" t="s">
        <v>123</v>
      </c>
      <c r="C12" s="7" t="s">
        <v>201</v>
      </c>
      <c r="D12" s="7" t="s">
        <v>129</v>
      </c>
      <c r="E12" s="13"/>
      <c r="F12" s="7"/>
      <c r="G12" s="13"/>
      <c r="H12" s="7" t="s">
        <v>761</v>
      </c>
    </row>
    <row r="13" spans="1:8" x14ac:dyDescent="0.2">
      <c r="A13">
        <v>12</v>
      </c>
      <c r="B13" s="29" t="s">
        <v>131</v>
      </c>
      <c r="C13" s="7" t="s">
        <v>762</v>
      </c>
      <c r="D13" s="7" t="s">
        <v>763</v>
      </c>
      <c r="E13" s="13"/>
      <c r="F13" s="7"/>
      <c r="G13" s="13"/>
      <c r="H13" s="7" t="s">
        <v>764</v>
      </c>
    </row>
    <row r="14" spans="1:8" ht="18" customHeight="1" x14ac:dyDescent="0.2">
      <c r="A14">
        <v>13</v>
      </c>
      <c r="B14" s="29" t="s">
        <v>140</v>
      </c>
      <c r="C14" s="7" t="s">
        <v>142</v>
      </c>
      <c r="D14" s="7" t="s">
        <v>765</v>
      </c>
      <c r="E14" s="13"/>
      <c r="F14" s="7" t="s">
        <v>766</v>
      </c>
      <c r="G14" s="13"/>
      <c r="H14" s="7" t="s">
        <v>767</v>
      </c>
    </row>
    <row r="15" spans="1:8" x14ac:dyDescent="0.2">
      <c r="A15">
        <v>14.4</v>
      </c>
      <c r="B15" s="29" t="s">
        <v>155</v>
      </c>
      <c r="C15" s="7" t="s">
        <v>156</v>
      </c>
      <c r="D15" s="7"/>
      <c r="E15" s="13"/>
      <c r="F15" s="7"/>
      <c r="G15" s="13"/>
      <c r="H15" s="7"/>
    </row>
    <row r="16" spans="1:8" x14ac:dyDescent="0.2">
      <c r="A16">
        <v>15</v>
      </c>
      <c r="B16" s="27" t="s">
        <v>159</v>
      </c>
      <c r="C16" s="7" t="s">
        <v>161</v>
      </c>
      <c r="D16" s="7"/>
      <c r="E16" s="13"/>
      <c r="F16" s="7"/>
      <c r="G16" s="13"/>
      <c r="H16" s="7"/>
    </row>
    <row r="17" spans="1:8" ht="27.75" x14ac:dyDescent="0.2">
      <c r="A17">
        <v>15.636363636363599</v>
      </c>
      <c r="B17" s="27" t="s">
        <v>169</v>
      </c>
      <c r="C17" s="7" t="s">
        <v>768</v>
      </c>
      <c r="D17" s="7"/>
      <c r="E17" s="13"/>
      <c r="F17" s="7"/>
      <c r="G17" s="13"/>
      <c r="H17" s="7"/>
    </row>
    <row r="18" spans="1:8" ht="27.75" x14ac:dyDescent="0.2">
      <c r="A18">
        <v>16.8727272727272</v>
      </c>
      <c r="B18" s="27" t="s">
        <v>169</v>
      </c>
      <c r="C18" s="7" t="s">
        <v>769</v>
      </c>
      <c r="D18" s="7"/>
      <c r="E18" s="13"/>
      <c r="F18" s="7"/>
      <c r="G18" s="13"/>
      <c r="H18" s="7"/>
    </row>
    <row r="19" spans="1:8" x14ac:dyDescent="0.2">
      <c r="A19">
        <v>18.109090909090899</v>
      </c>
      <c r="B19" s="27" t="s">
        <v>177</v>
      </c>
      <c r="C19" s="7" t="s">
        <v>770</v>
      </c>
      <c r="D19" s="7"/>
      <c r="E19" s="13"/>
      <c r="F19" s="7"/>
      <c r="G19" s="13"/>
      <c r="H19" s="7"/>
    </row>
    <row r="20" spans="1:8" x14ac:dyDescent="0.2">
      <c r="A20">
        <v>19.345454545454501</v>
      </c>
      <c r="B20" s="27" t="s">
        <v>181</v>
      </c>
      <c r="C20" s="7" t="s">
        <v>183</v>
      </c>
      <c r="D20" s="7"/>
      <c r="E20" s="13"/>
      <c r="F20" s="7"/>
      <c r="G20" s="13"/>
      <c r="H20" s="7"/>
    </row>
    <row r="21" spans="1:8" x14ac:dyDescent="0.2">
      <c r="A21">
        <v>20</v>
      </c>
      <c r="B21" s="27" t="s">
        <v>181</v>
      </c>
      <c r="C21" s="7"/>
      <c r="D21" s="7" t="s">
        <v>771</v>
      </c>
      <c r="E21" s="13"/>
      <c r="F21" s="7"/>
      <c r="G21" s="13"/>
      <c r="H21" s="7" t="s">
        <v>772</v>
      </c>
    </row>
    <row r="22" spans="1:8" x14ac:dyDescent="0.2">
      <c r="A22">
        <v>20.5818181818182</v>
      </c>
      <c r="B22" s="27" t="s">
        <v>191</v>
      </c>
      <c r="C22" s="7" t="s">
        <v>773</v>
      </c>
      <c r="D22" s="7" t="s">
        <v>774</v>
      </c>
      <c r="E22" s="13"/>
      <c r="F22" s="7" t="s">
        <v>775</v>
      </c>
      <c r="G22" s="13"/>
      <c r="H22" s="7" t="s">
        <v>776</v>
      </c>
    </row>
    <row r="23" spans="1:8" ht="121.5" x14ac:dyDescent="0.2">
      <c r="A23">
        <v>21.818181818181799</v>
      </c>
      <c r="B23" s="27" t="s">
        <v>197</v>
      </c>
      <c r="C23" s="7" t="s">
        <v>199</v>
      </c>
      <c r="D23" s="7" t="s">
        <v>777</v>
      </c>
      <c r="E23" s="19" t="s">
        <v>778</v>
      </c>
      <c r="F23" s="7" t="s">
        <v>779</v>
      </c>
      <c r="G23" s="19" t="s">
        <v>780</v>
      </c>
      <c r="H23" s="7"/>
    </row>
    <row r="24" spans="1:8" ht="27.75" x14ac:dyDescent="0.2">
      <c r="A24">
        <v>23</v>
      </c>
      <c r="B24" s="29">
        <v>43556</v>
      </c>
      <c r="C24" s="7" t="s">
        <v>781</v>
      </c>
      <c r="D24" s="7" t="s">
        <v>782</v>
      </c>
      <c r="E24" s="19" t="s">
        <v>783</v>
      </c>
      <c r="F24" s="7" t="s">
        <v>784</v>
      </c>
      <c r="G24" s="13"/>
      <c r="H24" s="7"/>
    </row>
    <row r="25" spans="1:8" ht="27.75" x14ac:dyDescent="0.2">
      <c r="A25">
        <v>24</v>
      </c>
      <c r="B25" s="29">
        <v>43566</v>
      </c>
      <c r="C25" s="7" t="s">
        <v>564</v>
      </c>
      <c r="D25" s="7" t="s">
        <v>785</v>
      </c>
      <c r="E25" s="13"/>
      <c r="F25" s="31" t="s">
        <v>786</v>
      </c>
      <c r="G25" s="13"/>
      <c r="H25" s="7"/>
    </row>
    <row r="26" spans="1:8" x14ac:dyDescent="0.2">
      <c r="A26">
        <v>25</v>
      </c>
      <c r="B26" s="29">
        <v>43568</v>
      </c>
      <c r="C26" s="7" t="s">
        <v>787</v>
      </c>
      <c r="D26" s="7" t="s">
        <v>788</v>
      </c>
      <c r="E26" s="13"/>
      <c r="F26" s="7" t="s">
        <v>789</v>
      </c>
      <c r="G26" s="13"/>
      <c r="H26" s="7"/>
    </row>
    <row r="27" spans="1:8" ht="27.75" x14ac:dyDescent="0.2">
      <c r="A27">
        <v>26</v>
      </c>
      <c r="B27" s="29">
        <v>43590</v>
      </c>
      <c r="C27" s="7" t="s">
        <v>226</v>
      </c>
      <c r="D27" s="7" t="s">
        <v>230</v>
      </c>
      <c r="E27" s="13"/>
      <c r="F27" s="7" t="s">
        <v>790</v>
      </c>
      <c r="G27" s="13"/>
      <c r="H27" s="7"/>
    </row>
    <row r="28" spans="1:8" ht="54.75" x14ac:dyDescent="0.2">
      <c r="A28">
        <v>27</v>
      </c>
      <c r="B28" s="29">
        <v>43709</v>
      </c>
      <c r="C28" s="7" t="s">
        <v>74</v>
      </c>
      <c r="D28" s="7" t="s">
        <v>791</v>
      </c>
      <c r="E28" s="19" t="s">
        <v>792</v>
      </c>
      <c r="F28" s="7" t="s">
        <v>793</v>
      </c>
      <c r="G28" s="13"/>
      <c r="H28" s="7"/>
    </row>
    <row r="29" spans="1:8" ht="27.75" x14ac:dyDescent="0.2">
      <c r="A29">
        <v>28</v>
      </c>
      <c r="B29" s="29">
        <v>43745</v>
      </c>
      <c r="C29" s="7" t="s">
        <v>781</v>
      </c>
      <c r="D29" s="7" t="s">
        <v>794</v>
      </c>
      <c r="E29" s="13" t="s">
        <v>795</v>
      </c>
      <c r="F29" s="7" t="s">
        <v>796</v>
      </c>
      <c r="G29" s="13"/>
      <c r="H29" s="7"/>
    </row>
    <row r="30" spans="1:8" ht="27.75" x14ac:dyDescent="0.2">
      <c r="A30">
        <v>29</v>
      </c>
      <c r="B30" s="29">
        <v>43750</v>
      </c>
      <c r="C30" s="7" t="s">
        <v>797</v>
      </c>
      <c r="D30" s="7" t="s">
        <v>798</v>
      </c>
      <c r="E30" s="13" t="s">
        <v>799</v>
      </c>
      <c r="F30" s="7"/>
      <c r="G30" s="13"/>
      <c r="H30" s="7" t="s">
        <v>248</v>
      </c>
    </row>
    <row r="31" spans="1:8" x14ac:dyDescent="0.2">
      <c r="A31">
        <v>30</v>
      </c>
      <c r="B31" s="29">
        <v>43843</v>
      </c>
      <c r="C31" s="7" t="s">
        <v>265</v>
      </c>
      <c r="D31" s="7" t="s">
        <v>800</v>
      </c>
      <c r="E31" s="13" t="s">
        <v>801</v>
      </c>
      <c r="F31" s="7"/>
      <c r="G31" s="13"/>
      <c r="H31" s="13" t="s">
        <v>801</v>
      </c>
    </row>
    <row r="32" spans="1:8" ht="41.25" x14ac:dyDescent="0.2">
      <c r="A32">
        <v>31</v>
      </c>
      <c r="B32" s="29">
        <v>44068</v>
      </c>
      <c r="C32" s="7" t="s">
        <v>74</v>
      </c>
      <c r="D32" s="78" t="s">
        <v>802</v>
      </c>
      <c r="E32" s="13" t="s">
        <v>803</v>
      </c>
      <c r="F32" s="7" t="s">
        <v>804</v>
      </c>
      <c r="G32" s="13"/>
      <c r="H32" s="7"/>
    </row>
    <row r="33" spans="1:8" ht="68.25" x14ac:dyDescent="0.2">
      <c r="A33">
        <v>32</v>
      </c>
      <c r="B33" s="29">
        <v>44127</v>
      </c>
      <c r="C33" s="7" t="s">
        <v>74</v>
      </c>
      <c r="D33" s="7" t="s">
        <v>805</v>
      </c>
      <c r="E33" s="19" t="s">
        <v>806</v>
      </c>
      <c r="F33" s="7" t="s">
        <v>807</v>
      </c>
      <c r="G33" s="19" t="s">
        <v>806</v>
      </c>
      <c r="H33" s="7"/>
    </row>
    <row r="34" spans="1:8" ht="41.25" x14ac:dyDescent="0.2">
      <c r="A34">
        <v>33</v>
      </c>
      <c r="B34" s="29">
        <v>44135</v>
      </c>
      <c r="C34" s="7" t="s">
        <v>808</v>
      </c>
      <c r="D34" s="7" t="s">
        <v>809</v>
      </c>
      <c r="E34" s="19" t="s">
        <v>810</v>
      </c>
      <c r="F34" s="7"/>
      <c r="G34" s="13"/>
      <c r="H34" s="7"/>
    </row>
    <row r="35" spans="1:8" ht="54.75" x14ac:dyDescent="0.2">
      <c r="A35">
        <v>34</v>
      </c>
      <c r="B35" s="29">
        <v>44288</v>
      </c>
      <c r="C35" s="7" t="s">
        <v>308</v>
      </c>
      <c r="D35" s="7" t="s">
        <v>811</v>
      </c>
      <c r="E35" s="7" t="s">
        <v>812</v>
      </c>
      <c r="F35" s="7" t="s">
        <v>813</v>
      </c>
      <c r="G35" s="13" t="s">
        <v>59</v>
      </c>
      <c r="H35" s="7" t="s">
        <v>59</v>
      </c>
    </row>
    <row r="36" spans="1:8" ht="41.25" x14ac:dyDescent="0.2">
      <c r="A36">
        <v>35</v>
      </c>
      <c r="B36" s="29">
        <v>44304</v>
      </c>
      <c r="C36" s="7" t="s">
        <v>814</v>
      </c>
      <c r="D36" s="7" t="s">
        <v>815</v>
      </c>
      <c r="E36" s="7" t="s">
        <v>816</v>
      </c>
      <c r="F36" s="7" t="s">
        <v>817</v>
      </c>
      <c r="G36" s="62" t="s">
        <v>818</v>
      </c>
      <c r="H36" s="7"/>
    </row>
    <row r="37" spans="1:8" ht="27.75" x14ac:dyDescent="0.2">
      <c r="A37">
        <v>36</v>
      </c>
      <c r="B37" s="29">
        <v>44314</v>
      </c>
      <c r="C37" s="7" t="s">
        <v>814</v>
      </c>
      <c r="D37" s="7" t="s">
        <v>819</v>
      </c>
      <c r="E37" s="13"/>
      <c r="F37" s="7" t="s">
        <v>820</v>
      </c>
      <c r="G37" s="13" t="s">
        <v>59</v>
      </c>
      <c r="H37" s="7"/>
    </row>
    <row r="38" spans="1:8" ht="94.5" x14ac:dyDescent="0.2">
      <c r="A38">
        <v>37</v>
      </c>
      <c r="B38" s="29">
        <v>44430</v>
      </c>
      <c r="C38" s="7" t="s">
        <v>821</v>
      </c>
      <c r="D38" s="62" t="s">
        <v>822</v>
      </c>
      <c r="E38" s="134" t="s">
        <v>822</v>
      </c>
      <c r="F38" s="7" t="s">
        <v>338</v>
      </c>
      <c r="G38" s="13"/>
      <c r="H38" s="7" t="s">
        <v>823</v>
      </c>
    </row>
    <row r="39" spans="1:8" ht="68.25" x14ac:dyDescent="0.2">
      <c r="A39">
        <v>38</v>
      </c>
      <c r="B39" s="29">
        <v>44500</v>
      </c>
      <c r="C39" s="7" t="s">
        <v>808</v>
      </c>
      <c r="D39" s="7" t="s">
        <v>824</v>
      </c>
      <c r="E39" s="7" t="s">
        <v>825</v>
      </c>
      <c r="F39" s="7"/>
      <c r="G39" s="13"/>
      <c r="H39" s="7" t="s">
        <v>826</v>
      </c>
    </row>
    <row r="40" spans="1:8" x14ac:dyDescent="0.2">
      <c r="A40">
        <v>39</v>
      </c>
      <c r="B40" s="29">
        <v>44506</v>
      </c>
      <c r="C40" s="7" t="s">
        <v>348</v>
      </c>
      <c r="D40" s="7" t="s">
        <v>827</v>
      </c>
      <c r="E40" s="13" t="s">
        <v>828</v>
      </c>
      <c r="F40" s="7"/>
      <c r="G40" s="13"/>
      <c r="H40" s="7"/>
    </row>
    <row r="41" spans="1:8" x14ac:dyDescent="0.2">
      <c r="A41">
        <v>40</v>
      </c>
      <c r="B41" s="29">
        <v>44521</v>
      </c>
      <c r="C41" s="7" t="s">
        <v>352</v>
      </c>
      <c r="D41" s="7" t="s">
        <v>829</v>
      </c>
      <c r="E41" s="13" t="s">
        <v>830</v>
      </c>
      <c r="F41" s="7"/>
      <c r="G41" s="13"/>
      <c r="H41" s="7"/>
    </row>
    <row r="42" spans="1:8" x14ac:dyDescent="0.2">
      <c r="A42">
        <v>41</v>
      </c>
      <c r="B42" s="29">
        <v>44555</v>
      </c>
      <c r="C42" s="7" t="s">
        <v>359</v>
      </c>
      <c r="D42" s="7" t="s">
        <v>362</v>
      </c>
      <c r="E42" s="135" t="s">
        <v>831</v>
      </c>
      <c r="F42" s="7"/>
      <c r="G42" s="13"/>
    </row>
    <row r="43" spans="1:8" ht="68.25" x14ac:dyDescent="0.2">
      <c r="A43">
        <v>42</v>
      </c>
      <c r="B43" s="29">
        <v>44560</v>
      </c>
      <c r="C43" s="7" t="s">
        <v>97</v>
      </c>
      <c r="D43" s="7" t="s">
        <v>832</v>
      </c>
      <c r="E43" s="13" t="s">
        <v>833</v>
      </c>
      <c r="F43" s="7" t="s">
        <v>834</v>
      </c>
      <c r="G43" s="13"/>
      <c r="H43" s="7" t="s">
        <v>835</v>
      </c>
    </row>
    <row r="44" spans="1:8" x14ac:dyDescent="0.2">
      <c r="A44">
        <v>43</v>
      </c>
      <c r="B44" s="29">
        <v>44562</v>
      </c>
      <c r="C44" s="7" t="s">
        <v>836</v>
      </c>
      <c r="D44" s="7" t="s">
        <v>837</v>
      </c>
      <c r="E44" s="13" t="s">
        <v>838</v>
      </c>
      <c r="F44" s="7"/>
      <c r="G44" s="13"/>
    </row>
    <row r="45" spans="1:8" ht="39.950000000000003" customHeight="1" x14ac:dyDescent="0.2">
      <c r="A45">
        <v>44</v>
      </c>
      <c r="B45" s="29">
        <v>44566</v>
      </c>
      <c r="C45" s="7" t="s">
        <v>839</v>
      </c>
      <c r="D45" s="62" t="s">
        <v>840</v>
      </c>
      <c r="E45" s="13" t="s">
        <v>841</v>
      </c>
      <c r="F45" s="7"/>
      <c r="G45" s="13"/>
    </row>
    <row r="46" spans="1:8" ht="41.25" x14ac:dyDescent="0.2">
      <c r="A46">
        <v>45</v>
      </c>
      <c r="B46" s="29">
        <v>44569</v>
      </c>
      <c r="C46" s="7" t="s">
        <v>387</v>
      </c>
      <c r="D46" s="7" t="s">
        <v>842</v>
      </c>
      <c r="E46" s="19" t="s">
        <v>843</v>
      </c>
      <c r="F46" s="7" t="s">
        <v>844</v>
      </c>
      <c r="G46" s="13"/>
      <c r="H46" s="7" t="s">
        <v>845</v>
      </c>
    </row>
    <row r="47" spans="1:8" ht="27.75" x14ac:dyDescent="0.2">
      <c r="A47">
        <v>46</v>
      </c>
      <c r="B47" s="29">
        <v>44570</v>
      </c>
      <c r="C47" s="7" t="s">
        <v>391</v>
      </c>
      <c r="D47" s="7" t="s">
        <v>846</v>
      </c>
      <c r="F47" s="19" t="s">
        <v>395</v>
      </c>
      <c r="G47" s="19" t="s">
        <v>395</v>
      </c>
      <c r="H47" s="7"/>
    </row>
    <row r="48" spans="1:8" x14ac:dyDescent="0.2">
      <c r="A48">
        <v>47</v>
      </c>
      <c r="B48" s="29">
        <v>44582</v>
      </c>
      <c r="C48" s="7" t="s">
        <v>178</v>
      </c>
      <c r="D48" s="7" t="s">
        <v>847</v>
      </c>
      <c r="E48" s="13" t="s">
        <v>848</v>
      </c>
      <c r="F48" s="7"/>
      <c r="G48" s="13"/>
      <c r="H48" s="7"/>
    </row>
    <row r="49" spans="1:8" x14ac:dyDescent="0.2">
      <c r="A49">
        <v>48</v>
      </c>
      <c r="B49" s="29">
        <v>44581</v>
      </c>
      <c r="C49" s="7" t="s">
        <v>849</v>
      </c>
      <c r="D49" s="7" t="s">
        <v>850</v>
      </c>
      <c r="E49" s="13" t="s">
        <v>851</v>
      </c>
      <c r="F49" s="7"/>
      <c r="G49" s="13"/>
      <c r="H49" s="7"/>
    </row>
    <row r="50" spans="1:8" ht="27.75" x14ac:dyDescent="0.2">
      <c r="A50">
        <v>49</v>
      </c>
      <c r="B50" s="29">
        <v>44584</v>
      </c>
      <c r="C50" s="7" t="s">
        <v>852</v>
      </c>
      <c r="D50" s="7" t="s">
        <v>853</v>
      </c>
      <c r="E50" s="19" t="s">
        <v>854</v>
      </c>
      <c r="F50" s="7"/>
      <c r="G50" s="13"/>
      <c r="H50" s="7" t="s">
        <v>854</v>
      </c>
    </row>
    <row r="51" spans="1:8" ht="94.5" x14ac:dyDescent="0.2">
      <c r="A51">
        <v>50</v>
      </c>
      <c r="B51" s="29">
        <v>44596</v>
      </c>
      <c r="C51" s="7" t="s">
        <v>855</v>
      </c>
      <c r="D51" s="7" t="s">
        <v>856</v>
      </c>
      <c r="E51" s="19" t="s">
        <v>857</v>
      </c>
      <c r="F51" s="7" t="s">
        <v>858</v>
      </c>
      <c r="G51" s="13" t="s">
        <v>859</v>
      </c>
      <c r="H51" s="7"/>
    </row>
    <row r="52" spans="1:8" ht="27.75" x14ac:dyDescent="0.2">
      <c r="A52">
        <v>51</v>
      </c>
      <c r="B52" s="29">
        <v>44614</v>
      </c>
      <c r="C52" s="7" t="s">
        <v>416</v>
      </c>
      <c r="D52" s="7" t="s">
        <v>436</v>
      </c>
      <c r="E52" s="19" t="s">
        <v>860</v>
      </c>
      <c r="F52" s="7" t="s">
        <v>32</v>
      </c>
      <c r="G52" s="13" t="s">
        <v>59</v>
      </c>
      <c r="H52" s="7"/>
    </row>
    <row r="53" spans="1:8" ht="41.25" x14ac:dyDescent="0.2">
      <c r="A53">
        <v>52</v>
      </c>
      <c r="B53" s="29">
        <v>44619</v>
      </c>
      <c r="C53" s="7" t="s">
        <v>861</v>
      </c>
      <c r="D53" s="7" t="s">
        <v>446</v>
      </c>
      <c r="E53" s="19" t="s">
        <v>862</v>
      </c>
      <c r="F53" s="7" t="s">
        <v>223</v>
      </c>
      <c r="G53" s="13" t="s">
        <v>59</v>
      </c>
      <c r="H53" s="7"/>
    </row>
    <row r="54" spans="1:8" ht="41.25" x14ac:dyDescent="0.2">
      <c r="A54">
        <v>53</v>
      </c>
      <c r="B54" s="29">
        <v>44619</v>
      </c>
      <c r="C54" s="7" t="s">
        <v>213</v>
      </c>
      <c r="D54" s="7" t="s">
        <v>451</v>
      </c>
      <c r="E54" s="19" t="s">
        <v>863</v>
      </c>
      <c r="F54" s="7" t="s">
        <v>453</v>
      </c>
      <c r="G54" s="19" t="s">
        <v>864</v>
      </c>
      <c r="H54" s="7" t="s">
        <v>451</v>
      </c>
    </row>
    <row r="55" spans="1:8" x14ac:dyDescent="0.2">
      <c r="A55">
        <v>54</v>
      </c>
      <c r="B55" s="29">
        <v>44626</v>
      </c>
      <c r="C55" s="7" t="s">
        <v>456</v>
      </c>
      <c r="D55" s="7" t="s">
        <v>461</v>
      </c>
      <c r="E55" s="13" t="s">
        <v>865</v>
      </c>
      <c r="F55" s="7" t="s">
        <v>462</v>
      </c>
      <c r="G55" s="13" t="s">
        <v>866</v>
      </c>
      <c r="H55" s="7" t="s">
        <v>867</v>
      </c>
    </row>
    <row r="56" spans="1:8" ht="81" x14ac:dyDescent="0.2">
      <c r="A56">
        <v>55</v>
      </c>
      <c r="B56" s="29">
        <v>44626</v>
      </c>
      <c r="C56" s="7" t="s">
        <v>464</v>
      </c>
      <c r="D56" s="7" t="s">
        <v>868</v>
      </c>
      <c r="E56" s="7" t="s">
        <v>868</v>
      </c>
      <c r="F56" s="7" t="s">
        <v>32</v>
      </c>
      <c r="G56" s="13" t="s">
        <v>59</v>
      </c>
      <c r="H56" s="7"/>
    </row>
    <row r="57" spans="1:8" ht="27.75" x14ac:dyDescent="0.2">
      <c r="A57">
        <v>56</v>
      </c>
      <c r="B57" s="29">
        <v>44626</v>
      </c>
      <c r="C57" s="7" t="s">
        <v>419</v>
      </c>
      <c r="D57" s="7" t="s">
        <v>869</v>
      </c>
      <c r="E57" s="13"/>
      <c r="F57" s="7" t="s">
        <v>870</v>
      </c>
      <c r="G57" s="13" t="s">
        <v>59</v>
      </c>
      <c r="H57" s="7"/>
    </row>
    <row r="58" spans="1:8" ht="27.75" x14ac:dyDescent="0.2">
      <c r="A58">
        <v>57</v>
      </c>
      <c r="B58" s="29">
        <v>44637</v>
      </c>
      <c r="C58" s="7" t="s">
        <v>369</v>
      </c>
      <c r="D58" s="7" t="s">
        <v>871</v>
      </c>
      <c r="E58" s="19" t="s">
        <v>872</v>
      </c>
      <c r="F58" s="7" t="s">
        <v>873</v>
      </c>
      <c r="G58" s="13" t="s">
        <v>59</v>
      </c>
      <c r="H58" s="7"/>
    </row>
    <row r="59" spans="1:8" ht="41.25" x14ac:dyDescent="0.2">
      <c r="A59">
        <v>58</v>
      </c>
      <c r="B59" s="29">
        <v>44638</v>
      </c>
      <c r="C59" s="7" t="s">
        <v>483</v>
      </c>
      <c r="D59" s="7" t="s">
        <v>874</v>
      </c>
      <c r="E59" s="13" t="s">
        <v>875</v>
      </c>
      <c r="F59" s="7" t="s">
        <v>488</v>
      </c>
      <c r="G59" s="13"/>
      <c r="H59" s="7"/>
    </row>
    <row r="60" spans="1:8" x14ac:dyDescent="0.2">
      <c r="A60">
        <v>59</v>
      </c>
      <c r="B60" s="29">
        <v>44667</v>
      </c>
      <c r="C60" s="7" t="s">
        <v>876</v>
      </c>
      <c r="D60" s="7" t="s">
        <v>877</v>
      </c>
      <c r="E60" s="13"/>
      <c r="F60" s="7"/>
      <c r="G60" s="13"/>
      <c r="H60" s="7"/>
    </row>
    <row r="61" spans="1:8" ht="41.25" x14ac:dyDescent="0.2">
      <c r="A61">
        <v>60</v>
      </c>
      <c r="B61" s="29">
        <v>44671</v>
      </c>
      <c r="C61" s="7" t="s">
        <v>495</v>
      </c>
      <c r="D61" s="7" t="s">
        <v>878</v>
      </c>
      <c r="E61" s="19" t="s">
        <v>498</v>
      </c>
      <c r="F61" s="7" t="s">
        <v>879</v>
      </c>
      <c r="G61" s="13" t="s">
        <v>880</v>
      </c>
      <c r="H61" s="7"/>
    </row>
    <row r="62" spans="1:8" ht="27.75" x14ac:dyDescent="0.2">
      <c r="A62">
        <v>61</v>
      </c>
      <c r="B62" s="29">
        <v>44743</v>
      </c>
      <c r="C62" s="7" t="s">
        <v>881</v>
      </c>
      <c r="D62" s="7" t="s">
        <v>882</v>
      </c>
      <c r="E62" s="19" t="s">
        <v>883</v>
      </c>
      <c r="F62" s="7" t="s">
        <v>884</v>
      </c>
      <c r="G62" s="13"/>
      <c r="H62" s="7"/>
    </row>
    <row r="63" spans="1:8" ht="27.75" x14ac:dyDescent="0.2">
      <c r="A63">
        <v>62</v>
      </c>
      <c r="B63" s="29">
        <v>44752</v>
      </c>
      <c r="C63" s="7" t="s">
        <v>288</v>
      </c>
      <c r="D63" s="7" t="s">
        <v>885</v>
      </c>
      <c r="E63" s="13" t="s">
        <v>886</v>
      </c>
      <c r="F63" s="7" t="s">
        <v>887</v>
      </c>
      <c r="G63" s="19" t="s">
        <v>888</v>
      </c>
      <c r="H63" s="7"/>
    </row>
    <row r="64" spans="1:8" ht="54.75" x14ac:dyDescent="0.2">
      <c r="A64">
        <v>63</v>
      </c>
      <c r="B64" s="29">
        <v>44787</v>
      </c>
      <c r="C64" s="7" t="s">
        <v>889</v>
      </c>
      <c r="D64" s="7" t="s">
        <v>518</v>
      </c>
      <c r="E64" s="19" t="s">
        <v>890</v>
      </c>
      <c r="F64" s="7" t="s">
        <v>32</v>
      </c>
      <c r="G64" s="13" t="s">
        <v>32</v>
      </c>
      <c r="H64" s="7" t="s">
        <v>891</v>
      </c>
    </row>
    <row r="65" spans="1:8" ht="27.75" x14ac:dyDescent="0.2">
      <c r="A65">
        <v>64</v>
      </c>
      <c r="B65" s="29">
        <v>44831</v>
      </c>
      <c r="C65" s="7" t="s">
        <v>427</v>
      </c>
      <c r="D65" s="7" t="s">
        <v>538</v>
      </c>
      <c r="E65" s="13" t="s">
        <v>892</v>
      </c>
      <c r="F65" s="7" t="s">
        <v>539</v>
      </c>
      <c r="G65" s="13" t="s">
        <v>32</v>
      </c>
      <c r="H65" s="7" t="s">
        <v>538</v>
      </c>
    </row>
    <row r="66" spans="1:8" ht="54.75" x14ac:dyDescent="0.2">
      <c r="A66">
        <v>65</v>
      </c>
      <c r="B66" s="29">
        <v>44836</v>
      </c>
      <c r="C66" s="7" t="s">
        <v>893</v>
      </c>
      <c r="D66" s="7" t="s">
        <v>549</v>
      </c>
      <c r="E66" s="7" t="s">
        <v>549</v>
      </c>
      <c r="F66" s="7" t="s">
        <v>32</v>
      </c>
      <c r="G66" s="13" t="s">
        <v>32</v>
      </c>
      <c r="H66" s="7"/>
    </row>
    <row r="67" spans="1:8" ht="81" x14ac:dyDescent="0.2">
      <c r="A67">
        <v>66</v>
      </c>
      <c r="B67" s="29">
        <v>44841</v>
      </c>
      <c r="C67" s="7" t="s">
        <v>551</v>
      </c>
      <c r="D67" s="7" t="s">
        <v>894</v>
      </c>
      <c r="E67" s="19" t="s">
        <v>895</v>
      </c>
      <c r="F67" s="7" t="s">
        <v>896</v>
      </c>
      <c r="G67" s="13" t="s">
        <v>32</v>
      </c>
      <c r="H67" s="7"/>
    </row>
    <row r="68" spans="1:8" ht="81" x14ac:dyDescent="0.2">
      <c r="A68">
        <v>67</v>
      </c>
      <c r="B68" s="29">
        <v>44892</v>
      </c>
      <c r="C68" s="7" t="s">
        <v>897</v>
      </c>
      <c r="D68" s="7" t="s">
        <v>561</v>
      </c>
      <c r="E68" s="13"/>
      <c r="F68" s="7" t="s">
        <v>563</v>
      </c>
      <c r="G68" s="13" t="s">
        <v>898</v>
      </c>
      <c r="H68" s="7" t="s">
        <v>899</v>
      </c>
    </row>
    <row r="69" spans="1:8" ht="54.75" x14ac:dyDescent="0.2">
      <c r="A69">
        <v>68</v>
      </c>
      <c r="B69" s="29">
        <v>44906</v>
      </c>
      <c r="C69" s="7" t="s">
        <v>900</v>
      </c>
      <c r="D69" s="7" t="s">
        <v>901</v>
      </c>
      <c r="E69" s="13" t="s">
        <v>902</v>
      </c>
      <c r="F69" s="7" t="s">
        <v>903</v>
      </c>
      <c r="G69" s="13" t="s">
        <v>32</v>
      </c>
      <c r="H69" s="7"/>
    </row>
    <row r="70" spans="1:8" x14ac:dyDescent="0.2">
      <c r="A70">
        <v>69</v>
      </c>
      <c r="B70" s="29">
        <v>44958</v>
      </c>
      <c r="C70" s="7" t="s">
        <v>577</v>
      </c>
      <c r="D70" s="7" t="s">
        <v>580</v>
      </c>
      <c r="E70" s="13" t="s">
        <v>904</v>
      </c>
      <c r="F70" s="7" t="s">
        <v>32</v>
      </c>
      <c r="G70" s="13"/>
      <c r="H70" s="7"/>
    </row>
    <row r="71" spans="1:8" x14ac:dyDescent="0.2">
      <c r="A71">
        <v>70</v>
      </c>
      <c r="B71" s="29">
        <v>44962</v>
      </c>
      <c r="C71" s="7" t="s">
        <v>551</v>
      </c>
      <c r="D71" s="7" t="s">
        <v>905</v>
      </c>
      <c r="E71" s="13"/>
      <c r="F71" s="7" t="s">
        <v>906</v>
      </c>
      <c r="G71" s="13" t="s">
        <v>397</v>
      </c>
      <c r="H71" s="7"/>
    </row>
    <row r="72" spans="1:8" ht="27.75" x14ac:dyDescent="0.2">
      <c r="A72">
        <v>71</v>
      </c>
      <c r="B72" s="29">
        <v>45004</v>
      </c>
      <c r="C72" s="7" t="s">
        <v>193</v>
      </c>
      <c r="D72" s="7" t="s">
        <v>907</v>
      </c>
      <c r="E72" s="19" t="s">
        <v>908</v>
      </c>
      <c r="F72" s="7" t="s">
        <v>32</v>
      </c>
      <c r="G72" s="13" t="s">
        <v>32</v>
      </c>
      <c r="H72" s="7" t="s">
        <v>907</v>
      </c>
    </row>
    <row r="73" spans="1:8" x14ac:dyDescent="0.2">
      <c r="A73">
        <v>72</v>
      </c>
      <c r="B73" s="29">
        <v>45005</v>
      </c>
      <c r="C73" s="7" t="s">
        <v>193</v>
      </c>
      <c r="D73" s="7" t="s">
        <v>601</v>
      </c>
      <c r="E73" s="13"/>
      <c r="F73" s="7" t="s">
        <v>602</v>
      </c>
      <c r="G73" s="13" t="s">
        <v>909</v>
      </c>
      <c r="H73" s="7" t="s">
        <v>910</v>
      </c>
    </row>
    <row r="74" spans="1:8" ht="54.75" x14ac:dyDescent="0.2">
      <c r="A74">
        <v>73</v>
      </c>
      <c r="B74" s="29">
        <v>45032</v>
      </c>
      <c r="C74" s="7" t="s">
        <v>911</v>
      </c>
      <c r="D74" s="7" t="s">
        <v>912</v>
      </c>
      <c r="E74" s="19" t="s">
        <v>913</v>
      </c>
      <c r="F74" s="7" t="s">
        <v>32</v>
      </c>
      <c r="G74" s="13"/>
      <c r="H74" s="7"/>
    </row>
    <row r="75" spans="1:8" x14ac:dyDescent="0.2">
      <c r="A75">
        <v>74</v>
      </c>
      <c r="B75" s="29">
        <v>45035</v>
      </c>
      <c r="C75" s="7" t="s">
        <v>495</v>
      </c>
      <c r="D75" s="7" t="s">
        <v>612</v>
      </c>
      <c r="E75" s="13" t="s">
        <v>914</v>
      </c>
      <c r="F75" s="7"/>
      <c r="G75" s="13"/>
      <c r="H75" s="7"/>
    </row>
    <row r="76" spans="1:8" x14ac:dyDescent="0.2">
      <c r="A76">
        <v>75</v>
      </c>
      <c r="B76" s="29">
        <v>45046</v>
      </c>
      <c r="C76" s="7" t="s">
        <v>915</v>
      </c>
      <c r="D76" s="7" t="s">
        <v>621</v>
      </c>
      <c r="E76" s="13" t="s">
        <v>916</v>
      </c>
      <c r="F76" s="7" t="s">
        <v>32</v>
      </c>
      <c r="G76" s="13"/>
      <c r="H76" s="7"/>
    </row>
    <row r="77" spans="1:8" x14ac:dyDescent="0.2">
      <c r="A77">
        <v>76</v>
      </c>
      <c r="B77" s="223">
        <v>45053</v>
      </c>
      <c r="C77" s="22" t="s">
        <v>917</v>
      </c>
      <c r="D77" s="22" t="s">
        <v>918</v>
      </c>
      <c r="E77" s="224" t="s">
        <v>919</v>
      </c>
      <c r="F77" s="22" t="s">
        <v>32</v>
      </c>
      <c r="G77" s="224"/>
      <c r="H77" s="7"/>
    </row>
    <row r="78" spans="1:8" x14ac:dyDescent="0.2">
      <c r="A78">
        <v>77</v>
      </c>
      <c r="B78" s="219"/>
      <c r="C78" s="220"/>
      <c r="D78" s="220"/>
      <c r="E78" s="221"/>
      <c r="F78" s="220"/>
      <c r="G78" s="221"/>
      <c r="H78" s="222"/>
    </row>
    <row r="79" spans="1:8" x14ac:dyDescent="0.2">
      <c r="B79" s="225">
        <v>45109</v>
      </c>
      <c r="C79" s="24" t="s">
        <v>636</v>
      </c>
      <c r="D79" s="24" t="s">
        <v>920</v>
      </c>
      <c r="E79" s="226" t="s">
        <v>921</v>
      </c>
      <c r="F79" s="310" t="s">
        <v>638</v>
      </c>
      <c r="G79" s="311"/>
      <c r="H79" s="7"/>
    </row>
    <row r="80" spans="1:8" ht="27.75" x14ac:dyDescent="0.2">
      <c r="A80">
        <v>79</v>
      </c>
      <c r="B80" s="29">
        <v>45164</v>
      </c>
      <c r="C80" s="7" t="s">
        <v>922</v>
      </c>
      <c r="D80" s="7" t="s">
        <v>655</v>
      </c>
      <c r="E80" s="19" t="s">
        <v>923</v>
      </c>
      <c r="F80" s="7" t="s">
        <v>32</v>
      </c>
      <c r="G80" s="13"/>
      <c r="H80" s="7"/>
    </row>
    <row r="81" spans="1:8" ht="41.25" x14ac:dyDescent="0.2">
      <c r="A81">
        <v>80</v>
      </c>
      <c r="B81" s="29">
        <v>45167</v>
      </c>
      <c r="C81" s="7" t="s">
        <v>657</v>
      </c>
      <c r="D81" s="7"/>
      <c r="E81" s="19" t="s">
        <v>924</v>
      </c>
      <c r="F81" s="7" t="s">
        <v>925</v>
      </c>
      <c r="G81" s="13"/>
      <c r="H81" s="7"/>
    </row>
    <row r="82" spans="1:8" ht="41.25" x14ac:dyDescent="0.2">
      <c r="A82">
        <v>81</v>
      </c>
      <c r="B82" s="29">
        <v>45234</v>
      </c>
      <c r="C82" s="7" t="s">
        <v>226</v>
      </c>
      <c r="D82" s="7" t="s">
        <v>665</v>
      </c>
      <c r="E82" s="19" t="s">
        <v>926</v>
      </c>
      <c r="F82" s="7" t="s">
        <v>32</v>
      </c>
      <c r="G82" s="13"/>
      <c r="H82" s="7"/>
    </row>
    <row r="83" spans="1:8" ht="81" x14ac:dyDescent="0.2">
      <c r="A83">
        <v>82</v>
      </c>
      <c r="B83" s="29">
        <v>45253</v>
      </c>
      <c r="C83" s="7" t="s">
        <v>927</v>
      </c>
      <c r="D83" s="7"/>
      <c r="E83" s="19" t="s">
        <v>928</v>
      </c>
      <c r="F83" s="7" t="s">
        <v>669</v>
      </c>
      <c r="G83" s="13"/>
      <c r="H83" s="7" t="s">
        <v>929</v>
      </c>
    </row>
    <row r="84" spans="1:8" x14ac:dyDescent="0.2">
      <c r="A84">
        <v>83</v>
      </c>
      <c r="B84" s="29">
        <v>45256</v>
      </c>
      <c r="C84" s="7" t="s">
        <v>861</v>
      </c>
      <c r="D84" s="7" t="s">
        <v>678</v>
      </c>
      <c r="E84" s="13"/>
      <c r="F84" s="7" t="s">
        <v>930</v>
      </c>
      <c r="G84" s="13"/>
      <c r="H84" s="7"/>
    </row>
    <row r="85" spans="1:8" x14ac:dyDescent="0.2">
      <c r="A85">
        <v>84</v>
      </c>
      <c r="B85" s="29">
        <v>45268</v>
      </c>
      <c r="C85" s="7" t="s">
        <v>931</v>
      </c>
      <c r="D85" s="7" t="s">
        <v>697</v>
      </c>
      <c r="E85" s="13" t="s">
        <v>932</v>
      </c>
      <c r="F85" s="7" t="s">
        <v>933</v>
      </c>
      <c r="G85" s="13"/>
      <c r="H85" s="7"/>
    </row>
    <row r="86" spans="1:8" ht="94.5" x14ac:dyDescent="0.2">
      <c r="A86">
        <v>85</v>
      </c>
      <c r="B86" s="29">
        <v>45283</v>
      </c>
      <c r="C86" s="7" t="s">
        <v>934</v>
      </c>
      <c r="D86" s="7" t="s">
        <v>935</v>
      </c>
      <c r="E86" s="19" t="s">
        <v>936</v>
      </c>
      <c r="F86" s="7" t="s">
        <v>709</v>
      </c>
      <c r="G86" s="19" t="s">
        <v>937</v>
      </c>
      <c r="H86" s="7"/>
    </row>
    <row r="87" spans="1:8" ht="41.25" x14ac:dyDescent="0.2">
      <c r="A87">
        <v>86</v>
      </c>
      <c r="B87" s="29">
        <v>45284</v>
      </c>
      <c r="C87" s="7" t="s">
        <v>938</v>
      </c>
      <c r="D87" s="7" t="s">
        <v>939</v>
      </c>
      <c r="E87" s="19" t="s">
        <v>940</v>
      </c>
      <c r="F87" s="7" t="s">
        <v>32</v>
      </c>
      <c r="G87" s="13" t="s">
        <v>32</v>
      </c>
      <c r="H87" s="7"/>
    </row>
    <row r="88" spans="1:8" ht="27.75" x14ac:dyDescent="0.2">
      <c r="A88">
        <v>87</v>
      </c>
      <c r="B88" s="29">
        <v>45289</v>
      </c>
      <c r="C88" s="7" t="s">
        <v>941</v>
      </c>
      <c r="D88" s="7" t="s">
        <v>942</v>
      </c>
      <c r="E88" s="13" t="s">
        <v>943</v>
      </c>
      <c r="F88" s="7" t="s">
        <v>944</v>
      </c>
      <c r="G88" s="13" t="s">
        <v>945</v>
      </c>
      <c r="H88" s="7"/>
    </row>
    <row r="89" spans="1:8" ht="41.25" x14ac:dyDescent="0.2">
      <c r="A89">
        <v>88</v>
      </c>
      <c r="B89" s="29">
        <v>44932</v>
      </c>
      <c r="C89" s="7" t="s">
        <v>946</v>
      </c>
      <c r="D89" s="7" t="s">
        <v>947</v>
      </c>
      <c r="E89" s="19" t="s">
        <v>948</v>
      </c>
      <c r="F89" s="7" t="s">
        <v>949</v>
      </c>
      <c r="G89" s="13" t="s">
        <v>950</v>
      </c>
      <c r="H89" s="7"/>
    </row>
    <row r="90" spans="1:8" x14ac:dyDescent="0.2">
      <c r="A90">
        <v>89</v>
      </c>
      <c r="B90" s="29"/>
      <c r="C90" s="7"/>
      <c r="D90" s="7"/>
      <c r="E90" s="13"/>
      <c r="F90" s="7"/>
      <c r="G90" s="13"/>
      <c r="H90" s="7"/>
    </row>
    <row r="91" spans="1:8" x14ac:dyDescent="0.2">
      <c r="A91">
        <v>90</v>
      </c>
      <c r="B91" s="29"/>
      <c r="C91" s="7"/>
      <c r="D91" s="7"/>
      <c r="E91" s="13"/>
      <c r="F91" s="7"/>
      <c r="G91" s="13"/>
      <c r="H91" s="7"/>
    </row>
    <row r="92" spans="1:8" x14ac:dyDescent="0.2">
      <c r="A92">
        <v>91</v>
      </c>
      <c r="B92" s="29"/>
      <c r="C92" s="7"/>
      <c r="D92" s="7"/>
      <c r="E92" s="13"/>
      <c r="F92" s="7"/>
      <c r="G92" s="13"/>
      <c r="H92" s="7"/>
    </row>
    <row r="93" spans="1:8" x14ac:dyDescent="0.2">
      <c r="A93">
        <v>92</v>
      </c>
      <c r="B93" s="29"/>
      <c r="C93" s="7"/>
      <c r="D93" s="7"/>
      <c r="E93" s="13"/>
      <c r="F93" s="7"/>
      <c r="G93" s="13"/>
      <c r="H93" s="7"/>
    </row>
    <row r="94" spans="1:8" x14ac:dyDescent="0.2">
      <c r="A94">
        <v>93</v>
      </c>
      <c r="B94" s="29"/>
      <c r="C94" s="7"/>
      <c r="D94" s="7"/>
      <c r="E94" s="13"/>
      <c r="F94" s="7"/>
      <c r="G94" s="13"/>
      <c r="H94" s="7"/>
    </row>
    <row r="95" spans="1:8" x14ac:dyDescent="0.2">
      <c r="A95">
        <v>94</v>
      </c>
      <c r="B95" s="29"/>
      <c r="C95" s="7"/>
      <c r="D95" s="7"/>
      <c r="E95" s="13"/>
      <c r="F95" s="7"/>
      <c r="G95" s="13"/>
      <c r="H95" s="7"/>
    </row>
    <row r="96" spans="1:8" x14ac:dyDescent="0.2">
      <c r="A96">
        <v>95</v>
      </c>
      <c r="B96" s="29"/>
      <c r="C96" s="7"/>
      <c r="D96" s="7"/>
      <c r="E96" s="13"/>
      <c r="F96" s="7"/>
      <c r="G96" s="13"/>
      <c r="H96" s="7"/>
    </row>
    <row r="97" spans="1:8" x14ac:dyDescent="0.2">
      <c r="A97">
        <v>96</v>
      </c>
      <c r="B97" s="29"/>
      <c r="C97" s="7"/>
      <c r="D97" s="7"/>
      <c r="E97" s="13"/>
      <c r="F97" s="7"/>
      <c r="G97" s="13"/>
      <c r="H97" s="7"/>
    </row>
    <row r="98" spans="1:8" x14ac:dyDescent="0.2">
      <c r="A98">
        <v>97</v>
      </c>
      <c r="B98" s="29"/>
      <c r="C98" s="7"/>
      <c r="D98" s="7"/>
      <c r="E98" s="13"/>
      <c r="F98" s="7"/>
      <c r="G98" s="13"/>
      <c r="H98" s="7"/>
    </row>
    <row r="99" spans="1:8" x14ac:dyDescent="0.2">
      <c r="A99">
        <v>98</v>
      </c>
      <c r="B99" s="29"/>
      <c r="C99" s="7"/>
      <c r="D99" s="7"/>
      <c r="E99" s="13"/>
      <c r="F99" s="7"/>
      <c r="G99" s="13"/>
      <c r="H99" s="7"/>
    </row>
    <row r="100" spans="1:8" x14ac:dyDescent="0.2">
      <c r="A100">
        <v>99</v>
      </c>
      <c r="B100" s="29"/>
      <c r="C100" s="7"/>
      <c r="D100" s="7"/>
      <c r="E100" s="13"/>
      <c r="F100" s="7"/>
      <c r="G100" s="13"/>
      <c r="H100" s="7"/>
    </row>
    <row r="101" spans="1:8" x14ac:dyDescent="0.2">
      <c r="A101">
        <v>100</v>
      </c>
      <c r="B101" s="29"/>
      <c r="C101" s="7"/>
      <c r="D101" s="7"/>
      <c r="E101" s="13"/>
      <c r="F101" s="7"/>
      <c r="G101" s="13"/>
      <c r="H101" s="7"/>
    </row>
    <row r="102" spans="1:8" x14ac:dyDescent="0.2">
      <c r="A102">
        <v>101</v>
      </c>
      <c r="B102" s="29"/>
      <c r="C102" s="7"/>
      <c r="D102" s="7"/>
      <c r="E102" s="13"/>
      <c r="F102" s="7"/>
      <c r="G102" s="13"/>
      <c r="H102" s="7"/>
    </row>
    <row r="103" spans="1:8" x14ac:dyDescent="0.2">
      <c r="A103">
        <v>102</v>
      </c>
      <c r="B103" s="29"/>
      <c r="C103" s="7"/>
      <c r="D103" s="7"/>
      <c r="E103" s="13"/>
      <c r="F103" s="7"/>
      <c r="G103" s="13"/>
      <c r="H103" s="7"/>
    </row>
    <row r="104" spans="1:8" x14ac:dyDescent="0.2">
      <c r="A104">
        <v>103</v>
      </c>
      <c r="B104" s="29"/>
      <c r="C104" s="7"/>
      <c r="D104" s="7"/>
      <c r="E104" s="13"/>
      <c r="F104" s="7"/>
      <c r="G104" s="13"/>
      <c r="H104" s="7"/>
    </row>
    <row r="105" spans="1:8" x14ac:dyDescent="0.2">
      <c r="A105">
        <v>104</v>
      </c>
      <c r="B105" s="29"/>
      <c r="C105" s="7"/>
      <c r="D105" s="7"/>
      <c r="E105" s="13"/>
      <c r="F105" s="7"/>
      <c r="G105" s="13"/>
      <c r="H105" s="7"/>
    </row>
    <row r="106" spans="1:8" x14ac:dyDescent="0.2">
      <c r="A106">
        <v>105</v>
      </c>
      <c r="B106" s="29"/>
      <c r="C106" s="7"/>
      <c r="D106" s="7"/>
      <c r="E106" s="13"/>
      <c r="F106" s="7"/>
      <c r="G106" s="13"/>
      <c r="H106" s="7"/>
    </row>
    <row r="107" spans="1:8" x14ac:dyDescent="0.2">
      <c r="A107">
        <v>106</v>
      </c>
      <c r="B107" s="29"/>
      <c r="C107" s="7"/>
      <c r="D107" s="7"/>
      <c r="E107" s="13"/>
      <c r="F107" s="7"/>
      <c r="G107" s="13"/>
      <c r="H107" s="7"/>
    </row>
  </sheetData>
  <mergeCells count="1">
    <mergeCell ref="F79:G79"/>
  </mergeCells>
  <hyperlinks>
    <hyperlink ref="E5" r:id="rId1" xr:uid="{00000000-0004-0000-0100-000000000000}"/>
    <hyperlink ref="E42" r:id="rId2" xr:uid="{3A4B29BF-3C71-4B3C-BA71-531D329613AC}"/>
  </hyperlinks>
  <pageMargins left="0" right="0" top="0" bottom="0" header="0" footer="0"/>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8AA0D-A656-4C3D-B50D-8B7D8CEDFB95}">
  <dimension ref="B1:L131"/>
  <sheetViews>
    <sheetView workbookViewId="0">
      <selection activeCell="L1" sqref="L1:L12"/>
    </sheetView>
  </sheetViews>
  <sheetFormatPr defaultRowHeight="15" x14ac:dyDescent="0.2"/>
  <cols>
    <col min="2" max="2" width="18.5625" bestFit="1" customWidth="1"/>
    <col min="4" max="4" width="5.91796875" customWidth="1"/>
    <col min="5" max="5" width="4.03515625" customWidth="1"/>
    <col min="7" max="7" width="29.0546875" bestFit="1" customWidth="1"/>
    <col min="10" max="10" width="29.0546875" style="210" bestFit="1" customWidth="1"/>
  </cols>
  <sheetData>
    <row r="1" spans="2:12" x14ac:dyDescent="0.2">
      <c r="B1" s="188" t="s">
        <v>951</v>
      </c>
      <c r="C1" s="189">
        <v>13</v>
      </c>
      <c r="G1" s="114" t="s">
        <v>20</v>
      </c>
      <c r="H1" s="2"/>
      <c r="J1" s="195" t="s">
        <v>20</v>
      </c>
      <c r="L1" t="s">
        <v>45</v>
      </c>
    </row>
    <row r="2" spans="2:12" x14ac:dyDescent="0.2">
      <c r="B2" s="188" t="s">
        <v>74</v>
      </c>
      <c r="C2" s="189">
        <v>9</v>
      </c>
      <c r="G2" s="2" t="s">
        <v>952</v>
      </c>
      <c r="H2" s="2">
        <f t="shared" ref="H2:H17" si="0">COUNTIF(J:J,G2)</f>
        <v>77</v>
      </c>
      <c r="J2" s="196" t="s">
        <v>37</v>
      </c>
      <c r="L2" t="s">
        <v>72</v>
      </c>
    </row>
    <row r="3" spans="2:12" x14ac:dyDescent="0.2">
      <c r="B3" s="188" t="s">
        <v>201</v>
      </c>
      <c r="C3" s="189">
        <v>6</v>
      </c>
      <c r="G3" s="7" t="s">
        <v>223</v>
      </c>
      <c r="H3" s="2">
        <f t="shared" si="0"/>
        <v>2</v>
      </c>
      <c r="J3" s="196" t="s">
        <v>37</v>
      </c>
      <c r="L3" t="s">
        <v>596</v>
      </c>
    </row>
    <row r="4" spans="2:12" x14ac:dyDescent="0.2">
      <c r="B4" s="188" t="s">
        <v>953</v>
      </c>
      <c r="C4" s="189">
        <v>5</v>
      </c>
      <c r="G4" s="7" t="s">
        <v>954</v>
      </c>
      <c r="H4" s="2">
        <f t="shared" si="0"/>
        <v>1</v>
      </c>
      <c r="J4" s="196" t="s">
        <v>37</v>
      </c>
      <c r="L4" t="s">
        <v>603</v>
      </c>
    </row>
    <row r="5" spans="2:12" x14ac:dyDescent="0.2">
      <c r="B5" s="188" t="s">
        <v>178</v>
      </c>
      <c r="C5" s="189">
        <v>4</v>
      </c>
      <c r="G5" s="6" t="s">
        <v>955</v>
      </c>
      <c r="H5" s="2">
        <f t="shared" si="0"/>
        <v>2</v>
      </c>
      <c r="J5" s="197" t="s">
        <v>32</v>
      </c>
      <c r="L5" t="s">
        <v>225</v>
      </c>
    </row>
    <row r="6" spans="2:12" x14ac:dyDescent="0.2">
      <c r="B6" s="188" t="s">
        <v>265</v>
      </c>
      <c r="C6" s="189">
        <v>4</v>
      </c>
      <c r="G6" s="7" t="s">
        <v>956</v>
      </c>
      <c r="H6" s="2">
        <f t="shared" si="0"/>
        <v>15</v>
      </c>
      <c r="J6" s="196" t="s">
        <v>37</v>
      </c>
      <c r="L6" t="s">
        <v>627</v>
      </c>
    </row>
    <row r="7" spans="2:12" x14ac:dyDescent="0.2">
      <c r="B7" s="188" t="s">
        <v>957</v>
      </c>
      <c r="C7" s="189">
        <v>4</v>
      </c>
      <c r="G7" s="7" t="s">
        <v>120</v>
      </c>
      <c r="H7" s="2">
        <f t="shared" si="0"/>
        <v>1</v>
      </c>
      <c r="J7" s="196" t="s">
        <v>37</v>
      </c>
      <c r="L7" t="s">
        <v>635</v>
      </c>
    </row>
    <row r="8" spans="2:12" x14ac:dyDescent="0.2">
      <c r="B8" s="188" t="s">
        <v>193</v>
      </c>
      <c r="C8" s="189">
        <v>3</v>
      </c>
      <c r="G8" s="2" t="s">
        <v>189</v>
      </c>
      <c r="H8" s="2">
        <f t="shared" si="0"/>
        <v>1</v>
      </c>
      <c r="J8" s="196" t="s">
        <v>37</v>
      </c>
      <c r="L8" t="s">
        <v>282</v>
      </c>
    </row>
    <row r="9" spans="2:12" x14ac:dyDescent="0.2">
      <c r="B9" s="188" t="s">
        <v>564</v>
      </c>
      <c r="C9" s="189">
        <v>3</v>
      </c>
      <c r="G9" s="2" t="s">
        <v>958</v>
      </c>
      <c r="H9" s="2">
        <f t="shared" si="0"/>
        <v>0</v>
      </c>
      <c r="J9" s="196" t="s">
        <v>37</v>
      </c>
      <c r="L9" t="s">
        <v>959</v>
      </c>
    </row>
    <row r="10" spans="2:12" x14ac:dyDescent="0.2">
      <c r="B10" s="188" t="s">
        <v>320</v>
      </c>
      <c r="C10" s="189">
        <v>3</v>
      </c>
      <c r="G10" s="2" t="s">
        <v>960</v>
      </c>
      <c r="H10" s="2">
        <f t="shared" si="0"/>
        <v>1</v>
      </c>
      <c r="J10" s="197" t="s">
        <v>92</v>
      </c>
      <c r="L10" t="s">
        <v>124</v>
      </c>
    </row>
    <row r="11" spans="2:12" x14ac:dyDescent="0.2">
      <c r="B11" s="188" t="s">
        <v>961</v>
      </c>
      <c r="C11" s="189">
        <v>3</v>
      </c>
      <c r="G11" s="2" t="s">
        <v>310</v>
      </c>
      <c r="H11" s="2">
        <f t="shared" si="0"/>
        <v>1</v>
      </c>
      <c r="J11" s="198" t="s">
        <v>99</v>
      </c>
      <c r="L11" t="s">
        <v>147</v>
      </c>
    </row>
    <row r="12" spans="2:12" ht="27.75" x14ac:dyDescent="0.2">
      <c r="B12" s="188" t="s">
        <v>962</v>
      </c>
      <c r="C12" s="189">
        <v>3</v>
      </c>
      <c r="G12" s="62" t="s">
        <v>317</v>
      </c>
      <c r="H12" s="2">
        <f t="shared" si="0"/>
        <v>1</v>
      </c>
      <c r="J12" s="197" t="s">
        <v>37</v>
      </c>
      <c r="L12" t="s">
        <v>34</v>
      </c>
    </row>
    <row r="13" spans="2:12" x14ac:dyDescent="0.2">
      <c r="B13" s="188" t="s">
        <v>219</v>
      </c>
      <c r="C13" s="189">
        <v>3</v>
      </c>
      <c r="G13" s="2" t="s">
        <v>334</v>
      </c>
      <c r="H13" s="2">
        <f t="shared" si="0"/>
        <v>1</v>
      </c>
      <c r="J13" s="199"/>
    </row>
    <row r="14" spans="2:12" x14ac:dyDescent="0.2">
      <c r="B14" s="188" t="s">
        <v>963</v>
      </c>
      <c r="C14" s="189">
        <v>3</v>
      </c>
      <c r="G14" s="2" t="s">
        <v>340</v>
      </c>
      <c r="H14" s="2">
        <f t="shared" si="0"/>
        <v>1</v>
      </c>
      <c r="J14" s="197" t="s">
        <v>110</v>
      </c>
    </row>
    <row r="15" spans="2:12" x14ac:dyDescent="0.2">
      <c r="B15" s="188" t="s">
        <v>964</v>
      </c>
      <c r="C15" s="189">
        <v>2</v>
      </c>
      <c r="G15" s="2" t="s">
        <v>365</v>
      </c>
      <c r="H15" s="2">
        <f t="shared" si="0"/>
        <v>1</v>
      </c>
      <c r="J15" s="197" t="s">
        <v>120</v>
      </c>
    </row>
    <row r="16" spans="2:12" x14ac:dyDescent="0.2">
      <c r="B16" s="188" t="s">
        <v>407</v>
      </c>
      <c r="C16" s="189">
        <v>2</v>
      </c>
      <c r="G16" s="2" t="s">
        <v>422</v>
      </c>
      <c r="H16" s="2">
        <f t="shared" si="0"/>
        <v>1</v>
      </c>
      <c r="J16" s="197" t="s">
        <v>37</v>
      </c>
    </row>
    <row r="17" spans="2:10" x14ac:dyDescent="0.2">
      <c r="B17" s="188" t="s">
        <v>387</v>
      </c>
      <c r="C17" s="189">
        <v>2</v>
      </c>
      <c r="G17" s="2" t="s">
        <v>444</v>
      </c>
      <c r="H17" s="2">
        <f t="shared" si="0"/>
        <v>1</v>
      </c>
      <c r="J17" s="197" t="s">
        <v>37</v>
      </c>
    </row>
    <row r="18" spans="2:10" x14ac:dyDescent="0.2">
      <c r="B18" s="188" t="s">
        <v>965</v>
      </c>
      <c r="C18" s="189">
        <v>2</v>
      </c>
      <c r="J18" s="196" t="s">
        <v>37</v>
      </c>
    </row>
    <row r="19" spans="2:10" x14ac:dyDescent="0.2">
      <c r="B19" s="188" t="s">
        <v>273</v>
      </c>
      <c r="C19" s="189">
        <v>2</v>
      </c>
      <c r="J19" s="197" t="s">
        <v>110</v>
      </c>
    </row>
    <row r="20" spans="2:10" x14ac:dyDescent="0.2">
      <c r="B20" s="188" t="s">
        <v>966</v>
      </c>
      <c r="C20" s="189">
        <v>2</v>
      </c>
      <c r="J20" s="196" t="s">
        <v>37</v>
      </c>
    </row>
    <row r="21" spans="2:10" x14ac:dyDescent="0.2">
      <c r="B21" s="188" t="s">
        <v>308</v>
      </c>
      <c r="C21" s="189">
        <v>2</v>
      </c>
      <c r="J21" s="196" t="s">
        <v>37</v>
      </c>
    </row>
    <row r="22" spans="2:10" x14ac:dyDescent="0.2">
      <c r="B22" s="188" t="s">
        <v>967</v>
      </c>
      <c r="C22" s="189">
        <v>2</v>
      </c>
      <c r="J22" s="196" t="s">
        <v>37</v>
      </c>
    </row>
    <row r="23" spans="2:10" x14ac:dyDescent="0.2">
      <c r="B23" s="188" t="s">
        <v>416</v>
      </c>
      <c r="C23" s="189">
        <v>2</v>
      </c>
      <c r="J23" s="196" t="s">
        <v>37</v>
      </c>
    </row>
    <row r="24" spans="2:10" x14ac:dyDescent="0.2">
      <c r="B24" s="188" t="s">
        <v>86</v>
      </c>
      <c r="C24" s="189">
        <v>2</v>
      </c>
      <c r="J24" s="196" t="s">
        <v>37</v>
      </c>
    </row>
    <row r="25" spans="2:10" x14ac:dyDescent="0.2">
      <c r="B25" s="188" t="s">
        <v>968</v>
      </c>
      <c r="C25" s="189">
        <v>2</v>
      </c>
      <c r="J25" s="196" t="s">
        <v>37</v>
      </c>
    </row>
    <row r="26" spans="2:10" x14ac:dyDescent="0.2">
      <c r="B26" s="188" t="s">
        <v>969</v>
      </c>
      <c r="C26" s="189">
        <v>2</v>
      </c>
      <c r="J26" s="196" t="s">
        <v>37</v>
      </c>
    </row>
    <row r="27" spans="2:10" x14ac:dyDescent="0.2">
      <c r="B27" s="188" t="s">
        <v>303</v>
      </c>
      <c r="C27" s="189">
        <v>2</v>
      </c>
      <c r="J27" s="196" t="s">
        <v>37</v>
      </c>
    </row>
    <row r="28" spans="2:10" x14ac:dyDescent="0.2">
      <c r="B28" s="188" t="s">
        <v>187</v>
      </c>
      <c r="C28" s="189">
        <v>1</v>
      </c>
      <c r="J28" s="196" t="s">
        <v>37</v>
      </c>
    </row>
    <row r="29" spans="2:10" x14ac:dyDescent="0.2">
      <c r="B29" s="188" t="s">
        <v>359</v>
      </c>
      <c r="C29" s="189">
        <v>1</v>
      </c>
      <c r="J29" s="196" t="s">
        <v>189</v>
      </c>
    </row>
    <row r="30" spans="2:10" x14ac:dyDescent="0.2">
      <c r="B30" s="188" t="s">
        <v>970</v>
      </c>
      <c r="C30" s="189">
        <v>1</v>
      </c>
      <c r="J30" s="196" t="s">
        <v>37</v>
      </c>
    </row>
    <row r="31" spans="2:10" x14ac:dyDescent="0.2">
      <c r="B31" s="188" t="s">
        <v>383</v>
      </c>
      <c r="C31" s="189">
        <v>1</v>
      </c>
      <c r="J31" s="196" t="s">
        <v>37</v>
      </c>
    </row>
    <row r="32" spans="2:10" x14ac:dyDescent="0.2">
      <c r="B32" s="188" t="s">
        <v>971</v>
      </c>
      <c r="C32" s="189">
        <v>1</v>
      </c>
      <c r="J32" s="196" t="s">
        <v>37</v>
      </c>
    </row>
    <row r="33" spans="2:10" x14ac:dyDescent="0.2">
      <c r="B33" s="188" t="s">
        <v>839</v>
      </c>
      <c r="C33" s="189">
        <v>1</v>
      </c>
      <c r="J33" s="196" t="s">
        <v>37</v>
      </c>
    </row>
    <row r="34" spans="2:10" x14ac:dyDescent="0.2">
      <c r="B34" s="188" t="s">
        <v>90</v>
      </c>
      <c r="C34" s="189">
        <v>1</v>
      </c>
      <c r="J34" s="196" t="s">
        <v>37</v>
      </c>
    </row>
    <row r="35" spans="2:10" x14ac:dyDescent="0.2">
      <c r="B35" s="188" t="s">
        <v>277</v>
      </c>
      <c r="C35" s="189">
        <v>1</v>
      </c>
      <c r="J35" s="196" t="s">
        <v>37</v>
      </c>
    </row>
    <row r="36" spans="2:10" x14ac:dyDescent="0.2">
      <c r="B36" s="188" t="s">
        <v>972</v>
      </c>
      <c r="C36" s="189">
        <v>1</v>
      </c>
      <c r="J36" s="200" t="s">
        <v>110</v>
      </c>
    </row>
    <row r="37" spans="2:10" x14ac:dyDescent="0.2">
      <c r="B37" s="188" t="s">
        <v>65</v>
      </c>
      <c r="C37" s="189">
        <v>1</v>
      </c>
      <c r="J37" s="196" t="s">
        <v>37</v>
      </c>
    </row>
    <row r="38" spans="2:10" x14ac:dyDescent="0.2">
      <c r="B38" s="188" t="s">
        <v>355</v>
      </c>
      <c r="C38" s="189">
        <v>1</v>
      </c>
      <c r="J38" s="196" t="s">
        <v>37</v>
      </c>
    </row>
    <row r="39" spans="2:10" x14ac:dyDescent="0.2">
      <c r="B39" s="188" t="s">
        <v>348</v>
      </c>
      <c r="C39" s="189">
        <v>1</v>
      </c>
      <c r="J39" s="201" t="s">
        <v>32</v>
      </c>
    </row>
    <row r="40" spans="2:10" x14ac:dyDescent="0.2">
      <c r="B40" s="188" t="s">
        <v>973</v>
      </c>
      <c r="C40" s="189">
        <v>1</v>
      </c>
      <c r="J40" s="196" t="s">
        <v>37</v>
      </c>
    </row>
    <row r="41" spans="2:10" x14ac:dyDescent="0.2">
      <c r="B41" s="188" t="s">
        <v>301</v>
      </c>
      <c r="C41" s="189">
        <v>1</v>
      </c>
      <c r="J41" s="200" t="s">
        <v>110</v>
      </c>
    </row>
    <row r="42" spans="2:10" x14ac:dyDescent="0.2">
      <c r="B42" s="188" t="s">
        <v>288</v>
      </c>
      <c r="C42" s="189">
        <v>1</v>
      </c>
      <c r="J42" s="200" t="s">
        <v>110</v>
      </c>
    </row>
    <row r="43" spans="2:10" x14ac:dyDescent="0.2">
      <c r="B43" s="188" t="s">
        <v>974</v>
      </c>
      <c r="C43" s="189">
        <v>107</v>
      </c>
      <c r="J43" s="201" t="s">
        <v>37</v>
      </c>
    </row>
    <row r="44" spans="2:10" x14ac:dyDescent="0.2">
      <c r="J44" s="201" t="s">
        <v>37</v>
      </c>
    </row>
    <row r="45" spans="2:10" x14ac:dyDescent="0.2">
      <c r="J45" s="201" t="s">
        <v>37</v>
      </c>
    </row>
    <row r="46" spans="2:10" x14ac:dyDescent="0.2">
      <c r="J46" s="201" t="s">
        <v>37</v>
      </c>
    </row>
    <row r="47" spans="2:10" x14ac:dyDescent="0.2">
      <c r="J47" s="201" t="s">
        <v>37</v>
      </c>
    </row>
    <row r="48" spans="2:10" x14ac:dyDescent="0.2">
      <c r="J48" s="202"/>
    </row>
    <row r="49" spans="10:10" x14ac:dyDescent="0.2">
      <c r="J49" s="202"/>
    </row>
    <row r="50" spans="10:10" x14ac:dyDescent="0.2">
      <c r="J50" s="201" t="s">
        <v>37</v>
      </c>
    </row>
    <row r="51" spans="10:10" x14ac:dyDescent="0.2">
      <c r="J51" s="201" t="s">
        <v>37</v>
      </c>
    </row>
    <row r="52" spans="10:10" x14ac:dyDescent="0.2">
      <c r="J52" s="201" t="s">
        <v>293</v>
      </c>
    </row>
    <row r="53" spans="10:10" x14ac:dyDescent="0.2">
      <c r="J53" s="201" t="s">
        <v>37</v>
      </c>
    </row>
    <row r="54" spans="10:10" x14ac:dyDescent="0.2">
      <c r="J54" s="201" t="s">
        <v>37</v>
      </c>
    </row>
    <row r="55" spans="10:10" x14ac:dyDescent="0.2">
      <c r="J55" s="201" t="s">
        <v>37</v>
      </c>
    </row>
    <row r="56" spans="10:10" x14ac:dyDescent="0.2">
      <c r="J56" s="201" t="s">
        <v>110</v>
      </c>
    </row>
    <row r="57" spans="10:10" x14ac:dyDescent="0.2">
      <c r="J57" s="201" t="s">
        <v>37</v>
      </c>
    </row>
    <row r="58" spans="10:10" x14ac:dyDescent="0.2">
      <c r="J58" s="203" t="s">
        <v>310</v>
      </c>
    </row>
    <row r="59" spans="10:10" ht="27.75" x14ac:dyDescent="0.2">
      <c r="J59" s="204" t="s">
        <v>317</v>
      </c>
    </row>
    <row r="60" spans="10:10" x14ac:dyDescent="0.2">
      <c r="J60" s="203" t="s">
        <v>37</v>
      </c>
    </row>
    <row r="61" spans="10:10" x14ac:dyDescent="0.2">
      <c r="J61" s="203" t="s">
        <v>110</v>
      </c>
    </row>
    <row r="62" spans="10:10" x14ac:dyDescent="0.2">
      <c r="J62" s="201" t="s">
        <v>37</v>
      </c>
    </row>
    <row r="63" spans="10:10" x14ac:dyDescent="0.2">
      <c r="J63" s="203" t="s">
        <v>334</v>
      </c>
    </row>
    <row r="64" spans="10:10" x14ac:dyDescent="0.2">
      <c r="J64" s="201" t="s">
        <v>340</v>
      </c>
    </row>
    <row r="65" spans="10:10" x14ac:dyDescent="0.2">
      <c r="J65" s="201" t="s">
        <v>99</v>
      </c>
    </row>
    <row r="66" spans="10:10" x14ac:dyDescent="0.2">
      <c r="J66" s="203" t="s">
        <v>37</v>
      </c>
    </row>
    <row r="67" spans="10:10" x14ac:dyDescent="0.2">
      <c r="J67" s="203" t="s">
        <v>37</v>
      </c>
    </row>
    <row r="68" spans="10:10" x14ac:dyDescent="0.2">
      <c r="J68" s="203" t="s">
        <v>110</v>
      </c>
    </row>
    <row r="69" spans="10:10" x14ac:dyDescent="0.2">
      <c r="J69" s="201" t="s">
        <v>110</v>
      </c>
    </row>
    <row r="70" spans="10:10" x14ac:dyDescent="0.2">
      <c r="J70" s="203" t="s">
        <v>37</v>
      </c>
    </row>
    <row r="71" spans="10:10" x14ac:dyDescent="0.2">
      <c r="J71" s="203" t="s">
        <v>365</v>
      </c>
    </row>
    <row r="72" spans="10:10" x14ac:dyDescent="0.2">
      <c r="J72" s="203" t="s">
        <v>37</v>
      </c>
    </row>
    <row r="73" spans="10:10" x14ac:dyDescent="0.2">
      <c r="J73" s="203" t="s">
        <v>37</v>
      </c>
    </row>
    <row r="74" spans="10:10" x14ac:dyDescent="0.2">
      <c r="J74" s="203" t="s">
        <v>37</v>
      </c>
    </row>
    <row r="75" spans="10:10" x14ac:dyDescent="0.2">
      <c r="J75" s="203" t="s">
        <v>37</v>
      </c>
    </row>
    <row r="76" spans="10:10" x14ac:dyDescent="0.2">
      <c r="J76" s="203" t="s">
        <v>37</v>
      </c>
    </row>
    <row r="77" spans="10:10" x14ac:dyDescent="0.2">
      <c r="J77" s="203" t="s">
        <v>37</v>
      </c>
    </row>
    <row r="78" spans="10:10" x14ac:dyDescent="0.2">
      <c r="J78" s="203" t="s">
        <v>37</v>
      </c>
    </row>
    <row r="79" spans="10:10" x14ac:dyDescent="0.2">
      <c r="J79" s="203" t="s">
        <v>37</v>
      </c>
    </row>
    <row r="80" spans="10:10" x14ac:dyDescent="0.2">
      <c r="J80" s="203" t="s">
        <v>37</v>
      </c>
    </row>
    <row r="81" spans="10:10" x14ac:dyDescent="0.2">
      <c r="J81" s="203" t="s">
        <v>37</v>
      </c>
    </row>
    <row r="82" spans="10:10" x14ac:dyDescent="0.2">
      <c r="J82" s="203" t="s">
        <v>37</v>
      </c>
    </row>
    <row r="83" spans="10:10" x14ac:dyDescent="0.2">
      <c r="J83" s="203" t="s">
        <v>37</v>
      </c>
    </row>
    <row r="84" spans="10:10" x14ac:dyDescent="0.2">
      <c r="J84" s="203" t="s">
        <v>422</v>
      </c>
    </row>
    <row r="85" spans="10:10" x14ac:dyDescent="0.2">
      <c r="J85" s="203" t="s">
        <v>37</v>
      </c>
    </row>
    <row r="86" spans="10:10" x14ac:dyDescent="0.2">
      <c r="J86" s="203" t="s">
        <v>37</v>
      </c>
    </row>
    <row r="87" spans="10:10" x14ac:dyDescent="0.2">
      <c r="J87" s="203" t="s">
        <v>37</v>
      </c>
    </row>
    <row r="88" spans="10:10" x14ac:dyDescent="0.2">
      <c r="J88" s="203" t="s">
        <v>37</v>
      </c>
    </row>
    <row r="89" spans="10:10" x14ac:dyDescent="0.2">
      <c r="J89" s="203" t="s">
        <v>444</v>
      </c>
    </row>
    <row r="90" spans="10:10" x14ac:dyDescent="0.2">
      <c r="J90" s="202" t="s">
        <v>37</v>
      </c>
    </row>
    <row r="91" spans="10:10" x14ac:dyDescent="0.2">
      <c r="J91" s="205" t="s">
        <v>37</v>
      </c>
    </row>
    <row r="92" spans="10:10" x14ac:dyDescent="0.2">
      <c r="J92" s="203" t="s">
        <v>110</v>
      </c>
    </row>
    <row r="93" spans="10:10" x14ac:dyDescent="0.2">
      <c r="J93" s="206" t="s">
        <v>37</v>
      </c>
    </row>
    <row r="94" spans="10:10" x14ac:dyDescent="0.2">
      <c r="J94" s="207" t="s">
        <v>110</v>
      </c>
    </row>
    <row r="95" spans="10:10" x14ac:dyDescent="0.2">
      <c r="J95" s="208" t="s">
        <v>37</v>
      </c>
    </row>
    <row r="96" spans="10:10" x14ac:dyDescent="0.2">
      <c r="J96" s="206" t="s">
        <v>110</v>
      </c>
    </row>
    <row r="97" spans="10:10" x14ac:dyDescent="0.2">
      <c r="J97" s="207"/>
    </row>
    <row r="98" spans="10:10" x14ac:dyDescent="0.2">
      <c r="J98" s="209" t="s">
        <v>110</v>
      </c>
    </row>
    <row r="99" spans="10:10" x14ac:dyDescent="0.2">
      <c r="J99" s="206" t="s">
        <v>37</v>
      </c>
    </row>
    <row r="100" spans="10:10" x14ac:dyDescent="0.2">
      <c r="J100" s="208" t="s">
        <v>37</v>
      </c>
    </row>
    <row r="101" spans="10:10" x14ac:dyDescent="0.2">
      <c r="J101" s="203" t="s">
        <v>486</v>
      </c>
    </row>
    <row r="102" spans="10:10" x14ac:dyDescent="0.2">
      <c r="J102" s="203" t="s">
        <v>37</v>
      </c>
    </row>
    <row r="103" spans="10:10" x14ac:dyDescent="0.2">
      <c r="J103" s="203" t="s">
        <v>37</v>
      </c>
    </row>
    <row r="104" spans="10:10" x14ac:dyDescent="0.2">
      <c r="J104" s="203" t="s">
        <v>37</v>
      </c>
    </row>
    <row r="105" spans="10:10" x14ac:dyDescent="0.2">
      <c r="J105" s="201" t="s">
        <v>37</v>
      </c>
    </row>
    <row r="106" spans="10:10" x14ac:dyDescent="0.2">
      <c r="J106" s="203" t="s">
        <v>37</v>
      </c>
    </row>
    <row r="107" spans="10:10" x14ac:dyDescent="0.2">
      <c r="J107" s="203" t="s">
        <v>516</v>
      </c>
    </row>
    <row r="108" spans="10:10" x14ac:dyDescent="0.2">
      <c r="J108" s="201" t="s">
        <v>110</v>
      </c>
    </row>
    <row r="109" spans="10:10" x14ac:dyDescent="0.2">
      <c r="J109" s="201" t="s">
        <v>525</v>
      </c>
    </row>
    <row r="110" spans="10:10" x14ac:dyDescent="0.2">
      <c r="J110" s="201" t="s">
        <v>37</v>
      </c>
    </row>
    <row r="111" spans="10:10" x14ac:dyDescent="0.2">
      <c r="J111" s="201" t="s">
        <v>110</v>
      </c>
    </row>
    <row r="112" spans="10:10" x14ac:dyDescent="0.2">
      <c r="J112" s="203" t="s">
        <v>37</v>
      </c>
    </row>
    <row r="113" spans="10:10" x14ac:dyDescent="0.2">
      <c r="J113" s="201" t="s">
        <v>37</v>
      </c>
    </row>
    <row r="114" spans="10:10" x14ac:dyDescent="0.2">
      <c r="J114" s="203" t="s">
        <v>37</v>
      </c>
    </row>
    <row r="115" spans="10:10" x14ac:dyDescent="0.2">
      <c r="J115" s="203" t="s">
        <v>37</v>
      </c>
    </row>
    <row r="116" spans="10:10" x14ac:dyDescent="0.2">
      <c r="J116" s="202"/>
    </row>
    <row r="117" spans="10:10" x14ac:dyDescent="0.2">
      <c r="J117" s="202"/>
    </row>
    <row r="118" spans="10:10" x14ac:dyDescent="0.2">
      <c r="J118" s="202"/>
    </row>
    <row r="119" spans="10:10" x14ac:dyDescent="0.2">
      <c r="J119" s="202"/>
    </row>
    <row r="120" spans="10:10" x14ac:dyDescent="0.2">
      <c r="J120" s="202"/>
    </row>
    <row r="121" spans="10:10" x14ac:dyDescent="0.2">
      <c r="J121" s="202"/>
    </row>
    <row r="122" spans="10:10" x14ac:dyDescent="0.2">
      <c r="J122" s="202"/>
    </row>
    <row r="123" spans="10:10" x14ac:dyDescent="0.2">
      <c r="J123" s="202"/>
    </row>
    <row r="124" spans="10:10" x14ac:dyDescent="0.2">
      <c r="J124" s="202"/>
    </row>
    <row r="125" spans="10:10" x14ac:dyDescent="0.2">
      <c r="J125" s="202"/>
    </row>
    <row r="126" spans="10:10" x14ac:dyDescent="0.2">
      <c r="J126" s="202"/>
    </row>
    <row r="127" spans="10:10" x14ac:dyDescent="0.2">
      <c r="J127" s="202"/>
    </row>
    <row r="128" spans="10:10" x14ac:dyDescent="0.2">
      <c r="J128" s="202"/>
    </row>
    <row r="129" spans="10:10" x14ac:dyDescent="0.2">
      <c r="J129" s="202"/>
    </row>
    <row r="130" spans="10:10" x14ac:dyDescent="0.2">
      <c r="J130" s="202"/>
    </row>
    <row r="131" spans="10:10" x14ac:dyDescent="0.2">
      <c r="J131" s="202"/>
    </row>
  </sheetData>
  <phoneticPr fontId="1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EDF03-6B9F-46F5-871D-EBEE77F23A3F}">
  <dimension ref="A3:H24"/>
  <sheetViews>
    <sheetView workbookViewId="0">
      <selection activeCell="B14" sqref="B14"/>
    </sheetView>
  </sheetViews>
  <sheetFormatPr defaultRowHeight="15" x14ac:dyDescent="0.2"/>
  <cols>
    <col min="1" max="1" width="42.375" bestFit="1" customWidth="1"/>
    <col min="2" max="2" width="16.27734375" bestFit="1" customWidth="1"/>
    <col min="3" max="3" width="2.95703125" bestFit="1" customWidth="1"/>
    <col min="4" max="6" width="2.015625" bestFit="1" customWidth="1"/>
    <col min="7" max="7" width="7.26171875" bestFit="1" customWidth="1"/>
    <col min="8" max="8" width="11.296875" bestFit="1" customWidth="1"/>
  </cols>
  <sheetData>
    <row r="3" spans="1:8" x14ac:dyDescent="0.2">
      <c r="A3" s="211" t="s">
        <v>975</v>
      </c>
      <c r="B3" s="211" t="s">
        <v>976</v>
      </c>
    </row>
    <row r="4" spans="1:8" x14ac:dyDescent="0.2">
      <c r="A4" s="211" t="s">
        <v>977</v>
      </c>
      <c r="B4">
        <v>1</v>
      </c>
      <c r="C4">
        <v>2</v>
      </c>
      <c r="D4">
        <v>3</v>
      </c>
      <c r="E4">
        <v>4</v>
      </c>
      <c r="F4">
        <v>5</v>
      </c>
      <c r="G4" t="s">
        <v>978</v>
      </c>
      <c r="H4" t="s">
        <v>979</v>
      </c>
    </row>
    <row r="5" spans="1:8" x14ac:dyDescent="0.2">
      <c r="A5" s="212" t="s">
        <v>189</v>
      </c>
      <c r="B5">
        <v>1</v>
      </c>
      <c r="H5">
        <v>1</v>
      </c>
    </row>
    <row r="6" spans="1:8" x14ac:dyDescent="0.2">
      <c r="A6" s="212" t="s">
        <v>317</v>
      </c>
      <c r="B6">
        <v>1</v>
      </c>
      <c r="H6">
        <v>1</v>
      </c>
    </row>
    <row r="7" spans="1:8" x14ac:dyDescent="0.2">
      <c r="A7" s="212" t="s">
        <v>99</v>
      </c>
      <c r="B7">
        <v>1</v>
      </c>
      <c r="C7">
        <v>1</v>
      </c>
      <c r="H7">
        <v>2</v>
      </c>
    </row>
    <row r="8" spans="1:8" x14ac:dyDescent="0.2">
      <c r="A8" s="212" t="s">
        <v>110</v>
      </c>
      <c r="B8">
        <v>10</v>
      </c>
      <c r="C8">
        <v>2</v>
      </c>
      <c r="G8">
        <v>3</v>
      </c>
      <c r="H8">
        <v>15</v>
      </c>
    </row>
    <row r="9" spans="1:8" x14ac:dyDescent="0.2">
      <c r="A9" s="212" t="s">
        <v>444</v>
      </c>
      <c r="B9">
        <v>1</v>
      </c>
      <c r="H9">
        <v>1</v>
      </c>
    </row>
    <row r="10" spans="1:8" x14ac:dyDescent="0.2">
      <c r="A10" s="212" t="s">
        <v>92</v>
      </c>
      <c r="B10">
        <v>1</v>
      </c>
      <c r="H10">
        <v>1</v>
      </c>
    </row>
    <row r="11" spans="1:8" x14ac:dyDescent="0.2">
      <c r="A11" s="212" t="s">
        <v>422</v>
      </c>
      <c r="B11">
        <v>1</v>
      </c>
      <c r="H11">
        <v>1</v>
      </c>
    </row>
    <row r="12" spans="1:8" x14ac:dyDescent="0.2">
      <c r="A12" s="212" t="s">
        <v>293</v>
      </c>
      <c r="B12">
        <v>1</v>
      </c>
      <c r="H12">
        <v>1</v>
      </c>
    </row>
    <row r="13" spans="1:8" x14ac:dyDescent="0.2">
      <c r="A13" s="212" t="s">
        <v>120</v>
      </c>
      <c r="B13">
        <v>1</v>
      </c>
      <c r="H13">
        <v>1</v>
      </c>
    </row>
    <row r="14" spans="1:8" x14ac:dyDescent="0.2">
      <c r="A14" s="212" t="s">
        <v>340</v>
      </c>
      <c r="G14">
        <v>1</v>
      </c>
      <c r="H14">
        <v>1</v>
      </c>
    </row>
    <row r="15" spans="1:8" x14ac:dyDescent="0.2">
      <c r="A15" s="212" t="s">
        <v>37</v>
      </c>
      <c r="B15">
        <v>44</v>
      </c>
      <c r="C15">
        <v>14</v>
      </c>
      <c r="D15">
        <v>5</v>
      </c>
      <c r="E15">
        <v>1</v>
      </c>
      <c r="F15">
        <v>1</v>
      </c>
      <c r="G15">
        <v>9</v>
      </c>
      <c r="H15">
        <v>74</v>
      </c>
    </row>
    <row r="16" spans="1:8" x14ac:dyDescent="0.2">
      <c r="A16" s="212" t="s">
        <v>334</v>
      </c>
      <c r="C16">
        <v>1</v>
      </c>
      <c r="H16">
        <v>1</v>
      </c>
    </row>
    <row r="17" spans="1:8" x14ac:dyDescent="0.2">
      <c r="A17" s="212" t="s">
        <v>525</v>
      </c>
      <c r="G17">
        <v>1</v>
      </c>
      <c r="H17">
        <v>1</v>
      </c>
    </row>
    <row r="18" spans="1:8" x14ac:dyDescent="0.2">
      <c r="A18" s="212" t="s">
        <v>365</v>
      </c>
      <c r="B18">
        <v>1</v>
      </c>
      <c r="H18">
        <v>1</v>
      </c>
    </row>
    <row r="19" spans="1:8" x14ac:dyDescent="0.2">
      <c r="A19" s="212" t="s">
        <v>310</v>
      </c>
      <c r="C19">
        <v>1</v>
      </c>
      <c r="H19">
        <v>1</v>
      </c>
    </row>
    <row r="20" spans="1:8" x14ac:dyDescent="0.2">
      <c r="A20" s="212" t="s">
        <v>32</v>
      </c>
      <c r="B20">
        <v>1</v>
      </c>
      <c r="G20">
        <v>1</v>
      </c>
      <c r="H20">
        <v>2</v>
      </c>
    </row>
    <row r="21" spans="1:8" x14ac:dyDescent="0.2">
      <c r="A21" s="212" t="s">
        <v>516</v>
      </c>
      <c r="B21">
        <v>1</v>
      </c>
      <c r="H21">
        <v>1</v>
      </c>
    </row>
    <row r="22" spans="1:8" x14ac:dyDescent="0.2">
      <c r="A22" s="212" t="s">
        <v>486</v>
      </c>
      <c r="C22">
        <v>1</v>
      </c>
      <c r="H22">
        <v>1</v>
      </c>
    </row>
    <row r="23" spans="1:8" x14ac:dyDescent="0.2">
      <c r="A23" s="212" t="s">
        <v>978</v>
      </c>
    </row>
    <row r="24" spans="1:8" x14ac:dyDescent="0.2">
      <c r="A24" s="212" t="s">
        <v>979</v>
      </c>
      <c r="B24">
        <v>65</v>
      </c>
      <c r="C24">
        <v>20</v>
      </c>
      <c r="D24">
        <v>5</v>
      </c>
      <c r="E24">
        <v>1</v>
      </c>
      <c r="F24">
        <v>1</v>
      </c>
      <c r="G24">
        <v>15</v>
      </c>
      <c r="H24">
        <v>107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8E5B1-AB8C-4B66-ABFD-A3D741522316}">
  <dimension ref="A1:AC57"/>
  <sheetViews>
    <sheetView zoomScaleNormal="100" workbookViewId="0">
      <pane xSplit="4" ySplit="3" topLeftCell="E53" activePane="bottomRight" state="frozen"/>
      <selection pane="bottomLeft" activeCell="A4" sqref="A4"/>
      <selection pane="topRight" activeCell="E1" sqref="E1"/>
      <selection pane="bottomRight" activeCell="B52" sqref="B52"/>
    </sheetView>
  </sheetViews>
  <sheetFormatPr defaultRowHeight="15" x14ac:dyDescent="0.2"/>
  <cols>
    <col min="1" max="1" width="9.14453125" style="97"/>
    <col min="2" max="2" width="13.71875" style="110" bestFit="1" customWidth="1"/>
    <col min="3" max="3" width="6.9921875" style="97" bestFit="1" customWidth="1"/>
    <col min="4" max="4" width="11.02734375" bestFit="1" customWidth="1"/>
    <col min="5" max="5" width="5.6484375" style="57" customWidth="1"/>
    <col min="6" max="6" width="5.6484375" style="58" customWidth="1"/>
    <col min="7" max="7" width="5.6484375" style="57" customWidth="1"/>
    <col min="8" max="8" width="5.6484375" style="58" customWidth="1"/>
    <col min="9" max="9" width="9.01171875" style="53" customWidth="1"/>
    <col min="10" max="10" width="9.01171875" style="54" customWidth="1"/>
    <col min="11" max="11" width="9.01171875" style="96" customWidth="1"/>
    <col min="12" max="12" width="9.01171875" style="53" customWidth="1"/>
    <col min="13" max="13" width="9.01171875" style="165" customWidth="1"/>
    <col min="14" max="14" width="25.9609375" style="97" customWidth="1"/>
    <col min="15" max="15" width="24.75" style="97" bestFit="1" customWidth="1"/>
    <col min="16" max="16" width="44.52734375" style="10" customWidth="1"/>
    <col min="17" max="17" width="31.34375" style="14" customWidth="1"/>
    <col min="18" max="18" width="37.6640625" style="10" customWidth="1"/>
    <col min="19" max="19" width="35.109375" customWidth="1"/>
    <col min="20" max="20" width="28.65234375" style="10" customWidth="1"/>
    <col min="21" max="21" width="19.37109375" style="10" customWidth="1"/>
    <col min="22" max="22" width="11.56640625" style="10" customWidth="1"/>
    <col min="23" max="23" width="33.62890625" style="10" customWidth="1"/>
    <col min="24" max="29" width="8.875" customWidth="1"/>
  </cols>
  <sheetData>
    <row r="1" spans="1:29" ht="23.25" x14ac:dyDescent="0.3">
      <c r="B1" s="98" t="s">
        <v>0</v>
      </c>
      <c r="C1" s="99"/>
      <c r="D1" s="1"/>
      <c r="E1" s="55"/>
      <c r="F1" s="56"/>
      <c r="G1" s="55"/>
      <c r="H1" s="56"/>
      <c r="I1" s="40"/>
      <c r="J1" s="41"/>
      <c r="K1" s="88"/>
      <c r="L1" s="40"/>
      <c r="M1" s="156"/>
      <c r="O1" s="99"/>
      <c r="U1" s="262" t="s">
        <v>1</v>
      </c>
      <c r="V1" s="262"/>
    </row>
    <row r="2" spans="1:29" ht="26.25" customHeight="1" x14ac:dyDescent="0.3">
      <c r="A2" s="283" t="s">
        <v>2</v>
      </c>
      <c r="B2" s="100" t="s">
        <v>4</v>
      </c>
      <c r="C2" s="101"/>
      <c r="D2" s="59">
        <f>SUM(D4:D270)</f>
        <v>48</v>
      </c>
      <c r="E2" s="42">
        <f>SUM(E4:E36)</f>
        <v>26</v>
      </c>
      <c r="F2" s="43">
        <f>SUM(F4:F56)</f>
        <v>9</v>
      </c>
      <c r="G2" s="70">
        <f>SUM(G4:G36)</f>
        <v>15</v>
      </c>
      <c r="H2" s="71">
        <f>SUM(H4:H61)</f>
        <v>28</v>
      </c>
      <c r="I2" s="42">
        <f>SUM(I4:I61)</f>
        <v>37</v>
      </c>
      <c r="J2" s="43">
        <f>SUM(J4:J61)</f>
        <v>7</v>
      </c>
      <c r="K2" s="89" t="e">
        <f>SUM(#REF!)</f>
        <v>#REF!</v>
      </c>
      <c r="L2" s="42"/>
      <c r="M2" s="157"/>
      <c r="O2" s="99"/>
      <c r="U2" s="175"/>
      <c r="V2" s="176">
        <f>COUNTIF(V4:V248,"*")</f>
        <v>13</v>
      </c>
      <c r="X2" s="42">
        <f t="shared" ref="X2:AC2" si="0">SUM(X4:X154)</f>
        <v>3</v>
      </c>
      <c r="Y2" s="42">
        <f t="shared" si="0"/>
        <v>17</v>
      </c>
      <c r="Z2" s="42">
        <f t="shared" si="0"/>
        <v>4</v>
      </c>
      <c r="AA2" s="42">
        <f t="shared" si="0"/>
        <v>1</v>
      </c>
      <c r="AB2" s="42">
        <f t="shared" si="0"/>
        <v>0</v>
      </c>
      <c r="AC2" s="42">
        <f t="shared" si="0"/>
        <v>23</v>
      </c>
    </row>
    <row r="3" spans="1:29" s="20" customFormat="1" ht="50.25" x14ac:dyDescent="0.2">
      <c r="A3" s="284"/>
      <c r="B3" s="113" t="s">
        <v>5</v>
      </c>
      <c r="C3" s="114" t="s">
        <v>6</v>
      </c>
      <c r="D3" s="115" t="s">
        <v>7</v>
      </c>
      <c r="E3" s="116" t="s">
        <v>8</v>
      </c>
      <c r="F3" s="117" t="s">
        <v>9</v>
      </c>
      <c r="G3" s="116" t="s">
        <v>10</v>
      </c>
      <c r="H3" s="117" t="s">
        <v>11</v>
      </c>
      <c r="I3" s="118" t="s">
        <v>12</v>
      </c>
      <c r="J3" s="119" t="s">
        <v>13</v>
      </c>
      <c r="K3" s="120" t="s">
        <v>14</v>
      </c>
      <c r="L3" s="118" t="s">
        <v>15</v>
      </c>
      <c r="M3" s="119" t="s">
        <v>16</v>
      </c>
      <c r="N3" s="121" t="s">
        <v>17</v>
      </c>
      <c r="O3" s="140" t="s">
        <v>18</v>
      </c>
      <c r="P3" s="122" t="s">
        <v>19</v>
      </c>
      <c r="Q3" s="114" t="s">
        <v>20</v>
      </c>
      <c r="R3" s="122" t="s">
        <v>21</v>
      </c>
      <c r="S3" s="114" t="s">
        <v>22</v>
      </c>
      <c r="T3" s="185" t="s">
        <v>23</v>
      </c>
      <c r="U3" s="173" t="s">
        <v>24</v>
      </c>
      <c r="V3" s="173" t="s">
        <v>25</v>
      </c>
      <c r="W3" s="185" t="s">
        <v>26</v>
      </c>
      <c r="X3" s="111" t="s">
        <v>27</v>
      </c>
      <c r="Y3" s="111" t="s">
        <v>28</v>
      </c>
      <c r="Z3" s="111" t="s">
        <v>29</v>
      </c>
      <c r="AA3" s="111" t="s">
        <v>30</v>
      </c>
      <c r="AB3" s="111" t="s">
        <v>31</v>
      </c>
      <c r="AC3" s="111" t="s">
        <v>32</v>
      </c>
    </row>
    <row r="4" spans="1:29" ht="39.950000000000003" customHeight="1" x14ac:dyDescent="0.2">
      <c r="A4" s="138">
        <v>43</v>
      </c>
      <c r="B4" s="33">
        <v>44562</v>
      </c>
      <c r="C4" s="9" t="s">
        <v>45</v>
      </c>
      <c r="D4" s="86">
        <v>1</v>
      </c>
      <c r="E4" s="87">
        <v>1</v>
      </c>
      <c r="F4" s="45"/>
      <c r="G4" s="87"/>
      <c r="H4" s="45">
        <v>1</v>
      </c>
      <c r="I4" s="87">
        <v>1</v>
      </c>
      <c r="J4" s="45"/>
      <c r="K4" s="123"/>
      <c r="L4" s="87"/>
      <c r="M4" s="72" t="s">
        <v>368</v>
      </c>
      <c r="N4" s="138" t="s">
        <v>369</v>
      </c>
      <c r="O4" s="123"/>
      <c r="P4" s="126" t="s">
        <v>370</v>
      </c>
      <c r="Q4" s="125" t="s">
        <v>37</v>
      </c>
      <c r="R4" s="139"/>
      <c r="S4" s="125"/>
      <c r="T4" s="129"/>
      <c r="U4" s="129"/>
      <c r="V4" s="129"/>
      <c r="W4" s="130"/>
      <c r="X4" s="131"/>
      <c r="Y4" s="131"/>
      <c r="Z4" s="131"/>
      <c r="AA4" s="131"/>
      <c r="AB4" s="131"/>
      <c r="AC4" s="131">
        <v>1</v>
      </c>
    </row>
    <row r="5" spans="1:29" ht="39.950000000000003" customHeight="1" x14ac:dyDescent="0.2">
      <c r="A5" s="109"/>
      <c r="B5" s="104">
        <v>44564</v>
      </c>
      <c r="C5" s="102" t="s">
        <v>45</v>
      </c>
      <c r="D5" s="81">
        <v>1</v>
      </c>
      <c r="E5" s="80">
        <v>1</v>
      </c>
      <c r="F5" s="52"/>
      <c r="G5" s="80"/>
      <c r="H5" s="52">
        <v>1</v>
      </c>
      <c r="I5" s="80">
        <v>1</v>
      </c>
      <c r="J5" s="52"/>
      <c r="K5" s="82"/>
      <c r="L5" s="80"/>
      <c r="M5" s="161" t="s">
        <v>371</v>
      </c>
      <c r="N5" s="109" t="s">
        <v>372</v>
      </c>
      <c r="O5" s="136"/>
      <c r="P5" s="62" t="s">
        <v>373</v>
      </c>
      <c r="Q5" s="125" t="s">
        <v>37</v>
      </c>
      <c r="R5" s="75"/>
      <c r="S5" s="73"/>
      <c r="T5" s="78"/>
      <c r="U5" s="78"/>
      <c r="V5" s="78"/>
      <c r="W5" s="7"/>
      <c r="X5" s="2"/>
      <c r="Y5" s="2"/>
      <c r="Z5" s="2"/>
      <c r="AA5" s="2"/>
      <c r="AB5" s="2"/>
      <c r="AC5" s="2">
        <v>1</v>
      </c>
    </row>
    <row r="6" spans="1:29" ht="39.950000000000003" customHeight="1" x14ac:dyDescent="0.2">
      <c r="A6" s="109"/>
      <c r="B6" s="104">
        <v>44564</v>
      </c>
      <c r="C6" s="102" t="s">
        <v>45</v>
      </c>
      <c r="D6" s="81">
        <v>1</v>
      </c>
      <c r="E6" s="80">
        <v>1</v>
      </c>
      <c r="F6" s="52"/>
      <c r="G6" s="80"/>
      <c r="H6" s="52">
        <v>1</v>
      </c>
      <c r="I6" s="80">
        <v>1</v>
      </c>
      <c r="J6" s="52"/>
      <c r="K6" s="82"/>
      <c r="L6" s="80"/>
      <c r="M6" s="161" t="s">
        <v>374</v>
      </c>
      <c r="N6" s="109" t="s">
        <v>375</v>
      </c>
      <c r="O6" s="136"/>
      <c r="P6" s="62" t="s">
        <v>376</v>
      </c>
      <c r="Q6" s="125" t="s">
        <v>37</v>
      </c>
      <c r="R6" s="75"/>
      <c r="S6" s="73"/>
      <c r="T6" s="78"/>
      <c r="U6" s="78"/>
      <c r="V6" s="78"/>
      <c r="W6" s="7"/>
      <c r="X6" s="2"/>
      <c r="Y6" s="2"/>
      <c r="Z6" s="2"/>
      <c r="AA6" s="2"/>
      <c r="AB6" s="2"/>
      <c r="AC6" s="2">
        <v>1</v>
      </c>
    </row>
    <row r="7" spans="1:29" ht="39.950000000000003" customHeight="1" x14ac:dyDescent="0.2">
      <c r="A7" s="138">
        <v>44</v>
      </c>
      <c r="B7" s="33">
        <v>44566</v>
      </c>
      <c r="C7" s="9" t="s">
        <v>45</v>
      </c>
      <c r="D7" s="86">
        <v>1</v>
      </c>
      <c r="E7" s="87"/>
      <c r="F7" s="45">
        <v>1</v>
      </c>
      <c r="G7" s="87"/>
      <c r="H7" s="45">
        <v>1</v>
      </c>
      <c r="I7" s="87">
        <v>1</v>
      </c>
      <c r="J7" s="45"/>
      <c r="K7" s="123"/>
      <c r="L7" s="87"/>
      <c r="M7" s="155" t="s">
        <v>377</v>
      </c>
      <c r="N7" s="138" t="s">
        <v>378</v>
      </c>
      <c r="O7" s="123" t="s">
        <v>379</v>
      </c>
      <c r="P7" s="126" t="s">
        <v>380</v>
      </c>
      <c r="Q7" s="125" t="s">
        <v>37</v>
      </c>
      <c r="R7" s="127"/>
      <c r="S7" s="125"/>
      <c r="T7" s="129" t="s">
        <v>381</v>
      </c>
      <c r="U7" s="129"/>
      <c r="V7" s="129"/>
      <c r="W7" s="130"/>
      <c r="X7" s="131"/>
      <c r="Y7" s="131"/>
      <c r="Z7" s="131"/>
      <c r="AA7" s="131"/>
      <c r="AB7" s="131"/>
      <c r="AC7" s="131">
        <v>1</v>
      </c>
    </row>
    <row r="8" spans="1:29" ht="39.950000000000003" customHeight="1" x14ac:dyDescent="0.2">
      <c r="A8" s="109"/>
      <c r="B8" s="104">
        <v>44569</v>
      </c>
      <c r="C8" s="102" t="s">
        <v>45</v>
      </c>
      <c r="D8" s="81">
        <v>1</v>
      </c>
      <c r="E8" s="80">
        <v>1</v>
      </c>
      <c r="F8" s="52"/>
      <c r="G8" s="80"/>
      <c r="H8" s="52">
        <v>1</v>
      </c>
      <c r="I8" s="80">
        <v>1</v>
      </c>
      <c r="J8" s="52"/>
      <c r="K8" s="82"/>
      <c r="L8" s="80"/>
      <c r="M8" s="154" t="s">
        <v>382</v>
      </c>
      <c r="N8" s="109" t="s">
        <v>383</v>
      </c>
      <c r="O8" s="150" t="s">
        <v>384</v>
      </c>
      <c r="P8" s="62" t="s">
        <v>385</v>
      </c>
      <c r="Q8" s="125" t="s">
        <v>37</v>
      </c>
      <c r="R8" s="75"/>
      <c r="S8" s="73"/>
      <c r="T8" s="78"/>
      <c r="U8" s="78"/>
      <c r="V8" s="78"/>
      <c r="W8" s="7"/>
      <c r="X8" s="2"/>
      <c r="Y8" s="2"/>
      <c r="Z8" s="2"/>
      <c r="AA8" s="2"/>
      <c r="AB8" s="2"/>
      <c r="AC8" s="2">
        <v>1</v>
      </c>
    </row>
    <row r="9" spans="1:29" ht="39.950000000000003" customHeight="1" x14ac:dyDescent="0.2">
      <c r="A9" s="138">
        <v>45</v>
      </c>
      <c r="B9" s="33">
        <v>44569</v>
      </c>
      <c r="C9" s="9" t="s">
        <v>45</v>
      </c>
      <c r="D9" s="86">
        <v>1</v>
      </c>
      <c r="E9" s="87">
        <v>1</v>
      </c>
      <c r="F9" s="45"/>
      <c r="G9" s="87"/>
      <c r="H9" s="45">
        <v>1</v>
      </c>
      <c r="I9" s="87">
        <v>1</v>
      </c>
      <c r="J9" s="45">
        <v>1</v>
      </c>
      <c r="K9" s="123"/>
      <c r="L9" s="87">
        <v>2</v>
      </c>
      <c r="M9" s="155" t="s">
        <v>386</v>
      </c>
      <c r="N9" s="138" t="s">
        <v>387</v>
      </c>
      <c r="O9" s="152" t="s">
        <v>388</v>
      </c>
      <c r="P9" s="126" t="s">
        <v>389</v>
      </c>
      <c r="Q9" s="125" t="s">
        <v>37</v>
      </c>
      <c r="R9" s="127"/>
      <c r="S9" s="125"/>
      <c r="T9" s="129"/>
      <c r="U9" s="129"/>
      <c r="V9" s="129"/>
      <c r="W9" s="130"/>
      <c r="X9" s="131"/>
      <c r="Y9" s="131"/>
      <c r="Z9" s="131"/>
      <c r="AA9" s="131"/>
      <c r="AB9" s="131"/>
      <c r="AC9" s="131">
        <v>1</v>
      </c>
    </row>
    <row r="10" spans="1:29" ht="39.950000000000003" customHeight="1" x14ac:dyDescent="0.2">
      <c r="A10" s="138">
        <v>46</v>
      </c>
      <c r="B10" s="33">
        <v>44570</v>
      </c>
      <c r="C10" s="9" t="s">
        <v>45</v>
      </c>
      <c r="D10" s="86">
        <v>1</v>
      </c>
      <c r="E10" s="87">
        <v>1</v>
      </c>
      <c r="F10" s="45"/>
      <c r="G10" s="87">
        <v>1</v>
      </c>
      <c r="H10" s="45"/>
      <c r="I10" s="87">
        <v>1</v>
      </c>
      <c r="J10" s="45"/>
      <c r="K10" s="123"/>
      <c r="L10" s="87"/>
      <c r="M10" s="155" t="s">
        <v>390</v>
      </c>
      <c r="N10" s="138" t="s">
        <v>391</v>
      </c>
      <c r="O10" s="152" t="s">
        <v>392</v>
      </c>
      <c r="P10" s="126" t="s">
        <v>393</v>
      </c>
      <c r="Q10" s="125" t="s">
        <v>37</v>
      </c>
      <c r="R10" s="127" t="s">
        <v>394</v>
      </c>
      <c r="S10" s="125"/>
      <c r="T10" s="129"/>
      <c r="U10" s="129"/>
      <c r="V10" s="129"/>
      <c r="W10" s="129" t="s">
        <v>395</v>
      </c>
      <c r="X10" s="131"/>
      <c r="Y10" s="131">
        <v>2</v>
      </c>
      <c r="Z10" s="131"/>
      <c r="AA10" s="131"/>
      <c r="AB10" s="131"/>
      <c r="AC10" s="131"/>
    </row>
    <row r="11" spans="1:29" ht="39.950000000000003" customHeight="1" x14ac:dyDescent="0.2">
      <c r="A11" s="138">
        <v>47</v>
      </c>
      <c r="B11" s="33">
        <v>44582</v>
      </c>
      <c r="C11" s="9" t="s">
        <v>45</v>
      </c>
      <c r="D11" s="86">
        <v>1</v>
      </c>
      <c r="E11" s="87">
        <v>1</v>
      </c>
      <c r="F11" s="45"/>
      <c r="G11" s="87"/>
      <c r="H11" s="45">
        <v>1</v>
      </c>
      <c r="I11" s="87">
        <v>1</v>
      </c>
      <c r="J11" s="45"/>
      <c r="K11" s="123"/>
      <c r="L11" s="87"/>
      <c r="M11" s="155" t="s">
        <v>396</v>
      </c>
      <c r="N11" s="138" t="s">
        <v>178</v>
      </c>
      <c r="O11" s="152" t="s">
        <v>397</v>
      </c>
      <c r="P11" s="172" t="s">
        <v>398</v>
      </c>
      <c r="Q11" s="125" t="s">
        <v>37</v>
      </c>
      <c r="R11" s="127"/>
      <c r="S11" s="125"/>
      <c r="T11" s="129" t="s">
        <v>399</v>
      </c>
      <c r="U11" s="129"/>
      <c r="V11" s="129"/>
      <c r="W11" s="130"/>
      <c r="X11" s="131"/>
      <c r="Y11" s="131"/>
      <c r="Z11" s="131"/>
      <c r="AA11" s="131"/>
      <c r="AB11" s="131"/>
      <c r="AC11" s="131">
        <v>1</v>
      </c>
    </row>
    <row r="12" spans="1:29" ht="39.950000000000003" customHeight="1" x14ac:dyDescent="0.2">
      <c r="A12" s="109"/>
      <c r="B12" s="104">
        <v>44583</v>
      </c>
      <c r="C12" s="102" t="s">
        <v>45</v>
      </c>
      <c r="D12" s="81">
        <v>1</v>
      </c>
      <c r="E12" s="80">
        <v>1</v>
      </c>
      <c r="F12" s="52"/>
      <c r="G12" s="80"/>
      <c r="H12" s="52">
        <v>1</v>
      </c>
      <c r="I12" s="80"/>
      <c r="J12" s="52"/>
      <c r="K12" s="82"/>
      <c r="L12" s="80"/>
      <c r="M12" s="154" t="s">
        <v>400</v>
      </c>
      <c r="N12" s="109" t="s">
        <v>387</v>
      </c>
      <c r="O12" s="150" t="s">
        <v>401</v>
      </c>
      <c r="P12" s="10" t="s">
        <v>402</v>
      </c>
      <c r="Q12" s="125" t="s">
        <v>37</v>
      </c>
      <c r="R12" s="75" t="s">
        <v>403</v>
      </c>
      <c r="S12" s="73"/>
      <c r="T12" s="78" t="s">
        <v>404</v>
      </c>
      <c r="U12" s="78"/>
      <c r="V12" s="78"/>
      <c r="W12" s="7" t="s">
        <v>405</v>
      </c>
      <c r="X12" s="2"/>
      <c r="Y12" s="2"/>
      <c r="Z12" s="2">
        <v>1</v>
      </c>
      <c r="AA12" s="2"/>
      <c r="AB12" s="2"/>
      <c r="AC12" s="2"/>
    </row>
    <row r="13" spans="1:29" ht="39.950000000000003" customHeight="1" x14ac:dyDescent="0.2">
      <c r="A13" s="138">
        <v>48</v>
      </c>
      <c r="B13" s="33">
        <v>44583</v>
      </c>
      <c r="C13" s="9" t="s">
        <v>45</v>
      </c>
      <c r="D13" s="86">
        <v>2</v>
      </c>
      <c r="E13" s="87">
        <v>1</v>
      </c>
      <c r="F13" s="45">
        <v>1</v>
      </c>
      <c r="G13" s="87">
        <v>2</v>
      </c>
      <c r="H13" s="45"/>
      <c r="I13" s="87">
        <v>2</v>
      </c>
      <c r="J13" s="45"/>
      <c r="K13" s="123"/>
      <c r="L13" s="87"/>
      <c r="M13" s="155" t="s">
        <v>406</v>
      </c>
      <c r="N13" s="138" t="s">
        <v>407</v>
      </c>
      <c r="O13" s="143" t="s">
        <v>408</v>
      </c>
      <c r="P13" s="126" t="s">
        <v>409</v>
      </c>
      <c r="Q13" s="125" t="s">
        <v>37</v>
      </c>
      <c r="R13" s="127"/>
      <c r="S13" s="125"/>
      <c r="T13" s="129" t="s">
        <v>410</v>
      </c>
      <c r="U13" s="129"/>
      <c r="V13" s="129"/>
      <c r="W13" s="130"/>
      <c r="X13" s="131"/>
      <c r="Y13" s="131"/>
      <c r="Z13" s="131"/>
      <c r="AA13" s="131"/>
      <c r="AB13" s="131"/>
      <c r="AC13" s="131">
        <v>2</v>
      </c>
    </row>
    <row r="14" spans="1:29" ht="39.950000000000003" customHeight="1" x14ac:dyDescent="0.2">
      <c r="A14" s="138">
        <v>49</v>
      </c>
      <c r="B14" s="33">
        <v>44584</v>
      </c>
      <c r="C14" s="9" t="s">
        <v>45</v>
      </c>
      <c r="D14" s="86">
        <v>2</v>
      </c>
      <c r="E14" s="87">
        <v>1</v>
      </c>
      <c r="F14" s="45">
        <v>1</v>
      </c>
      <c r="G14" s="87">
        <v>2</v>
      </c>
      <c r="H14" s="45"/>
      <c r="I14" s="87">
        <v>2</v>
      </c>
      <c r="J14" s="45"/>
      <c r="K14" s="123"/>
      <c r="L14" s="87"/>
      <c r="M14" s="155" t="s">
        <v>411</v>
      </c>
      <c r="N14" s="138" t="s">
        <v>412</v>
      </c>
      <c r="O14" s="143" t="s">
        <v>413</v>
      </c>
      <c r="P14" s="126" t="s">
        <v>414</v>
      </c>
      <c r="Q14" s="125" t="s">
        <v>37</v>
      </c>
      <c r="R14" s="127"/>
      <c r="S14" s="125"/>
      <c r="T14" s="129" t="s">
        <v>415</v>
      </c>
      <c r="U14" s="129"/>
      <c r="V14" s="129"/>
      <c r="W14" s="130"/>
      <c r="X14" s="131"/>
      <c r="Y14" s="131"/>
      <c r="Z14" s="131"/>
      <c r="AA14" s="131"/>
      <c r="AB14" s="131"/>
      <c r="AC14" s="131">
        <v>2</v>
      </c>
    </row>
    <row r="15" spans="1:29" ht="39.950000000000003" customHeight="1" x14ac:dyDescent="0.2">
      <c r="A15" s="109"/>
      <c r="B15" s="104">
        <v>44584</v>
      </c>
      <c r="C15" s="102" t="s">
        <v>45</v>
      </c>
      <c r="D15" s="81">
        <v>1</v>
      </c>
      <c r="E15" s="80"/>
      <c r="F15" s="52"/>
      <c r="G15" s="80"/>
      <c r="H15" s="52"/>
      <c r="I15" s="80"/>
      <c r="J15" s="52"/>
      <c r="K15" s="82"/>
      <c r="L15" s="80"/>
      <c r="M15" s="154"/>
      <c r="N15" s="109" t="s">
        <v>416</v>
      </c>
      <c r="O15" s="150"/>
      <c r="P15" s="62" t="s">
        <v>417</v>
      </c>
      <c r="Q15" s="125" t="s">
        <v>37</v>
      </c>
      <c r="R15" s="75"/>
      <c r="S15" s="73"/>
      <c r="T15" s="78"/>
      <c r="U15" s="78"/>
      <c r="V15" s="78"/>
      <c r="W15" s="7"/>
      <c r="X15" s="2"/>
      <c r="Y15" s="2"/>
      <c r="Z15" s="2"/>
      <c r="AA15" s="2"/>
      <c r="AB15" s="2"/>
      <c r="AC15" s="2">
        <v>1</v>
      </c>
    </row>
    <row r="16" spans="1:29" ht="39.950000000000003" customHeight="1" x14ac:dyDescent="0.2">
      <c r="A16" s="138">
        <v>50</v>
      </c>
      <c r="B16" s="33">
        <v>44596</v>
      </c>
      <c r="C16" s="9" t="s">
        <v>72</v>
      </c>
      <c r="D16" s="86">
        <v>1</v>
      </c>
      <c r="E16" s="87"/>
      <c r="F16" s="45"/>
      <c r="G16" s="87"/>
      <c r="H16" s="45">
        <v>1</v>
      </c>
      <c r="I16" s="87">
        <v>1</v>
      </c>
      <c r="J16" s="45"/>
      <c r="K16" s="123"/>
      <c r="L16" s="87"/>
      <c r="M16" s="155" t="s">
        <v>418</v>
      </c>
      <c r="N16" s="138" t="s">
        <v>419</v>
      </c>
      <c r="O16" s="143" t="s">
        <v>420</v>
      </c>
      <c r="P16" s="126" t="s">
        <v>421</v>
      </c>
      <c r="Q16" s="125" t="s">
        <v>422</v>
      </c>
      <c r="R16" s="127"/>
      <c r="S16" s="125"/>
      <c r="T16" s="129" t="s">
        <v>423</v>
      </c>
      <c r="U16" s="129" t="s">
        <v>424</v>
      </c>
      <c r="V16" s="129" t="s">
        <v>41</v>
      </c>
      <c r="W16" s="130" t="s">
        <v>425</v>
      </c>
      <c r="X16" s="131"/>
      <c r="Y16" s="131">
        <v>1</v>
      </c>
      <c r="Z16" s="131"/>
      <c r="AA16" s="131"/>
      <c r="AB16" s="131"/>
      <c r="AC16" s="131"/>
    </row>
    <row r="17" spans="1:29" ht="39.950000000000003" customHeight="1" x14ac:dyDescent="0.2">
      <c r="A17" s="109"/>
      <c r="B17" s="104">
        <v>44604</v>
      </c>
      <c r="C17" s="102" t="s">
        <v>72</v>
      </c>
      <c r="D17" s="81">
        <v>1</v>
      </c>
      <c r="E17" s="80">
        <v>1</v>
      </c>
      <c r="F17" s="52"/>
      <c r="G17" s="80">
        <v>1</v>
      </c>
      <c r="H17" s="52"/>
      <c r="I17" s="80">
        <v>1</v>
      </c>
      <c r="J17" s="52"/>
      <c r="K17" s="136"/>
      <c r="L17" s="80"/>
      <c r="M17" s="154" t="s">
        <v>426</v>
      </c>
      <c r="N17" s="109" t="s">
        <v>427</v>
      </c>
      <c r="O17" s="150" t="s">
        <v>428</v>
      </c>
      <c r="P17" s="62" t="s">
        <v>429</v>
      </c>
      <c r="Q17" s="125" t="s">
        <v>37</v>
      </c>
      <c r="R17" s="75"/>
      <c r="S17" s="73"/>
      <c r="T17" s="78" t="s">
        <v>430</v>
      </c>
      <c r="U17" s="78"/>
      <c r="V17" s="78"/>
      <c r="W17" s="7" t="s">
        <v>431</v>
      </c>
      <c r="X17" s="2"/>
      <c r="Y17" s="2"/>
      <c r="Z17" s="2">
        <v>1</v>
      </c>
      <c r="AA17" s="2"/>
      <c r="AB17" s="2"/>
      <c r="AC17" s="2"/>
    </row>
    <row r="18" spans="1:29" ht="39.950000000000003" customHeight="1" x14ac:dyDescent="0.2">
      <c r="A18" s="109"/>
      <c r="B18" s="104">
        <v>44604</v>
      </c>
      <c r="C18" s="102" t="s">
        <v>72</v>
      </c>
      <c r="D18" s="81">
        <v>2</v>
      </c>
      <c r="E18" s="80">
        <v>2</v>
      </c>
      <c r="F18" s="52"/>
      <c r="G18" s="80"/>
      <c r="H18" s="52">
        <v>2</v>
      </c>
      <c r="I18" s="80">
        <v>2</v>
      </c>
      <c r="J18" s="52"/>
      <c r="K18" s="136"/>
      <c r="L18" s="80"/>
      <c r="M18" s="154" t="s">
        <v>426</v>
      </c>
      <c r="N18" s="109" t="s">
        <v>427</v>
      </c>
      <c r="O18" s="150" t="s">
        <v>428</v>
      </c>
      <c r="P18" s="62" t="s">
        <v>432</v>
      </c>
      <c r="Q18" s="125" t="s">
        <v>37</v>
      </c>
      <c r="R18" s="75"/>
      <c r="S18" s="73"/>
      <c r="T18" s="78" t="s">
        <v>433</v>
      </c>
      <c r="U18" s="78"/>
      <c r="V18" s="78"/>
      <c r="W18" s="7"/>
      <c r="X18" s="2">
        <v>2</v>
      </c>
      <c r="Y18" s="2"/>
      <c r="Z18" s="2"/>
      <c r="AA18" s="2"/>
      <c r="AB18" s="2"/>
      <c r="AC18" s="2"/>
    </row>
    <row r="19" spans="1:29" ht="39.950000000000003" customHeight="1" x14ac:dyDescent="0.2">
      <c r="A19" s="138">
        <v>51</v>
      </c>
      <c r="B19" s="33">
        <v>44614</v>
      </c>
      <c r="C19" s="9" t="s">
        <v>72</v>
      </c>
      <c r="D19" s="86">
        <v>1</v>
      </c>
      <c r="E19" s="87">
        <v>1</v>
      </c>
      <c r="F19" s="45"/>
      <c r="G19" s="87"/>
      <c r="H19" s="45">
        <v>1</v>
      </c>
      <c r="I19" s="87">
        <v>0</v>
      </c>
      <c r="J19" s="45">
        <v>1</v>
      </c>
      <c r="K19" s="123"/>
      <c r="L19" s="87"/>
      <c r="M19" s="155" t="s">
        <v>434</v>
      </c>
      <c r="N19" s="138" t="s">
        <v>416</v>
      </c>
      <c r="O19" s="143" t="s">
        <v>397</v>
      </c>
      <c r="P19" s="126" t="s">
        <v>435</v>
      </c>
      <c r="Q19" s="125" t="s">
        <v>37</v>
      </c>
      <c r="R19" s="127"/>
      <c r="S19" s="125"/>
      <c r="T19" s="129" t="s">
        <v>436</v>
      </c>
      <c r="U19" s="129"/>
      <c r="V19" s="129"/>
      <c r="W19" s="130" t="s">
        <v>32</v>
      </c>
      <c r="X19" s="131"/>
      <c r="Y19" s="131"/>
      <c r="Z19" s="131"/>
      <c r="AA19" s="131"/>
      <c r="AB19" s="131"/>
      <c r="AC19" s="131">
        <v>1</v>
      </c>
    </row>
    <row r="20" spans="1:29" ht="54.75" x14ac:dyDescent="0.2">
      <c r="A20" s="109"/>
      <c r="B20" s="104">
        <v>44616</v>
      </c>
      <c r="C20" s="102" t="s">
        <v>72</v>
      </c>
      <c r="D20" s="81">
        <v>1</v>
      </c>
      <c r="E20" s="80">
        <v>1</v>
      </c>
      <c r="F20" s="52"/>
      <c r="G20" s="80"/>
      <c r="H20" s="52">
        <v>1</v>
      </c>
      <c r="I20" s="80">
        <v>1</v>
      </c>
      <c r="J20" s="52"/>
      <c r="K20" s="82"/>
      <c r="L20" s="80"/>
      <c r="M20" s="154" t="s">
        <v>437</v>
      </c>
      <c r="N20" s="109" t="s">
        <v>438</v>
      </c>
      <c r="O20" s="150" t="s">
        <v>379</v>
      </c>
      <c r="P20" s="62" t="s">
        <v>439</v>
      </c>
      <c r="Q20" s="125" t="s">
        <v>37</v>
      </c>
      <c r="R20" s="75"/>
      <c r="S20" s="73"/>
      <c r="T20" s="78" t="s">
        <v>440</v>
      </c>
      <c r="U20" s="78"/>
      <c r="V20" s="78"/>
      <c r="W20" s="7" t="s">
        <v>32</v>
      </c>
      <c r="X20" s="2"/>
      <c r="Y20" s="2"/>
      <c r="Z20" s="2"/>
      <c r="AA20" s="2"/>
      <c r="AB20" s="2"/>
      <c r="AC20" s="2">
        <v>1</v>
      </c>
    </row>
    <row r="21" spans="1:29" ht="39.950000000000003" customHeight="1" x14ac:dyDescent="0.2">
      <c r="A21" s="138">
        <v>52</v>
      </c>
      <c r="B21" s="33">
        <v>44619</v>
      </c>
      <c r="C21" s="9" t="s">
        <v>72</v>
      </c>
      <c r="D21" s="86">
        <v>1</v>
      </c>
      <c r="E21" s="87">
        <v>1</v>
      </c>
      <c r="F21" s="45"/>
      <c r="G21" s="87"/>
      <c r="H21" s="45">
        <v>1</v>
      </c>
      <c r="I21" s="87">
        <v>1</v>
      </c>
      <c r="J21" s="45"/>
      <c r="K21" s="123"/>
      <c r="L21" s="87"/>
      <c r="M21" s="155" t="s">
        <v>441</v>
      </c>
      <c r="N21" s="138" t="s">
        <v>442</v>
      </c>
      <c r="O21" s="143" t="s">
        <v>397</v>
      </c>
      <c r="P21" s="126" t="s">
        <v>443</v>
      </c>
      <c r="Q21" s="125" t="s">
        <v>444</v>
      </c>
      <c r="R21" s="127"/>
      <c r="S21" s="128" t="s">
        <v>445</v>
      </c>
      <c r="T21" s="129" t="s">
        <v>446</v>
      </c>
      <c r="U21" s="129" t="s">
        <v>447</v>
      </c>
      <c r="V21" s="129" t="s">
        <v>52</v>
      </c>
      <c r="W21" s="130" t="s">
        <v>32</v>
      </c>
      <c r="X21" s="131"/>
      <c r="Y21" s="131"/>
      <c r="Z21" s="131"/>
      <c r="AA21" s="131"/>
      <c r="AB21" s="131"/>
      <c r="AC21" s="131">
        <v>1</v>
      </c>
    </row>
    <row r="22" spans="1:29" ht="39.950000000000003" customHeight="1" x14ac:dyDescent="0.2">
      <c r="A22" s="263">
        <v>53</v>
      </c>
      <c r="B22" s="265">
        <v>44619</v>
      </c>
      <c r="C22" s="267" t="s">
        <v>72</v>
      </c>
      <c r="D22" s="269">
        <v>2</v>
      </c>
      <c r="E22" s="275">
        <v>2</v>
      </c>
      <c r="F22" s="45"/>
      <c r="G22" s="275">
        <v>2</v>
      </c>
      <c r="H22" s="45"/>
      <c r="I22" s="275">
        <v>2</v>
      </c>
      <c r="J22" s="45"/>
      <c r="K22" s="123"/>
      <c r="L22" s="87"/>
      <c r="M22" s="281" t="s">
        <v>448</v>
      </c>
      <c r="N22" s="312" t="s">
        <v>213</v>
      </c>
      <c r="O22" s="143"/>
      <c r="P22" s="277" t="s">
        <v>449</v>
      </c>
      <c r="Q22" s="190" t="s">
        <v>37</v>
      </c>
      <c r="R22" s="271" t="s">
        <v>450</v>
      </c>
      <c r="S22" s="273"/>
      <c r="T22" s="260" t="s">
        <v>451</v>
      </c>
      <c r="U22" s="129" t="s">
        <v>452</v>
      </c>
      <c r="V22" s="129" t="s">
        <v>43</v>
      </c>
      <c r="W22" s="260" t="s">
        <v>453</v>
      </c>
      <c r="X22" s="131"/>
      <c r="Y22" s="258">
        <v>2</v>
      </c>
      <c r="Z22" s="131"/>
      <c r="AA22" s="131"/>
      <c r="AB22" s="131"/>
      <c r="AC22" s="131"/>
    </row>
    <row r="23" spans="1:29" ht="27.75" x14ac:dyDescent="0.2">
      <c r="A23" s="264"/>
      <c r="B23" s="266"/>
      <c r="C23" s="268"/>
      <c r="D23" s="270"/>
      <c r="E23" s="276"/>
      <c r="F23" s="45"/>
      <c r="G23" s="276"/>
      <c r="H23" s="45"/>
      <c r="I23" s="276"/>
      <c r="J23" s="45"/>
      <c r="K23" s="123"/>
      <c r="L23" s="87"/>
      <c r="M23" s="282"/>
      <c r="N23" s="313"/>
      <c r="O23" s="143"/>
      <c r="P23" s="278"/>
      <c r="Q23" s="192" t="s">
        <v>37</v>
      </c>
      <c r="R23" s="272"/>
      <c r="S23" s="274"/>
      <c r="T23" s="261"/>
      <c r="U23" s="129" t="s">
        <v>454</v>
      </c>
      <c r="V23" s="129" t="s">
        <v>43</v>
      </c>
      <c r="W23" s="261"/>
      <c r="X23" s="131"/>
      <c r="Y23" s="259"/>
      <c r="Z23" s="131"/>
      <c r="AA23" s="131"/>
      <c r="AB23" s="131"/>
      <c r="AC23" s="131"/>
    </row>
    <row r="24" spans="1:29" ht="39.950000000000003" customHeight="1" x14ac:dyDescent="0.2">
      <c r="A24" s="138">
        <v>54</v>
      </c>
      <c r="B24" s="33">
        <v>44626</v>
      </c>
      <c r="C24" s="9" t="s">
        <v>96</v>
      </c>
      <c r="D24" s="86">
        <v>1</v>
      </c>
      <c r="E24" s="87">
        <v>1</v>
      </c>
      <c r="F24" s="45"/>
      <c r="G24" s="87"/>
      <c r="H24" s="45">
        <v>1</v>
      </c>
      <c r="I24" s="87">
        <v>1</v>
      </c>
      <c r="J24" s="45"/>
      <c r="K24" s="123"/>
      <c r="L24" s="87"/>
      <c r="M24" s="155" t="s">
        <v>455</v>
      </c>
      <c r="N24" s="138" t="s">
        <v>456</v>
      </c>
      <c r="O24" s="143" t="s">
        <v>457</v>
      </c>
      <c r="P24" s="126" t="s">
        <v>458</v>
      </c>
      <c r="Q24" s="125" t="s">
        <v>110</v>
      </c>
      <c r="R24" s="127" t="s">
        <v>459</v>
      </c>
      <c r="S24" s="125"/>
      <c r="T24" s="129" t="s">
        <v>460</v>
      </c>
      <c r="U24" s="129" t="s">
        <v>461</v>
      </c>
      <c r="V24" s="129" t="s">
        <v>43</v>
      </c>
      <c r="W24" s="130" t="s">
        <v>462</v>
      </c>
      <c r="X24" s="131"/>
      <c r="Y24" s="131"/>
      <c r="Z24" s="131">
        <v>1</v>
      </c>
      <c r="AA24" s="131"/>
      <c r="AB24" s="131"/>
      <c r="AC24" s="131"/>
    </row>
    <row r="25" spans="1:29" ht="39.950000000000003" customHeight="1" x14ac:dyDescent="0.2">
      <c r="A25" s="263">
        <v>55</v>
      </c>
      <c r="B25" s="265">
        <v>44626</v>
      </c>
      <c r="C25" s="267" t="s">
        <v>96</v>
      </c>
      <c r="D25" s="269">
        <v>1</v>
      </c>
      <c r="E25" s="275">
        <v>1</v>
      </c>
      <c r="F25" s="269"/>
      <c r="G25" s="275">
        <v>1</v>
      </c>
      <c r="H25" s="269"/>
      <c r="I25" s="275">
        <v>1</v>
      </c>
      <c r="J25" s="269"/>
      <c r="K25" s="279"/>
      <c r="L25" s="275"/>
      <c r="M25" s="281" t="s">
        <v>463</v>
      </c>
      <c r="N25" s="312" t="s">
        <v>464</v>
      </c>
      <c r="O25" s="256" t="s">
        <v>465</v>
      </c>
      <c r="P25" s="277" t="s">
        <v>466</v>
      </c>
      <c r="Q25" s="187" t="s">
        <v>37</v>
      </c>
      <c r="R25" s="271"/>
      <c r="S25" s="273"/>
      <c r="T25" s="129" t="s">
        <v>467</v>
      </c>
      <c r="U25" s="129"/>
      <c r="V25" s="129"/>
      <c r="W25" s="293" t="s">
        <v>468</v>
      </c>
      <c r="X25" s="258"/>
      <c r="Y25" s="267">
        <v>1</v>
      </c>
      <c r="Z25" s="258"/>
      <c r="AA25" s="258"/>
      <c r="AB25" s="258"/>
      <c r="AC25" s="258"/>
    </row>
    <row r="26" spans="1:29" x14ac:dyDescent="0.2">
      <c r="A26" s="287"/>
      <c r="B26" s="288"/>
      <c r="C26" s="289"/>
      <c r="D26" s="285"/>
      <c r="E26" s="286"/>
      <c r="F26" s="285"/>
      <c r="G26" s="286"/>
      <c r="H26" s="285"/>
      <c r="I26" s="286"/>
      <c r="J26" s="285"/>
      <c r="K26" s="297"/>
      <c r="L26" s="286"/>
      <c r="M26" s="298"/>
      <c r="N26" s="314"/>
      <c r="O26" s="300"/>
      <c r="P26" s="290"/>
      <c r="Q26" s="193" t="s">
        <v>110</v>
      </c>
      <c r="R26" s="291"/>
      <c r="S26" s="292"/>
      <c r="T26" s="129" t="s">
        <v>469</v>
      </c>
      <c r="U26" s="129"/>
      <c r="V26" s="129"/>
      <c r="W26" s="294"/>
      <c r="X26" s="296"/>
      <c r="Y26" s="289"/>
      <c r="Z26" s="296"/>
      <c r="AA26" s="296"/>
      <c r="AB26" s="296"/>
      <c r="AC26" s="296"/>
    </row>
    <row r="27" spans="1:29" ht="15" customHeight="1" x14ac:dyDescent="0.2">
      <c r="A27" s="264"/>
      <c r="B27" s="266"/>
      <c r="C27" s="268"/>
      <c r="D27" s="270"/>
      <c r="E27" s="276"/>
      <c r="F27" s="270"/>
      <c r="G27" s="276"/>
      <c r="H27" s="270"/>
      <c r="I27" s="276"/>
      <c r="J27" s="270"/>
      <c r="K27" s="280"/>
      <c r="L27" s="276"/>
      <c r="M27" s="282"/>
      <c r="N27" s="313"/>
      <c r="O27" s="257"/>
      <c r="P27" s="278"/>
      <c r="Q27" s="194" t="s">
        <v>37</v>
      </c>
      <c r="R27" s="272"/>
      <c r="S27" s="274"/>
      <c r="T27" s="129" t="s">
        <v>470</v>
      </c>
      <c r="U27" s="129"/>
      <c r="V27" s="129"/>
      <c r="W27" s="295"/>
      <c r="X27" s="259"/>
      <c r="Y27" s="268"/>
      <c r="Z27" s="259"/>
      <c r="AA27" s="259"/>
      <c r="AB27" s="259"/>
      <c r="AC27" s="259"/>
    </row>
    <row r="28" spans="1:29" ht="39.950000000000003" customHeight="1" x14ac:dyDescent="0.2">
      <c r="A28" s="263">
        <v>56</v>
      </c>
      <c r="B28" s="265">
        <v>44626</v>
      </c>
      <c r="C28" s="267" t="s">
        <v>96</v>
      </c>
      <c r="D28" s="269">
        <v>1</v>
      </c>
      <c r="E28" s="275">
        <v>1</v>
      </c>
      <c r="F28" s="269"/>
      <c r="G28" s="275"/>
      <c r="H28" s="269">
        <v>1</v>
      </c>
      <c r="I28" s="275">
        <v>1</v>
      </c>
      <c r="J28" s="269"/>
      <c r="K28" s="279"/>
      <c r="L28" s="275"/>
      <c r="M28" s="281" t="s">
        <v>471</v>
      </c>
      <c r="N28" s="312" t="s">
        <v>419</v>
      </c>
      <c r="O28" s="256" t="s">
        <v>420</v>
      </c>
      <c r="P28" s="277" t="s">
        <v>472</v>
      </c>
      <c r="Q28" s="187" t="s">
        <v>110</v>
      </c>
      <c r="R28" s="271"/>
      <c r="S28" s="301" t="s">
        <v>473</v>
      </c>
      <c r="T28" s="129" t="s">
        <v>474</v>
      </c>
      <c r="U28" s="129" t="s">
        <v>474</v>
      </c>
      <c r="V28" s="129" t="s">
        <v>52</v>
      </c>
      <c r="W28" s="260" t="s">
        <v>32</v>
      </c>
      <c r="X28" s="258"/>
      <c r="Y28" s="258"/>
      <c r="Z28" s="258"/>
      <c r="AA28" s="258"/>
      <c r="AB28" s="258"/>
      <c r="AC28" s="258">
        <v>1</v>
      </c>
    </row>
    <row r="29" spans="1:29" x14ac:dyDescent="0.2">
      <c r="A29" s="287"/>
      <c r="B29" s="288"/>
      <c r="C29" s="289"/>
      <c r="D29" s="285"/>
      <c r="E29" s="286"/>
      <c r="F29" s="285"/>
      <c r="G29" s="286"/>
      <c r="H29" s="285"/>
      <c r="I29" s="286"/>
      <c r="J29" s="285"/>
      <c r="K29" s="297"/>
      <c r="L29" s="286"/>
      <c r="M29" s="298"/>
      <c r="N29" s="314"/>
      <c r="O29" s="300"/>
      <c r="P29" s="290"/>
      <c r="Q29" s="193"/>
      <c r="R29" s="291"/>
      <c r="S29" s="302"/>
      <c r="T29" s="129" t="s">
        <v>475</v>
      </c>
      <c r="U29" s="129" t="s">
        <v>475</v>
      </c>
      <c r="V29" s="129" t="s">
        <v>52</v>
      </c>
      <c r="W29" s="304"/>
      <c r="X29" s="296"/>
      <c r="Y29" s="296"/>
      <c r="Z29" s="296"/>
      <c r="AA29" s="296"/>
      <c r="AB29" s="296"/>
      <c r="AC29" s="296"/>
    </row>
    <row r="30" spans="1:29" x14ac:dyDescent="0.2">
      <c r="A30" s="264"/>
      <c r="B30" s="266"/>
      <c r="C30" s="268"/>
      <c r="D30" s="270"/>
      <c r="E30" s="276"/>
      <c r="F30" s="270"/>
      <c r="G30" s="276"/>
      <c r="H30" s="270"/>
      <c r="I30" s="276"/>
      <c r="J30" s="270"/>
      <c r="K30" s="280"/>
      <c r="L30" s="276"/>
      <c r="M30" s="282"/>
      <c r="N30" s="313"/>
      <c r="O30" s="257"/>
      <c r="P30" s="278"/>
      <c r="Q30" s="191" t="s">
        <v>110</v>
      </c>
      <c r="R30" s="272"/>
      <c r="S30" s="303"/>
      <c r="T30" s="129" t="s">
        <v>476</v>
      </c>
      <c r="U30" s="129" t="s">
        <v>476</v>
      </c>
      <c r="V30" s="129" t="s">
        <v>52</v>
      </c>
      <c r="W30" s="261"/>
      <c r="X30" s="259"/>
      <c r="Y30" s="259"/>
      <c r="Z30" s="259"/>
      <c r="AA30" s="259"/>
      <c r="AB30" s="259"/>
      <c r="AC30" s="259"/>
    </row>
    <row r="31" spans="1:29" ht="39.950000000000003" customHeight="1" x14ac:dyDescent="0.2">
      <c r="A31" s="263">
        <v>57</v>
      </c>
      <c r="B31" s="265">
        <v>44637</v>
      </c>
      <c r="C31" s="267" t="s">
        <v>96</v>
      </c>
      <c r="D31" s="269">
        <v>1</v>
      </c>
      <c r="E31" s="275"/>
      <c r="F31" s="269">
        <v>1</v>
      </c>
      <c r="G31" s="275">
        <v>1</v>
      </c>
      <c r="H31" s="269"/>
      <c r="I31" s="275">
        <v>1</v>
      </c>
      <c r="J31" s="269"/>
      <c r="K31" s="279"/>
      <c r="L31" s="275">
        <v>2</v>
      </c>
      <c r="M31" s="281" t="s">
        <v>368</v>
      </c>
      <c r="N31" s="312" t="s">
        <v>369</v>
      </c>
      <c r="O31" s="256" t="s">
        <v>477</v>
      </c>
      <c r="P31" s="277" t="s">
        <v>478</v>
      </c>
      <c r="Q31" s="187" t="s">
        <v>37</v>
      </c>
      <c r="R31" s="271"/>
      <c r="S31" s="273"/>
      <c r="T31" s="129" t="s">
        <v>479</v>
      </c>
      <c r="U31" s="129"/>
      <c r="V31" s="129"/>
      <c r="W31" s="260" t="s">
        <v>480</v>
      </c>
      <c r="X31" s="258"/>
      <c r="Y31" s="258">
        <v>1</v>
      </c>
      <c r="Z31" s="258"/>
      <c r="AA31" s="258"/>
      <c r="AB31" s="258"/>
      <c r="AC31" s="258"/>
    </row>
    <row r="32" spans="1:29" ht="39.950000000000003" customHeight="1" x14ac:dyDescent="0.2">
      <c r="A32" s="264"/>
      <c r="B32" s="266"/>
      <c r="C32" s="268"/>
      <c r="D32" s="270"/>
      <c r="E32" s="276"/>
      <c r="F32" s="270"/>
      <c r="G32" s="276"/>
      <c r="H32" s="270"/>
      <c r="I32" s="276"/>
      <c r="J32" s="270"/>
      <c r="K32" s="280"/>
      <c r="L32" s="276"/>
      <c r="M32" s="282"/>
      <c r="N32" s="313"/>
      <c r="O32" s="257"/>
      <c r="P32" s="278"/>
      <c r="Q32" s="194" t="s">
        <v>37</v>
      </c>
      <c r="R32" s="272"/>
      <c r="S32" s="274"/>
      <c r="T32" s="129" t="s">
        <v>481</v>
      </c>
      <c r="U32" s="129"/>
      <c r="V32" s="129"/>
      <c r="W32" s="261"/>
      <c r="X32" s="259"/>
      <c r="Y32" s="259"/>
      <c r="Z32" s="259"/>
      <c r="AA32" s="259"/>
      <c r="AB32" s="259"/>
      <c r="AC32" s="259"/>
    </row>
    <row r="33" spans="1:29" ht="39.950000000000003" customHeight="1" x14ac:dyDescent="0.2">
      <c r="A33" s="138">
        <v>58</v>
      </c>
      <c r="B33" s="33">
        <v>44638</v>
      </c>
      <c r="C33" s="9" t="s">
        <v>96</v>
      </c>
      <c r="D33" s="86">
        <v>2</v>
      </c>
      <c r="E33" s="87">
        <v>2</v>
      </c>
      <c r="F33" s="45"/>
      <c r="G33" s="87">
        <v>2</v>
      </c>
      <c r="H33" s="45"/>
      <c r="I33" s="87">
        <v>2</v>
      </c>
      <c r="J33" s="45"/>
      <c r="K33" s="123"/>
      <c r="L33" s="87"/>
      <c r="M33" s="155" t="s">
        <v>482</v>
      </c>
      <c r="N33" s="138" t="s">
        <v>483</v>
      </c>
      <c r="O33" s="143" t="s">
        <v>484</v>
      </c>
      <c r="P33" s="130" t="s">
        <v>485</v>
      </c>
      <c r="Q33" s="125" t="s">
        <v>486</v>
      </c>
      <c r="R33" s="127"/>
      <c r="S33" s="125"/>
      <c r="T33" s="129" t="s">
        <v>487</v>
      </c>
      <c r="U33" s="129"/>
      <c r="V33" s="129"/>
      <c r="W33" s="130" t="s">
        <v>488</v>
      </c>
      <c r="X33" s="131"/>
      <c r="Y33" s="131">
        <v>2</v>
      </c>
      <c r="Z33" s="131"/>
      <c r="AA33" s="131"/>
      <c r="AB33" s="131"/>
      <c r="AC33" s="131"/>
    </row>
    <row r="34" spans="1:29" ht="39.950000000000003" customHeight="1" x14ac:dyDescent="0.2">
      <c r="A34" s="138">
        <v>59</v>
      </c>
      <c r="B34" s="33">
        <v>44667</v>
      </c>
      <c r="C34" s="9" t="s">
        <v>206</v>
      </c>
      <c r="D34" s="86">
        <v>2</v>
      </c>
      <c r="E34" s="87"/>
      <c r="F34" s="45">
        <v>2</v>
      </c>
      <c r="G34" s="87">
        <v>1</v>
      </c>
      <c r="H34" s="45">
        <v>1</v>
      </c>
      <c r="I34" s="87">
        <v>2</v>
      </c>
      <c r="J34" s="45"/>
      <c r="K34" s="123"/>
      <c r="L34" s="87"/>
      <c r="M34" s="155" t="s">
        <v>489</v>
      </c>
      <c r="N34" s="138" t="s">
        <v>490</v>
      </c>
      <c r="O34" s="143" t="s">
        <v>491</v>
      </c>
      <c r="P34" s="126" t="s">
        <v>492</v>
      </c>
      <c r="Q34" s="125" t="s">
        <v>37</v>
      </c>
      <c r="R34" s="127"/>
      <c r="S34" s="125"/>
      <c r="T34" s="129" t="s">
        <v>493</v>
      </c>
      <c r="U34" s="129"/>
      <c r="V34" s="129"/>
      <c r="W34" s="130"/>
      <c r="X34" s="131"/>
      <c r="Y34" s="131">
        <v>2</v>
      </c>
      <c r="Z34" s="131"/>
      <c r="AA34" s="131"/>
      <c r="AB34" s="131"/>
      <c r="AC34" s="131"/>
    </row>
    <row r="35" spans="1:29" ht="39.950000000000003" customHeight="1" x14ac:dyDescent="0.2">
      <c r="A35" s="138">
        <v>60</v>
      </c>
      <c r="B35" s="33">
        <v>44671</v>
      </c>
      <c r="C35" s="9" t="s">
        <v>206</v>
      </c>
      <c r="D35" s="86">
        <v>1</v>
      </c>
      <c r="E35" s="87">
        <v>1</v>
      </c>
      <c r="F35" s="45"/>
      <c r="G35" s="87">
        <v>1</v>
      </c>
      <c r="H35" s="45">
        <v>1</v>
      </c>
      <c r="I35" s="87"/>
      <c r="J35" s="45"/>
      <c r="K35" s="123"/>
      <c r="L35" s="87"/>
      <c r="M35" s="155" t="s">
        <v>494</v>
      </c>
      <c r="N35" s="138" t="s">
        <v>495</v>
      </c>
      <c r="O35" s="143" t="s">
        <v>496</v>
      </c>
      <c r="P35" s="126" t="s">
        <v>497</v>
      </c>
      <c r="Q35" s="125" t="s">
        <v>37</v>
      </c>
      <c r="R35" s="127"/>
      <c r="S35" s="125"/>
      <c r="T35" s="129" t="s">
        <v>498</v>
      </c>
      <c r="U35" s="129"/>
      <c r="V35" s="129"/>
      <c r="W35" s="130" t="s">
        <v>499</v>
      </c>
      <c r="X35" s="131"/>
      <c r="Y35" s="131">
        <v>1</v>
      </c>
      <c r="Z35" s="131"/>
      <c r="AA35" s="131"/>
      <c r="AB35" s="131"/>
      <c r="AC35" s="131"/>
    </row>
    <row r="36" spans="1:29" ht="39.950000000000003" customHeight="1" x14ac:dyDescent="0.2">
      <c r="A36" s="138">
        <v>61</v>
      </c>
      <c r="B36" s="33">
        <v>44743</v>
      </c>
      <c r="C36" s="9" t="s">
        <v>116</v>
      </c>
      <c r="D36" s="86">
        <v>3</v>
      </c>
      <c r="E36" s="87">
        <v>2</v>
      </c>
      <c r="F36" s="45">
        <v>1</v>
      </c>
      <c r="G36" s="87">
        <v>1</v>
      </c>
      <c r="H36" s="45">
        <v>2</v>
      </c>
      <c r="I36" s="87">
        <v>1</v>
      </c>
      <c r="J36" s="45">
        <v>2</v>
      </c>
      <c r="K36" s="123"/>
      <c r="L36" s="87"/>
      <c r="M36" s="155" t="s">
        <v>500</v>
      </c>
      <c r="N36" s="138" t="s">
        <v>501</v>
      </c>
      <c r="O36" s="143" t="s">
        <v>465</v>
      </c>
      <c r="P36" s="126" t="s">
        <v>502</v>
      </c>
      <c r="Q36" s="125" t="s">
        <v>37</v>
      </c>
      <c r="R36" s="127"/>
      <c r="S36" s="125"/>
      <c r="T36" s="129" t="s">
        <v>503</v>
      </c>
      <c r="U36" s="129"/>
      <c r="V36" s="129"/>
      <c r="W36" s="130" t="s">
        <v>504</v>
      </c>
      <c r="X36" s="131"/>
      <c r="Y36" s="131">
        <v>3</v>
      </c>
      <c r="Z36" s="131"/>
      <c r="AA36" s="131"/>
      <c r="AB36" s="131"/>
      <c r="AC36" s="131"/>
    </row>
    <row r="37" spans="1:29" ht="39.950000000000003" customHeight="1" x14ac:dyDescent="0.2">
      <c r="A37" s="109"/>
      <c r="B37" s="104">
        <v>44752</v>
      </c>
      <c r="C37" s="102" t="s">
        <v>116</v>
      </c>
      <c r="D37" s="81">
        <v>1</v>
      </c>
      <c r="E37" s="80">
        <v>1</v>
      </c>
      <c r="F37" s="52"/>
      <c r="G37" s="80">
        <v>1</v>
      </c>
      <c r="H37" s="52"/>
      <c r="I37" s="80"/>
      <c r="J37" s="52">
        <v>1</v>
      </c>
      <c r="K37" s="82"/>
      <c r="L37" s="80"/>
      <c r="M37" s="154" t="s">
        <v>505</v>
      </c>
      <c r="N37" s="109" t="s">
        <v>288</v>
      </c>
      <c r="O37" s="150" t="s">
        <v>379</v>
      </c>
      <c r="P37" s="62" t="s">
        <v>506</v>
      </c>
      <c r="Q37" s="73" t="s">
        <v>37</v>
      </c>
      <c r="R37" s="75" t="s">
        <v>507</v>
      </c>
      <c r="S37" s="73" t="s">
        <v>508</v>
      </c>
      <c r="T37" s="78" t="s">
        <v>32</v>
      </c>
      <c r="U37" s="78"/>
      <c r="V37" s="78"/>
      <c r="W37" s="7" t="s">
        <v>32</v>
      </c>
      <c r="X37" s="2"/>
      <c r="Y37" s="2"/>
      <c r="Z37" s="2"/>
      <c r="AA37" s="2"/>
      <c r="AB37" s="2"/>
      <c r="AC37" s="2">
        <v>1</v>
      </c>
    </row>
    <row r="38" spans="1:29" ht="39.950000000000003" customHeight="1" x14ac:dyDescent="0.2">
      <c r="A38" s="138">
        <v>62</v>
      </c>
      <c r="B38" s="33">
        <v>44752</v>
      </c>
      <c r="C38" s="9" t="s">
        <v>116</v>
      </c>
      <c r="D38" s="86">
        <v>1</v>
      </c>
      <c r="E38" s="87">
        <v>1</v>
      </c>
      <c r="F38" s="45"/>
      <c r="G38" s="87"/>
      <c r="H38" s="45">
        <v>1</v>
      </c>
      <c r="I38" s="87">
        <v>1</v>
      </c>
      <c r="J38" s="45"/>
      <c r="K38" s="123"/>
      <c r="L38" s="87"/>
      <c r="M38" s="155" t="s">
        <v>505</v>
      </c>
      <c r="N38" s="138" t="s">
        <v>288</v>
      </c>
      <c r="O38" s="143" t="s">
        <v>379</v>
      </c>
      <c r="P38" s="126" t="s">
        <v>509</v>
      </c>
      <c r="Q38" s="125" t="s">
        <v>37</v>
      </c>
      <c r="R38" s="127"/>
      <c r="S38" s="125"/>
      <c r="T38" s="129" t="s">
        <v>510</v>
      </c>
      <c r="U38" s="129" t="s">
        <v>511</v>
      </c>
      <c r="V38" s="129" t="s">
        <v>52</v>
      </c>
      <c r="W38" s="130" t="s">
        <v>512</v>
      </c>
      <c r="X38" s="131"/>
      <c r="Y38" s="131"/>
      <c r="Z38" s="131">
        <v>1</v>
      </c>
      <c r="AA38" s="131"/>
      <c r="AB38" s="131"/>
      <c r="AC38" s="131"/>
    </row>
    <row r="39" spans="1:29" ht="39.950000000000003" customHeight="1" x14ac:dyDescent="0.2">
      <c r="A39" s="138">
        <v>63</v>
      </c>
      <c r="B39" s="33">
        <v>44787</v>
      </c>
      <c r="C39" s="9" t="s">
        <v>282</v>
      </c>
      <c r="D39" s="86">
        <v>1</v>
      </c>
      <c r="E39" s="87">
        <v>1</v>
      </c>
      <c r="F39" s="45"/>
      <c r="G39" s="87"/>
      <c r="H39" s="45">
        <v>1</v>
      </c>
      <c r="I39" s="87">
        <v>1</v>
      </c>
      <c r="J39" s="45"/>
      <c r="K39" s="123"/>
      <c r="L39" s="87"/>
      <c r="M39" s="155" t="s">
        <v>54</v>
      </c>
      <c r="N39" s="138" t="s">
        <v>513</v>
      </c>
      <c r="O39" s="143" t="s">
        <v>514</v>
      </c>
      <c r="P39" s="126" t="s">
        <v>515</v>
      </c>
      <c r="Q39" s="125" t="s">
        <v>516</v>
      </c>
      <c r="R39" s="127" t="s">
        <v>517</v>
      </c>
      <c r="S39" s="125"/>
      <c r="T39" s="186" t="s">
        <v>518</v>
      </c>
      <c r="U39" s="129" t="s">
        <v>519</v>
      </c>
      <c r="V39" s="129" t="s">
        <v>43</v>
      </c>
      <c r="W39" s="130" t="s">
        <v>520</v>
      </c>
      <c r="X39" s="131"/>
      <c r="Y39" s="131"/>
      <c r="Z39" s="131"/>
      <c r="AA39" s="131"/>
      <c r="AB39" s="131"/>
      <c r="AC39" s="131">
        <v>1</v>
      </c>
    </row>
    <row r="40" spans="1:29" ht="39.950000000000003" customHeight="1" x14ac:dyDescent="0.2">
      <c r="A40" s="109"/>
      <c r="B40" s="104">
        <v>44797</v>
      </c>
      <c r="C40" s="102" t="s">
        <v>282</v>
      </c>
      <c r="D40" s="81"/>
      <c r="E40" s="80"/>
      <c r="F40" s="52"/>
      <c r="G40" s="80"/>
      <c r="H40" s="52"/>
      <c r="I40" s="80"/>
      <c r="J40" s="52"/>
      <c r="K40" s="82"/>
      <c r="L40" s="80"/>
      <c r="M40" s="154"/>
      <c r="N40" s="109" t="s">
        <v>521</v>
      </c>
      <c r="O40" s="150"/>
      <c r="P40" s="62" t="s">
        <v>522</v>
      </c>
      <c r="Q40" s="73" t="s">
        <v>110</v>
      </c>
      <c r="R40" s="75" t="s">
        <v>523</v>
      </c>
      <c r="S40" s="73"/>
      <c r="T40" s="78"/>
      <c r="U40" s="78"/>
      <c r="V40" s="78"/>
      <c r="W40" s="7"/>
      <c r="X40" s="2"/>
      <c r="Y40" s="2"/>
      <c r="Z40" s="2"/>
      <c r="AA40" s="2"/>
      <c r="AB40" s="2"/>
      <c r="AC40" s="2"/>
    </row>
    <row r="41" spans="1:29" ht="39.950000000000003" customHeight="1" x14ac:dyDescent="0.2">
      <c r="A41" s="109"/>
      <c r="B41" s="104">
        <v>44813</v>
      </c>
      <c r="C41" s="102" t="s">
        <v>231</v>
      </c>
      <c r="D41" s="81"/>
      <c r="E41" s="80"/>
      <c r="F41" s="52"/>
      <c r="G41" s="80"/>
      <c r="H41" s="52"/>
      <c r="I41" s="80"/>
      <c r="J41" s="52"/>
      <c r="K41" s="82"/>
      <c r="L41" s="80"/>
      <c r="M41" s="154"/>
      <c r="N41" s="109" t="s">
        <v>438</v>
      </c>
      <c r="O41" s="150"/>
      <c r="P41" s="62" t="s">
        <v>524</v>
      </c>
      <c r="Q41" s="73" t="s">
        <v>525</v>
      </c>
      <c r="R41" s="75" t="s">
        <v>526</v>
      </c>
      <c r="S41" s="73"/>
      <c r="T41" s="78"/>
      <c r="U41" s="78"/>
      <c r="V41" s="78"/>
      <c r="W41" s="7"/>
      <c r="X41" s="2"/>
      <c r="Y41" s="2"/>
      <c r="Z41" s="2"/>
      <c r="AA41" s="2"/>
      <c r="AB41" s="2"/>
      <c r="AC41" s="2"/>
    </row>
    <row r="42" spans="1:29" ht="39.950000000000003" customHeight="1" x14ac:dyDescent="0.2">
      <c r="A42" s="109"/>
      <c r="B42" s="104">
        <v>44815</v>
      </c>
      <c r="C42" s="102" t="s">
        <v>231</v>
      </c>
      <c r="D42" s="81"/>
      <c r="E42" s="80"/>
      <c r="F42" s="52"/>
      <c r="G42" s="80"/>
      <c r="H42" s="52"/>
      <c r="I42" s="80"/>
      <c r="J42" s="52"/>
      <c r="K42" s="82"/>
      <c r="L42" s="80"/>
      <c r="M42" s="154" t="s">
        <v>527</v>
      </c>
      <c r="N42" s="109" t="s">
        <v>528</v>
      </c>
      <c r="O42" s="150" t="s">
        <v>379</v>
      </c>
      <c r="P42" s="62" t="s">
        <v>529</v>
      </c>
      <c r="Q42" s="73" t="s">
        <v>37</v>
      </c>
      <c r="R42" s="75" t="s">
        <v>530</v>
      </c>
      <c r="S42" s="73"/>
      <c r="T42" s="78"/>
      <c r="U42" s="78"/>
      <c r="V42" s="78"/>
      <c r="W42" s="7"/>
      <c r="X42" s="2"/>
      <c r="Y42" s="2"/>
      <c r="Z42" s="2"/>
      <c r="AA42" s="2"/>
      <c r="AB42" s="2"/>
      <c r="AC42" s="2"/>
    </row>
    <row r="43" spans="1:29" ht="39.950000000000003" customHeight="1" x14ac:dyDescent="0.2">
      <c r="A43" s="109"/>
      <c r="B43" s="104">
        <v>44825</v>
      </c>
      <c r="C43" s="102" t="s">
        <v>231</v>
      </c>
      <c r="D43" s="81">
        <v>1</v>
      </c>
      <c r="E43" s="80">
        <v>1</v>
      </c>
      <c r="F43" s="52"/>
      <c r="G43" s="80"/>
      <c r="H43" s="52">
        <v>1</v>
      </c>
      <c r="I43" s="80">
        <v>1</v>
      </c>
      <c r="J43" s="52"/>
      <c r="K43" s="82"/>
      <c r="L43" s="80"/>
      <c r="M43" s="154" t="s">
        <v>494</v>
      </c>
      <c r="N43" s="109" t="s">
        <v>495</v>
      </c>
      <c r="O43" s="150" t="s">
        <v>496</v>
      </c>
      <c r="P43" s="62" t="s">
        <v>531</v>
      </c>
      <c r="Q43" s="73" t="s">
        <v>110</v>
      </c>
      <c r="R43" s="75"/>
      <c r="S43" s="73"/>
      <c r="T43" s="78" t="s">
        <v>532</v>
      </c>
      <c r="U43" s="78"/>
      <c r="V43" s="78"/>
      <c r="W43" s="7" t="s">
        <v>533</v>
      </c>
      <c r="X43" s="2"/>
      <c r="Y43" s="2">
        <v>1</v>
      </c>
      <c r="Z43" s="2"/>
      <c r="AA43" s="2"/>
      <c r="AB43" s="2"/>
      <c r="AC43" s="2"/>
    </row>
    <row r="44" spans="1:29" ht="39.950000000000003" customHeight="1" x14ac:dyDescent="0.2">
      <c r="A44" s="138">
        <v>64</v>
      </c>
      <c r="B44" s="33">
        <v>44831</v>
      </c>
      <c r="C44" s="9" t="s">
        <v>231</v>
      </c>
      <c r="D44" s="86">
        <v>2</v>
      </c>
      <c r="E44" s="87">
        <v>2</v>
      </c>
      <c r="F44" s="45"/>
      <c r="G44" s="87"/>
      <c r="H44" s="45">
        <v>2</v>
      </c>
      <c r="I44" s="87">
        <v>1</v>
      </c>
      <c r="J44" s="45">
        <v>1</v>
      </c>
      <c r="K44" s="123"/>
      <c r="L44" s="87"/>
      <c r="M44" s="155" t="s">
        <v>534</v>
      </c>
      <c r="N44" s="138" t="s">
        <v>427</v>
      </c>
      <c r="O44" s="143" t="s">
        <v>535</v>
      </c>
      <c r="P44" s="126" t="s">
        <v>536</v>
      </c>
      <c r="Q44" s="125" t="s">
        <v>37</v>
      </c>
      <c r="R44" s="127"/>
      <c r="S44" s="125"/>
      <c r="T44" s="129" t="s">
        <v>537</v>
      </c>
      <c r="U44" s="129" t="s">
        <v>538</v>
      </c>
      <c r="V44" s="129" t="s">
        <v>43</v>
      </c>
      <c r="W44" s="130" t="s">
        <v>539</v>
      </c>
      <c r="X44" s="131"/>
      <c r="Y44" s="131"/>
      <c r="Z44" s="131"/>
      <c r="AA44" s="131">
        <v>1</v>
      </c>
      <c r="AB44" s="131"/>
      <c r="AC44" s="131"/>
    </row>
    <row r="45" spans="1:29" ht="39.950000000000003" customHeight="1" x14ac:dyDescent="0.2">
      <c r="A45" s="109"/>
      <c r="B45" s="104">
        <v>44835</v>
      </c>
      <c r="C45" s="102" t="s">
        <v>124</v>
      </c>
      <c r="D45" s="81"/>
      <c r="E45" s="80"/>
      <c r="F45" s="52"/>
      <c r="G45" s="80"/>
      <c r="H45" s="52"/>
      <c r="I45" s="80"/>
      <c r="J45" s="52"/>
      <c r="K45" s="82">
        <v>4</v>
      </c>
      <c r="L45" s="80"/>
      <c r="M45" s="154" t="s">
        <v>540</v>
      </c>
      <c r="N45" s="109" t="s">
        <v>541</v>
      </c>
      <c r="O45" s="150" t="s">
        <v>542</v>
      </c>
      <c r="P45" s="62" t="s">
        <v>543</v>
      </c>
      <c r="Q45" s="73" t="s">
        <v>37</v>
      </c>
      <c r="R45" s="75" t="s">
        <v>544</v>
      </c>
      <c r="S45" s="73"/>
      <c r="T45" s="75" t="s">
        <v>544</v>
      </c>
      <c r="U45" s="78"/>
      <c r="V45" s="78"/>
      <c r="W45" s="7" t="s">
        <v>545</v>
      </c>
      <c r="X45" s="2"/>
      <c r="Y45" s="2"/>
      <c r="Z45" s="2"/>
      <c r="AA45" s="2"/>
      <c r="AB45" s="2"/>
      <c r="AC45" s="2"/>
    </row>
    <row r="46" spans="1:29" ht="39.950000000000003" customHeight="1" x14ac:dyDescent="0.2">
      <c r="A46" s="138">
        <v>65</v>
      </c>
      <c r="B46" s="33">
        <v>44836</v>
      </c>
      <c r="C46" s="9" t="s">
        <v>124</v>
      </c>
      <c r="D46" s="86">
        <v>1</v>
      </c>
      <c r="E46" s="87">
        <v>1</v>
      </c>
      <c r="F46" s="45"/>
      <c r="G46" s="87"/>
      <c r="H46" s="45">
        <v>1</v>
      </c>
      <c r="I46" s="87">
        <v>1</v>
      </c>
      <c r="J46" s="45"/>
      <c r="K46" s="123"/>
      <c r="L46" s="87"/>
      <c r="M46" s="155" t="s">
        <v>546</v>
      </c>
      <c r="N46" s="138" t="s">
        <v>74</v>
      </c>
      <c r="O46" s="143" t="s">
        <v>379</v>
      </c>
      <c r="P46" s="126" t="s">
        <v>547</v>
      </c>
      <c r="Q46" s="125" t="s">
        <v>37</v>
      </c>
      <c r="R46" s="127" t="s">
        <v>548</v>
      </c>
      <c r="S46" s="125"/>
      <c r="T46" s="129" t="s">
        <v>549</v>
      </c>
      <c r="U46" s="129" t="s">
        <v>550</v>
      </c>
      <c r="V46" s="129" t="s">
        <v>52</v>
      </c>
      <c r="W46" s="130" t="s">
        <v>59</v>
      </c>
      <c r="X46" s="131"/>
      <c r="Y46" s="131"/>
      <c r="Z46" s="131"/>
      <c r="AA46" s="131"/>
      <c r="AB46" s="131"/>
      <c r="AC46" s="131">
        <v>1</v>
      </c>
    </row>
    <row r="47" spans="1:29" ht="39.950000000000003" customHeight="1" x14ac:dyDescent="0.2">
      <c r="A47" s="138">
        <v>66</v>
      </c>
      <c r="B47" s="33">
        <v>44841</v>
      </c>
      <c r="C47" s="9" t="s">
        <v>124</v>
      </c>
      <c r="D47" s="86">
        <v>2</v>
      </c>
      <c r="E47" s="87">
        <v>1</v>
      </c>
      <c r="F47" s="45">
        <v>1</v>
      </c>
      <c r="G47" s="87"/>
      <c r="H47" s="45">
        <v>2</v>
      </c>
      <c r="I47" s="87">
        <v>1</v>
      </c>
      <c r="J47" s="45">
        <v>1</v>
      </c>
      <c r="K47" s="123"/>
      <c r="L47" s="87"/>
      <c r="M47" s="155"/>
      <c r="N47" s="138" t="s">
        <v>551</v>
      </c>
      <c r="O47" s="143"/>
      <c r="P47" s="126" t="s">
        <v>552</v>
      </c>
      <c r="Q47" s="125" t="s">
        <v>37</v>
      </c>
      <c r="R47" s="127" t="s">
        <v>553</v>
      </c>
      <c r="S47" s="125"/>
      <c r="T47" s="129" t="s">
        <v>554</v>
      </c>
      <c r="U47" s="129"/>
      <c r="V47" s="129"/>
      <c r="W47" s="130" t="s">
        <v>555</v>
      </c>
      <c r="X47" s="131">
        <v>1</v>
      </c>
      <c r="Y47" s="131">
        <v>1</v>
      </c>
      <c r="Z47" s="131"/>
      <c r="AA47" s="131"/>
      <c r="AB47" s="131"/>
      <c r="AC47" s="131"/>
    </row>
    <row r="48" spans="1:29" ht="39.950000000000003" customHeight="1" x14ac:dyDescent="0.2">
      <c r="A48" s="109"/>
      <c r="B48" s="104">
        <v>44890</v>
      </c>
      <c r="C48" s="102" t="s">
        <v>147</v>
      </c>
      <c r="D48" s="81">
        <v>2</v>
      </c>
      <c r="E48" s="80"/>
      <c r="F48" s="52"/>
      <c r="G48" s="80"/>
      <c r="H48" s="52"/>
      <c r="I48" s="80"/>
      <c r="J48" s="52"/>
      <c r="K48" s="82"/>
      <c r="L48" s="80"/>
      <c r="M48" s="154"/>
      <c r="N48" s="109" t="s">
        <v>556</v>
      </c>
      <c r="O48" s="150" t="s">
        <v>379</v>
      </c>
      <c r="P48" s="62" t="s">
        <v>557</v>
      </c>
      <c r="Q48" s="190"/>
      <c r="R48" s="75" t="s">
        <v>558</v>
      </c>
      <c r="S48" s="73"/>
      <c r="T48" s="78"/>
      <c r="U48" s="78"/>
      <c r="V48" s="78"/>
      <c r="W48" s="7"/>
      <c r="X48" s="2"/>
      <c r="Y48" s="2"/>
      <c r="Z48" s="2"/>
      <c r="AA48" s="2"/>
      <c r="AB48" s="2"/>
      <c r="AC48" s="2">
        <v>2</v>
      </c>
    </row>
    <row r="49" spans="1:29" ht="39.950000000000003" customHeight="1" x14ac:dyDescent="0.2">
      <c r="A49" s="138">
        <v>67</v>
      </c>
      <c r="B49" s="33">
        <v>44891</v>
      </c>
      <c r="C49" s="9" t="s">
        <v>147</v>
      </c>
      <c r="D49" s="86">
        <v>1</v>
      </c>
      <c r="E49" s="87">
        <v>1</v>
      </c>
      <c r="F49" s="45"/>
      <c r="G49" s="87">
        <v>1</v>
      </c>
      <c r="H49" s="45"/>
      <c r="I49" s="87">
        <v>1</v>
      </c>
      <c r="J49" s="45"/>
      <c r="K49" s="123"/>
      <c r="L49" s="87"/>
      <c r="M49" s="155" t="s">
        <v>559</v>
      </c>
      <c r="N49" s="138" t="s">
        <v>369</v>
      </c>
      <c r="O49" s="143" t="s">
        <v>477</v>
      </c>
      <c r="P49" s="126" t="s">
        <v>560</v>
      </c>
      <c r="Q49" s="192" t="s">
        <v>37</v>
      </c>
      <c r="R49" s="127"/>
      <c r="S49" s="125"/>
      <c r="T49" s="129" t="s">
        <v>561</v>
      </c>
      <c r="U49" s="129" t="s">
        <v>562</v>
      </c>
      <c r="V49" s="129" t="s">
        <v>43</v>
      </c>
      <c r="W49" s="130" t="s">
        <v>563</v>
      </c>
      <c r="X49" s="131"/>
      <c r="Y49" s="131"/>
      <c r="Z49" s="131"/>
      <c r="AA49" s="131"/>
      <c r="AB49" s="131"/>
      <c r="AC49" s="131">
        <v>1</v>
      </c>
    </row>
    <row r="50" spans="1:29" ht="39.950000000000003" customHeight="1" x14ac:dyDescent="0.2">
      <c r="A50" s="109"/>
      <c r="B50" s="104">
        <v>44894</v>
      </c>
      <c r="C50" s="102"/>
      <c r="D50" s="81"/>
      <c r="E50" s="80"/>
      <c r="F50" s="52"/>
      <c r="G50" s="80"/>
      <c r="H50" s="52"/>
      <c r="I50" s="80"/>
      <c r="J50" s="52"/>
      <c r="K50" s="82"/>
      <c r="L50" s="80"/>
      <c r="M50" s="154"/>
      <c r="N50" s="109" t="s">
        <v>564</v>
      </c>
      <c r="O50" s="150"/>
      <c r="P50" s="62" t="s">
        <v>565</v>
      </c>
      <c r="Q50" s="190"/>
      <c r="R50" s="75" t="s">
        <v>566</v>
      </c>
      <c r="S50" s="73"/>
      <c r="T50" s="78"/>
      <c r="U50" s="78"/>
      <c r="V50" s="78"/>
      <c r="W50" s="7" t="s">
        <v>567</v>
      </c>
      <c r="X50" s="2"/>
      <c r="Y50" s="2"/>
      <c r="Z50" s="2"/>
      <c r="AA50" s="2"/>
      <c r="AB50" s="2"/>
      <c r="AC50" s="2"/>
    </row>
    <row r="51" spans="1:29" ht="39.950000000000003" customHeight="1" x14ac:dyDescent="0.2">
      <c r="A51" s="138">
        <v>68</v>
      </c>
      <c r="B51" s="33">
        <v>44906</v>
      </c>
      <c r="C51" s="9" t="s">
        <v>34</v>
      </c>
      <c r="D51" s="86">
        <v>1</v>
      </c>
      <c r="E51" s="87"/>
      <c r="F51" s="45">
        <v>1</v>
      </c>
      <c r="G51" s="87">
        <v>1</v>
      </c>
      <c r="H51" s="45"/>
      <c r="I51" s="87">
        <v>1</v>
      </c>
      <c r="J51" s="45"/>
      <c r="K51" s="123"/>
      <c r="L51" s="87"/>
      <c r="M51" s="155" t="s">
        <v>568</v>
      </c>
      <c r="N51" s="138" t="s">
        <v>569</v>
      </c>
      <c r="O51" s="143" t="s">
        <v>379</v>
      </c>
      <c r="P51" s="126" t="s">
        <v>570</v>
      </c>
      <c r="Q51" s="192" t="s">
        <v>37</v>
      </c>
      <c r="R51" s="127" t="s">
        <v>571</v>
      </c>
      <c r="S51" s="125"/>
      <c r="T51" s="129" t="s">
        <v>572</v>
      </c>
      <c r="U51" s="129"/>
      <c r="V51" s="129"/>
      <c r="W51" s="213" t="s">
        <v>573</v>
      </c>
      <c r="X51" s="131"/>
      <c r="Y51" s="131"/>
      <c r="Z51" s="131"/>
      <c r="AA51" s="131"/>
      <c r="AB51" s="131"/>
      <c r="AC51" s="131">
        <v>1</v>
      </c>
    </row>
    <row r="52" spans="1:29" ht="39.950000000000003" customHeight="1" x14ac:dyDescent="0.2">
      <c r="A52" s="109"/>
      <c r="B52" s="104"/>
      <c r="C52" s="102"/>
      <c r="D52" s="81"/>
      <c r="E52" s="80"/>
      <c r="F52" s="52"/>
      <c r="G52" s="80"/>
      <c r="H52" s="52"/>
      <c r="I52" s="80"/>
      <c r="J52" s="52"/>
      <c r="K52" s="82"/>
      <c r="L52" s="80"/>
      <c r="M52" s="154"/>
      <c r="N52" s="109"/>
      <c r="O52" s="150"/>
      <c r="P52" s="62"/>
      <c r="Q52" s="190"/>
      <c r="R52" s="75"/>
      <c r="S52" s="73"/>
      <c r="T52" s="78"/>
      <c r="U52" s="78"/>
      <c r="V52" s="78"/>
      <c r="W52" s="7"/>
      <c r="X52" s="2"/>
      <c r="Y52" s="2"/>
      <c r="Z52" s="2"/>
      <c r="AA52" s="2"/>
      <c r="AB52" s="2"/>
      <c r="AC52" s="2"/>
    </row>
    <row r="53" spans="1:29" ht="39.950000000000003" customHeight="1" x14ac:dyDescent="0.2">
      <c r="A53" s="109"/>
      <c r="B53" s="104"/>
      <c r="C53" s="102"/>
      <c r="D53" s="81"/>
      <c r="E53" s="80"/>
      <c r="F53" s="52"/>
      <c r="G53" s="80"/>
      <c r="H53" s="52"/>
      <c r="I53" s="80"/>
      <c r="J53" s="52"/>
      <c r="K53" s="82"/>
      <c r="L53" s="80"/>
      <c r="M53" s="154"/>
      <c r="N53" s="109"/>
      <c r="O53" s="150"/>
      <c r="P53" s="62"/>
      <c r="Q53" s="190"/>
      <c r="R53" s="75"/>
      <c r="S53" s="73"/>
      <c r="T53" s="78"/>
      <c r="U53" s="78"/>
      <c r="V53" s="78"/>
      <c r="W53" s="7"/>
      <c r="X53" s="2"/>
      <c r="Y53" s="2"/>
      <c r="Z53" s="2"/>
      <c r="AA53" s="2"/>
      <c r="AB53" s="2"/>
      <c r="AC53" s="2"/>
    </row>
    <row r="54" spans="1:29" ht="39.950000000000003" customHeight="1" x14ac:dyDescent="0.2">
      <c r="A54" s="109"/>
      <c r="B54" s="104"/>
      <c r="C54" s="102"/>
      <c r="D54" s="81"/>
      <c r="E54" s="80"/>
      <c r="F54" s="52"/>
      <c r="G54" s="80"/>
      <c r="H54" s="52"/>
      <c r="I54" s="80"/>
      <c r="J54" s="52"/>
      <c r="K54" s="82"/>
      <c r="L54" s="80"/>
      <c r="M54" s="154"/>
      <c r="N54" s="109"/>
      <c r="O54" s="150"/>
      <c r="P54" s="62"/>
      <c r="Q54" s="190"/>
      <c r="R54" s="75"/>
      <c r="S54" s="73"/>
      <c r="T54" s="78"/>
      <c r="U54" s="78"/>
      <c r="V54" s="78"/>
      <c r="W54" s="7"/>
      <c r="X54" s="2"/>
      <c r="Y54" s="2"/>
      <c r="Z54" s="2"/>
      <c r="AA54" s="2"/>
      <c r="AB54" s="2"/>
      <c r="AC54" s="2"/>
    </row>
    <row r="55" spans="1:29" ht="39.950000000000003" customHeight="1" x14ac:dyDescent="0.2">
      <c r="A55" s="109"/>
      <c r="B55" s="104"/>
      <c r="C55" s="102"/>
      <c r="D55" s="81"/>
      <c r="E55" s="80"/>
      <c r="F55" s="52"/>
      <c r="G55" s="80"/>
      <c r="H55" s="52"/>
      <c r="I55" s="80"/>
      <c r="J55" s="52"/>
      <c r="K55" s="82"/>
      <c r="L55" s="80"/>
      <c r="M55" s="154"/>
      <c r="N55" s="109"/>
      <c r="O55" s="150"/>
      <c r="P55" s="62"/>
      <c r="Q55" s="190"/>
      <c r="R55" s="75"/>
      <c r="S55" s="73"/>
      <c r="T55" s="78"/>
      <c r="U55" s="78"/>
      <c r="V55" s="78"/>
      <c r="W55" s="7"/>
      <c r="X55" s="2"/>
      <c r="Y55" s="2"/>
      <c r="Z55" s="2"/>
      <c r="AA55" s="2"/>
      <c r="AB55" s="2"/>
      <c r="AC55" s="2"/>
    </row>
    <row r="56" spans="1:29" x14ac:dyDescent="0.2">
      <c r="A56" s="109"/>
      <c r="B56" s="104"/>
      <c r="C56" s="102"/>
      <c r="D56" s="81"/>
      <c r="E56" s="80"/>
      <c r="F56" s="52"/>
      <c r="G56" s="80"/>
      <c r="H56" s="52"/>
      <c r="I56" s="80"/>
      <c r="J56" s="52"/>
      <c r="K56" s="82"/>
      <c r="L56" s="80"/>
      <c r="M56" s="154"/>
      <c r="N56" s="109"/>
      <c r="O56" s="150"/>
      <c r="P56" s="62"/>
      <c r="Q56" s="190"/>
      <c r="R56" s="75"/>
      <c r="S56" s="73"/>
      <c r="T56" s="78"/>
      <c r="U56" s="78"/>
      <c r="V56" s="78"/>
      <c r="W56" s="7"/>
      <c r="X56" s="2"/>
      <c r="Y56" s="2"/>
      <c r="Z56" s="2"/>
      <c r="AA56" s="2"/>
      <c r="AB56" s="2"/>
      <c r="AC56" s="2"/>
    </row>
    <row r="57" spans="1:29" x14ac:dyDescent="0.2">
      <c r="M57" s="154"/>
      <c r="O57" s="151"/>
    </row>
  </sheetData>
  <mergeCells count="92">
    <mergeCell ref="Z31:Z32"/>
    <mergeCell ref="AA31:AA32"/>
    <mergeCell ref="AB31:AB32"/>
    <mergeCell ref="AC31:AC32"/>
    <mergeCell ref="P31:P32"/>
    <mergeCell ref="R31:R32"/>
    <mergeCell ref="S31:S32"/>
    <mergeCell ref="W31:W32"/>
    <mergeCell ref="X31:X32"/>
    <mergeCell ref="Y31:Y32"/>
    <mergeCell ref="J31:J32"/>
    <mergeCell ref="K31:K32"/>
    <mergeCell ref="L31:L32"/>
    <mergeCell ref="M31:M32"/>
    <mergeCell ref="N31:N32"/>
    <mergeCell ref="O31:O32"/>
    <mergeCell ref="AC28:AC30"/>
    <mergeCell ref="A31:A32"/>
    <mergeCell ref="B31:B32"/>
    <mergeCell ref="C31:C32"/>
    <mergeCell ref="D31:D32"/>
    <mergeCell ref="E31:E32"/>
    <mergeCell ref="F31:F32"/>
    <mergeCell ref="G31:G32"/>
    <mergeCell ref="H31:H32"/>
    <mergeCell ref="I31:I32"/>
    <mergeCell ref="W28:W30"/>
    <mergeCell ref="X28:X30"/>
    <mergeCell ref="Y28:Y30"/>
    <mergeCell ref="Z28:Z30"/>
    <mergeCell ref="AA28:AA30"/>
    <mergeCell ref="K28:K30"/>
    <mergeCell ref="AB28:AB30"/>
    <mergeCell ref="M28:M30"/>
    <mergeCell ref="N28:N30"/>
    <mergeCell ref="O28:O30"/>
    <mergeCell ref="P28:P30"/>
    <mergeCell ref="R28:R30"/>
    <mergeCell ref="S28:S30"/>
    <mergeCell ref="Z25:Z27"/>
    <mergeCell ref="AA25:AA27"/>
    <mergeCell ref="AB25:AB27"/>
    <mergeCell ref="AC25:AC27"/>
    <mergeCell ref="X25:X27"/>
    <mergeCell ref="Y25:Y27"/>
    <mergeCell ref="A28:A30"/>
    <mergeCell ref="B28:B30"/>
    <mergeCell ref="C28:C30"/>
    <mergeCell ref="D28:D30"/>
    <mergeCell ref="E28:E30"/>
    <mergeCell ref="F28:F30"/>
    <mergeCell ref="P25:P27"/>
    <mergeCell ref="R25:R27"/>
    <mergeCell ref="S25:S27"/>
    <mergeCell ref="W25:W27"/>
    <mergeCell ref="J25:J27"/>
    <mergeCell ref="K25:K27"/>
    <mergeCell ref="L25:L27"/>
    <mergeCell ref="M25:M27"/>
    <mergeCell ref="N25:N27"/>
    <mergeCell ref="O25:O27"/>
    <mergeCell ref="L28:L30"/>
    <mergeCell ref="G28:G30"/>
    <mergeCell ref="H28:H30"/>
    <mergeCell ref="I28:I30"/>
    <mergeCell ref="J28:J30"/>
    <mergeCell ref="Y22:Y23"/>
    <mergeCell ref="A25:A27"/>
    <mergeCell ref="B25:B27"/>
    <mergeCell ref="C25:C27"/>
    <mergeCell ref="D25:D27"/>
    <mergeCell ref="E25:E27"/>
    <mergeCell ref="F25:F27"/>
    <mergeCell ref="G25:G27"/>
    <mergeCell ref="H25:H27"/>
    <mergeCell ref="I25:I27"/>
    <mergeCell ref="N22:N23"/>
    <mergeCell ref="P22:P23"/>
    <mergeCell ref="R22:R23"/>
    <mergeCell ref="S22:S23"/>
    <mergeCell ref="T22:T23"/>
    <mergeCell ref="W22:W23"/>
    <mergeCell ref="U1:V1"/>
    <mergeCell ref="A2:A3"/>
    <mergeCell ref="A22:A23"/>
    <mergeCell ref="B22:B23"/>
    <mergeCell ref="C22:C23"/>
    <mergeCell ref="D22:D23"/>
    <mergeCell ref="E22:E23"/>
    <mergeCell ref="G22:G23"/>
    <mergeCell ref="I22:I23"/>
    <mergeCell ref="M22:M23"/>
  </mergeCells>
  <dataValidations count="1">
    <dataValidation type="list" allowBlank="1" showInputMessage="1" showErrorMessage="1" sqref="C24:C25 C28 C31 C33:C44 C1:C22 C47:C1048576 V4:V106" xr:uid="{C1BB8306-21E4-41E4-A1EF-789B53950BCD}">
      <formula1>#REF!</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90DD190D91D1428E9A8FC7654089B3" ma:contentTypeVersion="14" ma:contentTypeDescription="Create a new document." ma:contentTypeScope="" ma:versionID="e629f081c2938b6990c7f1ffb8104b1e">
  <xsd:schema xmlns:xsd="http://www.w3.org/2001/XMLSchema" xmlns:xs="http://www.w3.org/2001/XMLSchema" xmlns:p="http://schemas.microsoft.com/office/2006/metadata/properties" xmlns:ns2="367e4848-0a53-46da-8580-a70af6d2f547" xmlns:ns3="316e9f1a-cb7c-4560-8365-32ae20493b46" targetNamespace="http://schemas.microsoft.com/office/2006/metadata/properties" ma:root="true" ma:fieldsID="c665d5cd9596f797f2c397d7668056ca" ns2:_="" ns3:_="">
    <xsd:import namespace="367e4848-0a53-46da-8580-a70af6d2f547"/>
    <xsd:import namespace="316e9f1a-cb7c-4560-8365-32ae20493b4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7e4848-0a53-46da-8580-a70af6d2f5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f847d72-13dd-4d69-9159-69ee94465a7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6e9f1a-cb7c-4560-8365-32ae20493b46"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624e24c-4f85-4daf-a7d6-98bb94d4b8c6}" ma:internalName="TaxCatchAll" ma:showField="CatchAllData" ma:web="316e9f1a-cb7c-4560-8365-32ae20493b4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16e9f1a-cb7c-4560-8365-32ae20493b46" xsi:nil="true"/>
    <lcf76f155ced4ddcb4097134ff3c332f xmlns="367e4848-0a53-46da-8580-a70af6d2f547">
      <Terms xmlns="http://schemas.microsoft.com/office/infopath/2007/PartnerControls"/>
    </lcf76f155ced4ddcb4097134ff3c332f>
    <SharedWithUsers xmlns="316e9f1a-cb7c-4560-8365-32ae20493b46">
      <UserInfo>
        <DisplayName>Aty Holmes</DisplayName>
        <AccountId>17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F7680A-69AD-4D38-98BA-820CB35EB107}">
  <ds:schemaRefs>
    <ds:schemaRef ds:uri="http://schemas.microsoft.com/office/2006/metadata/contentType"/>
    <ds:schemaRef ds:uri="http://schemas.microsoft.com/office/2006/metadata/properties/metaAttributes"/>
    <ds:schemaRef ds:uri="http://www.w3.org/2000/xmlns/"/>
    <ds:schemaRef ds:uri="http://www.w3.org/2001/XMLSchema"/>
    <ds:schemaRef ds:uri="367e4848-0a53-46da-8580-a70af6d2f547"/>
    <ds:schemaRef ds:uri="316e9f1a-cb7c-4560-8365-32ae20493b46"/>
  </ds:schemaRefs>
</ds:datastoreItem>
</file>

<file path=customXml/itemProps2.xml><?xml version="1.0" encoding="utf-8"?>
<ds:datastoreItem xmlns:ds="http://schemas.openxmlformats.org/officeDocument/2006/customXml" ds:itemID="{5D48242B-0C04-48AA-BFE2-229EF7BCA95B}">
  <ds:schemaRefs>
    <ds:schemaRef ds:uri="http://schemas.microsoft.com/office/2006/metadata/properties"/>
    <ds:schemaRef ds:uri="http://www.w3.org/2000/xmlns/"/>
    <ds:schemaRef ds:uri="316e9f1a-cb7c-4560-8365-32ae20493b46"/>
    <ds:schemaRef ds:uri="http://www.w3.org/2001/XMLSchema-instance"/>
    <ds:schemaRef ds:uri="367e4848-0a53-46da-8580-a70af6d2f547"/>
    <ds:schemaRef ds:uri="http://schemas.microsoft.com/office/infopath/2007/PartnerControls"/>
  </ds:schemaRefs>
</ds:datastoreItem>
</file>

<file path=customXml/itemProps3.xml><?xml version="1.0" encoding="utf-8"?>
<ds:datastoreItem xmlns:ds="http://schemas.openxmlformats.org/officeDocument/2006/customXml" ds:itemID="{42D6D641-3584-407B-BEFD-1C8B70A30F2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Rescue Details </vt:lpstr>
      <vt:lpstr>Rescuer Details</vt:lpstr>
      <vt:lpstr>Sheet1</vt:lpstr>
      <vt:lpstr>Sheet2</vt: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Kelly Cowell</dc:creator>
  <cp:keywords/>
  <dc:description/>
  <cp:lastModifiedBy>Aty Holmes</cp:lastModifiedBy>
  <cp:revision/>
  <dcterms:created xsi:type="dcterms:W3CDTF">2018-01-11T07:57:44Z</dcterms:created>
  <dcterms:modified xsi:type="dcterms:W3CDTF">2024-01-16T15:14:46Z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0x010100A090DD190D91D1428E9A8FC7654089B3</vt:lpwstr>
  </property>
  <property fmtid="{D5CDD505-2E9C-101B-9397-08002B2CF9AE}" pid="3" name="AuthorIds_UIVersion_39936">
    <vt:lpwstr>34</vt:lpwstr>
  </property>
  <property fmtid="{D5CDD505-2E9C-101B-9397-08002B2CF9AE}" pid="4" name="MediaServiceImageTags">
    <vt:lpwstr/>
  </property>
</Properties>
</file>