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output/"/>
    </mc:Choice>
  </mc:AlternateContent>
  <xr:revisionPtr revIDLastSave="57" documentId="8_{058800FA-4FBB-44FC-97DD-47583F4D895B}" xr6:coauthVersionLast="47" xr6:coauthVersionMax="47" xr10:uidLastSave="{F6992023-B488-469C-B5B6-619F3459D68E}"/>
  <bookViews>
    <workbookView xWindow="-120" yWindow="-120" windowWidth="29040" windowHeight="15840" xr2:uid="{7FBAC10D-BD16-4BAB-8BAC-116BC13F0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18" i="1"/>
  <c r="J15" i="1"/>
  <c r="J12" i="1"/>
  <c r="J9" i="1"/>
  <c r="J6" i="1"/>
</calcChain>
</file>

<file path=xl/sharedStrings.xml><?xml version="1.0" encoding="utf-8"?>
<sst xmlns="http://schemas.openxmlformats.org/spreadsheetml/2006/main" count="30" uniqueCount="27">
  <si>
    <t>Permeability</t>
  </si>
  <si>
    <t>to Brine,</t>
  </si>
  <si>
    <t>millidarcies</t>
  </si>
  <si>
    <t>Permeability,</t>
  </si>
  <si>
    <t>Klinkenberg</t>
  </si>
  <si>
    <t>Kair</t>
  </si>
  <si>
    <t>--</t>
  </si>
  <si>
    <t>Specific</t>
  </si>
  <si>
    <t>Net Confining</t>
  </si>
  <si>
    <t>Sample</t>
  </si>
  <si>
    <t>Depth,</t>
  </si>
  <si>
    <t>Stress,</t>
  </si>
  <si>
    <t>Length,</t>
  </si>
  <si>
    <t>Area,</t>
  </si>
  <si>
    <t>Porosity</t>
  </si>
  <si>
    <t>Number</t>
  </si>
  <si>
    <t>feet</t>
  </si>
  <si>
    <t>psi</t>
  </si>
  <si>
    <t>cm</t>
  </si>
  <si>
    <r>
      <t>cm</t>
    </r>
    <r>
      <rPr>
        <vertAlign val="superscript"/>
        <sz val="10"/>
        <rFont val="Arial"/>
        <family val="2"/>
      </rPr>
      <t>2</t>
    </r>
  </si>
  <si>
    <t>Fraction</t>
  </si>
  <si>
    <t>3H</t>
  </si>
  <si>
    <t>4H</t>
  </si>
  <si>
    <t>12PH</t>
  </si>
  <si>
    <t>14H</t>
  </si>
  <si>
    <t>17H</t>
  </si>
  <si>
    <t>Swanson Brine 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</si>
</sst>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"/>
    <numFmt numFmtId="165" formatCode="0.0000"/>
    <numFmt numFmtId="166" formatCode="?????0.?"/>
    <numFmt numFmtId="167" formatCode="????0."/>
    <numFmt numFmtId="168" formatCode="????0.00"/>
    <numFmt numFmtId="169" formatCode="????0.???"/>
    <numFmt numFmtId="170" formatCode="??0."/>
    <numFmt numFmtId="171" formatCode="???0.00"/>
    <numFmt numFmtId="172" formatCode="0.?"/>
    <numFmt numFmtId="173" formatCode="?0."/>
    <numFmt numFmtId="174" formatCode="?0.00"/>
    <numFmt numFmtId="175" formatCode="????.0"/>
    <numFmt numFmtId="176" formatCode="0.00000000000000000"/>
  </numFmts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CF6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64" fontId="2" fillId="2" borderId="1" xfId="1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2" fillId="0" borderId="0" xfId="1" applyFont="1" applyAlignment="1">
      <alignment horizontal="centerContinuous"/>
    </xf>
    <xf numFmtId="165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4" fontId="3" fillId="2" borderId="3" xfId="1" applyNumberFormat="1" applyFont="1" applyFill="1" applyBorder="1"/>
    <xf numFmtId="164" fontId="3" fillId="2" borderId="4" xfId="1" applyNumberFormat="1" applyFont="1" applyFill="1" applyBorder="1"/>
    <xf numFmtId="168" fontId="2" fillId="2" borderId="6" xfId="1" applyNumberFormat="1" applyFont="1" applyFill="1" applyBorder="1" applyAlignment="1">
      <alignment horizontal="center"/>
    </xf>
    <xf numFmtId="168" fontId="2" fillId="2" borderId="8" xfId="1" applyNumberFormat="1" applyFont="1" applyFill="1" applyBorder="1" applyAlignment="1">
      <alignment horizontal="center"/>
    </xf>
    <xf numFmtId="168" fontId="2" fillId="2" borderId="9" xfId="1" applyNumberFormat="1" applyFont="1" applyFill="1" applyBorder="1" applyAlignment="1">
      <alignment horizontal="center"/>
    </xf>
    <xf numFmtId="168" fontId="2" fillId="2" borderId="10" xfId="1" applyNumberFormat="1" applyFont="1" applyFill="1" applyBorder="1" applyAlignment="1">
      <alignment horizontal="center"/>
    </xf>
    <xf numFmtId="168" fontId="2" fillId="0" borderId="0" xfId="1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68" fontId="2" fillId="0" borderId="0" xfId="0" quotePrefix="1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73" fontId="2" fillId="0" borderId="0" xfId="0" applyNumberFormat="1" applyFont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2" fontId="2" fillId="2" borderId="11" xfId="1" applyNumberFormat="1" applyFont="1" applyFill="1" applyBorder="1" applyAlignment="1">
      <alignment horizontal="center"/>
    </xf>
    <xf numFmtId="168" fontId="2" fillId="2" borderId="11" xfId="1" applyNumberFormat="1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168" fontId="2" fillId="2" borderId="1" xfId="1" applyNumberFormat="1" applyFont="1" applyFill="1" applyBorder="1" applyAlignment="1">
      <alignment horizontal="center"/>
    </xf>
    <xf numFmtId="2" fontId="2" fillId="2" borderId="2" xfId="1" applyNumberFormat="1" applyFont="1" applyFill="1" applyBorder="1" applyAlignment="1">
      <alignment horizontal="center"/>
    </xf>
    <xf numFmtId="168" fontId="2" fillId="2" borderId="2" xfId="1" applyNumberFormat="1" applyFont="1" applyFill="1" applyBorder="1" applyAlignment="1">
      <alignment horizontal="center"/>
    </xf>
    <xf numFmtId="174" fontId="2" fillId="0" borderId="0" xfId="1" applyNumberFormat="1" applyFont="1" applyAlignment="1">
      <alignment horizontal="centerContinuous"/>
    </xf>
    <xf numFmtId="2" fontId="2" fillId="0" borderId="0" xfId="1" applyNumberFormat="1" applyFont="1" applyAlignment="1">
      <alignment horizontal="centerContinuous"/>
    </xf>
    <xf numFmtId="168" fontId="2" fillId="0" borderId="0" xfId="1" applyNumberFormat="1" applyFont="1" applyAlignment="1">
      <alignment horizontal="centerContinuous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locked="0"/>
    </xf>
    <xf numFmtId="2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5" fontId="2" fillId="0" borderId="0" xfId="0" applyNumberFormat="1" applyFont="1" applyAlignment="1">
      <alignment horizontal="center"/>
    </xf>
    <xf numFmtId="176" fontId="0" fillId="0" borderId="0" xfId="0" applyNumberFormat="1"/>
    <xf numFmtId="168" fontId="2" fillId="2" borderId="5" xfId="1" applyNumberFormat="1" applyFont="1" applyFill="1" applyBorder="1" applyAlignment="1">
      <alignment horizontal="center"/>
    </xf>
    <xf numFmtId="168" fontId="2" fillId="2" borderId="6" xfId="1" applyNumberFormat="1" applyFont="1" applyFill="1" applyBorder="1" applyAlignment="1">
      <alignment horizontal="center"/>
    </xf>
    <xf numFmtId="168" fontId="2" fillId="2" borderId="7" xfId="1" applyNumberFormat="1" applyFont="1" applyFill="1" applyBorder="1" applyAlignment="1">
      <alignment horizontal="center"/>
    </xf>
    <xf numFmtId="168" fontId="2" fillId="2" borderId="8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 xr:uid="{B8D40075-8A12-4A15-9EAF-80941F0193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2548732035517757E-2"/>
                  <c:y val="0.20954792310969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(Sheet1!$G$6,Sheet1!$G$9,Sheet1!$G$12,Sheet1!$G$15)</c:f>
              <c:numCache>
                <c:formatCode>???0.00</c:formatCode>
                <c:ptCount val="4"/>
                <c:pt idx="0" formatCode="????0.???">
                  <c:v>0.189</c:v>
                </c:pt>
                <c:pt idx="1">
                  <c:v>2.62</c:v>
                </c:pt>
                <c:pt idx="2" formatCode="??0.">
                  <c:v>3050</c:v>
                </c:pt>
                <c:pt idx="3" formatCode="?0.">
                  <c:v>5010</c:v>
                </c:pt>
              </c:numCache>
            </c:numRef>
          </c:xVal>
          <c:yVal>
            <c:numRef>
              <c:f>(Sheet1!$I$6,Sheet1!$I$9,Sheet1!$I$12,Sheet1!$I$15,Sheet1!$I$18)</c:f>
              <c:numCache>
                <c:formatCode>0.000</c:formatCode>
                <c:ptCount val="5"/>
                <c:pt idx="0" formatCode="0.0000">
                  <c:v>9.5999999999999992E-3</c:v>
                </c:pt>
                <c:pt idx="1">
                  <c:v>8.1000000000000003E-2</c:v>
                </c:pt>
                <c:pt idx="2" formatCode="?????0.?">
                  <c:v>1740</c:v>
                </c:pt>
                <c:pt idx="3" formatCode="?????0.?">
                  <c:v>2880</c:v>
                </c:pt>
                <c:pt idx="4" formatCode="0.0000">
                  <c:v>8.5999999999999998E-4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E-411E-8876-3C23E95EAFCA}"/>
            </c:ext>
          </c:extLst>
        </c:ser>
        <c:ser>
          <c:idx val="1"/>
          <c:order val="1"/>
          <c:tx>
            <c:v>Swanson's equation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633453149841123"/>
                  <c:y val="6.75961042289346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(Sheet1!$G$6,Sheet1!$G$9,Sheet1!$G$12,Sheet1!$G$15,Sheet1!$G$18)</c:f>
              <c:numCache>
                <c:formatCode>???0.00</c:formatCode>
                <c:ptCount val="5"/>
                <c:pt idx="0" formatCode="????0.???">
                  <c:v>0.189</c:v>
                </c:pt>
                <c:pt idx="1">
                  <c:v>2.62</c:v>
                </c:pt>
                <c:pt idx="2" formatCode="??0.">
                  <c:v>3050</c:v>
                </c:pt>
                <c:pt idx="3" formatCode="?0.">
                  <c:v>5010</c:v>
                </c:pt>
                <c:pt idx="4" formatCode="????0.???">
                  <c:v>4.0000000000000001E-3</c:v>
                </c:pt>
              </c:numCache>
            </c:numRef>
          </c:xVal>
          <c:yVal>
            <c:numRef>
              <c:f>(Sheet1!$J$6,Sheet1!$J$9,Sheet1!$J$12,Sheet1!$J$15,Sheet1!$J$18)</c:f>
              <c:numCache>
                <c:formatCode>General</c:formatCode>
                <c:ptCount val="5"/>
                <c:pt idx="0">
                  <c:v>4.0482427912500528E-2</c:v>
                </c:pt>
                <c:pt idx="1">
                  <c:v>0.91514135817053699</c:v>
                </c:pt>
                <c:pt idx="2">
                  <c:v>3960.6134767988956</c:v>
                </c:pt>
                <c:pt idx="3">
                  <c:v>7134.9411333020334</c:v>
                </c:pt>
                <c:pt idx="4">
                  <c:v>4.1824041917285941E-4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E-411E-8876-3C23E95EAFCA}"/>
            </c:ext>
          </c:extLst>
        </c:ser>
        <c:ser>
          <c:idx val="2"/>
          <c:order val="2"/>
          <c:tx>
            <c:v>Pelican</c:v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4.4209880182474147E-2"/>
                  <c:y val="0.28477466945105845"/>
                </c:manualLayout>
              </c:layout>
              <c:numFmt formatCode="General" sourceLinked="0"/>
            </c:trendlineLbl>
          </c:trendline>
          <c:xVal>
            <c:numRef>
              <c:f>(Sheet1!$M$7,Sheet1!$M$8,Sheet1!$M$9,Sheet1!$M$10,Sheet1!$M$11,Sheet1!$M$12,Sheet1!$M$14,Sheet1!$M$17,Sheet1!$M$18,Sheet1!$M$19,Sheet1!$M$13)</c:f>
              <c:numCache>
                <c:formatCode>General</c:formatCode>
                <c:ptCount val="11"/>
                <c:pt idx="0">
                  <c:v>71.900000000000006</c:v>
                </c:pt>
                <c:pt idx="1">
                  <c:v>54.8</c:v>
                </c:pt>
                <c:pt idx="2">
                  <c:v>135.5</c:v>
                </c:pt>
                <c:pt idx="3">
                  <c:v>46.4</c:v>
                </c:pt>
                <c:pt idx="4">
                  <c:v>4.8</c:v>
                </c:pt>
                <c:pt idx="5">
                  <c:v>4</c:v>
                </c:pt>
                <c:pt idx="6">
                  <c:v>299.89999999999998</c:v>
                </c:pt>
                <c:pt idx="7">
                  <c:v>432.6</c:v>
                </c:pt>
                <c:pt idx="8">
                  <c:v>4.9000000000000004</c:v>
                </c:pt>
                <c:pt idx="9">
                  <c:v>2.2999999999999998</c:v>
                </c:pt>
                <c:pt idx="10">
                  <c:v>6.0000000000000001E-3</c:v>
                </c:pt>
              </c:numCache>
            </c:numRef>
          </c:xVal>
          <c:yVal>
            <c:numRef>
              <c:f>(Sheet1!$N$7,Sheet1!$N$8,Sheet1!$N$9,Sheet1!$N$10,Sheet1!$N$11,Sheet1!$N$12,Sheet1!$N$14,Sheet1!$N$17:$N$18,Sheet1!$N$19,Sheet1!$N$13)</c:f>
              <c:numCache>
                <c:formatCode>General</c:formatCode>
                <c:ptCount val="11"/>
                <c:pt idx="0">
                  <c:v>2.87</c:v>
                </c:pt>
                <c:pt idx="1">
                  <c:v>23.1</c:v>
                </c:pt>
                <c:pt idx="2">
                  <c:v>86.3</c:v>
                </c:pt>
                <c:pt idx="3">
                  <c:v>23.6</c:v>
                </c:pt>
                <c:pt idx="4">
                  <c:v>0.56999999999999995</c:v>
                </c:pt>
                <c:pt idx="5">
                  <c:v>0.67</c:v>
                </c:pt>
                <c:pt idx="6">
                  <c:v>139</c:v>
                </c:pt>
                <c:pt idx="7">
                  <c:v>123</c:v>
                </c:pt>
                <c:pt idx="8">
                  <c:v>9.7299999999999998E-2</c:v>
                </c:pt>
                <c:pt idx="9">
                  <c:v>3.5299999999999998E-2</c:v>
                </c:pt>
                <c:pt idx="1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C-4FF2-9024-DB08922A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7519"/>
        <c:axId val="1931555663"/>
      </c:scatterChart>
      <c:valAx>
        <c:axId val="149847519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kair</a:t>
                </a:r>
                <a:r>
                  <a:rPr lang="en-US" baseline="0"/>
                  <a:t> Permeability, mD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????0.???" sourceLinked="1"/>
        <c:majorTickMark val="out"/>
        <c:minorTickMark val="none"/>
        <c:tickLblPos val="low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55663"/>
        <c:crosses val="autoZero"/>
        <c:crossBetween val="midCat"/>
      </c:valAx>
      <c:valAx>
        <c:axId val="1931555663"/>
        <c:scaling>
          <c:logBase val="10"/>
          <c:orientation val="minMax"/>
          <c:max val="100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kbrine Permeability, 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0" sourceLinked="0"/>
        <c:majorTickMark val="out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75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21</xdr:row>
      <xdr:rowOff>100011</xdr:rowOff>
    </xdr:from>
    <xdr:to>
      <xdr:col>17</xdr:col>
      <xdr:colOff>57150</xdr:colOff>
      <xdr:row>41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7EDC-409A-1B20-A136-5D19D6FC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64F4-8C66-456A-8291-635F3A5B0853}">
  <dimension ref="A1:N20"/>
  <sheetViews>
    <sheetView tabSelected="1" topLeftCell="A2" workbookViewId="0">
      <selection activeCell="P8" sqref="P8"/>
    </sheetView>
  </sheetViews>
  <sheetFormatPr defaultRowHeight="15" x14ac:dyDescent="0.25"/>
  <cols>
    <col min="6" max="6" width="10.7109375" bestFit="1" customWidth="1"/>
    <col min="7" max="7" width="9.5703125" bestFit="1" customWidth="1"/>
    <col min="11" max="11" width="19.85546875" bestFit="1" customWidth="1"/>
  </cols>
  <sheetData>
    <row r="1" spans="1:14" x14ac:dyDescent="0.25">
      <c r="A1" s="22"/>
      <c r="B1" s="23"/>
      <c r="C1" s="23"/>
      <c r="D1" s="23"/>
      <c r="E1" s="24"/>
      <c r="F1" s="9"/>
      <c r="G1" s="10"/>
      <c r="H1" s="10"/>
      <c r="I1" s="22" t="s">
        <v>7</v>
      </c>
      <c r="J1" t="s">
        <v>26</v>
      </c>
    </row>
    <row r="2" spans="1:14" x14ac:dyDescent="0.25">
      <c r="A2" s="1"/>
      <c r="B2" s="25"/>
      <c r="C2" s="25" t="s">
        <v>8</v>
      </c>
      <c r="D2" s="25"/>
      <c r="E2" s="26"/>
      <c r="F2" s="41" t="s">
        <v>3</v>
      </c>
      <c r="G2" s="42"/>
      <c r="H2" s="11"/>
      <c r="I2" s="1" t="s">
        <v>0</v>
      </c>
    </row>
    <row r="3" spans="1:14" x14ac:dyDescent="0.25">
      <c r="A3" s="1" t="s">
        <v>9</v>
      </c>
      <c r="B3" s="25" t="s">
        <v>10</v>
      </c>
      <c r="C3" s="25" t="s">
        <v>11</v>
      </c>
      <c r="D3" s="25" t="s">
        <v>12</v>
      </c>
      <c r="E3" s="26" t="s">
        <v>13</v>
      </c>
      <c r="F3" s="43" t="s">
        <v>2</v>
      </c>
      <c r="G3" s="44"/>
      <c r="H3" s="11" t="s">
        <v>14</v>
      </c>
      <c r="I3" s="1" t="s">
        <v>1</v>
      </c>
    </row>
    <row r="4" spans="1:14" x14ac:dyDescent="0.25">
      <c r="A4" s="2" t="s">
        <v>15</v>
      </c>
      <c r="B4" s="27" t="s">
        <v>16</v>
      </c>
      <c r="C4" s="27" t="s">
        <v>17</v>
      </c>
      <c r="D4" s="27" t="s">
        <v>18</v>
      </c>
      <c r="E4" s="28" t="s">
        <v>19</v>
      </c>
      <c r="F4" s="13" t="s">
        <v>4</v>
      </c>
      <c r="G4" s="14" t="s">
        <v>5</v>
      </c>
      <c r="H4" s="12" t="s">
        <v>20</v>
      </c>
      <c r="I4" s="2" t="s">
        <v>2</v>
      </c>
      <c r="J4" s="2" t="s">
        <v>2</v>
      </c>
    </row>
    <row r="5" spans="1:14" x14ac:dyDescent="0.25">
      <c r="A5" s="29"/>
      <c r="B5" s="30"/>
      <c r="C5" s="30"/>
      <c r="D5" s="30"/>
      <c r="E5" s="31"/>
      <c r="F5" s="15"/>
      <c r="G5" s="15"/>
      <c r="H5" s="15"/>
      <c r="I5" s="3"/>
    </row>
    <row r="6" spans="1:14" x14ac:dyDescent="0.25">
      <c r="A6" s="32" t="s">
        <v>21</v>
      </c>
      <c r="B6" s="33">
        <v>4802.7299999999996</v>
      </c>
      <c r="C6" s="34">
        <v>2290</v>
      </c>
      <c r="D6" s="35">
        <v>4.3869999999999996</v>
      </c>
      <c r="E6" s="36">
        <v>5.0789999999999997</v>
      </c>
      <c r="F6" s="16">
        <v>0.11600000000000001</v>
      </c>
      <c r="G6" s="16">
        <v>0.189</v>
      </c>
      <c r="H6" s="37">
        <v>0.14430000000000001</v>
      </c>
      <c r="I6" s="4">
        <v>9.5999999999999992E-3</v>
      </c>
      <c r="J6">
        <f>G6^1.186*0.292</f>
        <v>4.0482427912500528E-2</v>
      </c>
      <c r="K6" s="40">
        <f>F6^1.32</f>
        <v>5.8221654907728224E-2</v>
      </c>
      <c r="M6">
        <v>367.1</v>
      </c>
      <c r="N6">
        <v>2.72</v>
      </c>
    </row>
    <row r="7" spans="1:14" x14ac:dyDescent="0.25">
      <c r="A7" s="38"/>
      <c r="B7" s="39"/>
      <c r="C7" s="34"/>
      <c r="D7" s="35"/>
      <c r="E7" s="36"/>
      <c r="F7" s="17"/>
      <c r="G7" s="17"/>
      <c r="H7" s="37"/>
      <c r="I7" s="5"/>
      <c r="M7">
        <v>71.900000000000006</v>
      </c>
      <c r="N7">
        <v>2.87</v>
      </c>
    </row>
    <row r="8" spans="1:14" x14ac:dyDescent="0.25">
      <c r="A8" s="38"/>
      <c r="B8" s="39"/>
      <c r="C8" s="34"/>
      <c r="D8" s="35"/>
      <c r="E8" s="36"/>
      <c r="F8" s="17"/>
      <c r="G8" s="17"/>
      <c r="H8" s="37"/>
      <c r="I8" s="5"/>
      <c r="M8">
        <v>54.8</v>
      </c>
      <c r="N8">
        <v>23.1</v>
      </c>
    </row>
    <row r="9" spans="1:14" x14ac:dyDescent="0.25">
      <c r="A9" s="32" t="s">
        <v>22</v>
      </c>
      <c r="B9" s="33">
        <v>4824.3</v>
      </c>
      <c r="C9" s="34">
        <v>2290</v>
      </c>
      <c r="D9" s="35">
        <v>5.3129999999999997</v>
      </c>
      <c r="E9" s="36">
        <v>4.7610000000000001</v>
      </c>
      <c r="F9" s="18">
        <v>2.48</v>
      </c>
      <c r="G9" s="18">
        <v>2.62</v>
      </c>
      <c r="H9" s="37">
        <v>6.1999999999999998E-3</v>
      </c>
      <c r="I9" s="6">
        <v>8.1000000000000003E-2</v>
      </c>
      <c r="J9">
        <f>G9^1.186*0.292</f>
        <v>0.91514135817053699</v>
      </c>
      <c r="M9">
        <v>135.5</v>
      </c>
      <c r="N9">
        <v>86.3</v>
      </c>
    </row>
    <row r="10" spans="1:14" x14ac:dyDescent="0.25">
      <c r="A10" s="38"/>
      <c r="B10" s="39"/>
      <c r="C10" s="34"/>
      <c r="D10" s="35"/>
      <c r="E10" s="36"/>
      <c r="F10" s="17"/>
      <c r="G10" s="17"/>
      <c r="H10" s="37"/>
      <c r="I10" s="7"/>
      <c r="M10">
        <v>46.4</v>
      </c>
      <c r="N10">
        <v>23.6</v>
      </c>
    </row>
    <row r="11" spans="1:14" x14ac:dyDescent="0.25">
      <c r="A11" s="38"/>
      <c r="B11" s="39"/>
      <c r="C11" s="34"/>
      <c r="D11" s="35"/>
      <c r="E11" s="36"/>
      <c r="F11" s="17"/>
      <c r="G11" s="17"/>
      <c r="H11" s="37"/>
      <c r="I11" s="7"/>
      <c r="M11">
        <v>4.8</v>
      </c>
      <c r="N11">
        <v>0.56999999999999995</v>
      </c>
    </row>
    <row r="12" spans="1:14" x14ac:dyDescent="0.25">
      <c r="A12" s="32" t="s">
        <v>23</v>
      </c>
      <c r="B12" s="33">
        <v>4846.1000000000004</v>
      </c>
      <c r="C12" s="34">
        <v>2290</v>
      </c>
      <c r="D12" s="35">
        <v>4.8339999999999996</v>
      </c>
      <c r="E12" s="36">
        <v>10.851000000000001</v>
      </c>
      <c r="F12" s="19" t="s">
        <v>6</v>
      </c>
      <c r="G12" s="17">
        <v>3050</v>
      </c>
      <c r="H12" s="37">
        <v>0.308</v>
      </c>
      <c r="I12" s="5">
        <v>1740</v>
      </c>
      <c r="J12">
        <f>G12^1.186*0.292</f>
        <v>3960.6134767988956</v>
      </c>
      <c r="M12">
        <v>4</v>
      </c>
      <c r="N12">
        <v>0.67</v>
      </c>
    </row>
    <row r="13" spans="1:14" x14ac:dyDescent="0.25">
      <c r="A13" s="38"/>
      <c r="B13" s="39"/>
      <c r="C13" s="34"/>
      <c r="D13" s="35"/>
      <c r="E13" s="36"/>
      <c r="F13" s="20"/>
      <c r="G13" s="20"/>
      <c r="H13" s="37"/>
      <c r="I13" s="8"/>
      <c r="M13">
        <v>6.0000000000000001E-3</v>
      </c>
      <c r="N13">
        <v>1E-3</v>
      </c>
    </row>
    <row r="14" spans="1:14" x14ac:dyDescent="0.25">
      <c r="A14" s="38"/>
      <c r="B14" s="39"/>
      <c r="C14" s="34"/>
      <c r="D14" s="35"/>
      <c r="E14" s="36"/>
      <c r="F14" s="20"/>
      <c r="G14" s="20"/>
      <c r="H14" s="37"/>
      <c r="I14" s="7"/>
      <c r="M14">
        <v>299.89999999999998</v>
      </c>
      <c r="N14">
        <v>139</v>
      </c>
    </row>
    <row r="15" spans="1:14" x14ac:dyDescent="0.25">
      <c r="A15" s="32" t="s">
        <v>24</v>
      </c>
      <c r="B15" s="33">
        <v>4860.1000000000004</v>
      </c>
      <c r="C15" s="34">
        <v>2290</v>
      </c>
      <c r="D15" s="35">
        <v>4.0110000000000001</v>
      </c>
      <c r="E15" s="36">
        <v>4.819</v>
      </c>
      <c r="F15" s="19" t="s">
        <v>6</v>
      </c>
      <c r="G15" s="21">
        <v>5010</v>
      </c>
      <c r="H15" s="37">
        <v>0.2586</v>
      </c>
      <c r="I15" s="5">
        <v>2880</v>
      </c>
      <c r="J15">
        <f>G15^1.186*0.292</f>
        <v>7134.9411333020334</v>
      </c>
      <c r="M15">
        <v>5</v>
      </c>
    </row>
    <row r="16" spans="1:14" x14ac:dyDescent="0.25">
      <c r="A16" s="38"/>
      <c r="B16" s="39"/>
      <c r="C16" s="34"/>
      <c r="D16" s="35"/>
      <c r="E16" s="36"/>
      <c r="F16" s="17"/>
      <c r="G16" s="17"/>
      <c r="H16" s="37"/>
      <c r="I16" s="5"/>
      <c r="M16">
        <v>114.3</v>
      </c>
      <c r="N16">
        <v>2.97E-3</v>
      </c>
    </row>
    <row r="17" spans="1:14" x14ac:dyDescent="0.25">
      <c r="A17" s="38"/>
      <c r="B17" s="39"/>
      <c r="C17" s="34"/>
      <c r="D17" s="35"/>
      <c r="E17" s="36"/>
      <c r="F17" s="17"/>
      <c r="G17" s="17"/>
      <c r="H17" s="37"/>
      <c r="I17" s="5"/>
      <c r="M17">
        <v>432.6</v>
      </c>
      <c r="N17">
        <v>123</v>
      </c>
    </row>
    <row r="18" spans="1:14" x14ac:dyDescent="0.25">
      <c r="A18" s="32" t="s">
        <v>25</v>
      </c>
      <c r="B18" s="33">
        <v>4925.6499999999996</v>
      </c>
      <c r="C18" s="34">
        <v>2100</v>
      </c>
      <c r="D18" s="35">
        <v>5.2290000000000001</v>
      </c>
      <c r="E18" s="36">
        <v>4.7880000000000003</v>
      </c>
      <c r="F18" s="16">
        <v>1E-3</v>
      </c>
      <c r="G18" s="16">
        <v>4.0000000000000001E-3</v>
      </c>
      <c r="H18" s="37">
        <v>5.1000000000000004E-3</v>
      </c>
      <c r="I18" s="4">
        <v>8.5999999999999998E-4</v>
      </c>
      <c r="J18">
        <f>G18^1.186*0.292</f>
        <v>4.1824041917285941E-4</v>
      </c>
      <c r="M18">
        <v>4.9000000000000004</v>
      </c>
      <c r="N18">
        <v>9.7299999999999998E-2</v>
      </c>
    </row>
    <row r="19" spans="1:14" x14ac:dyDescent="0.25">
      <c r="M19">
        <v>2.2999999999999998</v>
      </c>
      <c r="N19">
        <v>3.5299999999999998E-2</v>
      </c>
    </row>
    <row r="20" spans="1:14" x14ac:dyDescent="0.25">
      <c r="M20">
        <v>11.1</v>
      </c>
      <c r="N20">
        <v>1E-4</v>
      </c>
    </row>
  </sheetData>
  <mergeCells count="2">
    <mergeCell ref="F2:G2"/>
    <mergeCell ref="F3:G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_x0020_Type xmlns="cbc615f2-4093-4ebd-a034-1df8eb5aaad9">Enter Choice #1</Project_x0020_Type>
    <TaxCatchAll xmlns="1ad2a7fa-3f2e-403f-b1d1-e4eeee61eb8c" xsi:nil="true"/>
    <lcf76f155ced4ddcb4097134ff3c332f xmlns="cbc615f2-4093-4ebd-a034-1df8eb5aaad9">
      <Terms xmlns="http://schemas.microsoft.com/office/infopath/2007/PartnerControls"/>
    </lcf76f155ced4ddcb4097134ff3c332f>
    <Project_x0020_Name xmlns="cbc615f2-4093-4ebd-a034-1df8eb5aaa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AA53F-BD89-4AD1-99BB-D5846FA24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615f2-4093-4ebd-a034-1df8eb5aaad9"/>
    <ds:schemaRef ds:uri="1ad2a7fa-3f2e-403f-b1d1-e4eeee61e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37ECCA-C9AC-48B6-A1F7-2A56C09F38EC}">
  <ds:schemaRefs>
    <ds:schemaRef ds:uri="http://schemas.microsoft.com/office/2006/metadata/properties"/>
    <ds:schemaRef ds:uri="http://schemas.microsoft.com/office/infopath/2007/PartnerControls"/>
    <ds:schemaRef ds:uri="cbc615f2-4093-4ebd-a034-1df8eb5aaad9"/>
    <ds:schemaRef ds:uri="1ad2a7fa-3f2e-403f-b1d1-e4eeee61eb8c"/>
  </ds:schemaRefs>
</ds:datastoreItem>
</file>

<file path=customXml/itemProps3.xml><?xml version="1.0" encoding="utf-8"?>
<ds:datastoreItem xmlns:ds="http://schemas.openxmlformats.org/officeDocument/2006/customXml" ds:itemID="{7970CE1C-A898-41D6-9364-F10AB6B7A6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dcterms:created xsi:type="dcterms:W3CDTF">2023-09-08T17:00:21Z</dcterms:created>
  <dcterms:modified xsi:type="dcterms:W3CDTF">2023-09-18T16:36:41Z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0x0101003CB7B5A94B3B66459EB2A158AFFC5DBC</vt:lpwstr>
  </property>
  <property fmtid="{D5CDD505-2E9C-101B-9397-08002B2CF9AE}" pid="3" name="MediaServiceImageTags">
    <vt:lpwstr/>
  </property>
</Properties>
</file>