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umstats\modified\"/>
    </mc:Choice>
  </mc:AlternateContent>
  <xr:revisionPtr revIDLastSave="0" documentId="13_ncr:1_{6B35FD3A-96CB-4C43-A585-9DEC55F82641}" xr6:coauthVersionLast="45" xr6:coauthVersionMax="45" xr10:uidLastSave="{00000000-0000-0000-0000-000000000000}"/>
  <bookViews>
    <workbookView xWindow="-27405" yWindow="150" windowWidth="21600" windowHeight="11430" xr2:uid="{00000000-000D-0000-FFFF-FFFF00000000}"/>
  </bookViews>
  <sheets>
    <sheet name="tabl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" l="1"/>
  <c r="G34" i="1"/>
  <c r="J34" i="1"/>
  <c r="J58" i="1" s="1"/>
  <c r="K58" i="1" s="1"/>
  <c r="M34" i="1"/>
  <c r="P34" i="1"/>
  <c r="S34" i="1"/>
  <c r="V34" i="1"/>
  <c r="Y34" i="1"/>
  <c r="AB34" i="1"/>
  <c r="AE34" i="1"/>
  <c r="AE26" i="1"/>
  <c r="AB26" i="1"/>
  <c r="Y26" i="1"/>
  <c r="V26" i="1"/>
  <c r="V58" i="1" s="1"/>
  <c r="W58" i="1" s="1"/>
  <c r="S26" i="1"/>
  <c r="P26" i="1"/>
  <c r="P58" i="1" s="1"/>
  <c r="Q58" i="1" s="1"/>
  <c r="M26" i="1"/>
  <c r="J26" i="1"/>
  <c r="G26" i="1"/>
  <c r="D26" i="1"/>
  <c r="D18" i="1"/>
  <c r="G18" i="1"/>
  <c r="J18" i="1"/>
  <c r="M18" i="1"/>
  <c r="P18" i="1"/>
  <c r="S18" i="1"/>
  <c r="S58" i="1" s="1"/>
  <c r="T58" i="1" s="1"/>
  <c r="V18" i="1"/>
  <c r="Y18" i="1"/>
  <c r="AB18" i="1"/>
  <c r="AE18" i="1"/>
  <c r="AE10" i="1"/>
  <c r="AB10" i="1"/>
  <c r="Y10" i="1"/>
  <c r="V10" i="1"/>
  <c r="S10" i="1"/>
  <c r="P10" i="1"/>
  <c r="M10" i="1"/>
  <c r="J10" i="1"/>
  <c r="G10" i="1"/>
  <c r="D10" i="1"/>
  <c r="F66" i="1"/>
  <c r="F65" i="1"/>
  <c r="F64" i="1"/>
  <c r="F63" i="1"/>
  <c r="AH61" i="1"/>
  <c r="E66" i="1"/>
  <c r="E64" i="1"/>
  <c r="E65" i="1"/>
  <c r="E63" i="1"/>
  <c r="D66" i="1"/>
  <c r="D64" i="1"/>
  <c r="D65" i="1"/>
  <c r="D63" i="1"/>
  <c r="C66" i="1"/>
  <c r="C65" i="1"/>
  <c r="C64" i="1"/>
  <c r="C63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11" i="1"/>
  <c r="AE58" i="1"/>
  <c r="AF58" i="1" s="1"/>
  <c r="AB58" i="1"/>
  <c r="AC58" i="1" s="1"/>
  <c r="AG9" i="1"/>
  <c r="AG8" i="1"/>
  <c r="AG7" i="1"/>
  <c r="AG6" i="1"/>
  <c r="AG5" i="1"/>
  <c r="AG4" i="1"/>
  <c r="AG3" i="1"/>
  <c r="AG17" i="1"/>
  <c r="AG16" i="1"/>
  <c r="AG15" i="1"/>
  <c r="AG14" i="1"/>
  <c r="AG11" i="1"/>
  <c r="AG25" i="1"/>
  <c r="AG24" i="1"/>
  <c r="AG23" i="1"/>
  <c r="AG22" i="1"/>
  <c r="AG21" i="1"/>
  <c r="AG20" i="1"/>
  <c r="AG19" i="1"/>
  <c r="AG33" i="1"/>
  <c r="AG32" i="1"/>
  <c r="AG31" i="1"/>
  <c r="AG30" i="1"/>
  <c r="AG29" i="1"/>
  <c r="AG28" i="1"/>
  <c r="AG27" i="1"/>
  <c r="AG41" i="1"/>
  <c r="AG40" i="1"/>
  <c r="AG39" i="1"/>
  <c r="AG38" i="1"/>
  <c r="AG37" i="1"/>
  <c r="AG36" i="1"/>
  <c r="AG35" i="1"/>
  <c r="AG48" i="1"/>
  <c r="AG47" i="1"/>
  <c r="AG46" i="1"/>
  <c r="AG45" i="1"/>
  <c r="AG44" i="1"/>
  <c r="AG43" i="1"/>
  <c r="AG42" i="1"/>
  <c r="AE56" i="1"/>
  <c r="AF56" i="1" s="1"/>
  <c r="AG56" i="1" s="1"/>
  <c r="AF55" i="1"/>
  <c r="AE55" i="1"/>
  <c r="AD55" i="1"/>
  <c r="AE54" i="1"/>
  <c r="AD54" i="1" s="1"/>
  <c r="AE53" i="1"/>
  <c r="AF53" i="1" s="1"/>
  <c r="AE52" i="1"/>
  <c r="AF52" i="1" s="1"/>
  <c r="AE51" i="1"/>
  <c r="AF51" i="1" s="1"/>
  <c r="AE50" i="1"/>
  <c r="AD50" i="1" s="1"/>
  <c r="AB56" i="1"/>
  <c r="AC56" i="1" s="1"/>
  <c r="AC55" i="1"/>
  <c r="AB55" i="1"/>
  <c r="AA55" i="1"/>
  <c r="AB54" i="1"/>
  <c r="AA54" i="1" s="1"/>
  <c r="AC53" i="1"/>
  <c r="AB53" i="1"/>
  <c r="AA53" i="1"/>
  <c r="AB52" i="1"/>
  <c r="AC52" i="1" s="1"/>
  <c r="AC51" i="1"/>
  <c r="AB51" i="1"/>
  <c r="AA51" i="1"/>
  <c r="AB50" i="1"/>
  <c r="AA50" i="1" s="1"/>
  <c r="Y56" i="1"/>
  <c r="Z56" i="1" s="1"/>
  <c r="Y55" i="1"/>
  <c r="X55" i="1" s="1"/>
  <c r="Y54" i="1"/>
  <c r="X54" i="1" s="1"/>
  <c r="Y53" i="1"/>
  <c r="X53" i="1" s="1"/>
  <c r="Y52" i="1"/>
  <c r="Z52" i="1" s="1"/>
  <c r="Y51" i="1"/>
  <c r="X51" i="1" s="1"/>
  <c r="Y50" i="1"/>
  <c r="X50" i="1" s="1"/>
  <c r="V56" i="1"/>
  <c r="W56" i="1" s="1"/>
  <c r="U56" i="1"/>
  <c r="V55" i="1"/>
  <c r="U55" i="1" s="1"/>
  <c r="V54" i="1"/>
  <c r="U54" i="1" s="1"/>
  <c r="V53" i="1"/>
  <c r="W53" i="1" s="1"/>
  <c r="W52" i="1"/>
  <c r="V52" i="1"/>
  <c r="U52" i="1"/>
  <c r="V51" i="1"/>
  <c r="U51" i="1" s="1"/>
  <c r="V50" i="1"/>
  <c r="U50" i="1" s="1"/>
  <c r="S56" i="1"/>
  <c r="T56" i="1" s="1"/>
  <c r="T55" i="1"/>
  <c r="S55" i="1"/>
  <c r="R55" i="1" s="1"/>
  <c r="S54" i="1"/>
  <c r="R54" i="1" s="1"/>
  <c r="S53" i="1"/>
  <c r="T53" i="1" s="1"/>
  <c r="R53" i="1"/>
  <c r="S52" i="1"/>
  <c r="R52" i="1" s="1"/>
  <c r="T51" i="1"/>
  <c r="S51" i="1"/>
  <c r="R51" i="1" s="1"/>
  <c r="S50" i="1"/>
  <c r="R50" i="1" s="1"/>
  <c r="P56" i="1"/>
  <c r="Q56" i="1" s="1"/>
  <c r="O56" i="1"/>
  <c r="P55" i="1"/>
  <c r="O55" i="1" s="1"/>
  <c r="P54" i="1"/>
  <c r="O54" i="1" s="1"/>
  <c r="P53" i="1"/>
  <c r="Q53" i="1" s="1"/>
  <c r="O53" i="1"/>
  <c r="P52" i="1"/>
  <c r="Q52" i="1" s="1"/>
  <c r="O52" i="1"/>
  <c r="P51" i="1"/>
  <c r="O51" i="1" s="1"/>
  <c r="P50" i="1"/>
  <c r="O50" i="1" s="1"/>
  <c r="M56" i="1"/>
  <c r="N56" i="1" s="1"/>
  <c r="N55" i="1"/>
  <c r="M55" i="1"/>
  <c r="L55" i="1"/>
  <c r="M54" i="1"/>
  <c r="L54" i="1" s="1"/>
  <c r="N53" i="1"/>
  <c r="M53" i="1"/>
  <c r="L53" i="1"/>
  <c r="M52" i="1"/>
  <c r="N52" i="1" s="1"/>
  <c r="N51" i="1"/>
  <c r="M51" i="1"/>
  <c r="L51" i="1"/>
  <c r="M50" i="1"/>
  <c r="L50" i="1" s="1"/>
  <c r="J56" i="1"/>
  <c r="K56" i="1" s="1"/>
  <c r="K55" i="1"/>
  <c r="J55" i="1"/>
  <c r="I55" i="1" s="1"/>
  <c r="J54" i="1"/>
  <c r="I54" i="1" s="1"/>
  <c r="J53" i="1"/>
  <c r="K53" i="1" s="1"/>
  <c r="I53" i="1"/>
  <c r="J52" i="1"/>
  <c r="I52" i="1" s="1"/>
  <c r="K51" i="1"/>
  <c r="J51" i="1"/>
  <c r="I51" i="1" s="1"/>
  <c r="J50" i="1"/>
  <c r="I50" i="1" s="1"/>
  <c r="G56" i="1"/>
  <c r="H56" i="1" s="1"/>
  <c r="F56" i="1"/>
  <c r="G55" i="1"/>
  <c r="F55" i="1" s="1"/>
  <c r="G54" i="1"/>
  <c r="F54" i="1" s="1"/>
  <c r="G53" i="1"/>
  <c r="H53" i="1" s="1"/>
  <c r="F53" i="1"/>
  <c r="G52" i="1"/>
  <c r="H52" i="1" s="1"/>
  <c r="F52" i="1"/>
  <c r="G51" i="1"/>
  <c r="F51" i="1" s="1"/>
  <c r="G50" i="1"/>
  <c r="F50" i="1" s="1"/>
  <c r="E55" i="1"/>
  <c r="E53" i="1"/>
  <c r="E51" i="1"/>
  <c r="E50" i="1"/>
  <c r="C50" i="1"/>
  <c r="D51" i="1"/>
  <c r="C51" i="1" s="1"/>
  <c r="D52" i="1"/>
  <c r="E52" i="1" s="1"/>
  <c r="D53" i="1"/>
  <c r="C53" i="1" s="1"/>
  <c r="D54" i="1"/>
  <c r="E54" i="1" s="1"/>
  <c r="D55" i="1"/>
  <c r="C55" i="1" s="1"/>
  <c r="D56" i="1"/>
  <c r="E56" i="1" s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3" i="1"/>
  <c r="AF32" i="1"/>
  <c r="AF31" i="1"/>
  <c r="AF30" i="1"/>
  <c r="AF29" i="1"/>
  <c r="AF28" i="1"/>
  <c r="AF27" i="1"/>
  <c r="AF25" i="1"/>
  <c r="AF24" i="1"/>
  <c r="AF23" i="1"/>
  <c r="AF22" i="1"/>
  <c r="AF21" i="1"/>
  <c r="AF20" i="1"/>
  <c r="AF1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3" i="1"/>
  <c r="AC32" i="1"/>
  <c r="AC31" i="1"/>
  <c r="AC30" i="1"/>
  <c r="AC29" i="1"/>
  <c r="AC28" i="1"/>
  <c r="AC27" i="1"/>
  <c r="AC25" i="1"/>
  <c r="AC24" i="1"/>
  <c r="AC23" i="1"/>
  <c r="AC22" i="1"/>
  <c r="AC21" i="1"/>
  <c r="AC20" i="1"/>
  <c r="AC1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3" i="1"/>
  <c r="Z32" i="1"/>
  <c r="Z31" i="1"/>
  <c r="Z30" i="1"/>
  <c r="Z29" i="1"/>
  <c r="Z28" i="1"/>
  <c r="Z27" i="1"/>
  <c r="Z25" i="1"/>
  <c r="Z24" i="1"/>
  <c r="Z23" i="1"/>
  <c r="Z22" i="1"/>
  <c r="Z21" i="1"/>
  <c r="Z20" i="1"/>
  <c r="Z1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3" i="1"/>
  <c r="W32" i="1"/>
  <c r="W31" i="1"/>
  <c r="W30" i="1"/>
  <c r="W29" i="1"/>
  <c r="W28" i="1"/>
  <c r="W27" i="1"/>
  <c r="W25" i="1"/>
  <c r="W24" i="1"/>
  <c r="W23" i="1"/>
  <c r="W22" i="1"/>
  <c r="W21" i="1"/>
  <c r="W20" i="1"/>
  <c r="W1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3" i="1"/>
  <c r="T32" i="1"/>
  <c r="T31" i="1"/>
  <c r="T30" i="1"/>
  <c r="T29" i="1"/>
  <c r="T28" i="1"/>
  <c r="T27" i="1"/>
  <c r="T25" i="1"/>
  <c r="T24" i="1"/>
  <c r="T23" i="1"/>
  <c r="T22" i="1"/>
  <c r="T21" i="1"/>
  <c r="T20" i="1"/>
  <c r="T19" i="1"/>
  <c r="T17" i="1"/>
  <c r="T16" i="1"/>
  <c r="T15" i="1"/>
  <c r="T14" i="1"/>
  <c r="T13" i="1"/>
  <c r="T12" i="1"/>
  <c r="T11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5" i="1"/>
  <c r="Q24" i="1"/>
  <c r="Q23" i="1"/>
  <c r="Q22" i="1"/>
  <c r="Q21" i="1"/>
  <c r="Q20" i="1"/>
  <c r="Q1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3" i="1"/>
  <c r="N32" i="1"/>
  <c r="N31" i="1"/>
  <c r="N30" i="1"/>
  <c r="N29" i="1"/>
  <c r="N28" i="1"/>
  <c r="N27" i="1"/>
  <c r="N25" i="1"/>
  <c r="N24" i="1"/>
  <c r="N23" i="1"/>
  <c r="N22" i="1"/>
  <c r="N21" i="1"/>
  <c r="N20" i="1"/>
  <c r="N1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3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AF17" i="1"/>
  <c r="AF16" i="1"/>
  <c r="AF15" i="1"/>
  <c r="AF14" i="1"/>
  <c r="AF13" i="1"/>
  <c r="AF12" i="1"/>
  <c r="AF11" i="1"/>
  <c r="AC17" i="1"/>
  <c r="AC16" i="1"/>
  <c r="AC15" i="1"/>
  <c r="AC14" i="1"/>
  <c r="AC13" i="1"/>
  <c r="AC12" i="1"/>
  <c r="AC11" i="1"/>
  <c r="Z17" i="1"/>
  <c r="Z16" i="1"/>
  <c r="Z15" i="1"/>
  <c r="Z14" i="1"/>
  <c r="Z13" i="1"/>
  <c r="Z12" i="1"/>
  <c r="Z11" i="1"/>
  <c r="W17" i="1"/>
  <c r="W16" i="1"/>
  <c r="W15" i="1"/>
  <c r="W14" i="1"/>
  <c r="W13" i="1"/>
  <c r="W12" i="1"/>
  <c r="W11" i="1"/>
  <c r="Q17" i="1"/>
  <c r="Q16" i="1"/>
  <c r="Q15" i="1"/>
  <c r="Q14" i="1"/>
  <c r="Q13" i="1"/>
  <c r="Q12" i="1"/>
  <c r="Q11" i="1"/>
  <c r="N17" i="1"/>
  <c r="N16" i="1"/>
  <c r="N15" i="1"/>
  <c r="N14" i="1"/>
  <c r="N13" i="1"/>
  <c r="N12" i="1"/>
  <c r="N11" i="1"/>
  <c r="K17" i="1"/>
  <c r="K16" i="1"/>
  <c r="K15" i="1"/>
  <c r="K14" i="1"/>
  <c r="K13" i="1"/>
  <c r="K12" i="1"/>
  <c r="K11" i="1"/>
  <c r="H17" i="1"/>
  <c r="H16" i="1"/>
  <c r="H15" i="1"/>
  <c r="H14" i="1"/>
  <c r="H13" i="1"/>
  <c r="AG13" i="1" s="1"/>
  <c r="H12" i="1"/>
  <c r="AG12" i="1" s="1"/>
  <c r="H11" i="1"/>
  <c r="E42" i="1"/>
  <c r="E35" i="1"/>
  <c r="E27" i="1"/>
  <c r="E19" i="1"/>
  <c r="E11" i="1"/>
  <c r="E48" i="1"/>
  <c r="E47" i="1"/>
  <c r="E46" i="1"/>
  <c r="E45" i="1"/>
  <c r="E44" i="1"/>
  <c r="E43" i="1"/>
  <c r="E41" i="1"/>
  <c r="E40" i="1"/>
  <c r="E39" i="1"/>
  <c r="E38" i="1"/>
  <c r="E37" i="1"/>
  <c r="E36" i="1"/>
  <c r="E33" i="1"/>
  <c r="E32" i="1"/>
  <c r="E31" i="1"/>
  <c r="E30" i="1"/>
  <c r="E29" i="1"/>
  <c r="E28" i="1"/>
  <c r="E25" i="1"/>
  <c r="E24" i="1"/>
  <c r="E23" i="1"/>
  <c r="E22" i="1"/>
  <c r="E21" i="1"/>
  <c r="E20" i="1"/>
  <c r="E17" i="1"/>
  <c r="E16" i="1"/>
  <c r="E15" i="1"/>
  <c r="E14" i="1"/>
  <c r="E13" i="1"/>
  <c r="E12" i="1"/>
  <c r="D50" i="1"/>
  <c r="M58" i="1" l="1"/>
  <c r="N58" i="1" s="1"/>
  <c r="Y58" i="1"/>
  <c r="Z58" i="1" s="1"/>
  <c r="G58" i="1"/>
  <c r="H58" i="1" s="1"/>
  <c r="D58" i="1"/>
  <c r="E58" i="1" s="1"/>
  <c r="C52" i="1"/>
  <c r="C56" i="1"/>
  <c r="C54" i="1"/>
  <c r="H51" i="1"/>
  <c r="H55" i="1"/>
  <c r="K52" i="1"/>
  <c r="Q51" i="1"/>
  <c r="Q55" i="1"/>
  <c r="T52" i="1"/>
  <c r="AG52" i="1" s="1"/>
  <c r="Z51" i="1"/>
  <c r="Z53" i="1"/>
  <c r="AG53" i="1" s="1"/>
  <c r="Z55" i="1"/>
  <c r="AG55" i="1" s="1"/>
  <c r="AD51" i="1"/>
  <c r="AD53" i="1"/>
  <c r="I56" i="1"/>
  <c r="R56" i="1"/>
  <c r="W51" i="1"/>
  <c r="U53" i="1"/>
  <c r="W55" i="1"/>
  <c r="AF50" i="1"/>
  <c r="AD52" i="1"/>
  <c r="AF54" i="1"/>
  <c r="AD56" i="1"/>
  <c r="AC50" i="1"/>
  <c r="AA52" i="1"/>
  <c r="AC54" i="1"/>
  <c r="AA56" i="1"/>
  <c r="Z50" i="1"/>
  <c r="X52" i="1"/>
  <c r="Z54" i="1"/>
  <c r="X56" i="1"/>
  <c r="W50" i="1"/>
  <c r="W54" i="1"/>
  <c r="T50" i="1"/>
  <c r="T54" i="1"/>
  <c r="Q50" i="1"/>
  <c r="Q54" i="1"/>
  <c r="N50" i="1"/>
  <c r="L52" i="1"/>
  <c r="N54" i="1"/>
  <c r="L56" i="1"/>
  <c r="K54" i="1"/>
  <c r="K50" i="1"/>
  <c r="H54" i="1"/>
  <c r="H50" i="1"/>
  <c r="AG50" i="1" s="1"/>
  <c r="AG58" i="1" l="1"/>
  <c r="AH58" i="1"/>
  <c r="AG51" i="1"/>
  <c r="AG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tc={15CE6932-81CE-4394-A28E-17BC303445F0}</author>
    <author>tc={AC3E7EF3-153E-4448-B813-AD37E7732435}</author>
  </authors>
  <commentList>
    <comment ref="G3" authorId="0" shapeId="0" xr:uid="{15CE6932-81CE-4394-A28E-17BC303445F0}">
      <text>
        <t>[Threaded comment]
Your version of Excel allows you to read this threaded comment; however, any edits to it will get removed if the file is opened in a newer version of Excel. Learn more: https://go.microsoft.com/fwlink/?linkid=870924
Comment:
    1 more than in Seb's table in paper</t>
      </text>
    </comment>
    <comment ref="AB3" authorId="1" shapeId="0" xr:uid="{AC3E7EF3-153E-4448-B813-AD37E7732435}">
      <text>
        <t>[Threaded comment]
Your version of Excel allows you to read this threaded comment; however, any edits to it will get removed if the file is opened in a newer version of Excel. Learn more: https://go.microsoft.com/fwlink/?linkid=870924
Comment:
    1 more than in seb's excel table</t>
      </text>
    </comment>
  </commentList>
</comments>
</file>

<file path=xl/sharedStrings.xml><?xml version="1.0" encoding="utf-8"?>
<sst xmlns="http://schemas.openxmlformats.org/spreadsheetml/2006/main" count="149" uniqueCount="39">
  <si>
    <t>ap</t>
  </si>
  <si>
    <t>bn</t>
  </si>
  <si>
    <t>ct</t>
  </si>
  <si>
    <t>eh</t>
  </si>
  <si>
    <t>ek</t>
  </si>
  <si>
    <t>ep</t>
  </si>
  <si>
    <t>fv</t>
  </si>
  <si>
    <t>jm</t>
  </si>
  <si>
    <t>jr</t>
  </si>
  <si>
    <t>Share (%)</t>
  </si>
  <si>
    <t>Total</t>
  </si>
  <si>
    <t>Total place mentions</t>
  </si>
  <si>
    <t>all</t>
  </si>
  <si>
    <t>very local</t>
  </si>
  <si>
    <t>local</t>
  </si>
  <si>
    <t>city/area</t>
  </si>
  <si>
    <t>region</t>
  </si>
  <si>
    <t>country</t>
  </si>
  <si>
    <t>continent</t>
  </si>
  <si>
    <t>Total place mentions with simultaneous matching spatial discourse</t>
  </si>
  <si>
    <t>Total place mentions with simultaneous matching spatial discourse (at a coarser scale)</t>
  </si>
  <si>
    <t>Total place mentions with simultaneous matching spatial discourse (at a finer scale)</t>
  </si>
  <si>
    <t>Total place mentions with simultaneous spatial discourse in a different place, whatever the scale</t>
  </si>
  <si>
    <t>Total place mentions with simultaneous non-spatial discourse</t>
  </si>
  <si>
    <t>og</t>
  </si>
  <si>
    <t>average</t>
  </si>
  <si>
    <t>median</t>
  </si>
  <si>
    <t>what these numbers say is that, across stories, the median proportion of geographically meaningful spatial utterances increases slightly with finer scales.</t>
  </si>
  <si>
    <t>On average, 59% of place mentions (ranging from 45 to 64 %) are indicative of the immediate story setting</t>
  </si>
  <si>
    <t>mentions occuring during spatial discourse in the same national geography (all scales combined)</t>
  </si>
  <si>
    <t>mentions occuring during spatial discourse in the same national geography (local, city and country scales)</t>
  </si>
  <si>
    <t>scale</t>
  </si>
  <si>
    <t>average percentage of mentions with simultaneous spatial discourse in the same place</t>
  </si>
  <si>
    <t>average percentage of mentions with simultaneous spatial discourse in the same place (at a coarser scale)</t>
  </si>
  <si>
    <t>average percentage of mentions with simultaneous spatial discourse in the same place (at a finer scale)</t>
  </si>
  <si>
    <t>what percentage of very local place name mentions are geographically pertinent?</t>
  </si>
  <si>
    <t>AVERAGE</t>
  </si>
  <si>
    <t>MEDIAN</t>
  </si>
  <si>
    <t>sum of very local, local, city,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</si>
</sst>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19" fillId="0" borderId="0" xfId="0" applyFont="1"/>
    <xf numFmtId="9" fontId="0" fillId="0" borderId="10" xfId="42" applyFont="1" applyBorder="1"/>
    <xf numFmtId="9" fontId="0" fillId="0" borderId="0" xfId="42" applyFont="1"/>
    <xf numFmtId="9" fontId="14" fillId="0" borderId="0" xfId="42" applyFont="1"/>
    <xf numFmtId="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ory Shaw" id="{45B73610-C4D1-4F77-8377-1FFE2CE7F505}" userId="8ebd1c42bfd4ad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3-01T17:58:01.93" personId="{45B73610-C4D1-4F77-8377-1FFE2CE7F505}" id="{15CE6932-81CE-4394-A28E-17BC303445F0}">
    <text>1 more than in Seb's table in paper</text>
  </threadedComment>
  <threadedComment ref="AB3" dT="2020-03-01T17:57:12.30" personId="{45B73610-C4D1-4F77-8377-1FFE2CE7F505}" id="{AC3E7EF3-153E-4448-B813-AD37E7732435}">
    <text>1 more than in seb's excel table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tabSelected="1" topLeftCell="H1" workbookViewId="0">
      <selection activeCell="AC16" sqref="AC16"/>
    </sheetView>
  </sheetViews>
  <sheetFormatPr defaultRowHeight="14.4" x14ac:dyDescent="0.3"/>
  <cols>
    <col min="1" max="1" width="85.6640625" customWidth="1"/>
    <col min="2" max="2" width="16.88671875" customWidth="1"/>
    <col min="3" max="3" width="23.21875" style="2" customWidth="1"/>
    <col min="4" max="4" width="11.109375" customWidth="1"/>
    <col min="5" max="5" width="11.77734375" customWidth="1"/>
    <col min="6" max="6" width="8.88671875" style="2"/>
    <col min="9" max="9" width="8.88671875" style="2"/>
    <col min="12" max="12" width="8.88671875" style="2"/>
    <col min="15" max="15" width="8.88671875" style="2"/>
    <col min="18" max="18" width="8.88671875" style="2"/>
    <col min="21" max="21" width="8.88671875" style="2"/>
    <col min="24" max="24" width="8.88671875" style="2"/>
    <col min="27" max="27" width="8.88671875" style="2"/>
    <col min="30" max="30" width="8.88671875" style="2"/>
  </cols>
  <sheetData>
    <row r="1" spans="1:34" x14ac:dyDescent="0.3">
      <c r="C1" s="2" t="s">
        <v>24</v>
      </c>
      <c r="D1" t="s">
        <v>24</v>
      </c>
      <c r="F1" s="2" t="s">
        <v>0</v>
      </c>
      <c r="G1" t="s">
        <v>0</v>
      </c>
      <c r="I1" s="2" t="s">
        <v>1</v>
      </c>
      <c r="J1" t="s">
        <v>1</v>
      </c>
      <c r="L1" s="2" t="s">
        <v>2</v>
      </c>
      <c r="M1" t="s">
        <v>2</v>
      </c>
      <c r="O1" s="2" t="s">
        <v>3</v>
      </c>
      <c r="P1" t="s">
        <v>3</v>
      </c>
      <c r="R1" s="2" t="s">
        <v>4</v>
      </c>
      <c r="S1" t="s">
        <v>4</v>
      </c>
      <c r="U1" s="2" t="s">
        <v>5</v>
      </c>
      <c r="V1" t="s">
        <v>5</v>
      </c>
      <c r="X1" s="2" t="s">
        <v>6</v>
      </c>
      <c r="Y1" t="s">
        <v>6</v>
      </c>
      <c r="AA1" s="2" t="s">
        <v>7</v>
      </c>
      <c r="AB1" t="s">
        <v>7</v>
      </c>
      <c r="AD1" s="2" t="s">
        <v>8</v>
      </c>
      <c r="AE1" t="s">
        <v>8</v>
      </c>
      <c r="AG1" t="s">
        <v>37</v>
      </c>
      <c r="AH1" t="s">
        <v>36</v>
      </c>
    </row>
    <row r="2" spans="1:34" x14ac:dyDescent="0.3">
      <c r="C2" s="2" t="s">
        <v>9</v>
      </c>
      <c r="D2" t="s">
        <v>10</v>
      </c>
      <c r="F2" s="2" t="s">
        <v>9</v>
      </c>
      <c r="G2" t="s">
        <v>10</v>
      </c>
      <c r="I2" s="2" t="s">
        <v>9</v>
      </c>
      <c r="J2" t="s">
        <v>10</v>
      </c>
      <c r="L2" s="2" t="s">
        <v>9</v>
      </c>
      <c r="M2" t="s">
        <v>10</v>
      </c>
      <c r="O2" s="2" t="s">
        <v>9</v>
      </c>
      <c r="P2" t="s">
        <v>10</v>
      </c>
      <c r="R2" s="2" t="s">
        <v>9</v>
      </c>
      <c r="S2" t="s">
        <v>10</v>
      </c>
      <c r="U2" s="2" t="s">
        <v>9</v>
      </c>
      <c r="V2" t="s">
        <v>10</v>
      </c>
      <c r="X2" s="2" t="s">
        <v>9</v>
      </c>
      <c r="Y2" t="s">
        <v>10</v>
      </c>
      <c r="AA2" s="2" t="s">
        <v>9</v>
      </c>
      <c r="AB2" t="s">
        <v>10</v>
      </c>
      <c r="AD2" s="2" t="s">
        <v>9</v>
      </c>
      <c r="AE2" t="s">
        <v>10</v>
      </c>
    </row>
    <row r="3" spans="1:34" s="4" customFormat="1" x14ac:dyDescent="0.3">
      <c r="A3" s="4" t="s">
        <v>11</v>
      </c>
      <c r="B3" s="4" t="s">
        <v>12</v>
      </c>
      <c r="C3" s="5">
        <v>100</v>
      </c>
      <c r="D3" s="4">
        <v>488</v>
      </c>
      <c r="F3" s="5">
        <v>100</v>
      </c>
      <c r="G3" s="4">
        <v>332</v>
      </c>
      <c r="I3" s="5">
        <v>100</v>
      </c>
      <c r="J3" s="4">
        <v>190</v>
      </c>
      <c r="L3" s="5">
        <v>100</v>
      </c>
      <c r="M3" s="4">
        <v>397</v>
      </c>
      <c r="O3" s="5">
        <v>100</v>
      </c>
      <c r="P3" s="4">
        <v>215</v>
      </c>
      <c r="R3" s="5">
        <v>100</v>
      </c>
      <c r="S3" s="4">
        <v>278</v>
      </c>
      <c r="U3" s="5">
        <v>100</v>
      </c>
      <c r="V3" s="4">
        <v>387</v>
      </c>
      <c r="X3" s="5">
        <v>100</v>
      </c>
      <c r="Y3" s="4">
        <v>520</v>
      </c>
      <c r="AA3" s="5">
        <v>100</v>
      </c>
      <c r="AB3" s="4">
        <v>282</v>
      </c>
      <c r="AD3" s="5">
        <v>100</v>
      </c>
      <c r="AE3" s="4">
        <v>179</v>
      </c>
      <c r="AG3" t="e">
        <f>MEDIAN(AF3,AC3,Z3,W3,T3,Q3,N3,K3,H3,E3)</f>
        <v>#NUM!</v>
      </c>
    </row>
    <row r="4" spans="1:34" x14ac:dyDescent="0.3">
      <c r="A4" t="s">
        <v>11</v>
      </c>
      <c r="B4" t="s">
        <v>13</v>
      </c>
      <c r="C4" s="2">
        <v>4.0999999999999996</v>
      </c>
      <c r="D4">
        <v>20</v>
      </c>
      <c r="F4" s="2">
        <v>6.93</v>
      </c>
      <c r="G4">
        <v>23</v>
      </c>
      <c r="I4" s="2">
        <v>2.63</v>
      </c>
      <c r="J4">
        <v>5</v>
      </c>
      <c r="L4" s="2">
        <v>11.84</v>
      </c>
      <c r="M4">
        <v>47</v>
      </c>
      <c r="O4" s="2">
        <v>15.81</v>
      </c>
      <c r="P4">
        <v>34</v>
      </c>
      <c r="R4" s="2">
        <v>1.8</v>
      </c>
      <c r="S4">
        <v>5</v>
      </c>
      <c r="U4" s="2">
        <v>15.5</v>
      </c>
      <c r="V4">
        <v>60</v>
      </c>
      <c r="X4" s="2">
        <v>15</v>
      </c>
      <c r="Y4">
        <v>78</v>
      </c>
      <c r="AA4" s="2">
        <v>11.7</v>
      </c>
      <c r="AB4">
        <v>33</v>
      </c>
      <c r="AD4" s="2">
        <v>4.47</v>
      </c>
      <c r="AE4">
        <v>8</v>
      </c>
      <c r="AG4" t="e">
        <f t="shared" ref="AG4:AG9" si="0">MEDIAN(AF4,AC4,Z4,W4,T4,Q4,N4,K4,H4,E4)</f>
        <v>#NUM!</v>
      </c>
    </row>
    <row r="5" spans="1:34" x14ac:dyDescent="0.3">
      <c r="A5" t="s">
        <v>11</v>
      </c>
      <c r="B5" t="s">
        <v>14</v>
      </c>
      <c r="C5" s="2">
        <v>7.99</v>
      </c>
      <c r="D5">
        <v>39</v>
      </c>
      <c r="F5" s="2">
        <v>0.9</v>
      </c>
      <c r="G5">
        <v>3</v>
      </c>
      <c r="I5" s="2">
        <v>10</v>
      </c>
      <c r="J5">
        <v>19</v>
      </c>
      <c r="L5" s="2">
        <v>11.34</v>
      </c>
      <c r="M5">
        <v>45</v>
      </c>
      <c r="O5" s="2">
        <v>2.79</v>
      </c>
      <c r="P5">
        <v>6</v>
      </c>
      <c r="R5" s="2">
        <v>14.39</v>
      </c>
      <c r="S5">
        <v>40</v>
      </c>
      <c r="U5" s="2">
        <v>11.11</v>
      </c>
      <c r="V5">
        <v>43</v>
      </c>
      <c r="X5" s="2">
        <v>6.35</v>
      </c>
      <c r="Y5">
        <v>33</v>
      </c>
      <c r="AA5" s="2">
        <v>33.33</v>
      </c>
      <c r="AB5">
        <v>94</v>
      </c>
      <c r="AD5" s="2">
        <v>5.59</v>
      </c>
      <c r="AE5">
        <v>10</v>
      </c>
      <c r="AG5" t="e">
        <f t="shared" si="0"/>
        <v>#NUM!</v>
      </c>
    </row>
    <row r="6" spans="1:34" x14ac:dyDescent="0.3">
      <c r="A6" t="s">
        <v>11</v>
      </c>
      <c r="B6" t="s">
        <v>15</v>
      </c>
      <c r="C6" s="2">
        <v>27.87</v>
      </c>
      <c r="D6">
        <v>136</v>
      </c>
      <c r="F6" s="2">
        <v>16.87</v>
      </c>
      <c r="G6">
        <v>56</v>
      </c>
      <c r="I6" s="2">
        <v>27.37</v>
      </c>
      <c r="J6">
        <v>52</v>
      </c>
      <c r="L6" s="2">
        <v>52.39</v>
      </c>
      <c r="M6">
        <v>208</v>
      </c>
      <c r="O6" s="2">
        <v>21.86</v>
      </c>
      <c r="P6">
        <v>47</v>
      </c>
      <c r="R6" s="2">
        <v>39.57</v>
      </c>
      <c r="S6">
        <v>110</v>
      </c>
      <c r="U6" s="2">
        <v>20.93</v>
      </c>
      <c r="V6">
        <v>81</v>
      </c>
      <c r="X6" s="2">
        <v>25.19</v>
      </c>
      <c r="Y6">
        <v>131</v>
      </c>
      <c r="AA6" s="2">
        <v>15.25</v>
      </c>
      <c r="AB6">
        <v>43</v>
      </c>
      <c r="AD6" s="2">
        <v>14.53</v>
      </c>
      <c r="AE6">
        <v>26</v>
      </c>
      <c r="AG6" t="e">
        <f t="shared" si="0"/>
        <v>#NUM!</v>
      </c>
    </row>
    <row r="7" spans="1:34" x14ac:dyDescent="0.3">
      <c r="A7" t="s">
        <v>11</v>
      </c>
      <c r="B7" t="s">
        <v>16</v>
      </c>
      <c r="C7" s="2">
        <v>1.84</v>
      </c>
      <c r="D7">
        <v>9</v>
      </c>
      <c r="F7" s="2">
        <v>5.42</v>
      </c>
      <c r="G7">
        <v>18</v>
      </c>
      <c r="I7" s="2">
        <v>1.05</v>
      </c>
      <c r="J7">
        <v>2</v>
      </c>
      <c r="L7" s="2">
        <v>4.53</v>
      </c>
      <c r="M7">
        <v>18</v>
      </c>
      <c r="O7" s="2">
        <v>8.84</v>
      </c>
      <c r="P7">
        <v>19</v>
      </c>
      <c r="R7" s="2">
        <v>3.6</v>
      </c>
      <c r="S7">
        <v>10</v>
      </c>
      <c r="U7" s="2">
        <v>2.84</v>
      </c>
      <c r="V7">
        <v>11</v>
      </c>
      <c r="X7" s="2">
        <v>4.2300000000000004</v>
      </c>
      <c r="Y7">
        <v>22</v>
      </c>
      <c r="AA7" s="2">
        <v>7.09</v>
      </c>
      <c r="AB7">
        <v>20</v>
      </c>
      <c r="AD7" s="2">
        <v>8.94</v>
      </c>
      <c r="AE7">
        <v>16</v>
      </c>
      <c r="AG7" t="e">
        <f t="shared" si="0"/>
        <v>#NUM!</v>
      </c>
    </row>
    <row r="8" spans="1:34" x14ac:dyDescent="0.3">
      <c r="A8" t="s">
        <v>11</v>
      </c>
      <c r="B8" t="s">
        <v>17</v>
      </c>
      <c r="C8" s="2">
        <v>56.35</v>
      </c>
      <c r="D8">
        <v>275</v>
      </c>
      <c r="F8" s="2">
        <v>66.87</v>
      </c>
      <c r="G8">
        <v>222</v>
      </c>
      <c r="I8" s="2">
        <v>55.79</v>
      </c>
      <c r="J8">
        <v>106</v>
      </c>
      <c r="L8" s="2">
        <v>18.89</v>
      </c>
      <c r="M8">
        <v>75</v>
      </c>
      <c r="O8" s="2">
        <v>48.37</v>
      </c>
      <c r="P8">
        <v>104</v>
      </c>
      <c r="R8" s="2">
        <v>37.770000000000003</v>
      </c>
      <c r="S8">
        <v>105</v>
      </c>
      <c r="U8" s="2">
        <v>48.32</v>
      </c>
      <c r="V8">
        <v>187</v>
      </c>
      <c r="X8" s="2">
        <v>45.58</v>
      </c>
      <c r="Y8">
        <v>237</v>
      </c>
      <c r="AA8" s="2">
        <v>31.91</v>
      </c>
      <c r="AB8">
        <v>90</v>
      </c>
      <c r="AD8" s="2">
        <v>58.66</v>
      </c>
      <c r="AE8">
        <v>105</v>
      </c>
      <c r="AG8" t="e">
        <f t="shared" si="0"/>
        <v>#NUM!</v>
      </c>
    </row>
    <row r="9" spans="1:34" x14ac:dyDescent="0.3">
      <c r="A9" t="s">
        <v>11</v>
      </c>
      <c r="B9" t="s">
        <v>18</v>
      </c>
      <c r="C9" s="2">
        <v>1.84</v>
      </c>
      <c r="D9">
        <v>9</v>
      </c>
      <c r="F9" s="2">
        <v>3.01</v>
      </c>
      <c r="G9">
        <v>10</v>
      </c>
      <c r="I9" s="2">
        <v>3.16</v>
      </c>
      <c r="J9">
        <v>6</v>
      </c>
      <c r="L9" s="2">
        <v>1.01</v>
      </c>
      <c r="M9">
        <v>4</v>
      </c>
      <c r="O9" s="2">
        <v>2.33</v>
      </c>
      <c r="P9">
        <v>5</v>
      </c>
      <c r="R9" s="2">
        <v>2.88</v>
      </c>
      <c r="S9">
        <v>8</v>
      </c>
      <c r="U9" s="2">
        <v>1.03</v>
      </c>
      <c r="V9">
        <v>4</v>
      </c>
      <c r="X9" s="2">
        <v>3.65</v>
      </c>
      <c r="Y9">
        <v>19</v>
      </c>
      <c r="AA9" s="2">
        <v>0.71</v>
      </c>
      <c r="AB9">
        <v>2</v>
      </c>
      <c r="AD9" s="2">
        <v>7.82</v>
      </c>
      <c r="AE9">
        <v>14</v>
      </c>
      <c r="AG9" t="e">
        <f t="shared" si="0"/>
        <v>#NUM!</v>
      </c>
    </row>
    <row r="10" spans="1:34" x14ac:dyDescent="0.3">
      <c r="A10" s="8" t="s">
        <v>38</v>
      </c>
      <c r="D10" s="6">
        <f>SUM(D4,D8,D6,D5)</f>
        <v>470</v>
      </c>
      <c r="G10" s="6">
        <f>SUM(G4,G8,G6,G5)</f>
        <v>304</v>
      </c>
      <c r="J10" s="6">
        <f>SUM(J4,J8,J6,J5)</f>
        <v>182</v>
      </c>
      <c r="M10" s="6">
        <f>SUM(M4,M8,M6,M5)</f>
        <v>375</v>
      </c>
      <c r="P10" s="6">
        <f>SUM(P4,P8,P6,P5)</f>
        <v>191</v>
      </c>
      <c r="S10" s="6">
        <f>SUM(S4,S8,S6,S5)</f>
        <v>260</v>
      </c>
      <c r="V10" s="6">
        <f>SUM(V4,V8,V6,V5)</f>
        <v>371</v>
      </c>
      <c r="Y10" s="6">
        <f>SUM(Y4,Y8,Y6,Y5)</f>
        <v>479</v>
      </c>
      <c r="AB10" s="6">
        <f>SUM(AB4,AB8,AB6,AB5)</f>
        <v>260</v>
      </c>
      <c r="AE10" s="6">
        <f>SUM(AE4,AE8,AE6,AE5)</f>
        <v>149</v>
      </c>
    </row>
    <row r="11" spans="1:34" s="4" customFormat="1" x14ac:dyDescent="0.3">
      <c r="A11" s="4" t="s">
        <v>19</v>
      </c>
      <c r="B11" s="4" t="s">
        <v>12</v>
      </c>
      <c r="C11" s="5">
        <v>25.2</v>
      </c>
      <c r="D11" s="4">
        <v>123</v>
      </c>
      <c r="E11">
        <f>D11/D$3</f>
        <v>0.25204918032786883</v>
      </c>
      <c r="F11" s="5">
        <v>46.39</v>
      </c>
      <c r="G11" s="4">
        <v>154</v>
      </c>
      <c r="H11">
        <f>G11/G$3</f>
        <v>0.46385542168674698</v>
      </c>
      <c r="I11" s="5">
        <v>33.159999999999997</v>
      </c>
      <c r="J11" s="4">
        <v>63</v>
      </c>
      <c r="K11">
        <f>J11/J$3</f>
        <v>0.33157894736842103</v>
      </c>
      <c r="L11" s="5">
        <v>50.63</v>
      </c>
      <c r="M11" s="4">
        <v>201</v>
      </c>
      <c r="N11">
        <f>M11/M$3</f>
        <v>0.50629722921914355</v>
      </c>
      <c r="O11" s="5">
        <v>31.63</v>
      </c>
      <c r="P11" s="4">
        <v>68</v>
      </c>
      <c r="Q11">
        <f>P11/P$3</f>
        <v>0.31627906976744186</v>
      </c>
      <c r="R11" s="5">
        <v>29.14</v>
      </c>
      <c r="S11" s="4">
        <v>81</v>
      </c>
      <c r="T11">
        <f>S11/S$3</f>
        <v>0.29136690647482016</v>
      </c>
      <c r="U11" s="5">
        <v>48.58</v>
      </c>
      <c r="V11" s="4">
        <v>188</v>
      </c>
      <c r="W11">
        <f>V11/V$3</f>
        <v>0.48578811369509045</v>
      </c>
      <c r="X11" s="5">
        <v>41.15</v>
      </c>
      <c r="Y11" s="4">
        <v>214</v>
      </c>
      <c r="Z11">
        <f>Y11/Y$3</f>
        <v>0.41153846153846152</v>
      </c>
      <c r="AA11" s="5">
        <v>56.38</v>
      </c>
      <c r="AB11" s="4">
        <v>159</v>
      </c>
      <c r="AC11">
        <f>AB11/AB$3</f>
        <v>0.56382978723404253</v>
      </c>
      <c r="AD11" s="5">
        <v>31.84</v>
      </c>
      <c r="AE11" s="4">
        <v>57</v>
      </c>
      <c r="AF11">
        <f>AE11/AE$3</f>
        <v>0.31843575418994413</v>
      </c>
      <c r="AG11">
        <f>MEDIAN(AF11,AC11,Z11,W11,T11,Q11,N11,K11,H11,E11)</f>
        <v>0.3715587044534413</v>
      </c>
      <c r="AH11">
        <f>AVERAGE(AF11,AC11,Z11,W11,T11,Q11,N11,K11,H11,E11)</f>
        <v>0.39410188715019812</v>
      </c>
    </row>
    <row r="12" spans="1:34" x14ac:dyDescent="0.3">
      <c r="A12" t="s">
        <v>19</v>
      </c>
      <c r="B12" t="s">
        <v>13</v>
      </c>
      <c r="C12" s="2">
        <v>0.81</v>
      </c>
      <c r="D12">
        <v>1</v>
      </c>
      <c r="E12">
        <f>D12/D$4</f>
        <v>0.05</v>
      </c>
      <c r="F12" s="2">
        <v>3.9</v>
      </c>
      <c r="G12">
        <v>6</v>
      </c>
      <c r="H12">
        <f>G12/G$4</f>
        <v>0.2608695652173913</v>
      </c>
      <c r="I12" s="2">
        <v>1.59</v>
      </c>
      <c r="J12">
        <v>1</v>
      </c>
      <c r="K12">
        <f>J12/J$4</f>
        <v>0.2</v>
      </c>
      <c r="L12" s="2">
        <v>12.94</v>
      </c>
      <c r="M12">
        <v>26</v>
      </c>
      <c r="N12">
        <f>M12/M$4</f>
        <v>0.55319148936170215</v>
      </c>
      <c r="O12" s="2">
        <v>5.88</v>
      </c>
      <c r="P12">
        <v>4</v>
      </c>
      <c r="Q12">
        <f>P12/P$4</f>
        <v>0.11764705882352941</v>
      </c>
      <c r="R12" s="2">
        <v>4.9400000000000004</v>
      </c>
      <c r="S12">
        <v>4</v>
      </c>
      <c r="T12">
        <f>S12/S$4</f>
        <v>0.8</v>
      </c>
      <c r="U12" s="2">
        <v>11.7</v>
      </c>
      <c r="V12">
        <v>22</v>
      </c>
      <c r="W12">
        <f>V12/V$4</f>
        <v>0.36666666666666664</v>
      </c>
      <c r="X12" s="2">
        <v>8.8800000000000008</v>
      </c>
      <c r="Y12">
        <v>19</v>
      </c>
      <c r="Z12">
        <f>Y12/Y$4</f>
        <v>0.24358974358974358</v>
      </c>
      <c r="AA12" s="2">
        <v>8.18</v>
      </c>
      <c r="AB12">
        <v>13</v>
      </c>
      <c r="AC12">
        <f>AB12/AB$4</f>
        <v>0.39393939393939392</v>
      </c>
      <c r="AD12" s="2">
        <v>0</v>
      </c>
      <c r="AE12">
        <v>0</v>
      </c>
      <c r="AF12">
        <f>AE12/AE$4</f>
        <v>0</v>
      </c>
      <c r="AG12">
        <f t="shared" ref="AG12:AG17" si="1">MEDIAN(AF12,AC12,Z12,W12,T12,Q12,N12,K12,H12,E12)</f>
        <v>0.25222965440356743</v>
      </c>
      <c r="AH12">
        <f t="shared" ref="AH12:AH48" si="2">AVERAGE(AF12,AC12,Z12,W12,T12,Q12,N12,K12,H12,E12)</f>
        <v>0.2985903917598427</v>
      </c>
    </row>
    <row r="13" spans="1:34" s="1" customFormat="1" x14ac:dyDescent="0.3">
      <c r="A13" s="1" t="s">
        <v>19</v>
      </c>
      <c r="B13" s="1" t="s">
        <v>14</v>
      </c>
      <c r="C13" s="3">
        <v>5.69</v>
      </c>
      <c r="D13" s="1">
        <v>7</v>
      </c>
      <c r="E13" s="1">
        <f>D13/D$5</f>
        <v>0.17948717948717949</v>
      </c>
      <c r="F13" s="3">
        <v>1.3</v>
      </c>
      <c r="G13" s="1">
        <v>2</v>
      </c>
      <c r="H13" s="1">
        <f>G13/G$5</f>
        <v>0.66666666666666663</v>
      </c>
      <c r="I13" s="3">
        <v>15.87</v>
      </c>
      <c r="J13" s="1">
        <v>10</v>
      </c>
      <c r="K13" s="1">
        <f>J13/J$5</f>
        <v>0.52631578947368418</v>
      </c>
      <c r="L13" s="3">
        <v>7.96</v>
      </c>
      <c r="M13" s="1">
        <v>16</v>
      </c>
      <c r="N13" s="1">
        <f>M13/M$5</f>
        <v>0.35555555555555557</v>
      </c>
      <c r="O13" s="3">
        <v>5.88</v>
      </c>
      <c r="P13" s="1">
        <v>4</v>
      </c>
      <c r="Q13" s="1">
        <f>P13/P$5</f>
        <v>0.66666666666666663</v>
      </c>
      <c r="R13" s="3">
        <v>11.11</v>
      </c>
      <c r="S13" s="1">
        <v>9</v>
      </c>
      <c r="T13" s="1">
        <f>S13/S$5</f>
        <v>0.22500000000000001</v>
      </c>
      <c r="U13" s="3">
        <v>11.7</v>
      </c>
      <c r="V13" s="1">
        <v>22</v>
      </c>
      <c r="W13" s="1">
        <f>V13/V$5</f>
        <v>0.51162790697674421</v>
      </c>
      <c r="X13" s="3">
        <v>4.67</v>
      </c>
      <c r="Y13" s="1">
        <v>10</v>
      </c>
      <c r="Z13" s="1">
        <f>Y13/Y$5</f>
        <v>0.30303030303030304</v>
      </c>
      <c r="AA13" s="3">
        <v>40.25</v>
      </c>
      <c r="AB13" s="1">
        <v>64</v>
      </c>
      <c r="AC13" s="1">
        <f>AB13/AB$5</f>
        <v>0.68085106382978722</v>
      </c>
      <c r="AD13" s="3">
        <v>5.26</v>
      </c>
      <c r="AE13" s="1">
        <v>3</v>
      </c>
      <c r="AF13" s="1">
        <f>AE13/AE$5</f>
        <v>0.3</v>
      </c>
      <c r="AG13" s="1">
        <f t="shared" si="1"/>
        <v>0.43359173126614992</v>
      </c>
      <c r="AH13">
        <f t="shared" si="2"/>
        <v>0.44152011316865869</v>
      </c>
    </row>
    <row r="14" spans="1:34" s="1" customFormat="1" x14ac:dyDescent="0.3">
      <c r="A14" s="1" t="s">
        <v>19</v>
      </c>
      <c r="B14" s="1" t="s">
        <v>15</v>
      </c>
      <c r="C14" s="3">
        <v>42.28</v>
      </c>
      <c r="D14" s="1">
        <v>52</v>
      </c>
      <c r="E14" s="1">
        <f>D14/D$6</f>
        <v>0.38235294117647056</v>
      </c>
      <c r="F14" s="3">
        <v>23.38</v>
      </c>
      <c r="G14" s="1">
        <v>36</v>
      </c>
      <c r="H14" s="1">
        <f>G14/G$6</f>
        <v>0.6428571428571429</v>
      </c>
      <c r="I14" s="3">
        <v>17.46</v>
      </c>
      <c r="J14" s="1">
        <v>11</v>
      </c>
      <c r="K14" s="1">
        <f>J14/J$6</f>
        <v>0.21153846153846154</v>
      </c>
      <c r="L14" s="3">
        <v>53.73</v>
      </c>
      <c r="M14" s="1">
        <v>108</v>
      </c>
      <c r="N14" s="1">
        <f>M14/M$6</f>
        <v>0.51923076923076927</v>
      </c>
      <c r="O14" s="3">
        <v>26.47</v>
      </c>
      <c r="P14" s="1">
        <v>18</v>
      </c>
      <c r="Q14" s="1">
        <f>P14/P$6</f>
        <v>0.38297872340425532</v>
      </c>
      <c r="R14" s="3">
        <v>45.68</v>
      </c>
      <c r="S14" s="1">
        <v>37</v>
      </c>
      <c r="T14" s="1">
        <f>S14/S$6</f>
        <v>0.33636363636363636</v>
      </c>
      <c r="U14" s="3">
        <v>24.47</v>
      </c>
      <c r="V14" s="1">
        <v>46</v>
      </c>
      <c r="W14" s="1">
        <f>V14/V$6</f>
        <v>0.5679012345679012</v>
      </c>
      <c r="X14" s="3">
        <v>31.78</v>
      </c>
      <c r="Y14" s="1">
        <v>68</v>
      </c>
      <c r="Z14" s="1">
        <f>Y14/Y$6</f>
        <v>0.51908396946564883</v>
      </c>
      <c r="AA14" s="3">
        <v>11.32</v>
      </c>
      <c r="AB14" s="1">
        <v>18</v>
      </c>
      <c r="AC14" s="1">
        <f>AB14/AB$6</f>
        <v>0.41860465116279072</v>
      </c>
      <c r="AD14" s="3">
        <v>15.79</v>
      </c>
      <c r="AE14" s="1">
        <v>9</v>
      </c>
      <c r="AF14" s="1">
        <f>AE14/AE$6</f>
        <v>0.34615384615384615</v>
      </c>
      <c r="AG14" s="1">
        <f t="shared" si="1"/>
        <v>0.40079168728352299</v>
      </c>
      <c r="AH14">
        <f t="shared" si="2"/>
        <v>0.43270653759209221</v>
      </c>
    </row>
    <row r="15" spans="1:34" x14ac:dyDescent="0.3">
      <c r="A15" t="s">
        <v>19</v>
      </c>
      <c r="B15" t="s">
        <v>16</v>
      </c>
      <c r="C15" s="2">
        <v>0</v>
      </c>
      <c r="D15">
        <v>0</v>
      </c>
      <c r="E15">
        <f>D15/D$7</f>
        <v>0</v>
      </c>
      <c r="F15" s="2">
        <v>2.6</v>
      </c>
      <c r="G15">
        <v>4</v>
      </c>
      <c r="H15">
        <f>G15/G$7</f>
        <v>0.22222222222222221</v>
      </c>
      <c r="I15" s="2">
        <v>0</v>
      </c>
      <c r="J15">
        <v>0</v>
      </c>
      <c r="K15">
        <f>J15/J$7</f>
        <v>0</v>
      </c>
      <c r="L15" s="2">
        <v>5.47</v>
      </c>
      <c r="M15">
        <v>11</v>
      </c>
      <c r="N15">
        <f>M15/M$7</f>
        <v>0.61111111111111116</v>
      </c>
      <c r="O15" s="2">
        <v>1.47</v>
      </c>
      <c r="P15">
        <v>1</v>
      </c>
      <c r="Q15">
        <f>P15/P$7</f>
        <v>5.2631578947368418E-2</v>
      </c>
      <c r="R15" s="2">
        <v>2.4700000000000002</v>
      </c>
      <c r="S15">
        <v>2</v>
      </c>
      <c r="T15">
        <f>S15/S$7</f>
        <v>0.2</v>
      </c>
      <c r="U15" s="2">
        <v>4.79</v>
      </c>
      <c r="V15">
        <v>9</v>
      </c>
      <c r="W15">
        <f>V15/V$7</f>
        <v>0.81818181818181823</v>
      </c>
      <c r="X15" s="2">
        <v>5.14</v>
      </c>
      <c r="Y15">
        <v>11</v>
      </c>
      <c r="Z15">
        <f>Y15/Y$7</f>
        <v>0.5</v>
      </c>
      <c r="AA15" s="2">
        <v>3.77</v>
      </c>
      <c r="AB15">
        <v>6</v>
      </c>
      <c r="AC15">
        <f>AB15/AB$7</f>
        <v>0.3</v>
      </c>
      <c r="AD15" s="2">
        <v>12.28</v>
      </c>
      <c r="AE15">
        <v>7</v>
      </c>
      <c r="AF15">
        <f>AE15/AE$7</f>
        <v>0.4375</v>
      </c>
      <c r="AG15">
        <f t="shared" si="1"/>
        <v>0.26111111111111107</v>
      </c>
      <c r="AH15">
        <f t="shared" si="2"/>
        <v>0.31416467304625206</v>
      </c>
    </row>
    <row r="16" spans="1:34" s="1" customFormat="1" x14ac:dyDescent="0.3">
      <c r="A16" s="1" t="s">
        <v>19</v>
      </c>
      <c r="B16" s="1" t="s">
        <v>17</v>
      </c>
      <c r="C16" s="3">
        <v>51.22</v>
      </c>
      <c r="D16" s="1">
        <v>63</v>
      </c>
      <c r="E16" s="1">
        <f>D16/D$8</f>
        <v>0.2290909090909091</v>
      </c>
      <c r="F16" s="3">
        <v>68.180000000000007</v>
      </c>
      <c r="G16" s="1">
        <v>105</v>
      </c>
      <c r="H16" s="1">
        <f>G16/G$8</f>
        <v>0.47297297297297297</v>
      </c>
      <c r="I16" s="3">
        <v>58.73</v>
      </c>
      <c r="J16" s="1">
        <v>37</v>
      </c>
      <c r="K16" s="1">
        <f>J16/J$8</f>
        <v>0.34905660377358488</v>
      </c>
      <c r="L16" s="3">
        <v>19.899999999999999</v>
      </c>
      <c r="M16" s="1">
        <v>40</v>
      </c>
      <c r="N16" s="1">
        <f>M16/M$8</f>
        <v>0.53333333333333333</v>
      </c>
      <c r="O16" s="3">
        <v>60.29</v>
      </c>
      <c r="P16" s="1">
        <v>41</v>
      </c>
      <c r="Q16" s="1">
        <f>P16/P$8</f>
        <v>0.39423076923076922</v>
      </c>
      <c r="R16" s="3">
        <v>35.799999999999997</v>
      </c>
      <c r="S16" s="1">
        <v>29</v>
      </c>
      <c r="T16" s="1">
        <f>S16/S$8</f>
        <v>0.27619047619047621</v>
      </c>
      <c r="U16" s="3">
        <v>47.34</v>
      </c>
      <c r="V16" s="1">
        <v>89</v>
      </c>
      <c r="W16" s="1">
        <f>V16/V$8</f>
        <v>0.47593582887700536</v>
      </c>
      <c r="X16" s="3">
        <v>47.2</v>
      </c>
      <c r="Y16" s="1">
        <v>101</v>
      </c>
      <c r="Z16" s="1">
        <f>Y16/Y$8</f>
        <v>0.42616033755274263</v>
      </c>
      <c r="AA16" s="3">
        <v>35.85</v>
      </c>
      <c r="AB16" s="1">
        <v>57</v>
      </c>
      <c r="AC16" s="1">
        <f>AB16/AB$8</f>
        <v>0.6333333333333333</v>
      </c>
      <c r="AD16" s="3">
        <v>66.67</v>
      </c>
      <c r="AE16" s="1">
        <v>38</v>
      </c>
      <c r="AF16" s="1">
        <f>AE16/AE$8</f>
        <v>0.3619047619047619</v>
      </c>
      <c r="AG16" s="1">
        <f t="shared" si="1"/>
        <v>0.41019555339175595</v>
      </c>
      <c r="AH16">
        <f t="shared" si="2"/>
        <v>0.41522093262598886</v>
      </c>
    </row>
    <row r="17" spans="1:34" x14ac:dyDescent="0.3">
      <c r="A17" t="s">
        <v>19</v>
      </c>
      <c r="B17" t="s">
        <v>18</v>
      </c>
      <c r="C17" s="2">
        <v>0</v>
      </c>
      <c r="D17">
        <v>0</v>
      </c>
      <c r="E17">
        <f>D17/D$9</f>
        <v>0</v>
      </c>
      <c r="F17" s="2">
        <v>0.65</v>
      </c>
      <c r="G17">
        <v>1</v>
      </c>
      <c r="H17">
        <f>G17/G$9</f>
        <v>0.1</v>
      </c>
      <c r="I17" s="2">
        <v>6.35</v>
      </c>
      <c r="J17">
        <v>4</v>
      </c>
      <c r="K17">
        <f>J17/J$9</f>
        <v>0.66666666666666663</v>
      </c>
      <c r="L17" s="2">
        <v>0</v>
      </c>
      <c r="M17">
        <v>0</v>
      </c>
      <c r="N17">
        <f>M17/M$9</f>
        <v>0</v>
      </c>
      <c r="O17" s="2">
        <v>0</v>
      </c>
      <c r="P17">
        <v>0</v>
      </c>
      <c r="Q17">
        <f>P17/P$9</f>
        <v>0</v>
      </c>
      <c r="R17" s="2">
        <v>0</v>
      </c>
      <c r="S17">
        <v>0</v>
      </c>
      <c r="T17">
        <f>S17/S$9</f>
        <v>0</v>
      </c>
      <c r="U17" s="2">
        <v>0</v>
      </c>
      <c r="V17">
        <v>0</v>
      </c>
      <c r="W17">
        <f>V17/V$9</f>
        <v>0</v>
      </c>
      <c r="X17" s="2">
        <v>2.34</v>
      </c>
      <c r="Y17">
        <v>5</v>
      </c>
      <c r="Z17">
        <f>Y17/Y$9</f>
        <v>0.26315789473684209</v>
      </c>
      <c r="AA17" s="2">
        <v>0.63</v>
      </c>
      <c r="AB17">
        <v>1</v>
      </c>
      <c r="AC17">
        <f>AB17/AB$9</f>
        <v>0.5</v>
      </c>
      <c r="AD17" s="2">
        <v>0</v>
      </c>
      <c r="AE17">
        <v>0</v>
      </c>
      <c r="AF17">
        <f>AE17/AE$9</f>
        <v>0</v>
      </c>
      <c r="AG17">
        <f t="shared" si="1"/>
        <v>0</v>
      </c>
      <c r="AH17">
        <f t="shared" si="2"/>
        <v>0.15298245614035086</v>
      </c>
    </row>
    <row r="18" spans="1:34" s="6" customFormat="1" x14ac:dyDescent="0.3">
      <c r="C18" s="7"/>
      <c r="D18" s="6">
        <f>SUM(D12,D16,D14,D13)</f>
        <v>123</v>
      </c>
      <c r="F18" s="7"/>
      <c r="G18" s="6">
        <f>SUM(G12,G16,G14,G13)</f>
        <v>149</v>
      </c>
      <c r="I18" s="7"/>
      <c r="J18" s="6">
        <f>SUM(J12,J16,J14,J13)</f>
        <v>59</v>
      </c>
      <c r="L18" s="7"/>
      <c r="M18" s="6">
        <f>SUM(M12,M16,M14,M13)</f>
        <v>190</v>
      </c>
      <c r="O18" s="7"/>
      <c r="P18" s="6">
        <f>SUM(P12,P16,P14,P13)</f>
        <v>67</v>
      </c>
      <c r="R18" s="7"/>
      <c r="S18" s="6">
        <f>SUM(S12,S16,S14,S13)</f>
        <v>79</v>
      </c>
      <c r="U18" s="7"/>
      <c r="V18" s="6">
        <f>SUM(V12,V16,V14,V13)</f>
        <v>179</v>
      </c>
      <c r="X18" s="7"/>
      <c r="Y18" s="6">
        <f>SUM(Y12,Y16,Y14,Y13)</f>
        <v>198</v>
      </c>
      <c r="AA18" s="7"/>
      <c r="AB18" s="6">
        <f>SUM(AB12,AB16,AB14,AB13)</f>
        <v>152</v>
      </c>
      <c r="AD18" s="7"/>
      <c r="AE18" s="6">
        <f>SUM(AE12,AE16,AE14,AE13)</f>
        <v>50</v>
      </c>
      <c r="AH18" t="e">
        <f t="shared" si="2"/>
        <v>#DIV/0!</v>
      </c>
    </row>
    <row r="19" spans="1:34" s="4" customFormat="1" x14ac:dyDescent="0.3">
      <c r="A19" s="4" t="s">
        <v>20</v>
      </c>
      <c r="B19" s="4" t="s">
        <v>12</v>
      </c>
      <c r="C19" s="5">
        <v>5.74</v>
      </c>
      <c r="D19" s="4">
        <v>28</v>
      </c>
      <c r="E19">
        <f>D19/D$3</f>
        <v>5.737704918032787E-2</v>
      </c>
      <c r="F19" s="5">
        <v>5.12</v>
      </c>
      <c r="G19" s="4">
        <v>17</v>
      </c>
      <c r="H19">
        <f>G19/G$3</f>
        <v>5.1204819277108432E-2</v>
      </c>
      <c r="I19" s="5">
        <v>5.26</v>
      </c>
      <c r="J19" s="4">
        <v>10</v>
      </c>
      <c r="K19">
        <f>J19/J$3</f>
        <v>5.2631578947368418E-2</v>
      </c>
      <c r="L19" s="5">
        <v>6.55</v>
      </c>
      <c r="M19" s="4">
        <v>26</v>
      </c>
      <c r="N19">
        <f>M19/M$3</f>
        <v>6.5491183879093195E-2</v>
      </c>
      <c r="O19" s="5">
        <v>9.77</v>
      </c>
      <c r="P19" s="4">
        <v>21</v>
      </c>
      <c r="Q19">
        <f>P19/P$3</f>
        <v>9.7674418604651161E-2</v>
      </c>
      <c r="R19" s="5">
        <v>2.88</v>
      </c>
      <c r="S19" s="4">
        <v>8</v>
      </c>
      <c r="T19">
        <f>S19/S$3</f>
        <v>2.8776978417266189E-2</v>
      </c>
      <c r="U19" s="5">
        <v>8.27</v>
      </c>
      <c r="V19" s="4">
        <v>32</v>
      </c>
      <c r="W19">
        <f>V19/V$3</f>
        <v>8.2687338501291993E-2</v>
      </c>
      <c r="X19" s="5">
        <v>11.92</v>
      </c>
      <c r="Y19" s="4">
        <v>62</v>
      </c>
      <c r="Z19">
        <f>Y19/Y$3</f>
        <v>0.11923076923076924</v>
      </c>
      <c r="AA19" s="5">
        <v>5.67</v>
      </c>
      <c r="AB19" s="4">
        <v>16</v>
      </c>
      <c r="AC19">
        <f>AB19/AB$3</f>
        <v>5.6737588652482268E-2</v>
      </c>
      <c r="AD19" s="5">
        <v>5.03</v>
      </c>
      <c r="AE19" s="4">
        <v>9</v>
      </c>
      <c r="AF19">
        <f>AE19/AE$3</f>
        <v>5.027932960893855E-2</v>
      </c>
      <c r="AG19">
        <f>MEDIAN(AF19,AC19,Z19,W19,T19,Q19,N19,K19,H19,E19)</f>
        <v>5.7057318916405073E-2</v>
      </c>
      <c r="AH19">
        <f t="shared" si="2"/>
        <v>6.6209105429929721E-2</v>
      </c>
    </row>
    <row r="20" spans="1:34" x14ac:dyDescent="0.3">
      <c r="A20" t="s">
        <v>20</v>
      </c>
      <c r="B20" t="s">
        <v>13</v>
      </c>
      <c r="C20" s="2">
        <v>42.86</v>
      </c>
      <c r="D20">
        <v>12</v>
      </c>
      <c r="E20">
        <f>D20/D$4</f>
        <v>0.6</v>
      </c>
      <c r="F20" s="2">
        <v>82.35</v>
      </c>
      <c r="G20">
        <v>14</v>
      </c>
      <c r="H20">
        <f>G20/G$4</f>
        <v>0.60869565217391308</v>
      </c>
      <c r="I20" s="2">
        <v>0</v>
      </c>
      <c r="J20">
        <v>0</v>
      </c>
      <c r="K20">
        <f>J20/J$4</f>
        <v>0</v>
      </c>
      <c r="L20" s="2">
        <v>23.08</v>
      </c>
      <c r="M20">
        <v>6</v>
      </c>
      <c r="N20">
        <f>M20/M$4</f>
        <v>0.1276595744680851</v>
      </c>
      <c r="O20" s="2">
        <v>57.14</v>
      </c>
      <c r="P20">
        <v>12</v>
      </c>
      <c r="Q20">
        <f>P20/P$4</f>
        <v>0.35294117647058826</v>
      </c>
      <c r="R20" s="2">
        <v>0</v>
      </c>
      <c r="S20">
        <v>0</v>
      </c>
      <c r="T20">
        <f>S20/S$4</f>
        <v>0</v>
      </c>
      <c r="U20" s="2">
        <v>59.38</v>
      </c>
      <c r="V20">
        <v>19</v>
      </c>
      <c r="W20">
        <f>V20/V$4</f>
        <v>0.31666666666666665</v>
      </c>
      <c r="X20" s="2">
        <v>56.45</v>
      </c>
      <c r="Y20">
        <v>35</v>
      </c>
      <c r="Z20">
        <f>Y20/Y$4</f>
        <v>0.44871794871794873</v>
      </c>
      <c r="AA20" s="2">
        <v>12.5</v>
      </c>
      <c r="AB20">
        <v>2</v>
      </c>
      <c r="AC20">
        <f>AB20/AB$4</f>
        <v>6.0606060606060608E-2</v>
      </c>
      <c r="AD20" s="2">
        <v>11.11</v>
      </c>
      <c r="AE20">
        <v>1</v>
      </c>
      <c r="AF20">
        <f>AE20/AE$4</f>
        <v>0.125</v>
      </c>
      <c r="AG20">
        <f t="shared" ref="AG20:AG25" si="3">MEDIAN(AF20,AC20,Z20,W20,T20,Q20,N20,K20,H20,E20)</f>
        <v>0.22216312056737586</v>
      </c>
      <c r="AH20">
        <f t="shared" si="2"/>
        <v>0.26402870791032623</v>
      </c>
    </row>
    <row r="21" spans="1:34" x14ac:dyDescent="0.3">
      <c r="A21" t="s">
        <v>20</v>
      </c>
      <c r="B21" t="s">
        <v>14</v>
      </c>
      <c r="C21" s="2">
        <v>10.71</v>
      </c>
      <c r="D21">
        <v>3</v>
      </c>
      <c r="E21">
        <f>D21/D$5</f>
        <v>7.6923076923076927E-2</v>
      </c>
      <c r="F21" s="2">
        <v>5.88</v>
      </c>
      <c r="G21">
        <v>1</v>
      </c>
      <c r="H21">
        <f>G21/G$5</f>
        <v>0.33333333333333331</v>
      </c>
      <c r="I21" s="2">
        <v>30</v>
      </c>
      <c r="J21">
        <v>3</v>
      </c>
      <c r="K21">
        <f>J21/J$5</f>
        <v>0.15789473684210525</v>
      </c>
      <c r="L21" s="2">
        <v>19.23</v>
      </c>
      <c r="M21">
        <v>5</v>
      </c>
      <c r="N21">
        <f>M21/M$5</f>
        <v>0.1111111111111111</v>
      </c>
      <c r="O21" s="2">
        <v>0</v>
      </c>
      <c r="P21">
        <v>0</v>
      </c>
      <c r="Q21">
        <f>P21/P$5</f>
        <v>0</v>
      </c>
      <c r="R21" s="2">
        <v>62.5</v>
      </c>
      <c r="S21">
        <v>5</v>
      </c>
      <c r="T21">
        <f>S21/S$5</f>
        <v>0.125</v>
      </c>
      <c r="U21" s="2">
        <v>12.5</v>
      </c>
      <c r="V21">
        <v>4</v>
      </c>
      <c r="W21">
        <f>V21/V$5</f>
        <v>9.3023255813953487E-2</v>
      </c>
      <c r="X21" s="2">
        <v>30.65</v>
      </c>
      <c r="Y21">
        <v>19</v>
      </c>
      <c r="Z21">
        <f>Y21/Y$5</f>
        <v>0.5757575757575758</v>
      </c>
      <c r="AA21" s="2">
        <v>50</v>
      </c>
      <c r="AB21">
        <v>8</v>
      </c>
      <c r="AC21">
        <f>AB21/AB$5</f>
        <v>8.5106382978723402E-2</v>
      </c>
      <c r="AD21" s="2">
        <v>33.33</v>
      </c>
      <c r="AE21">
        <v>3</v>
      </c>
      <c r="AF21">
        <f>AE21/AE$5</f>
        <v>0.3</v>
      </c>
      <c r="AG21">
        <f t="shared" si="3"/>
        <v>0.11805555555555555</v>
      </c>
      <c r="AH21">
        <f t="shared" si="2"/>
        <v>0.18581494727598794</v>
      </c>
    </row>
    <row r="22" spans="1:34" s="1" customFormat="1" x14ac:dyDescent="0.3">
      <c r="A22" s="1" t="s">
        <v>20</v>
      </c>
      <c r="B22" s="1" t="s">
        <v>15</v>
      </c>
      <c r="C22" s="3">
        <v>35.71</v>
      </c>
      <c r="D22" s="1">
        <v>10</v>
      </c>
      <c r="E22" s="1">
        <f>D22/D$6</f>
        <v>7.3529411764705885E-2</v>
      </c>
      <c r="F22" s="3">
        <v>11.76</v>
      </c>
      <c r="G22" s="1">
        <v>2</v>
      </c>
      <c r="H22" s="1">
        <f>G22/G$6</f>
        <v>3.5714285714285712E-2</v>
      </c>
      <c r="I22" s="3">
        <v>70</v>
      </c>
      <c r="J22" s="1">
        <v>7</v>
      </c>
      <c r="K22" s="1">
        <f>J22/J$6</f>
        <v>0.13461538461538461</v>
      </c>
      <c r="L22" s="3">
        <v>57.69</v>
      </c>
      <c r="M22" s="1">
        <v>15</v>
      </c>
      <c r="N22" s="1">
        <f>M22/M$6</f>
        <v>7.2115384615384609E-2</v>
      </c>
      <c r="O22" s="3">
        <v>14.29</v>
      </c>
      <c r="P22" s="1">
        <v>3</v>
      </c>
      <c r="Q22" s="1">
        <f>P22/P$6</f>
        <v>6.3829787234042548E-2</v>
      </c>
      <c r="R22" s="3">
        <v>37.5</v>
      </c>
      <c r="S22" s="1">
        <v>3</v>
      </c>
      <c r="T22" s="1">
        <f>S22/S$6</f>
        <v>2.7272727272727271E-2</v>
      </c>
      <c r="U22" s="3">
        <v>28.12</v>
      </c>
      <c r="V22" s="1">
        <v>9</v>
      </c>
      <c r="W22" s="1">
        <f>V22/V$6</f>
        <v>0.1111111111111111</v>
      </c>
      <c r="X22" s="3">
        <v>12.9</v>
      </c>
      <c r="Y22" s="1">
        <v>8</v>
      </c>
      <c r="Z22" s="1">
        <f>Y22/Y$6</f>
        <v>6.1068702290076333E-2</v>
      </c>
      <c r="AA22" s="3">
        <v>37.5</v>
      </c>
      <c r="AB22" s="1">
        <v>6</v>
      </c>
      <c r="AC22" s="1">
        <f>AB22/AB$6</f>
        <v>0.13953488372093023</v>
      </c>
      <c r="AD22" s="3">
        <v>44.44</v>
      </c>
      <c r="AE22" s="1">
        <v>4</v>
      </c>
      <c r="AF22" s="1">
        <f>AE22/AE$6</f>
        <v>0.15384615384615385</v>
      </c>
      <c r="AG22" s="1">
        <f t="shared" si="3"/>
        <v>7.282239819004524E-2</v>
      </c>
      <c r="AH22">
        <f t="shared" si="2"/>
        <v>8.7263783218480204E-2</v>
      </c>
    </row>
    <row r="23" spans="1:34" x14ac:dyDescent="0.3">
      <c r="A23" t="s">
        <v>20</v>
      </c>
      <c r="B23" t="s">
        <v>16</v>
      </c>
      <c r="C23" s="2">
        <v>10.71</v>
      </c>
      <c r="D23">
        <v>3</v>
      </c>
      <c r="E23">
        <f>D23/D$7</f>
        <v>0.33333333333333331</v>
      </c>
      <c r="F23" s="2">
        <v>0</v>
      </c>
      <c r="G23">
        <v>0</v>
      </c>
      <c r="H23">
        <f>G23/G$7</f>
        <v>0</v>
      </c>
      <c r="I23" s="2">
        <v>0</v>
      </c>
      <c r="J23">
        <v>0</v>
      </c>
      <c r="K23">
        <f>J23/J$7</f>
        <v>0</v>
      </c>
      <c r="L23" s="2">
        <v>0</v>
      </c>
      <c r="M23">
        <v>0</v>
      </c>
      <c r="N23">
        <f>M23/M$7</f>
        <v>0</v>
      </c>
      <c r="O23" s="2">
        <v>28.57</v>
      </c>
      <c r="P23">
        <v>6</v>
      </c>
      <c r="Q23">
        <f>P23/P$7</f>
        <v>0.31578947368421051</v>
      </c>
      <c r="R23" s="2">
        <v>0</v>
      </c>
      <c r="S23">
        <v>0</v>
      </c>
      <c r="T23">
        <f>S23/S$7</f>
        <v>0</v>
      </c>
      <c r="U23" s="2">
        <v>0</v>
      </c>
      <c r="V23">
        <v>0</v>
      </c>
      <c r="W23">
        <f>V23/V$7</f>
        <v>0</v>
      </c>
      <c r="X23" s="2">
        <v>0</v>
      </c>
      <c r="Y23">
        <v>0</v>
      </c>
      <c r="Z23">
        <f>Y23/Y$7</f>
        <v>0</v>
      </c>
      <c r="AA23" s="2">
        <v>0</v>
      </c>
      <c r="AB23">
        <v>0</v>
      </c>
      <c r="AC23">
        <f>AB23/AB$7</f>
        <v>0</v>
      </c>
      <c r="AD23" s="2">
        <v>11.11</v>
      </c>
      <c r="AE23">
        <v>1</v>
      </c>
      <c r="AF23">
        <f>AE23/AE$7</f>
        <v>6.25E-2</v>
      </c>
      <c r="AG23">
        <f t="shared" si="3"/>
        <v>0</v>
      </c>
      <c r="AH23">
        <f t="shared" si="2"/>
        <v>7.1162280701754385E-2</v>
      </c>
    </row>
    <row r="24" spans="1:34" x14ac:dyDescent="0.3">
      <c r="A24" t="s">
        <v>20</v>
      </c>
      <c r="B24" t="s">
        <v>17</v>
      </c>
      <c r="C24" s="2">
        <v>0</v>
      </c>
      <c r="D24">
        <v>0</v>
      </c>
      <c r="E24">
        <f>D24/D$8</f>
        <v>0</v>
      </c>
      <c r="F24" s="2">
        <v>0</v>
      </c>
      <c r="G24">
        <v>0</v>
      </c>
      <c r="H24">
        <f>G24/G$8</f>
        <v>0</v>
      </c>
      <c r="I24" s="2">
        <v>0</v>
      </c>
      <c r="J24">
        <v>0</v>
      </c>
      <c r="K24">
        <f>J24/J$8</f>
        <v>0</v>
      </c>
      <c r="L24" s="2">
        <v>0</v>
      </c>
      <c r="M24">
        <v>0</v>
      </c>
      <c r="N24">
        <f>M24/M$8</f>
        <v>0</v>
      </c>
      <c r="O24" s="2">
        <v>0</v>
      </c>
      <c r="P24">
        <v>0</v>
      </c>
      <c r="Q24">
        <f>P24/P$8</f>
        <v>0</v>
      </c>
      <c r="R24" s="2">
        <v>0</v>
      </c>
      <c r="S24">
        <v>0</v>
      </c>
      <c r="T24">
        <f>S24/S$8</f>
        <v>0</v>
      </c>
      <c r="U24" s="2">
        <v>0</v>
      </c>
      <c r="V24">
        <v>0</v>
      </c>
      <c r="W24">
        <f>V24/V$8</f>
        <v>0</v>
      </c>
      <c r="X24" s="2">
        <v>0</v>
      </c>
      <c r="Y24">
        <v>0</v>
      </c>
      <c r="Z24">
        <f>Y24/Y$8</f>
        <v>0</v>
      </c>
      <c r="AA24" s="2">
        <v>0</v>
      </c>
      <c r="AB24">
        <v>0</v>
      </c>
      <c r="AC24">
        <f>AB24/AB$8</f>
        <v>0</v>
      </c>
      <c r="AD24" s="2">
        <v>0</v>
      </c>
      <c r="AE24">
        <v>0</v>
      </c>
      <c r="AF24">
        <f>AE24/AE$8</f>
        <v>0</v>
      </c>
      <c r="AG24">
        <f t="shared" si="3"/>
        <v>0</v>
      </c>
      <c r="AH24">
        <f t="shared" si="2"/>
        <v>0</v>
      </c>
    </row>
    <row r="25" spans="1:34" x14ac:dyDescent="0.3">
      <c r="A25" t="s">
        <v>20</v>
      </c>
      <c r="B25" t="s">
        <v>18</v>
      </c>
      <c r="C25" s="2">
        <v>0</v>
      </c>
      <c r="D25">
        <v>0</v>
      </c>
      <c r="E25">
        <f>D25/D$9</f>
        <v>0</v>
      </c>
      <c r="F25" s="2">
        <v>0</v>
      </c>
      <c r="G25">
        <v>0</v>
      </c>
      <c r="H25">
        <f>G25/G$9</f>
        <v>0</v>
      </c>
      <c r="I25" s="2">
        <v>0</v>
      </c>
      <c r="J25">
        <v>0</v>
      </c>
      <c r="K25">
        <f>J25/J$9</f>
        <v>0</v>
      </c>
      <c r="L25" s="2">
        <v>0</v>
      </c>
      <c r="M25">
        <v>0</v>
      </c>
      <c r="N25">
        <f>M25/M$9</f>
        <v>0</v>
      </c>
      <c r="O25" s="2">
        <v>0</v>
      </c>
      <c r="P25">
        <v>0</v>
      </c>
      <c r="Q25">
        <f>P25/P$9</f>
        <v>0</v>
      </c>
      <c r="R25" s="2">
        <v>0</v>
      </c>
      <c r="S25">
        <v>0</v>
      </c>
      <c r="T25">
        <f>S25/S$9</f>
        <v>0</v>
      </c>
      <c r="U25" s="2">
        <v>0</v>
      </c>
      <c r="V25">
        <v>0</v>
      </c>
      <c r="W25">
        <f>V25/V$9</f>
        <v>0</v>
      </c>
      <c r="X25" s="2">
        <v>0</v>
      </c>
      <c r="Y25">
        <v>0</v>
      </c>
      <c r="Z25">
        <f>Y25/Y$9</f>
        <v>0</v>
      </c>
      <c r="AA25" s="2">
        <v>0</v>
      </c>
      <c r="AB25">
        <v>0</v>
      </c>
      <c r="AC25">
        <f>AB25/AB$9</f>
        <v>0</v>
      </c>
      <c r="AD25" s="2">
        <v>0</v>
      </c>
      <c r="AE25">
        <v>0</v>
      </c>
      <c r="AF25">
        <f>AE25/AE$9</f>
        <v>0</v>
      </c>
      <c r="AG25">
        <f t="shared" si="3"/>
        <v>0</v>
      </c>
      <c r="AH25">
        <f t="shared" si="2"/>
        <v>0</v>
      </c>
    </row>
    <row r="26" spans="1:34" x14ac:dyDescent="0.3">
      <c r="D26" s="6">
        <f>SUM(D20,D24,D22,D21)</f>
        <v>25</v>
      </c>
      <c r="E26" s="6"/>
      <c r="G26" s="6">
        <f>SUM(G20,G24,G22,G21)</f>
        <v>17</v>
      </c>
      <c r="J26" s="6">
        <f>SUM(J20,J24,J22,J21)</f>
        <v>10</v>
      </c>
      <c r="M26" s="6">
        <f>SUM(M20,M24,M22,M21)</f>
        <v>26</v>
      </c>
      <c r="P26" s="6">
        <f>SUM(P20,P24,P22,P21)</f>
        <v>15</v>
      </c>
      <c r="S26" s="6">
        <f>SUM(S20,S24,S22,S21)</f>
        <v>8</v>
      </c>
      <c r="V26" s="6">
        <f>SUM(V20,V24,V22,V21)</f>
        <v>32</v>
      </c>
      <c r="Y26" s="6">
        <f>SUM(Y20,Y24,Y22,Y21)</f>
        <v>62</v>
      </c>
      <c r="AB26" s="6">
        <f>SUM(AB20,AB24,AB22,AB21)</f>
        <v>16</v>
      </c>
      <c r="AE26" s="6">
        <f>SUM(AE20,AE24,AE22,AE21)</f>
        <v>8</v>
      </c>
      <c r="AH26" t="e">
        <f t="shared" si="2"/>
        <v>#DIV/0!</v>
      </c>
    </row>
    <row r="27" spans="1:34" s="4" customFormat="1" x14ac:dyDescent="0.3">
      <c r="A27" s="4" t="s">
        <v>21</v>
      </c>
      <c r="B27" s="4" t="s">
        <v>12</v>
      </c>
      <c r="C27" s="5">
        <v>14.55</v>
      </c>
      <c r="D27" s="4">
        <v>71</v>
      </c>
      <c r="E27">
        <f>D27/D$3</f>
        <v>0.14549180327868852</v>
      </c>
      <c r="F27" s="5">
        <v>14.76</v>
      </c>
      <c r="G27" s="4">
        <v>49</v>
      </c>
      <c r="H27">
        <f>G27/G$3</f>
        <v>0.14759036144578314</v>
      </c>
      <c r="I27" s="5">
        <v>25.79</v>
      </c>
      <c r="J27" s="4">
        <v>49</v>
      </c>
      <c r="K27">
        <f>J27/J$3</f>
        <v>0.25789473684210529</v>
      </c>
      <c r="L27" s="5">
        <v>9.82</v>
      </c>
      <c r="M27" s="4">
        <v>39</v>
      </c>
      <c r="N27">
        <f>M27/M$3</f>
        <v>9.8236775818639793E-2</v>
      </c>
      <c r="O27" s="5">
        <v>10.7</v>
      </c>
      <c r="P27" s="4">
        <v>23</v>
      </c>
      <c r="Q27">
        <f>P27/P$3</f>
        <v>0.10697674418604651</v>
      </c>
      <c r="R27" s="5">
        <v>20.86</v>
      </c>
      <c r="S27" s="4">
        <v>58</v>
      </c>
      <c r="T27">
        <f>S27/S$3</f>
        <v>0.20863309352517986</v>
      </c>
      <c r="U27" s="5">
        <v>10.08</v>
      </c>
      <c r="V27" s="4">
        <v>39</v>
      </c>
      <c r="W27">
        <f>V27/V$3</f>
        <v>0.10077519379844961</v>
      </c>
      <c r="X27" s="5">
        <v>9.23</v>
      </c>
      <c r="Y27" s="4">
        <v>48</v>
      </c>
      <c r="Z27">
        <f>Y27/Y$3</f>
        <v>9.2307692307692313E-2</v>
      </c>
      <c r="AA27" s="5">
        <v>4.26</v>
      </c>
      <c r="AB27" s="4">
        <v>12</v>
      </c>
      <c r="AC27">
        <f>AB27/AB$3</f>
        <v>4.2553191489361701E-2</v>
      </c>
      <c r="AD27" s="5">
        <v>10.06</v>
      </c>
      <c r="AE27" s="4">
        <v>18</v>
      </c>
      <c r="AF27">
        <f>AE27/AE$3</f>
        <v>0.1005586592178771</v>
      </c>
      <c r="AG27">
        <f>MEDIAN(AF27,AC27,Z27,W27,T27,Q27,N27,K27,H27,E27)</f>
        <v>0.10387596899224806</v>
      </c>
      <c r="AH27">
        <f t="shared" si="2"/>
        <v>0.1301018251909824</v>
      </c>
    </row>
    <row r="28" spans="1:34" x14ac:dyDescent="0.3">
      <c r="A28" t="s">
        <v>21</v>
      </c>
      <c r="B28" t="s">
        <v>13</v>
      </c>
      <c r="C28" s="2">
        <v>1.41</v>
      </c>
      <c r="D28">
        <v>1</v>
      </c>
      <c r="E28">
        <f>D28/D$4</f>
        <v>0.05</v>
      </c>
      <c r="F28" s="2">
        <v>0</v>
      </c>
      <c r="G28">
        <v>0</v>
      </c>
      <c r="H28">
        <f>G28/G$4</f>
        <v>0</v>
      </c>
      <c r="I28" s="2">
        <v>0</v>
      </c>
      <c r="J28">
        <v>0</v>
      </c>
      <c r="K28">
        <f>J28/J$4</f>
        <v>0</v>
      </c>
      <c r="L28" s="2">
        <v>2.56</v>
      </c>
      <c r="M28">
        <v>1</v>
      </c>
      <c r="N28">
        <f>M28/M$4</f>
        <v>2.1276595744680851E-2</v>
      </c>
      <c r="O28" s="2">
        <v>0</v>
      </c>
      <c r="P28">
        <v>0</v>
      </c>
      <c r="Q28">
        <f>P28/P$4</f>
        <v>0</v>
      </c>
      <c r="R28" s="2">
        <v>0</v>
      </c>
      <c r="S28">
        <v>0</v>
      </c>
      <c r="T28">
        <f>S28/S$4</f>
        <v>0</v>
      </c>
      <c r="U28" s="2">
        <v>5.13</v>
      </c>
      <c r="V28">
        <v>2</v>
      </c>
      <c r="W28">
        <f>V28/V$4</f>
        <v>3.3333333333333333E-2</v>
      </c>
      <c r="X28" s="2">
        <v>8.33</v>
      </c>
      <c r="Y28">
        <v>4</v>
      </c>
      <c r="Z28">
        <f>Y28/Y$4</f>
        <v>5.128205128205128E-2</v>
      </c>
      <c r="AA28" s="2">
        <v>33.33</v>
      </c>
      <c r="AB28">
        <v>4</v>
      </c>
      <c r="AC28">
        <f>AB28/AB$4</f>
        <v>0.12121212121212122</v>
      </c>
      <c r="AD28" s="2">
        <v>0</v>
      </c>
      <c r="AE28">
        <v>0</v>
      </c>
      <c r="AF28">
        <f>AE28/AE$4</f>
        <v>0</v>
      </c>
      <c r="AG28">
        <f t="shared" ref="AG28:AG33" si="4">MEDIAN(AF28,AC28,Z28,W28,T28,Q28,N28,K28,H28,E28)</f>
        <v>1.0638297872340425E-2</v>
      </c>
      <c r="AH28">
        <f t="shared" si="2"/>
        <v>2.7710410157218666E-2</v>
      </c>
    </row>
    <row r="29" spans="1:34" x14ac:dyDescent="0.3">
      <c r="A29" t="s">
        <v>21</v>
      </c>
      <c r="B29" t="s">
        <v>14</v>
      </c>
      <c r="C29" s="2">
        <v>15.49</v>
      </c>
      <c r="D29">
        <v>11</v>
      </c>
      <c r="E29">
        <f>D29/D$5</f>
        <v>0.28205128205128205</v>
      </c>
      <c r="F29" s="2">
        <v>0</v>
      </c>
      <c r="G29">
        <v>0</v>
      </c>
      <c r="H29">
        <f>G29/G$5</f>
        <v>0</v>
      </c>
      <c r="I29" s="2">
        <v>8.16</v>
      </c>
      <c r="J29">
        <v>4</v>
      </c>
      <c r="K29">
        <f>J29/J$5</f>
        <v>0.21052631578947367</v>
      </c>
      <c r="L29" s="2">
        <v>10.26</v>
      </c>
      <c r="M29">
        <v>4</v>
      </c>
      <c r="N29">
        <f>M29/M$5</f>
        <v>8.8888888888888892E-2</v>
      </c>
      <c r="O29" s="2">
        <v>0</v>
      </c>
      <c r="P29">
        <v>0</v>
      </c>
      <c r="Q29">
        <f>P29/P$5</f>
        <v>0</v>
      </c>
      <c r="R29" s="2">
        <v>12.07</v>
      </c>
      <c r="S29">
        <v>7</v>
      </c>
      <c r="T29">
        <f>S29/S$5</f>
        <v>0.17499999999999999</v>
      </c>
      <c r="U29" s="2">
        <v>35.9</v>
      </c>
      <c r="V29">
        <v>14</v>
      </c>
      <c r="W29">
        <f>V29/V$5</f>
        <v>0.32558139534883723</v>
      </c>
      <c r="X29" s="2">
        <v>0</v>
      </c>
      <c r="Y29">
        <v>0</v>
      </c>
      <c r="Z29">
        <f>Y29/Y$5</f>
        <v>0</v>
      </c>
      <c r="AA29" s="2">
        <v>16.670000000000002</v>
      </c>
      <c r="AB29">
        <v>2</v>
      </c>
      <c r="AC29">
        <f>AB29/AB$5</f>
        <v>2.1276595744680851E-2</v>
      </c>
      <c r="AD29" s="2">
        <v>0</v>
      </c>
      <c r="AE29">
        <v>0</v>
      </c>
      <c r="AF29">
        <f>AE29/AE$5</f>
        <v>0</v>
      </c>
      <c r="AG29">
        <f t="shared" si="4"/>
        <v>5.5082742316784866E-2</v>
      </c>
      <c r="AH29">
        <f t="shared" si="2"/>
        <v>0.11033244778231625</v>
      </c>
    </row>
    <row r="30" spans="1:34" x14ac:dyDescent="0.3">
      <c r="A30" t="s">
        <v>21</v>
      </c>
      <c r="B30" t="s">
        <v>15</v>
      </c>
      <c r="C30" s="2">
        <v>19.72</v>
      </c>
      <c r="D30">
        <v>14</v>
      </c>
      <c r="E30">
        <f>D30/D$6</f>
        <v>0.10294117647058823</v>
      </c>
      <c r="F30" s="2">
        <v>8.16</v>
      </c>
      <c r="G30">
        <v>4</v>
      </c>
      <c r="H30" s="1">
        <f>G30/G$6</f>
        <v>7.1428571428571425E-2</v>
      </c>
      <c r="I30" s="2">
        <v>46.94</v>
      </c>
      <c r="J30">
        <v>23</v>
      </c>
      <c r="K30" s="1">
        <f>J30/J$6</f>
        <v>0.44230769230769229</v>
      </c>
      <c r="L30" s="2">
        <v>46.15</v>
      </c>
      <c r="M30">
        <v>18</v>
      </c>
      <c r="N30" s="1">
        <f>M30/M$6</f>
        <v>8.6538461538461536E-2</v>
      </c>
      <c r="O30" s="2">
        <v>0</v>
      </c>
      <c r="P30">
        <v>0</v>
      </c>
      <c r="Q30" s="1">
        <f>P30/P$6</f>
        <v>0</v>
      </c>
      <c r="R30" s="2">
        <v>39.659999999999997</v>
      </c>
      <c r="S30">
        <v>23</v>
      </c>
      <c r="T30" s="1">
        <f>S30/S$6</f>
        <v>0.20909090909090908</v>
      </c>
      <c r="U30" s="2">
        <v>5.13</v>
      </c>
      <c r="V30">
        <v>2</v>
      </c>
      <c r="W30" s="1">
        <f>V30/V$6</f>
        <v>2.4691358024691357E-2</v>
      </c>
      <c r="X30" s="2">
        <v>16.670000000000002</v>
      </c>
      <c r="Y30">
        <v>8</v>
      </c>
      <c r="Z30" s="1">
        <f>Y30/Y$6</f>
        <v>6.1068702290076333E-2</v>
      </c>
      <c r="AA30" s="2">
        <v>8.33</v>
      </c>
      <c r="AB30">
        <v>1</v>
      </c>
      <c r="AC30" s="1">
        <f>AB30/AB$6</f>
        <v>2.3255813953488372E-2</v>
      </c>
      <c r="AD30" s="2">
        <v>0</v>
      </c>
      <c r="AE30">
        <v>0</v>
      </c>
      <c r="AF30" s="1">
        <f>AE30/AE$6</f>
        <v>0</v>
      </c>
      <c r="AG30">
        <f t="shared" si="4"/>
        <v>6.6248636859323876E-2</v>
      </c>
      <c r="AH30">
        <f t="shared" si="2"/>
        <v>0.10213226851044785</v>
      </c>
    </row>
    <row r="31" spans="1:34" x14ac:dyDescent="0.3">
      <c r="A31" t="s">
        <v>21</v>
      </c>
      <c r="B31" t="s">
        <v>16</v>
      </c>
      <c r="C31" s="2">
        <v>0</v>
      </c>
      <c r="D31">
        <v>0</v>
      </c>
      <c r="E31">
        <f>D31/D$7</f>
        <v>0</v>
      </c>
      <c r="F31" s="2">
        <v>0</v>
      </c>
      <c r="G31">
        <v>0</v>
      </c>
      <c r="H31">
        <f>G31/G$7</f>
        <v>0</v>
      </c>
      <c r="I31" s="2">
        <v>0</v>
      </c>
      <c r="J31">
        <v>0</v>
      </c>
      <c r="K31">
        <f>J31/J$7</f>
        <v>0</v>
      </c>
      <c r="L31" s="2">
        <v>5.13</v>
      </c>
      <c r="M31">
        <v>2</v>
      </c>
      <c r="N31">
        <f>M31/M$7</f>
        <v>0.1111111111111111</v>
      </c>
      <c r="O31" s="2">
        <v>0</v>
      </c>
      <c r="P31">
        <v>0</v>
      </c>
      <c r="Q31">
        <f>P31/P$7</f>
        <v>0</v>
      </c>
      <c r="R31" s="2">
        <v>0</v>
      </c>
      <c r="S31">
        <v>0</v>
      </c>
      <c r="T31">
        <f>S31/S$7</f>
        <v>0</v>
      </c>
      <c r="U31" s="2">
        <v>0</v>
      </c>
      <c r="V31">
        <v>0</v>
      </c>
      <c r="W31">
        <f>V31/V$7</f>
        <v>0</v>
      </c>
      <c r="X31" s="2">
        <v>0</v>
      </c>
      <c r="Y31">
        <v>0</v>
      </c>
      <c r="Z31">
        <f>Y31/Y$7</f>
        <v>0</v>
      </c>
      <c r="AA31" s="2">
        <v>0</v>
      </c>
      <c r="AB31">
        <v>0</v>
      </c>
      <c r="AC31">
        <f>AB31/AB$7</f>
        <v>0</v>
      </c>
      <c r="AD31" s="2">
        <v>0</v>
      </c>
      <c r="AE31">
        <v>0</v>
      </c>
      <c r="AF31">
        <f>AE31/AE$7</f>
        <v>0</v>
      </c>
      <c r="AG31">
        <f t="shared" si="4"/>
        <v>0</v>
      </c>
      <c r="AH31">
        <f t="shared" si="2"/>
        <v>1.111111111111111E-2</v>
      </c>
    </row>
    <row r="32" spans="1:34" s="1" customFormat="1" x14ac:dyDescent="0.3">
      <c r="A32" s="1" t="s">
        <v>21</v>
      </c>
      <c r="B32" s="1" t="s">
        <v>17</v>
      </c>
      <c r="C32" s="3">
        <v>63.38</v>
      </c>
      <c r="D32" s="1">
        <v>45</v>
      </c>
      <c r="E32" s="1">
        <f>D32/D$8</f>
        <v>0.16363636363636364</v>
      </c>
      <c r="F32" s="3">
        <v>91.84</v>
      </c>
      <c r="G32" s="1">
        <v>45</v>
      </c>
      <c r="H32" s="1">
        <f>G32/G$8</f>
        <v>0.20270270270270271</v>
      </c>
      <c r="I32" s="3">
        <v>44.9</v>
      </c>
      <c r="J32" s="1">
        <v>22</v>
      </c>
      <c r="K32" s="1">
        <f>J32/J$8</f>
        <v>0.20754716981132076</v>
      </c>
      <c r="L32" s="3">
        <v>35.9</v>
      </c>
      <c r="M32" s="1">
        <v>14</v>
      </c>
      <c r="N32" s="1">
        <f>M32/M$8</f>
        <v>0.18666666666666668</v>
      </c>
      <c r="O32" s="3">
        <v>100</v>
      </c>
      <c r="P32" s="1">
        <v>23</v>
      </c>
      <c r="Q32" s="1">
        <f>P32/P$8</f>
        <v>0.22115384615384615</v>
      </c>
      <c r="R32" s="3">
        <v>44.83</v>
      </c>
      <c r="S32" s="1">
        <v>26</v>
      </c>
      <c r="T32" s="1">
        <f>S32/S$8</f>
        <v>0.24761904761904763</v>
      </c>
      <c r="U32" s="3">
        <v>53.85</v>
      </c>
      <c r="V32" s="1">
        <v>21</v>
      </c>
      <c r="W32" s="1">
        <f>V32/V$8</f>
        <v>0.11229946524064172</v>
      </c>
      <c r="X32" s="3">
        <v>75</v>
      </c>
      <c r="Y32" s="1">
        <v>36</v>
      </c>
      <c r="Z32" s="1">
        <f>Y32/Y$8</f>
        <v>0.15189873417721519</v>
      </c>
      <c r="AA32" s="3">
        <v>41.67</v>
      </c>
      <c r="AB32" s="1">
        <v>5</v>
      </c>
      <c r="AC32" s="1">
        <f>AB32/AB$8</f>
        <v>5.5555555555555552E-2</v>
      </c>
      <c r="AD32" s="3">
        <v>100</v>
      </c>
      <c r="AE32" s="1">
        <v>18</v>
      </c>
      <c r="AF32" s="1">
        <f>AE32/AE$8</f>
        <v>0.17142857142857143</v>
      </c>
      <c r="AG32" s="1">
        <f t="shared" si="4"/>
        <v>0.17904761904761907</v>
      </c>
      <c r="AH32">
        <f t="shared" si="2"/>
        <v>0.17205081229919311</v>
      </c>
    </row>
    <row r="33" spans="1:34" x14ac:dyDescent="0.3">
      <c r="A33" t="s">
        <v>21</v>
      </c>
      <c r="B33" t="s">
        <v>18</v>
      </c>
      <c r="C33" s="2">
        <v>0</v>
      </c>
      <c r="D33">
        <v>0</v>
      </c>
      <c r="E33">
        <f>D33/D$9</f>
        <v>0</v>
      </c>
      <c r="F33" s="2">
        <v>0</v>
      </c>
      <c r="G33">
        <v>0</v>
      </c>
      <c r="H33">
        <f>G33/G$9</f>
        <v>0</v>
      </c>
      <c r="I33" s="2">
        <v>0</v>
      </c>
      <c r="J33">
        <v>0</v>
      </c>
      <c r="K33">
        <f>J33/J$9</f>
        <v>0</v>
      </c>
      <c r="L33" s="2">
        <v>0</v>
      </c>
      <c r="M33">
        <v>0</v>
      </c>
      <c r="N33">
        <f>M33/M$9</f>
        <v>0</v>
      </c>
      <c r="O33" s="2">
        <v>0</v>
      </c>
      <c r="P33">
        <v>0</v>
      </c>
      <c r="Q33">
        <f>P33/P$9</f>
        <v>0</v>
      </c>
      <c r="R33" s="2">
        <v>3.45</v>
      </c>
      <c r="S33">
        <v>2</v>
      </c>
      <c r="T33">
        <f>S33/S$9</f>
        <v>0.25</v>
      </c>
      <c r="U33" s="2">
        <v>0</v>
      </c>
      <c r="V33">
        <v>0</v>
      </c>
      <c r="W33">
        <f>V33/V$9</f>
        <v>0</v>
      </c>
      <c r="X33" s="2">
        <v>0</v>
      </c>
      <c r="Y33">
        <v>0</v>
      </c>
      <c r="Z33">
        <f>Y33/Y$9</f>
        <v>0</v>
      </c>
      <c r="AA33" s="2">
        <v>0</v>
      </c>
      <c r="AB33">
        <v>0</v>
      </c>
      <c r="AC33">
        <f>AB33/AB$9</f>
        <v>0</v>
      </c>
      <c r="AD33" s="2">
        <v>0</v>
      </c>
      <c r="AE33">
        <v>0</v>
      </c>
      <c r="AF33">
        <f>AE33/AE$9</f>
        <v>0</v>
      </c>
      <c r="AG33">
        <f t="shared" si="4"/>
        <v>0</v>
      </c>
      <c r="AH33">
        <f t="shared" si="2"/>
        <v>2.5000000000000001E-2</v>
      </c>
    </row>
    <row r="34" spans="1:34" x14ac:dyDescent="0.3">
      <c r="D34" s="6">
        <f>SUM(D28,D32,D30,D29)</f>
        <v>71</v>
      </c>
      <c r="E34" s="6"/>
      <c r="G34" s="6">
        <f>SUM(G28,G32,G30,G29)</f>
        <v>49</v>
      </c>
      <c r="J34" s="6">
        <f>SUM(J28,J32,J30,J29)</f>
        <v>49</v>
      </c>
      <c r="M34" s="6">
        <f>SUM(M28,M32,M30,M29)</f>
        <v>37</v>
      </c>
      <c r="P34" s="6">
        <f>SUM(P28,P32,P30,P29)</f>
        <v>23</v>
      </c>
      <c r="S34" s="6">
        <f>SUM(S28,S32,S30,S29)</f>
        <v>56</v>
      </c>
      <c r="V34" s="6">
        <f>SUM(V28,V32,V30,V29)</f>
        <v>39</v>
      </c>
      <c r="Y34" s="6">
        <f>SUM(Y28,Y32,Y30,Y29)</f>
        <v>48</v>
      </c>
      <c r="AB34" s="6">
        <f>SUM(AB28,AB32,AB30,AB29)</f>
        <v>12</v>
      </c>
      <c r="AE34" s="6">
        <f>SUM(AE28,AE32,AE30,AE29)</f>
        <v>18</v>
      </c>
      <c r="AH34" t="e">
        <f t="shared" si="2"/>
        <v>#DIV/0!</v>
      </c>
    </row>
    <row r="35" spans="1:34" s="4" customFormat="1" x14ac:dyDescent="0.3">
      <c r="A35" s="4" t="s">
        <v>22</v>
      </c>
      <c r="B35" s="4" t="s">
        <v>12</v>
      </c>
      <c r="C35" s="5">
        <v>52.87</v>
      </c>
      <c r="D35" s="4">
        <v>258</v>
      </c>
      <c r="E35">
        <f>D35/D$3</f>
        <v>0.52868852459016391</v>
      </c>
      <c r="F35" s="5">
        <v>46.99</v>
      </c>
      <c r="G35" s="4">
        <v>156</v>
      </c>
      <c r="H35">
        <f>G35/G$3</f>
        <v>0.46987951807228917</v>
      </c>
      <c r="I35" s="5">
        <v>33.68</v>
      </c>
      <c r="J35" s="4">
        <v>64</v>
      </c>
      <c r="K35">
        <f>J35/J$3</f>
        <v>0.33684210526315789</v>
      </c>
      <c r="L35" s="5">
        <v>49.87</v>
      </c>
      <c r="M35" s="4">
        <v>198</v>
      </c>
      <c r="N35">
        <f>M35/M$3</f>
        <v>0.4987405541561713</v>
      </c>
      <c r="O35" s="5">
        <v>43.72</v>
      </c>
      <c r="P35" s="4">
        <v>94</v>
      </c>
      <c r="Q35">
        <f>P35/P$3</f>
        <v>0.43720930232558142</v>
      </c>
      <c r="R35" s="5">
        <v>47.12</v>
      </c>
      <c r="S35" s="4">
        <v>131</v>
      </c>
      <c r="T35">
        <f>S35/S$3</f>
        <v>0.47122302158273383</v>
      </c>
      <c r="U35" s="5">
        <v>43.15</v>
      </c>
      <c r="V35" s="4">
        <v>167</v>
      </c>
      <c r="W35">
        <f>V35/V$3</f>
        <v>0.4315245478036176</v>
      </c>
      <c r="X35" s="5">
        <v>40.380000000000003</v>
      </c>
      <c r="Y35" s="4">
        <v>210</v>
      </c>
      <c r="Z35">
        <f>Y35/Y$3</f>
        <v>0.40384615384615385</v>
      </c>
      <c r="AA35" s="5">
        <v>52.48</v>
      </c>
      <c r="AB35" s="4">
        <v>148</v>
      </c>
      <c r="AC35">
        <f>AB35/AB$3</f>
        <v>0.52482269503546097</v>
      </c>
      <c r="AD35" s="5">
        <v>37.43</v>
      </c>
      <c r="AE35" s="4">
        <v>67</v>
      </c>
      <c r="AF35">
        <f>AE35/AE$3</f>
        <v>0.37430167597765363</v>
      </c>
      <c r="AG35">
        <f>MEDIAN(AF35,AC35,Z35,W35,T35,Q35,N35,K35,H35,E35)</f>
        <v>0.45354441019893532</v>
      </c>
      <c r="AH35">
        <f t="shared" si="2"/>
        <v>0.44770780986529835</v>
      </c>
    </row>
    <row r="36" spans="1:34" x14ac:dyDescent="0.3">
      <c r="A36" t="s">
        <v>22</v>
      </c>
      <c r="B36" t="s">
        <v>13</v>
      </c>
      <c r="C36" s="2">
        <v>2.33</v>
      </c>
      <c r="D36">
        <v>6</v>
      </c>
      <c r="E36">
        <f>D36/D$4</f>
        <v>0.3</v>
      </c>
      <c r="F36" s="2">
        <v>3.21</v>
      </c>
      <c r="G36">
        <v>5</v>
      </c>
      <c r="H36">
        <f>G36/G$4</f>
        <v>0.21739130434782608</v>
      </c>
      <c r="I36" s="2">
        <v>6.25</v>
      </c>
      <c r="J36">
        <v>4</v>
      </c>
      <c r="K36">
        <f>J36/J$4</f>
        <v>0.8</v>
      </c>
      <c r="L36" s="2">
        <v>8.08</v>
      </c>
      <c r="M36">
        <v>16</v>
      </c>
      <c r="N36">
        <f>M36/M$4</f>
        <v>0.34042553191489361</v>
      </c>
      <c r="O36" s="2">
        <v>19.149999999999999</v>
      </c>
      <c r="P36">
        <v>18</v>
      </c>
      <c r="Q36">
        <f>P36/P$4</f>
        <v>0.52941176470588236</v>
      </c>
      <c r="R36" s="2">
        <v>0.76</v>
      </c>
      <c r="S36">
        <v>1</v>
      </c>
      <c r="T36">
        <f>S36/S$4</f>
        <v>0.2</v>
      </c>
      <c r="U36" s="2">
        <v>13.17</v>
      </c>
      <c r="V36">
        <v>22</v>
      </c>
      <c r="W36">
        <f>V36/V$4</f>
        <v>0.36666666666666664</v>
      </c>
      <c r="X36" s="2">
        <v>7.62</v>
      </c>
      <c r="Y36">
        <v>16</v>
      </c>
      <c r="Z36">
        <f>Y36/Y$4</f>
        <v>0.20512820512820512</v>
      </c>
      <c r="AA36" s="2">
        <v>12.84</v>
      </c>
      <c r="AB36">
        <v>19</v>
      </c>
      <c r="AC36">
        <f>AB36/AB$4</f>
        <v>0.5757575757575758</v>
      </c>
      <c r="AD36" s="2">
        <v>10.45</v>
      </c>
      <c r="AE36">
        <v>7</v>
      </c>
      <c r="AF36">
        <f>AE36/AE$4</f>
        <v>0.875</v>
      </c>
      <c r="AG36">
        <f t="shared" ref="AG36:AG41" si="5">MEDIAN(AF36,AC36,Z36,W36,T36,Q36,N36,K36,H36,E36)</f>
        <v>0.35354609929078012</v>
      </c>
      <c r="AH36">
        <f t="shared" si="2"/>
        <v>0.44097810485210492</v>
      </c>
    </row>
    <row r="37" spans="1:34" x14ac:dyDescent="0.3">
      <c r="A37" t="s">
        <v>22</v>
      </c>
      <c r="B37" t="s">
        <v>14</v>
      </c>
      <c r="C37" s="2">
        <v>7.75</v>
      </c>
      <c r="D37">
        <v>20</v>
      </c>
      <c r="E37">
        <f>D37/D$5</f>
        <v>0.51282051282051277</v>
      </c>
      <c r="F37" s="2">
        <v>0</v>
      </c>
      <c r="G37">
        <v>0</v>
      </c>
      <c r="H37">
        <f>G37/G$5</f>
        <v>0</v>
      </c>
      <c r="I37" s="2">
        <v>3.12</v>
      </c>
      <c r="J37">
        <v>2</v>
      </c>
      <c r="K37">
        <f>J37/J$5</f>
        <v>0.10526315789473684</v>
      </c>
      <c r="L37" s="2">
        <v>8.59</v>
      </c>
      <c r="M37">
        <v>17</v>
      </c>
      <c r="N37">
        <f>M37/M$5</f>
        <v>0.37777777777777777</v>
      </c>
      <c r="O37" s="2">
        <v>2.13</v>
      </c>
      <c r="P37">
        <v>2</v>
      </c>
      <c r="Q37">
        <f>P37/P$5</f>
        <v>0.33333333333333331</v>
      </c>
      <c r="R37" s="2">
        <v>14.5</v>
      </c>
      <c r="S37">
        <v>19</v>
      </c>
      <c r="T37">
        <f>S37/S$5</f>
        <v>0.47499999999999998</v>
      </c>
      <c r="U37" s="2">
        <v>8.98</v>
      </c>
      <c r="V37">
        <v>15</v>
      </c>
      <c r="W37">
        <f>V37/V$5</f>
        <v>0.34883720930232559</v>
      </c>
      <c r="X37" s="2">
        <v>3.33</v>
      </c>
      <c r="Y37">
        <v>7</v>
      </c>
      <c r="Z37">
        <f>Y37/Y$5</f>
        <v>0.21212121212121213</v>
      </c>
      <c r="AA37" s="2">
        <v>37.840000000000003</v>
      </c>
      <c r="AB37">
        <v>56</v>
      </c>
      <c r="AC37">
        <f>AB37/AB$5</f>
        <v>0.5957446808510638</v>
      </c>
      <c r="AD37" s="2">
        <v>5.97</v>
      </c>
      <c r="AE37">
        <v>4</v>
      </c>
      <c r="AF37">
        <f>AE37/AE$5</f>
        <v>0.4</v>
      </c>
      <c r="AG37">
        <f t="shared" si="5"/>
        <v>0.36330749354005165</v>
      </c>
      <c r="AH37">
        <f t="shared" si="2"/>
        <v>0.33608978841009624</v>
      </c>
    </row>
    <row r="38" spans="1:34" x14ac:dyDescent="0.3">
      <c r="A38" t="s">
        <v>22</v>
      </c>
      <c r="B38" t="s">
        <v>15</v>
      </c>
      <c r="C38" s="2">
        <v>24.03</v>
      </c>
      <c r="D38">
        <v>62</v>
      </c>
      <c r="E38">
        <f>D38/D$6</f>
        <v>0.45588235294117646</v>
      </c>
      <c r="F38" s="2">
        <v>18.59</v>
      </c>
      <c r="G38">
        <v>29</v>
      </c>
      <c r="H38" s="1">
        <f>G38/G$6</f>
        <v>0.5178571428571429</v>
      </c>
      <c r="I38" s="2">
        <v>17.190000000000001</v>
      </c>
      <c r="J38">
        <v>11</v>
      </c>
      <c r="K38" s="1">
        <f>J38/J$6</f>
        <v>0.21153846153846154</v>
      </c>
      <c r="L38" s="2">
        <v>58.08</v>
      </c>
      <c r="M38">
        <v>115</v>
      </c>
      <c r="N38" s="1">
        <f>M38/M$6</f>
        <v>0.55288461538461542</v>
      </c>
      <c r="O38" s="2">
        <v>22.34</v>
      </c>
      <c r="P38">
        <v>21</v>
      </c>
      <c r="Q38" s="1">
        <f>P38/P$6</f>
        <v>0.44680851063829785</v>
      </c>
      <c r="R38" s="2">
        <v>38.17</v>
      </c>
      <c r="S38">
        <v>50</v>
      </c>
      <c r="T38" s="1">
        <f>S38/S$6</f>
        <v>0.45454545454545453</v>
      </c>
      <c r="U38" s="2">
        <v>10.18</v>
      </c>
      <c r="V38">
        <v>17</v>
      </c>
      <c r="W38" s="1">
        <f>V38/V$6</f>
        <v>0.20987654320987653</v>
      </c>
      <c r="X38" s="2">
        <v>24.29</v>
      </c>
      <c r="Y38">
        <v>51</v>
      </c>
      <c r="Z38" s="1">
        <f>Y38/Y$6</f>
        <v>0.38931297709923662</v>
      </c>
      <c r="AA38" s="2">
        <v>16.22</v>
      </c>
      <c r="AB38">
        <v>24</v>
      </c>
      <c r="AC38" s="1">
        <f>AB38/AB$6</f>
        <v>0.55813953488372092</v>
      </c>
      <c r="AD38" s="2">
        <v>10.45</v>
      </c>
      <c r="AE38">
        <v>7</v>
      </c>
      <c r="AF38" s="1">
        <f>AE38/AE$6</f>
        <v>0.26923076923076922</v>
      </c>
      <c r="AG38">
        <f t="shared" si="5"/>
        <v>0.45067698259187616</v>
      </c>
      <c r="AH38">
        <f t="shared" si="2"/>
        <v>0.40660763623287516</v>
      </c>
    </row>
    <row r="39" spans="1:34" x14ac:dyDescent="0.3">
      <c r="A39" t="s">
        <v>22</v>
      </c>
      <c r="B39" t="s">
        <v>16</v>
      </c>
      <c r="C39" s="2">
        <v>2.33</v>
      </c>
      <c r="D39">
        <v>6</v>
      </c>
      <c r="E39">
        <f>D39/D$7</f>
        <v>0.66666666666666663</v>
      </c>
      <c r="F39" s="2">
        <v>7.69</v>
      </c>
      <c r="G39">
        <v>12</v>
      </c>
      <c r="H39">
        <f>G39/G$7</f>
        <v>0.66666666666666663</v>
      </c>
      <c r="I39" s="2">
        <v>3.12</v>
      </c>
      <c r="J39">
        <v>2</v>
      </c>
      <c r="K39">
        <f>J39/J$7</f>
        <v>1</v>
      </c>
      <c r="L39" s="2">
        <v>4.55</v>
      </c>
      <c r="M39">
        <v>9</v>
      </c>
      <c r="N39">
        <f>M39/M$7</f>
        <v>0.5</v>
      </c>
      <c r="O39" s="2">
        <v>11.7</v>
      </c>
      <c r="P39">
        <v>11</v>
      </c>
      <c r="Q39">
        <f>P39/P$7</f>
        <v>0.57894736842105265</v>
      </c>
      <c r="R39" s="2">
        <v>6.11</v>
      </c>
      <c r="S39">
        <v>8</v>
      </c>
      <c r="T39">
        <f>S39/S$7</f>
        <v>0.8</v>
      </c>
      <c r="U39" s="2">
        <v>2.99</v>
      </c>
      <c r="V39">
        <v>5</v>
      </c>
      <c r="W39">
        <f>V39/V$7</f>
        <v>0.45454545454545453</v>
      </c>
      <c r="X39" s="2">
        <v>8.57</v>
      </c>
      <c r="Y39">
        <v>18</v>
      </c>
      <c r="Z39">
        <f>Y39/Y$7</f>
        <v>0.81818181818181823</v>
      </c>
      <c r="AA39" s="2">
        <v>12.16</v>
      </c>
      <c r="AB39">
        <v>18</v>
      </c>
      <c r="AC39">
        <f>AB39/AB$7</f>
        <v>0.9</v>
      </c>
      <c r="AD39" s="2">
        <v>20.9</v>
      </c>
      <c r="AE39">
        <v>14</v>
      </c>
      <c r="AF39">
        <f>AE39/AE$7</f>
        <v>0.875</v>
      </c>
      <c r="AG39">
        <f t="shared" si="5"/>
        <v>0.73333333333333339</v>
      </c>
      <c r="AH39">
        <f t="shared" si="2"/>
        <v>0.72600079744816592</v>
      </c>
    </row>
    <row r="40" spans="1:34" x14ac:dyDescent="0.3">
      <c r="A40" t="s">
        <v>22</v>
      </c>
      <c r="B40" t="s">
        <v>17</v>
      </c>
      <c r="C40" s="2">
        <v>60.47</v>
      </c>
      <c r="D40">
        <v>156</v>
      </c>
      <c r="E40">
        <f>D40/D$8</f>
        <v>0.56727272727272726</v>
      </c>
      <c r="F40" s="2">
        <v>64.739999999999995</v>
      </c>
      <c r="G40">
        <v>101</v>
      </c>
      <c r="H40">
        <f>G40/G$8</f>
        <v>0.45495495495495497</v>
      </c>
      <c r="I40" s="2">
        <v>67.19</v>
      </c>
      <c r="J40">
        <v>43</v>
      </c>
      <c r="K40">
        <f>J40/J$8</f>
        <v>0.40566037735849059</v>
      </c>
      <c r="L40" s="2">
        <v>18.690000000000001</v>
      </c>
      <c r="M40">
        <v>37</v>
      </c>
      <c r="N40">
        <f>M40/M$8</f>
        <v>0.49333333333333335</v>
      </c>
      <c r="O40" s="2">
        <v>39.36</v>
      </c>
      <c r="P40">
        <v>37</v>
      </c>
      <c r="Q40">
        <f>P40/P$8</f>
        <v>0.35576923076923078</v>
      </c>
      <c r="R40" s="2">
        <v>35.880000000000003</v>
      </c>
      <c r="S40">
        <v>47</v>
      </c>
      <c r="T40">
        <f>S40/S$8</f>
        <v>0.44761904761904764</v>
      </c>
      <c r="U40" s="2">
        <v>62.28</v>
      </c>
      <c r="V40">
        <v>104</v>
      </c>
      <c r="W40">
        <f>V40/V$8</f>
        <v>0.55614973262032086</v>
      </c>
      <c r="X40" s="2">
        <v>50</v>
      </c>
      <c r="Y40">
        <v>105</v>
      </c>
      <c r="Z40">
        <f>Y40/Y$8</f>
        <v>0.44303797468354428</v>
      </c>
      <c r="AA40" s="2">
        <v>20.27</v>
      </c>
      <c r="AB40">
        <v>30</v>
      </c>
      <c r="AC40">
        <f>AB40/AB$8</f>
        <v>0.33333333333333331</v>
      </c>
      <c r="AD40" s="2">
        <v>37.31</v>
      </c>
      <c r="AE40">
        <v>25</v>
      </c>
      <c r="AF40">
        <f>AE40/AE$8</f>
        <v>0.23809523809523808</v>
      </c>
      <c r="AG40">
        <f t="shared" si="5"/>
        <v>0.44532851115129596</v>
      </c>
      <c r="AH40">
        <f t="shared" si="2"/>
        <v>0.42952259500402212</v>
      </c>
    </row>
    <row r="41" spans="1:34" x14ac:dyDescent="0.3">
      <c r="A41" t="s">
        <v>22</v>
      </c>
      <c r="B41" t="s">
        <v>18</v>
      </c>
      <c r="C41" s="2">
        <v>3.1</v>
      </c>
      <c r="D41">
        <v>8</v>
      </c>
      <c r="E41">
        <f>D41/D$9</f>
        <v>0.88888888888888884</v>
      </c>
      <c r="F41" s="2">
        <v>5.77</v>
      </c>
      <c r="G41">
        <v>9</v>
      </c>
      <c r="H41">
        <f>G41/G$9</f>
        <v>0.9</v>
      </c>
      <c r="I41" s="2">
        <v>3.12</v>
      </c>
      <c r="J41">
        <v>2</v>
      </c>
      <c r="K41">
        <f>J41/J$9</f>
        <v>0.33333333333333331</v>
      </c>
      <c r="L41" s="2">
        <v>2.02</v>
      </c>
      <c r="M41">
        <v>4</v>
      </c>
      <c r="N41">
        <f>M41/M$9</f>
        <v>1</v>
      </c>
      <c r="O41" s="2">
        <v>5.32</v>
      </c>
      <c r="P41">
        <v>5</v>
      </c>
      <c r="Q41">
        <f>P41/P$9</f>
        <v>1</v>
      </c>
      <c r="R41" s="2">
        <v>4.58</v>
      </c>
      <c r="S41">
        <v>6</v>
      </c>
      <c r="T41">
        <f>S41/S$9</f>
        <v>0.75</v>
      </c>
      <c r="U41" s="2">
        <v>2.4</v>
      </c>
      <c r="V41">
        <v>4</v>
      </c>
      <c r="W41">
        <f>V41/V$9</f>
        <v>1</v>
      </c>
      <c r="X41" s="2">
        <v>6.19</v>
      </c>
      <c r="Y41">
        <v>13</v>
      </c>
      <c r="Z41">
        <f>Y41/Y$9</f>
        <v>0.68421052631578949</v>
      </c>
      <c r="AA41" s="2">
        <v>0.68</v>
      </c>
      <c r="AB41">
        <v>1</v>
      </c>
      <c r="AC41">
        <f>AB41/AB$9</f>
        <v>0.5</v>
      </c>
      <c r="AD41" s="2">
        <v>14.93</v>
      </c>
      <c r="AE41">
        <v>10</v>
      </c>
      <c r="AF41">
        <f>AE41/AE$9</f>
        <v>0.7142857142857143</v>
      </c>
      <c r="AG41">
        <f t="shared" si="5"/>
        <v>0.81944444444444442</v>
      </c>
      <c r="AH41">
        <f t="shared" si="2"/>
        <v>0.77707184628237269</v>
      </c>
    </row>
    <row r="42" spans="1:34" s="4" customFormat="1" x14ac:dyDescent="0.3">
      <c r="A42" s="4" t="s">
        <v>23</v>
      </c>
      <c r="B42" s="4" t="s">
        <v>12</v>
      </c>
      <c r="C42" s="5">
        <v>3.28</v>
      </c>
      <c r="D42" s="4">
        <v>16</v>
      </c>
      <c r="E42">
        <f>D42/D$3</f>
        <v>3.2786885245901641E-2</v>
      </c>
      <c r="F42" s="5">
        <v>1.51</v>
      </c>
      <c r="G42" s="4">
        <v>5</v>
      </c>
      <c r="H42">
        <f>G42/G$3</f>
        <v>1.5060240963855422E-2</v>
      </c>
      <c r="I42" s="5">
        <v>5.26</v>
      </c>
      <c r="J42" s="4">
        <v>10</v>
      </c>
      <c r="K42">
        <f>J42/J$3</f>
        <v>5.2631578947368418E-2</v>
      </c>
      <c r="L42" s="5">
        <v>3.78</v>
      </c>
      <c r="M42" s="4">
        <v>15</v>
      </c>
      <c r="N42">
        <f>M42/M$3</f>
        <v>3.7783375314861464E-2</v>
      </c>
      <c r="O42" s="5">
        <v>3.72</v>
      </c>
      <c r="P42" s="4">
        <v>8</v>
      </c>
      <c r="Q42">
        <f>P42/P$3</f>
        <v>3.7209302325581395E-2</v>
      </c>
      <c r="R42" s="5">
        <v>2.16</v>
      </c>
      <c r="S42" s="4">
        <v>6</v>
      </c>
      <c r="T42">
        <f>S42/S$3</f>
        <v>2.1582733812949641E-2</v>
      </c>
      <c r="U42" s="5">
        <v>7.24</v>
      </c>
      <c r="V42" s="4">
        <v>28</v>
      </c>
      <c r="W42">
        <f>V42/V$3</f>
        <v>7.2351421188630485E-2</v>
      </c>
      <c r="X42" s="5">
        <v>5.77</v>
      </c>
      <c r="Y42" s="4">
        <v>30</v>
      </c>
      <c r="Z42">
        <f>Y42/Y$3</f>
        <v>5.7692307692307696E-2</v>
      </c>
      <c r="AA42" s="5">
        <v>6.38</v>
      </c>
      <c r="AB42" s="4">
        <v>18</v>
      </c>
      <c r="AC42">
        <f>AB42/AB$3</f>
        <v>6.3829787234042548E-2</v>
      </c>
      <c r="AD42" s="5">
        <v>24.02</v>
      </c>
      <c r="AE42" s="4">
        <v>43</v>
      </c>
      <c r="AF42">
        <f>AE42/AE$3</f>
        <v>0.24022346368715083</v>
      </c>
      <c r="AG42">
        <f>MEDIAN(AF42,AC42,Z42,W42,T42,Q42,N42,K42,H42,E42)</f>
        <v>4.5207477131114941E-2</v>
      </c>
      <c r="AH42">
        <f t="shared" si="2"/>
        <v>6.3115109641264946E-2</v>
      </c>
    </row>
    <row r="43" spans="1:34" x14ac:dyDescent="0.3">
      <c r="A43" t="s">
        <v>23</v>
      </c>
      <c r="B43" t="s">
        <v>13</v>
      </c>
      <c r="C43" s="2">
        <v>0</v>
      </c>
      <c r="D43">
        <v>0</v>
      </c>
      <c r="E43">
        <f>D43/D$4</f>
        <v>0</v>
      </c>
      <c r="F43" s="2">
        <v>0</v>
      </c>
      <c r="G43">
        <v>0</v>
      </c>
      <c r="H43">
        <f>G43/G$4</f>
        <v>0</v>
      </c>
      <c r="I43" s="2">
        <v>0</v>
      </c>
      <c r="J43">
        <v>0</v>
      </c>
      <c r="K43">
        <f>J43/J$4</f>
        <v>0</v>
      </c>
      <c r="L43" s="2">
        <v>13.33</v>
      </c>
      <c r="M43">
        <v>2</v>
      </c>
      <c r="N43">
        <f>M43/M$4</f>
        <v>4.2553191489361701E-2</v>
      </c>
      <c r="O43" s="2">
        <v>0</v>
      </c>
      <c r="P43">
        <v>0</v>
      </c>
      <c r="Q43">
        <f>P43/P$4</f>
        <v>0</v>
      </c>
      <c r="R43" s="2">
        <v>0</v>
      </c>
      <c r="S43">
        <v>0</v>
      </c>
      <c r="T43">
        <f>S43/S$4</f>
        <v>0</v>
      </c>
      <c r="U43" s="2">
        <v>3.57</v>
      </c>
      <c r="V43">
        <v>1</v>
      </c>
      <c r="W43">
        <f>V43/V$4</f>
        <v>1.6666666666666666E-2</v>
      </c>
      <c r="X43" s="2">
        <v>23.33</v>
      </c>
      <c r="Y43">
        <v>7</v>
      </c>
      <c r="Z43">
        <f>Y43/Y$4</f>
        <v>8.9743589743589744E-2</v>
      </c>
      <c r="AA43" s="2">
        <v>0</v>
      </c>
      <c r="AB43">
        <v>0</v>
      </c>
      <c r="AC43">
        <f>AB43/AB$4</f>
        <v>0</v>
      </c>
      <c r="AD43" s="2">
        <v>0</v>
      </c>
      <c r="AE43">
        <v>0</v>
      </c>
      <c r="AF43">
        <f>AE43/AE$4</f>
        <v>0</v>
      </c>
      <c r="AG43">
        <f t="shared" ref="AG43:AG48" si="6">MEDIAN(AF43,AC43,Z43,W43,T43,Q43,N43,K43,H43,E43)</f>
        <v>0</v>
      </c>
      <c r="AH43">
        <f t="shared" si="2"/>
        <v>1.489634478996181E-2</v>
      </c>
    </row>
    <row r="44" spans="1:34" x14ac:dyDescent="0.3">
      <c r="A44" t="s">
        <v>23</v>
      </c>
      <c r="B44" t="s">
        <v>14</v>
      </c>
      <c r="C44" s="2">
        <v>0</v>
      </c>
      <c r="D44">
        <v>0</v>
      </c>
      <c r="E44">
        <f>D44/D$5</f>
        <v>0</v>
      </c>
      <c r="F44" s="2">
        <v>0</v>
      </c>
      <c r="G44">
        <v>0</v>
      </c>
      <c r="H44">
        <f>G44/G$5</f>
        <v>0</v>
      </c>
      <c r="I44" s="2">
        <v>0</v>
      </c>
      <c r="J44">
        <v>0</v>
      </c>
      <c r="K44">
        <f>J44/J$5</f>
        <v>0</v>
      </c>
      <c r="L44" s="2">
        <v>40</v>
      </c>
      <c r="M44">
        <v>6</v>
      </c>
      <c r="N44">
        <f>M44/M$5</f>
        <v>0.13333333333333333</v>
      </c>
      <c r="O44" s="2">
        <v>0</v>
      </c>
      <c r="P44">
        <v>0</v>
      </c>
      <c r="Q44">
        <f>P44/P$5</f>
        <v>0</v>
      </c>
      <c r="R44" s="2">
        <v>0</v>
      </c>
      <c r="S44">
        <v>0</v>
      </c>
      <c r="T44">
        <f>S44/S$5</f>
        <v>0</v>
      </c>
      <c r="U44" s="2">
        <v>3.57</v>
      </c>
      <c r="V44">
        <v>1</v>
      </c>
      <c r="W44">
        <f>V44/V$5</f>
        <v>2.3255813953488372E-2</v>
      </c>
      <c r="X44" s="2">
        <v>0</v>
      </c>
      <c r="Y44">
        <v>0</v>
      </c>
      <c r="Z44">
        <f>Y44/Y$5</f>
        <v>0</v>
      </c>
      <c r="AA44" s="2">
        <v>0</v>
      </c>
      <c r="AB44">
        <v>0</v>
      </c>
      <c r="AC44">
        <f>AB44/AB$5</f>
        <v>0</v>
      </c>
      <c r="AD44" s="2">
        <v>0</v>
      </c>
      <c r="AE44">
        <v>0</v>
      </c>
      <c r="AF44">
        <f>AE44/AE$5</f>
        <v>0</v>
      </c>
      <c r="AG44">
        <f t="shared" si="6"/>
        <v>0</v>
      </c>
      <c r="AH44">
        <f t="shared" si="2"/>
        <v>1.5658914728682173E-2</v>
      </c>
    </row>
    <row r="45" spans="1:34" x14ac:dyDescent="0.3">
      <c r="A45" t="s">
        <v>23</v>
      </c>
      <c r="B45" t="s">
        <v>15</v>
      </c>
      <c r="C45" s="2">
        <v>12.5</v>
      </c>
      <c r="D45">
        <v>2</v>
      </c>
      <c r="E45">
        <f>D45/D$6</f>
        <v>1.4705882352941176E-2</v>
      </c>
      <c r="F45" s="2">
        <v>40</v>
      </c>
      <c r="G45">
        <v>2</v>
      </c>
      <c r="H45" s="1">
        <f>G45/G$6</f>
        <v>3.5714285714285712E-2</v>
      </c>
      <c r="I45" s="2">
        <v>10</v>
      </c>
      <c r="J45">
        <v>1</v>
      </c>
      <c r="K45" s="1">
        <f>J45/J$6</f>
        <v>1.9230769230769232E-2</v>
      </c>
      <c r="L45" s="2">
        <v>33.33</v>
      </c>
      <c r="M45">
        <v>5</v>
      </c>
      <c r="N45" s="1">
        <f>M45/M$6</f>
        <v>2.403846153846154E-2</v>
      </c>
      <c r="O45" s="2">
        <v>50</v>
      </c>
      <c r="P45">
        <v>4</v>
      </c>
      <c r="Q45" s="1">
        <f>P45/P$6</f>
        <v>8.5106382978723402E-2</v>
      </c>
      <c r="R45" s="2">
        <v>16.670000000000002</v>
      </c>
      <c r="S45">
        <v>1</v>
      </c>
      <c r="T45" s="1">
        <f>S45/S$6</f>
        <v>9.0909090909090905E-3</v>
      </c>
      <c r="U45" s="2">
        <v>50</v>
      </c>
      <c r="V45">
        <v>14</v>
      </c>
      <c r="W45" s="1">
        <f>V45/V$6</f>
        <v>0.1728395061728395</v>
      </c>
      <c r="X45" s="2">
        <v>40</v>
      </c>
      <c r="Y45">
        <v>12</v>
      </c>
      <c r="Z45" s="1">
        <f>Y45/Y$6</f>
        <v>9.1603053435114504E-2</v>
      </c>
      <c r="AA45" s="2">
        <v>22.22</v>
      </c>
      <c r="AB45">
        <v>4</v>
      </c>
      <c r="AC45" s="1">
        <f>AB45/AB$6</f>
        <v>9.3023255813953487E-2</v>
      </c>
      <c r="AD45" s="2">
        <v>13.95</v>
      </c>
      <c r="AE45">
        <v>6</v>
      </c>
      <c r="AF45" s="1">
        <f>AE45/AE$6</f>
        <v>0.23076923076923078</v>
      </c>
      <c r="AG45">
        <f t="shared" si="6"/>
        <v>6.0410334346504557E-2</v>
      </c>
      <c r="AH45">
        <f t="shared" si="2"/>
        <v>7.7612173709722843E-2</v>
      </c>
    </row>
    <row r="46" spans="1:34" x14ac:dyDescent="0.3">
      <c r="A46" t="s">
        <v>23</v>
      </c>
      <c r="B46" t="s">
        <v>16</v>
      </c>
      <c r="C46" s="2">
        <v>0</v>
      </c>
      <c r="D46">
        <v>0</v>
      </c>
      <c r="E46">
        <f>D46/D$7</f>
        <v>0</v>
      </c>
      <c r="F46" s="2">
        <v>40</v>
      </c>
      <c r="G46">
        <v>2</v>
      </c>
      <c r="H46">
        <f>G46/G$7</f>
        <v>0.1111111111111111</v>
      </c>
      <c r="I46" s="2">
        <v>0</v>
      </c>
      <c r="J46">
        <v>0</v>
      </c>
      <c r="K46">
        <f>J46/J$7</f>
        <v>0</v>
      </c>
      <c r="L46" s="2">
        <v>0</v>
      </c>
      <c r="M46">
        <v>0</v>
      </c>
      <c r="N46">
        <f>M46/M$7</f>
        <v>0</v>
      </c>
      <c r="O46" s="2">
        <v>12.5</v>
      </c>
      <c r="P46">
        <v>1</v>
      </c>
      <c r="Q46">
        <f>P46/P$7</f>
        <v>5.2631578947368418E-2</v>
      </c>
      <c r="R46" s="2">
        <v>0</v>
      </c>
      <c r="S46">
        <v>0</v>
      </c>
      <c r="T46">
        <f>S46/S$7</f>
        <v>0</v>
      </c>
      <c r="U46" s="2">
        <v>0</v>
      </c>
      <c r="V46">
        <v>0</v>
      </c>
      <c r="W46">
        <f>V46/V$7</f>
        <v>0</v>
      </c>
      <c r="X46" s="2">
        <v>0</v>
      </c>
      <c r="Y46">
        <v>0</v>
      </c>
      <c r="Z46">
        <f>Y46/Y$7</f>
        <v>0</v>
      </c>
      <c r="AA46" s="2">
        <v>0</v>
      </c>
      <c r="AB46">
        <v>0</v>
      </c>
      <c r="AC46">
        <f>AB46/AB$7</f>
        <v>0</v>
      </c>
      <c r="AD46" s="2">
        <v>2.33</v>
      </c>
      <c r="AE46">
        <v>1</v>
      </c>
      <c r="AF46">
        <f>AE46/AE$7</f>
        <v>6.25E-2</v>
      </c>
      <c r="AG46">
        <f t="shared" si="6"/>
        <v>0</v>
      </c>
      <c r="AH46">
        <f t="shared" si="2"/>
        <v>2.2624269005847953E-2</v>
      </c>
    </row>
    <row r="47" spans="1:34" x14ac:dyDescent="0.3">
      <c r="A47" t="s">
        <v>23</v>
      </c>
      <c r="B47" t="s">
        <v>17</v>
      </c>
      <c r="C47" s="2">
        <v>81.25</v>
      </c>
      <c r="D47">
        <v>13</v>
      </c>
      <c r="E47">
        <f>D47/D$8</f>
        <v>4.7272727272727272E-2</v>
      </c>
      <c r="F47" s="2">
        <v>20</v>
      </c>
      <c r="G47">
        <v>1</v>
      </c>
      <c r="H47">
        <f>G47/G$8</f>
        <v>4.5045045045045045E-3</v>
      </c>
      <c r="I47" s="2">
        <v>90</v>
      </c>
      <c r="J47">
        <v>9</v>
      </c>
      <c r="K47">
        <f>J47/J$8</f>
        <v>8.4905660377358486E-2</v>
      </c>
      <c r="L47" s="2">
        <v>13.33</v>
      </c>
      <c r="M47">
        <v>2</v>
      </c>
      <c r="N47">
        <f>M47/M$8</f>
        <v>2.6666666666666668E-2</v>
      </c>
      <c r="O47" s="2">
        <v>37.5</v>
      </c>
      <c r="P47">
        <v>3</v>
      </c>
      <c r="Q47">
        <f>P47/P$8</f>
        <v>2.8846153846153848E-2</v>
      </c>
      <c r="R47" s="2">
        <v>83.33</v>
      </c>
      <c r="S47">
        <v>5</v>
      </c>
      <c r="T47">
        <f>S47/S$8</f>
        <v>4.7619047619047616E-2</v>
      </c>
      <c r="U47" s="2">
        <v>39.29</v>
      </c>
      <c r="V47">
        <v>11</v>
      </c>
      <c r="W47">
        <f>V47/V$8</f>
        <v>5.8823529411764705E-2</v>
      </c>
      <c r="X47" s="2">
        <v>33.33</v>
      </c>
      <c r="Y47">
        <v>10</v>
      </c>
      <c r="Z47">
        <f>Y47/Y$8</f>
        <v>4.2194092827004218E-2</v>
      </c>
      <c r="AA47" s="2">
        <v>77.78</v>
      </c>
      <c r="AB47">
        <v>14</v>
      </c>
      <c r="AC47">
        <f>AB47/AB$8</f>
        <v>0.15555555555555556</v>
      </c>
      <c r="AD47" s="2">
        <v>74.42</v>
      </c>
      <c r="AE47">
        <v>32</v>
      </c>
      <c r="AF47">
        <f>AE47/AE$8</f>
        <v>0.30476190476190479</v>
      </c>
      <c r="AG47">
        <f t="shared" si="6"/>
        <v>4.7445887445887444E-2</v>
      </c>
      <c r="AH47">
        <f t="shared" si="2"/>
        <v>8.0114984284268762E-2</v>
      </c>
    </row>
    <row r="48" spans="1:34" x14ac:dyDescent="0.3">
      <c r="A48" t="s">
        <v>23</v>
      </c>
      <c r="B48" t="s">
        <v>18</v>
      </c>
      <c r="C48" s="2">
        <v>6.25</v>
      </c>
      <c r="D48">
        <v>1</v>
      </c>
      <c r="E48">
        <f>D48/D$9</f>
        <v>0.1111111111111111</v>
      </c>
      <c r="F48" s="2">
        <v>0</v>
      </c>
      <c r="G48">
        <v>0</v>
      </c>
      <c r="H48">
        <f>G48/G$9</f>
        <v>0</v>
      </c>
      <c r="I48" s="2">
        <v>0</v>
      </c>
      <c r="J48">
        <v>0</v>
      </c>
      <c r="K48">
        <f>J48/J$9</f>
        <v>0</v>
      </c>
      <c r="L48" s="2">
        <v>0</v>
      </c>
      <c r="M48">
        <v>0</v>
      </c>
      <c r="N48">
        <f>M48/M$9</f>
        <v>0</v>
      </c>
      <c r="O48" s="2">
        <v>0</v>
      </c>
      <c r="P48">
        <v>0</v>
      </c>
      <c r="Q48">
        <f>P48/P$9</f>
        <v>0</v>
      </c>
      <c r="R48" s="2">
        <v>0</v>
      </c>
      <c r="S48">
        <v>0</v>
      </c>
      <c r="T48">
        <f>S48/S$9</f>
        <v>0</v>
      </c>
      <c r="U48" s="2">
        <v>0</v>
      </c>
      <c r="V48">
        <v>0</v>
      </c>
      <c r="W48">
        <f>V48/V$9</f>
        <v>0</v>
      </c>
      <c r="X48" s="2">
        <v>3.33</v>
      </c>
      <c r="Y48">
        <v>1</v>
      </c>
      <c r="Z48">
        <f>Y48/Y$9</f>
        <v>5.2631578947368418E-2</v>
      </c>
      <c r="AA48" s="2">
        <v>0</v>
      </c>
      <c r="AB48">
        <v>0</v>
      </c>
      <c r="AC48">
        <f>AB48/AB$9</f>
        <v>0</v>
      </c>
      <c r="AD48" s="2">
        <v>9.3000000000000007</v>
      </c>
      <c r="AE48">
        <v>4</v>
      </c>
      <c r="AF48">
        <f>AE48/AE$9</f>
        <v>0.2857142857142857</v>
      </c>
      <c r="AG48">
        <f t="shared" si="6"/>
        <v>0</v>
      </c>
      <c r="AH48">
        <f t="shared" si="2"/>
        <v>4.4945697577276525E-2</v>
      </c>
    </row>
    <row r="49" spans="1:36" x14ac:dyDescent="0.3">
      <c r="AG49" t="s">
        <v>26</v>
      </c>
      <c r="AH49" t="s">
        <v>25</v>
      </c>
    </row>
    <row r="50" spans="1:36" x14ac:dyDescent="0.3">
      <c r="A50" s="1" t="s">
        <v>29</v>
      </c>
      <c r="B50" t="s">
        <v>12</v>
      </c>
      <c r="C50" s="2">
        <f>D50/D$3</f>
        <v>0.45491803278688525</v>
      </c>
      <c r="D50">
        <f>SUM(D27,D19,D11)</f>
        <v>222</v>
      </c>
      <c r="E50" s="2">
        <f>D50/D3</f>
        <v>0.45491803278688525</v>
      </c>
      <c r="F50" s="2">
        <f>G50/G$3</f>
        <v>0.66265060240963858</v>
      </c>
      <c r="G50">
        <f>SUM(G27,G19,G11)</f>
        <v>220</v>
      </c>
      <c r="H50" s="2">
        <f>G50/G3</f>
        <v>0.66265060240963858</v>
      </c>
      <c r="I50" s="2">
        <f>J50/J$3</f>
        <v>0.64210526315789473</v>
      </c>
      <c r="J50">
        <f>SUM(J27,J19,J11)</f>
        <v>122</v>
      </c>
      <c r="K50" s="2">
        <f>J50/J3</f>
        <v>0.64210526315789473</v>
      </c>
      <c r="L50" s="2">
        <f>M50/M$3</f>
        <v>0.67002518891687657</v>
      </c>
      <c r="M50">
        <f>SUM(M27,M19,M11)</f>
        <v>266</v>
      </c>
      <c r="N50" s="2">
        <f>M50/M3</f>
        <v>0.67002518891687657</v>
      </c>
      <c r="O50" s="2">
        <f>P50/P$3</f>
        <v>0.52093023255813953</v>
      </c>
      <c r="P50">
        <f>SUM(P27,P19,P11)</f>
        <v>112</v>
      </c>
      <c r="Q50" s="2">
        <f>P50/P3</f>
        <v>0.52093023255813953</v>
      </c>
      <c r="R50" s="2">
        <f>S50/S$3</f>
        <v>0.52877697841726623</v>
      </c>
      <c r="S50">
        <f>SUM(S27,S19,S11)</f>
        <v>147</v>
      </c>
      <c r="T50" s="2">
        <f>S50/S3</f>
        <v>0.52877697841726623</v>
      </c>
      <c r="U50" s="2">
        <f>V50/V$3</f>
        <v>0.66925064599483208</v>
      </c>
      <c r="V50">
        <f>SUM(V27,V19,V11)</f>
        <v>259</v>
      </c>
      <c r="W50" s="2">
        <f>V50/V3</f>
        <v>0.66925064599483208</v>
      </c>
      <c r="X50" s="2">
        <f>Y50/Y$3</f>
        <v>0.62307692307692308</v>
      </c>
      <c r="Y50">
        <f>SUM(Y27,Y19,Y11)</f>
        <v>324</v>
      </c>
      <c r="Z50" s="2">
        <f>Y50/Y3</f>
        <v>0.62307692307692308</v>
      </c>
      <c r="AA50" s="2">
        <f>AB50/AB$3</f>
        <v>0.66312056737588654</v>
      </c>
      <c r="AB50">
        <f>SUM(AB27,AB19,AB11)</f>
        <v>187</v>
      </c>
      <c r="AC50" s="2">
        <f>AB50/AB3</f>
        <v>0.66312056737588654</v>
      </c>
      <c r="AD50" s="2">
        <f>AE50/AE$3</f>
        <v>0.46927374301675978</v>
      </c>
      <c r="AE50">
        <f>SUM(AE27,AE19,AE11)</f>
        <v>84</v>
      </c>
      <c r="AF50" s="2">
        <f>AE50/AE3</f>
        <v>0.46927374301675978</v>
      </c>
      <c r="AG50">
        <f>MEDIAN(AF50,AC50,Z50,W50,T50,Q50,N50,K50,H50,E50)</f>
        <v>0.63259109311740891</v>
      </c>
      <c r="AH50">
        <v>0.59041281777111032</v>
      </c>
      <c r="AJ50" t="s">
        <v>28</v>
      </c>
    </row>
    <row r="51" spans="1:36" x14ac:dyDescent="0.3">
      <c r="B51" t="s">
        <v>13</v>
      </c>
      <c r="C51" s="2">
        <f t="shared" ref="C51:C56" si="7">D51/D$3</f>
        <v>2.8688524590163935E-2</v>
      </c>
      <c r="D51">
        <f>SUM(D28,D20,D12)</f>
        <v>14</v>
      </c>
      <c r="E51" s="2">
        <f>D51/D4</f>
        <v>0.7</v>
      </c>
      <c r="F51" s="2">
        <f t="shared" ref="F51:F56" si="8">G51/G$3</f>
        <v>6.0240963855421686E-2</v>
      </c>
      <c r="G51">
        <f>SUM(G28,G20,G12)</f>
        <v>20</v>
      </c>
      <c r="H51" s="2">
        <f>G51/G4</f>
        <v>0.86956521739130432</v>
      </c>
      <c r="I51" s="2">
        <f t="shared" ref="I51:I56" si="9">J51/J$3</f>
        <v>5.263157894736842E-3</v>
      </c>
      <c r="J51">
        <f>SUM(J28,J20,J12)</f>
        <v>1</v>
      </c>
      <c r="K51" s="2">
        <f>J51/J4</f>
        <v>0.2</v>
      </c>
      <c r="L51" s="2">
        <f t="shared" ref="L51:L56" si="10">M51/M$3</f>
        <v>8.3123425692695208E-2</v>
      </c>
      <c r="M51">
        <f>SUM(M28,M20,M12)</f>
        <v>33</v>
      </c>
      <c r="N51" s="2">
        <f>M51/M4</f>
        <v>0.7021276595744681</v>
      </c>
      <c r="O51" s="2">
        <f t="shared" ref="O51:O56" si="11">P51/P$3</f>
        <v>7.441860465116279E-2</v>
      </c>
      <c r="P51">
        <f>SUM(P28,P20,P12)</f>
        <v>16</v>
      </c>
      <c r="Q51" s="2">
        <f>P51/P4</f>
        <v>0.47058823529411764</v>
      </c>
      <c r="R51" s="2">
        <f t="shared" ref="R51:R56" si="12">S51/S$3</f>
        <v>1.4388489208633094E-2</v>
      </c>
      <c r="S51">
        <f>SUM(S28,S20,S12)</f>
        <v>4</v>
      </c>
      <c r="T51" s="2">
        <f>S51/S4</f>
        <v>0.8</v>
      </c>
      <c r="U51" s="2">
        <f t="shared" ref="U51:U56" si="13">V51/V$3</f>
        <v>0.1111111111111111</v>
      </c>
      <c r="V51">
        <f>SUM(V28,V20,V12)</f>
        <v>43</v>
      </c>
      <c r="W51" s="2">
        <f>V51/V4</f>
        <v>0.71666666666666667</v>
      </c>
      <c r="X51" s="2">
        <f t="shared" ref="X51:X56" si="14">Y51/Y$3</f>
        <v>0.11153846153846154</v>
      </c>
      <c r="Y51">
        <f>SUM(Y28,Y20,Y12)</f>
        <v>58</v>
      </c>
      <c r="Z51" s="2">
        <f>Y51/Y4</f>
        <v>0.74358974358974361</v>
      </c>
      <c r="AA51" s="2">
        <f t="shared" ref="AA51:AA56" si="15">AB51/AB$3</f>
        <v>6.7375886524822695E-2</v>
      </c>
      <c r="AB51">
        <f>SUM(AB28,AB20,AB12)</f>
        <v>19</v>
      </c>
      <c r="AC51" s="2">
        <f>AB51/AB4</f>
        <v>0.5757575757575758</v>
      </c>
      <c r="AD51" s="2">
        <f t="shared" ref="AD51:AD56" si="16">AE51/AE$3</f>
        <v>5.5865921787709499E-3</v>
      </c>
      <c r="AE51">
        <f>SUM(AE28,AE20,AE12)</f>
        <v>1</v>
      </c>
      <c r="AF51" s="2">
        <f>AE51/AE4</f>
        <v>0.125</v>
      </c>
      <c r="AG51">
        <f t="shared" ref="AG51:AG56" si="17">MEDIAN(AF51,AC51,Z51,W51,T51,Q51,N51,K51,H51,E51)</f>
        <v>0.70106382978723403</v>
      </c>
      <c r="AH51">
        <v>0.59032950982738774</v>
      </c>
    </row>
    <row r="52" spans="1:36" x14ac:dyDescent="0.3">
      <c r="B52" t="s">
        <v>14</v>
      </c>
      <c r="C52" s="2">
        <f t="shared" si="7"/>
        <v>4.3032786885245901E-2</v>
      </c>
      <c r="D52">
        <f>SUM(D29,D21,D13)</f>
        <v>21</v>
      </c>
      <c r="E52" s="3">
        <f>D52/D5</f>
        <v>0.53846153846153844</v>
      </c>
      <c r="F52" s="2">
        <f t="shared" si="8"/>
        <v>9.0361445783132526E-3</v>
      </c>
      <c r="G52">
        <f>SUM(G29,G21,G13)</f>
        <v>3</v>
      </c>
      <c r="H52" s="3">
        <f>G52/G5</f>
        <v>1</v>
      </c>
      <c r="I52" s="2">
        <f t="shared" si="9"/>
        <v>8.9473684210526316E-2</v>
      </c>
      <c r="J52">
        <f>SUM(J29,J21,J13)</f>
        <v>17</v>
      </c>
      <c r="K52" s="3">
        <f>J52/J5</f>
        <v>0.89473684210526316</v>
      </c>
      <c r="L52" s="2">
        <f t="shared" si="10"/>
        <v>6.2972292191435769E-2</v>
      </c>
      <c r="M52">
        <f>SUM(M29,M21,M13)</f>
        <v>25</v>
      </c>
      <c r="N52" s="3">
        <f>M52/M5</f>
        <v>0.55555555555555558</v>
      </c>
      <c r="O52" s="2">
        <f t="shared" si="11"/>
        <v>1.8604651162790697E-2</v>
      </c>
      <c r="P52">
        <f>SUM(P29,P21,P13)</f>
        <v>4</v>
      </c>
      <c r="Q52" s="3">
        <f>P52/P5</f>
        <v>0.66666666666666663</v>
      </c>
      <c r="R52" s="2">
        <f t="shared" si="12"/>
        <v>7.5539568345323743E-2</v>
      </c>
      <c r="S52">
        <f>SUM(S29,S21,S13)</f>
        <v>21</v>
      </c>
      <c r="T52" s="3">
        <f>S52/S5</f>
        <v>0.52500000000000002</v>
      </c>
      <c r="U52" s="2">
        <f t="shared" si="13"/>
        <v>0.10335917312661498</v>
      </c>
      <c r="V52">
        <f>SUM(V29,V21,V13)</f>
        <v>40</v>
      </c>
      <c r="W52" s="3">
        <f>V52/V5</f>
        <v>0.93023255813953487</v>
      </c>
      <c r="X52" s="2">
        <f t="shared" si="14"/>
        <v>5.5769230769230772E-2</v>
      </c>
      <c r="Y52">
        <f>SUM(Y29,Y21,Y13)</f>
        <v>29</v>
      </c>
      <c r="Z52" s="3">
        <f>Y52/Y5</f>
        <v>0.87878787878787878</v>
      </c>
      <c r="AA52" s="2">
        <f t="shared" si="15"/>
        <v>0.26241134751773049</v>
      </c>
      <c r="AB52">
        <f>SUM(AB29,AB21,AB13)</f>
        <v>74</v>
      </c>
      <c r="AC52" s="3">
        <f>AB52/AB5</f>
        <v>0.78723404255319152</v>
      </c>
      <c r="AD52" s="2">
        <f t="shared" si="16"/>
        <v>3.3519553072625698E-2</v>
      </c>
      <c r="AE52">
        <f>SUM(AE29,AE21,AE13)</f>
        <v>6</v>
      </c>
      <c r="AF52" s="3">
        <f>AE52/AE5</f>
        <v>0.6</v>
      </c>
      <c r="AG52">
        <f t="shared" si="17"/>
        <v>0.72695035460992907</v>
      </c>
      <c r="AH52">
        <v>0.73766750822696281</v>
      </c>
      <c r="AI52" t="s">
        <v>27</v>
      </c>
    </row>
    <row r="53" spans="1:36" x14ac:dyDescent="0.3">
      <c r="B53" t="s">
        <v>15</v>
      </c>
      <c r="C53" s="2">
        <f t="shared" si="7"/>
        <v>0.15573770491803279</v>
      </c>
      <c r="D53">
        <f>SUM(D30,D22,D14)</f>
        <v>76</v>
      </c>
      <c r="E53" s="3">
        <f>D53/D6</f>
        <v>0.55882352941176472</v>
      </c>
      <c r="F53" s="2">
        <f t="shared" si="8"/>
        <v>0.12650602409638553</v>
      </c>
      <c r="G53">
        <f>SUM(G30,G22,G14)</f>
        <v>42</v>
      </c>
      <c r="H53" s="3">
        <f>G53/G6</f>
        <v>0.75</v>
      </c>
      <c r="I53" s="2">
        <f t="shared" si="9"/>
        <v>0.21578947368421053</v>
      </c>
      <c r="J53">
        <f>SUM(J30,J22,J14)</f>
        <v>41</v>
      </c>
      <c r="K53" s="3">
        <f>J53/J6</f>
        <v>0.78846153846153844</v>
      </c>
      <c r="L53" s="2">
        <f t="shared" si="10"/>
        <v>0.35516372795969775</v>
      </c>
      <c r="M53">
        <f>SUM(M30,M22,M14)</f>
        <v>141</v>
      </c>
      <c r="N53" s="3">
        <f>M53/M6</f>
        <v>0.67788461538461542</v>
      </c>
      <c r="O53" s="2">
        <f t="shared" si="11"/>
        <v>9.7674418604651161E-2</v>
      </c>
      <c r="P53">
        <f>SUM(P30,P22,P14)</f>
        <v>21</v>
      </c>
      <c r="Q53" s="3">
        <f>P53/P6</f>
        <v>0.44680851063829785</v>
      </c>
      <c r="R53" s="2">
        <f t="shared" si="12"/>
        <v>0.22661870503597123</v>
      </c>
      <c r="S53">
        <f>SUM(S30,S22,S14)</f>
        <v>63</v>
      </c>
      <c r="T53" s="3">
        <f>S53/S6</f>
        <v>0.57272727272727275</v>
      </c>
      <c r="U53" s="2">
        <f t="shared" si="13"/>
        <v>0.14728682170542637</v>
      </c>
      <c r="V53">
        <f>SUM(V30,V22,V14)</f>
        <v>57</v>
      </c>
      <c r="W53" s="3">
        <f>V53/V6</f>
        <v>0.70370370370370372</v>
      </c>
      <c r="X53" s="2">
        <f t="shared" si="14"/>
        <v>0.16153846153846155</v>
      </c>
      <c r="Y53">
        <f>SUM(Y30,Y22,Y14)</f>
        <v>84</v>
      </c>
      <c r="Z53" s="3">
        <f>Y53/Y6</f>
        <v>0.64122137404580148</v>
      </c>
      <c r="AA53" s="2">
        <f t="shared" si="15"/>
        <v>8.8652482269503549E-2</v>
      </c>
      <c r="AB53">
        <f>SUM(AB30,AB22,AB14)</f>
        <v>25</v>
      </c>
      <c r="AC53" s="3">
        <f>AB53/AB6</f>
        <v>0.58139534883720934</v>
      </c>
      <c r="AD53" s="2">
        <f t="shared" si="16"/>
        <v>7.2625698324022353E-2</v>
      </c>
      <c r="AE53">
        <f>SUM(AE30,AE22,AE14)</f>
        <v>13</v>
      </c>
      <c r="AF53" s="3">
        <f>AE53/AE6</f>
        <v>0.5</v>
      </c>
      <c r="AG53">
        <f t="shared" si="17"/>
        <v>0.61130836144150535</v>
      </c>
      <c r="AH53">
        <v>0.62210258932102036</v>
      </c>
    </row>
    <row r="54" spans="1:36" x14ac:dyDescent="0.3">
      <c r="B54" t="s">
        <v>16</v>
      </c>
      <c r="C54" s="2">
        <f t="shared" si="7"/>
        <v>6.1475409836065573E-3</v>
      </c>
      <c r="D54">
        <f>SUM(D31,D23,D15)</f>
        <v>3</v>
      </c>
      <c r="E54" s="2">
        <f>D54/D7</f>
        <v>0.33333333333333331</v>
      </c>
      <c r="F54" s="2">
        <f t="shared" si="8"/>
        <v>1.2048192771084338E-2</v>
      </c>
      <c r="G54">
        <f>SUM(G31,G23,G15)</f>
        <v>4</v>
      </c>
      <c r="H54" s="2">
        <f>G54/G7</f>
        <v>0.22222222222222221</v>
      </c>
      <c r="I54" s="2">
        <f t="shared" si="9"/>
        <v>0</v>
      </c>
      <c r="J54">
        <f>SUM(J31,J23,J15)</f>
        <v>0</v>
      </c>
      <c r="K54" s="2">
        <f>J54/J7</f>
        <v>0</v>
      </c>
      <c r="L54" s="2">
        <f t="shared" si="10"/>
        <v>3.2745591939546598E-2</v>
      </c>
      <c r="M54">
        <f>SUM(M31,M23,M15)</f>
        <v>13</v>
      </c>
      <c r="N54" s="2">
        <f>M54/M7</f>
        <v>0.72222222222222221</v>
      </c>
      <c r="O54" s="2">
        <f t="shared" si="11"/>
        <v>3.255813953488372E-2</v>
      </c>
      <c r="P54">
        <f>SUM(P31,P23,P15)</f>
        <v>7</v>
      </c>
      <c r="Q54" s="2">
        <f>P54/P7</f>
        <v>0.36842105263157893</v>
      </c>
      <c r="R54" s="2">
        <f t="shared" si="12"/>
        <v>7.1942446043165471E-3</v>
      </c>
      <c r="S54">
        <f>SUM(S31,S23,S15)</f>
        <v>2</v>
      </c>
      <c r="T54" s="2">
        <f>S54/S7</f>
        <v>0.2</v>
      </c>
      <c r="U54" s="2">
        <f t="shared" si="13"/>
        <v>2.3255813953488372E-2</v>
      </c>
      <c r="V54">
        <f>SUM(V31,V23,V15)</f>
        <v>9</v>
      </c>
      <c r="W54" s="2">
        <f>V54/V7</f>
        <v>0.81818181818181823</v>
      </c>
      <c r="X54" s="2">
        <f t="shared" si="14"/>
        <v>2.1153846153846155E-2</v>
      </c>
      <c r="Y54">
        <f>SUM(Y31,Y23,Y15)</f>
        <v>11</v>
      </c>
      <c r="Z54" s="2">
        <f>Y54/Y7</f>
        <v>0.5</v>
      </c>
      <c r="AA54" s="2">
        <f t="shared" si="15"/>
        <v>2.1276595744680851E-2</v>
      </c>
      <c r="AB54">
        <f>SUM(AB31,AB23,AB15)</f>
        <v>6</v>
      </c>
      <c r="AC54" s="2">
        <f>AB54/AB7</f>
        <v>0.3</v>
      </c>
      <c r="AD54" s="2">
        <f t="shared" si="16"/>
        <v>4.4692737430167599E-2</v>
      </c>
      <c r="AE54">
        <f>SUM(AE31,AE23,AE15)</f>
        <v>8</v>
      </c>
      <c r="AF54" s="2">
        <f>AE54/AE7</f>
        <v>0.5</v>
      </c>
      <c r="AG54">
        <f t="shared" si="17"/>
        <v>0.35087719298245612</v>
      </c>
      <c r="AH54">
        <v>0.39643806485911753</v>
      </c>
    </row>
    <row r="55" spans="1:36" x14ac:dyDescent="0.3">
      <c r="B55" t="s">
        <v>17</v>
      </c>
      <c r="C55" s="2">
        <f t="shared" si="7"/>
        <v>0.22131147540983606</v>
      </c>
      <c r="D55">
        <f>SUM(D32,D24,D16)</f>
        <v>108</v>
      </c>
      <c r="E55" s="3">
        <f>D55/D8</f>
        <v>0.3927272727272727</v>
      </c>
      <c r="F55" s="2">
        <f t="shared" si="8"/>
        <v>0.45180722891566266</v>
      </c>
      <c r="G55">
        <f>SUM(G32,G24,G16)</f>
        <v>150</v>
      </c>
      <c r="H55" s="3">
        <f>G55/G8</f>
        <v>0.67567567567567566</v>
      </c>
      <c r="I55" s="2">
        <f t="shared" si="9"/>
        <v>0.31052631578947371</v>
      </c>
      <c r="J55">
        <f>SUM(J32,J24,J16)</f>
        <v>59</v>
      </c>
      <c r="K55" s="3">
        <f>J55/J8</f>
        <v>0.55660377358490565</v>
      </c>
      <c r="L55" s="2">
        <f t="shared" si="10"/>
        <v>0.13602015113350127</v>
      </c>
      <c r="M55">
        <f>SUM(M32,M24,M16)</f>
        <v>54</v>
      </c>
      <c r="N55" s="3">
        <f>M55/M8</f>
        <v>0.72</v>
      </c>
      <c r="O55" s="2">
        <f t="shared" si="11"/>
        <v>0.29767441860465116</v>
      </c>
      <c r="P55">
        <f>SUM(P32,P24,P16)</f>
        <v>64</v>
      </c>
      <c r="Q55" s="3">
        <f>P55/P8</f>
        <v>0.61538461538461542</v>
      </c>
      <c r="R55" s="2">
        <f t="shared" si="12"/>
        <v>0.19784172661870503</v>
      </c>
      <c r="S55">
        <f>SUM(S32,S24,S16)</f>
        <v>55</v>
      </c>
      <c r="T55" s="3">
        <f>S55/S8</f>
        <v>0.52380952380952384</v>
      </c>
      <c r="U55" s="2">
        <f t="shared" si="13"/>
        <v>0.2842377260981912</v>
      </c>
      <c r="V55">
        <f>SUM(V32,V24,V16)</f>
        <v>110</v>
      </c>
      <c r="W55" s="3">
        <f>V55/V8</f>
        <v>0.58823529411764708</v>
      </c>
      <c r="X55" s="2">
        <f t="shared" si="14"/>
        <v>0.26346153846153847</v>
      </c>
      <c r="Y55">
        <f>SUM(Y32,Y24,Y16)</f>
        <v>137</v>
      </c>
      <c r="Z55" s="3">
        <f>Y55/Y8</f>
        <v>0.57805907172995785</v>
      </c>
      <c r="AA55" s="2">
        <f t="shared" si="15"/>
        <v>0.21985815602836881</v>
      </c>
      <c r="AB55">
        <f>SUM(AB32,AB24,AB16)</f>
        <v>62</v>
      </c>
      <c r="AC55" s="3">
        <f>AB55/AB8</f>
        <v>0.68888888888888888</v>
      </c>
      <c r="AD55" s="2">
        <f t="shared" si="16"/>
        <v>0.31284916201117319</v>
      </c>
      <c r="AE55">
        <f>SUM(AE32,AE24,AE16)</f>
        <v>56</v>
      </c>
      <c r="AF55" s="3">
        <f>AE55/AE8</f>
        <v>0.53333333333333333</v>
      </c>
      <c r="AG55">
        <f t="shared" si="17"/>
        <v>0.58314718292380241</v>
      </c>
      <c r="AH55">
        <v>0.58727174492518197</v>
      </c>
    </row>
    <row r="56" spans="1:36" x14ac:dyDescent="0.3">
      <c r="B56" t="s">
        <v>18</v>
      </c>
      <c r="C56" s="2">
        <f t="shared" si="7"/>
        <v>0</v>
      </c>
      <c r="D56">
        <f>SUM(D33,D25,D17)</f>
        <v>0</v>
      </c>
      <c r="E56" s="2">
        <f>D56/D9</f>
        <v>0</v>
      </c>
      <c r="F56" s="2">
        <f t="shared" si="8"/>
        <v>3.0120481927710845E-3</v>
      </c>
      <c r="G56">
        <f>SUM(G33,G25,G17)</f>
        <v>1</v>
      </c>
      <c r="H56" s="2">
        <f>G56/G9</f>
        <v>0.1</v>
      </c>
      <c r="I56" s="2">
        <f t="shared" si="9"/>
        <v>2.1052631578947368E-2</v>
      </c>
      <c r="J56">
        <f>SUM(J33,J25,J17)</f>
        <v>4</v>
      </c>
      <c r="K56" s="2">
        <f>J56/J9</f>
        <v>0.66666666666666663</v>
      </c>
      <c r="L56" s="2">
        <f t="shared" si="10"/>
        <v>0</v>
      </c>
      <c r="M56">
        <f>SUM(M33,M25,M17)</f>
        <v>0</v>
      </c>
      <c r="N56" s="2">
        <f>M56/M9</f>
        <v>0</v>
      </c>
      <c r="O56" s="2">
        <f t="shared" si="11"/>
        <v>0</v>
      </c>
      <c r="P56">
        <f>SUM(P33,P25,P17)</f>
        <v>0</v>
      </c>
      <c r="Q56" s="2">
        <f>P56/P9</f>
        <v>0</v>
      </c>
      <c r="R56" s="2">
        <f t="shared" si="12"/>
        <v>7.1942446043165471E-3</v>
      </c>
      <c r="S56">
        <f>SUM(S33,S25,S17)</f>
        <v>2</v>
      </c>
      <c r="T56" s="2">
        <f>S56/S9</f>
        <v>0.25</v>
      </c>
      <c r="U56" s="2">
        <f t="shared" si="13"/>
        <v>0</v>
      </c>
      <c r="V56">
        <f>SUM(V33,V25,V17)</f>
        <v>0</v>
      </c>
      <c r="W56" s="2">
        <f>V56/V9</f>
        <v>0</v>
      </c>
      <c r="X56" s="2">
        <f t="shared" si="14"/>
        <v>9.6153846153846159E-3</v>
      </c>
      <c r="Y56">
        <f>SUM(Y33,Y25,Y17)</f>
        <v>5</v>
      </c>
      <c r="Z56" s="2">
        <f>Y56/Y9</f>
        <v>0.26315789473684209</v>
      </c>
      <c r="AA56" s="2">
        <f t="shared" si="15"/>
        <v>3.5460992907801418E-3</v>
      </c>
      <c r="AB56">
        <f>SUM(AB33,AB25,AB17)</f>
        <v>1</v>
      </c>
      <c r="AC56" s="2">
        <f>AB56/AB9</f>
        <v>0.5</v>
      </c>
      <c r="AD56" s="2">
        <f t="shared" si="16"/>
        <v>0</v>
      </c>
      <c r="AE56">
        <f>SUM(AE33,AE25,AE17)</f>
        <v>0</v>
      </c>
      <c r="AF56" s="2">
        <f>AE56/AE9</f>
        <v>0</v>
      </c>
      <c r="AG56">
        <f t="shared" si="17"/>
        <v>0.05</v>
      </c>
      <c r="AH56">
        <v>0.17798245614035085</v>
      </c>
    </row>
    <row r="58" spans="1:36" x14ac:dyDescent="0.3">
      <c r="A58" s="1" t="s">
        <v>30</v>
      </c>
      <c r="D58">
        <f>SUM(D34,D26,D18)</f>
        <v>219</v>
      </c>
      <c r="E58">
        <f>D58/D10</f>
        <v>0.46595744680851064</v>
      </c>
      <c r="G58">
        <f>SUM(G34,G26,G18)</f>
        <v>215</v>
      </c>
      <c r="H58">
        <f>G58/G10</f>
        <v>0.70723684210526316</v>
      </c>
      <c r="J58">
        <f>SUM(J34,J26,J18)</f>
        <v>118</v>
      </c>
      <c r="K58">
        <f>J58/J10</f>
        <v>0.64835164835164838</v>
      </c>
      <c r="M58">
        <f>SUM(M34,M26,M18)</f>
        <v>253</v>
      </c>
      <c r="N58">
        <f>M58/M10</f>
        <v>0.67466666666666664</v>
      </c>
      <c r="P58">
        <f>SUM(P34,P26,P18)</f>
        <v>105</v>
      </c>
      <c r="Q58">
        <f>P58/P10</f>
        <v>0.54973821989528793</v>
      </c>
      <c r="S58">
        <f>SUM(S34,S26,S18)</f>
        <v>143</v>
      </c>
      <c r="T58">
        <f>S58/S10</f>
        <v>0.55000000000000004</v>
      </c>
      <c r="V58">
        <f>SUM(V34,V26,V18)</f>
        <v>250</v>
      </c>
      <c r="W58">
        <f>V58/V10</f>
        <v>0.67385444743935308</v>
      </c>
      <c r="Y58">
        <f>SUM(Y34,Y26,Y18)</f>
        <v>308</v>
      </c>
      <c r="Z58">
        <f>Y58/Y10</f>
        <v>0.64300626304801667</v>
      </c>
      <c r="AB58">
        <f>SUM(AB34,AB26,AB18)</f>
        <v>180</v>
      </c>
      <c r="AC58">
        <f>AB58/AB10</f>
        <v>0.69230769230769229</v>
      </c>
      <c r="AE58">
        <f>SUM(AE34,AE26,AE18)</f>
        <v>76</v>
      </c>
      <c r="AF58">
        <f>AE58/AE10</f>
        <v>0.51006711409395977</v>
      </c>
      <c r="AG58">
        <f>MEDIAN(AF58,AC58,Z58,W58,T58,Q58,N58,K58,H58,E58)</f>
        <v>0.64567895569983258</v>
      </c>
      <c r="AH58">
        <f>AVERAGE(AF58,AC58,Z58,W58,T58,Q58,N58,K58,H58,E58)</f>
        <v>0.61151863407163976</v>
      </c>
    </row>
    <row r="61" spans="1:36" x14ac:dyDescent="0.3">
      <c r="AH61">
        <f>SUM(AH43,AH36,AH28,AH20,AH12)</f>
        <v>1.0462039594694543</v>
      </c>
    </row>
    <row r="62" spans="1:36" x14ac:dyDescent="0.3">
      <c r="B62" t="s">
        <v>31</v>
      </c>
      <c r="C62" s="2" t="s">
        <v>32</v>
      </c>
      <c r="D62" s="2" t="s">
        <v>33</v>
      </c>
      <c r="E62" s="2" t="s">
        <v>34</v>
      </c>
    </row>
    <row r="63" spans="1:36" x14ac:dyDescent="0.3">
      <c r="B63" t="s">
        <v>13</v>
      </c>
      <c r="C63" s="9">
        <f>AH12</f>
        <v>0.2985903917598427</v>
      </c>
      <c r="D63" s="10">
        <f>AH20</f>
        <v>0.26402870791032623</v>
      </c>
      <c r="E63" s="11">
        <f>AH28</f>
        <v>2.7710410157218666E-2</v>
      </c>
      <c r="F63" s="12">
        <f>SUM(C63:E63)</f>
        <v>0.59032950982738763</v>
      </c>
    </row>
    <row r="64" spans="1:36" x14ac:dyDescent="0.3">
      <c r="B64" t="s">
        <v>14</v>
      </c>
      <c r="C64" s="9">
        <f>AH13</f>
        <v>0.44152011316865869</v>
      </c>
      <c r="D64" s="10">
        <f t="shared" ref="D64:D66" si="18">AH21</f>
        <v>0.18581494727598794</v>
      </c>
      <c r="E64" s="10">
        <f t="shared" ref="E64:E66" si="19">AH29</f>
        <v>0.11033244778231625</v>
      </c>
      <c r="F64" s="12">
        <f t="shared" ref="F64:F66" si="20">SUM(C64:E64)</f>
        <v>0.73766750822696281</v>
      </c>
    </row>
    <row r="65" spans="2:7" x14ac:dyDescent="0.3">
      <c r="B65" t="s">
        <v>15</v>
      </c>
      <c r="C65" s="9">
        <f>AH14</f>
        <v>0.43270653759209221</v>
      </c>
      <c r="D65" s="10">
        <f t="shared" si="18"/>
        <v>8.7263783218480204E-2</v>
      </c>
      <c r="E65" s="10">
        <f t="shared" si="19"/>
        <v>0.10213226851044785</v>
      </c>
      <c r="F65" s="12">
        <f t="shared" si="20"/>
        <v>0.62210258932102025</v>
      </c>
    </row>
    <row r="66" spans="2:7" x14ac:dyDescent="0.3">
      <c r="B66" t="s">
        <v>17</v>
      </c>
      <c r="C66" s="9">
        <f>AH16</f>
        <v>0.41522093262598886</v>
      </c>
      <c r="D66" s="10">
        <f>AH24</f>
        <v>0</v>
      </c>
      <c r="E66" s="10">
        <f>AH32</f>
        <v>0.17205081229919311</v>
      </c>
      <c r="F66" s="12">
        <f t="shared" si="20"/>
        <v>0.58727174492518197</v>
      </c>
    </row>
    <row r="67" spans="2:7" x14ac:dyDescent="0.3">
      <c r="F67" s="12"/>
    </row>
    <row r="70" spans="2:7" x14ac:dyDescent="0.3">
      <c r="G70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2020-03-01T03:36:46Z</dcterms:created>
  <dcterms:modified xsi:type="dcterms:W3CDTF">2020-03-02T07:56:38Z</dcterms:modified>
</cp:coreProperties>
</file>