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jercicio 3" sheetId="1" r:id="rId4"/>
    <sheet state="visible" name="Ejercicio 4" sheetId="2" r:id="rId5"/>
    <sheet state="visible" name="Ejercicio 6" sheetId="3" r:id="rId6"/>
    <sheet state="visible" name="Ejercicio 8" sheetId="4" r:id="rId7"/>
    <sheet state="visible" name="Ejercicio 32" sheetId="5" r:id="rId8"/>
  </sheets>
  <definedNames/>
  <calcPr/>
</workbook>
</file>

<file path=xl/sharedStrings.xml><?xml version="1.0" encoding="utf-8"?>
<sst xmlns="http://schemas.openxmlformats.org/spreadsheetml/2006/main" count="509" uniqueCount="69">
  <si>
    <t>Política:</t>
  </si>
  <si>
    <t>FCFS</t>
  </si>
  <si>
    <t>Job</t>
  </si>
  <si>
    <t>Llegada</t>
  </si>
  <si>
    <t>CPU</t>
  </si>
  <si>
    <t>Prioridad</t>
  </si>
  <si>
    <t>TR</t>
  </si>
  <si>
    <t>TE</t>
  </si>
  <si>
    <t>-</t>
  </si>
  <si>
    <t>&gt;1</t>
  </si>
  <si>
    <t>7&lt;</t>
  </si>
  <si>
    <t>&gt;</t>
  </si>
  <si>
    <t>15&lt;</t>
  </si>
  <si>
    <t>12&lt;</t>
  </si>
  <si>
    <t>4&lt;</t>
  </si>
  <si>
    <t>9&lt;</t>
  </si>
  <si>
    <t>SJF</t>
  </si>
  <si>
    <t>RR-TV Q = 4</t>
  </si>
  <si>
    <t>RR-TF Q = 4</t>
  </si>
  <si>
    <t>6&lt;</t>
  </si>
  <si>
    <t>5&lt;</t>
  </si>
  <si>
    <t>2&lt;</t>
  </si>
  <si>
    <t>RR Q = 1</t>
  </si>
  <si>
    <t>(TV = TF)</t>
  </si>
  <si>
    <t>RR-TV Q = 6</t>
  </si>
  <si>
    <t>RR-TF Q = 6</t>
  </si>
  <si>
    <t>SRTF</t>
  </si>
  <si>
    <t>PRIORIDADES (apropiativo)</t>
  </si>
  <si>
    <t>Queue 1</t>
  </si>
  <si>
    <t>Promedios:</t>
  </si>
  <si>
    <t>Queue 2</t>
  </si>
  <si>
    <t>Queue 3</t>
  </si>
  <si>
    <t>Queue 4</t>
  </si>
  <si>
    <t>PRIORIDADES (no apropiativo)</t>
  </si>
  <si>
    <t>(recurso, instante, duración)</t>
  </si>
  <si>
    <t>I/O</t>
  </si>
  <si>
    <t>(R1, 2, 1)</t>
  </si>
  <si>
    <t>R1</t>
  </si>
  <si>
    <t>(R2, 3, 1) (R2, 5, 2)</t>
  </si>
  <si>
    <t>R2</t>
  </si>
  <si>
    <t>(R3, 1, 2) (R3, 3, 1)</t>
  </si>
  <si>
    <t>R3</t>
  </si>
  <si>
    <t>R Queue</t>
  </si>
  <si>
    <t>RR-TV Q = 2</t>
  </si>
  <si>
    <t>RR-TF Q = 2</t>
  </si>
  <si>
    <t>(R1, 2, 3) (R1, 3, 2)</t>
  </si>
  <si>
    <t>(R2, 3, 3)</t>
  </si>
  <si>
    <t>(R2, 2, 3)</t>
  </si>
  <si>
    <t>wR2</t>
  </si>
  <si>
    <t>(R1, 1, 2)</t>
  </si>
  <si>
    <t>wR1</t>
  </si>
  <si>
    <t>Página</t>
  </si>
  <si>
    <t>Marco</t>
  </si>
  <si>
    <t>Inicio - fin</t>
  </si>
  <si>
    <t>0 - 511</t>
  </si>
  <si>
    <t>512 - 1023</t>
  </si>
  <si>
    <t>1024 - 1535</t>
  </si>
  <si>
    <t>1536 - 2047</t>
  </si>
  <si>
    <t>2048 - 2559</t>
  </si>
  <si>
    <t>2560 - 3071</t>
  </si>
  <si>
    <t>Lógica &gt;</t>
  </si>
  <si>
    <t>Física</t>
  </si>
  <si>
    <t>3072 - 3583</t>
  </si>
  <si>
    <t>3584 - 4095</t>
  </si>
  <si>
    <t>4096 - 4607</t>
  </si>
  <si>
    <t>4608 - 5119</t>
  </si>
  <si>
    <t>5120 - 5632</t>
  </si>
  <si>
    <t>Física &gt;</t>
  </si>
  <si>
    <t>Lógica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</si>
</sst>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sz val="14.0"/>
      <color theme="1"/>
      <name val="Arial"/>
      <scheme val="minor"/>
    </font>
    <font>
      <b/>
      <sz val="14.0"/>
      <color theme="1"/>
      <name val="Arial"/>
      <scheme val="minor"/>
    </font>
    <font>
      <sz val="12.0"/>
      <color theme="1"/>
      <name val="Arial"/>
      <scheme val="minor"/>
    </font>
    <font>
      <color theme="1"/>
      <name val="Arial"/>
      <scheme val="minor"/>
    </font>
    <font>
      <b/>
      <sz val="12.0"/>
      <color rgb="FFFFFFFF"/>
      <name val="Arial"/>
      <scheme val="minor"/>
    </font>
    <font>
      <b/>
      <sz val="16.0"/>
      <color rgb="FFFFFFFF"/>
      <name val="Arial"/>
      <scheme val="minor"/>
    </font>
    <font/>
    <font>
      <strike/>
      <sz val="12.0"/>
      <color rgb="FFFFFFFF"/>
      <name val="Arial"/>
      <scheme val="minor"/>
    </font>
    <font>
      <sz val="12.0"/>
      <color rgb="FFFFFFFF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999999"/>
        <bgColor rgb="FF999999"/>
      </patternFill>
    </fill>
    <fill>
      <patternFill patternType="solid">
        <fgColor rgb="FFFF0000"/>
        <bgColor rgb="FFFF0000"/>
      </patternFill>
    </fill>
    <fill>
      <patternFill patternType="solid">
        <fgColor rgb="FFF4CCCC"/>
        <bgColor rgb="FFF4CCCC"/>
      </patternFill>
    </fill>
    <fill>
      <patternFill patternType="solid">
        <fgColor rgb="FFB6D7A8"/>
        <bgColor rgb="FFB6D7A8"/>
      </patternFill>
    </fill>
  </fills>
  <borders count="55">
    <border/>
    <border>
      <left style="thick">
        <color rgb="FF000000"/>
      </left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top style="thick">
        <color rgb="FF000000"/>
      </top>
      <bottom style="thin">
        <color rgb="FF000000"/>
      </bottom>
    </border>
    <border>
      <top style="thick">
        <color rgb="FF000000"/>
      </top>
      <bottom style="thin">
        <color rgb="FF000000"/>
      </bottom>
    </border>
    <border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</border>
    <border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medium">
        <color rgb="FF000000"/>
      </bottom>
    </border>
    <border>
      <left style="thin">
        <color rgb="FF000000"/>
      </left>
      <top style="thick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ck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ck">
        <color rgb="FF000000"/>
      </top>
      <bottom style="medium">
        <color rgb="FF000000"/>
      </bottom>
    </border>
    <border>
      <right style="thin">
        <color rgb="FF000000"/>
      </right>
      <top style="thick">
        <color rgb="FF000000"/>
      </top>
      <bottom style="medium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medium">
        <color rgb="FF000000"/>
      </bottom>
    </border>
    <border>
      <left style="thick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ck">
        <color rgb="FF000000"/>
      </right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top style="thin">
        <color rgb="FF000000"/>
      </top>
      <bottom style="thick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left style="thick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right style="thin">
        <color rgb="FF000000"/>
      </right>
      <bottom style="thick">
        <color rgb="FF000000"/>
      </bottom>
    </border>
    <border>
      <left style="thin">
        <color rgb="FF000000"/>
      </left>
      <right style="thick">
        <color rgb="FF000000"/>
      </right>
      <bottom style="thick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n">
        <color rgb="FF000000"/>
      </right>
      <bottom style="thick">
        <color rgb="FF000000"/>
      </bottom>
    </border>
    <border>
      <left style="thin">
        <color rgb="FF000000"/>
      </left>
      <right style="thin">
        <color rgb="FF000000"/>
      </right>
      <bottom style="thick">
        <color rgb="FF000000"/>
      </bottom>
    </border>
    <border>
      <left style="medium">
        <color rgb="FF000000"/>
      </left>
      <right style="thin">
        <color rgb="FF000000"/>
      </right>
      <bottom style="thick">
        <color rgb="FF000000"/>
      </bottom>
    </border>
    <border>
      <left style="thin">
        <color rgb="FF000000"/>
      </left>
      <bottom style="thick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ck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11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1" numFmtId="0" xfId="0" applyAlignment="1" applyBorder="1" applyFont="1">
      <alignment readingOrder="0"/>
    </xf>
    <xf borderId="2" fillId="0" fontId="2" numFmtId="0" xfId="0" applyAlignment="1" applyBorder="1" applyFont="1">
      <alignment readingOrder="0"/>
    </xf>
    <xf borderId="0" fillId="0" fontId="3" numFmtId="0" xfId="0" applyFont="1"/>
    <xf borderId="3" fillId="0" fontId="3" numFmtId="0" xfId="0" applyAlignment="1" applyBorder="1" applyFont="1">
      <alignment readingOrder="0"/>
    </xf>
    <xf borderId="4" fillId="0" fontId="3" numFmtId="0" xfId="0" applyAlignment="1" applyBorder="1" applyFont="1">
      <alignment readingOrder="0"/>
    </xf>
    <xf borderId="5" fillId="0" fontId="3" numFmtId="0" xfId="0" applyAlignment="1" applyBorder="1" applyFont="1">
      <alignment readingOrder="0"/>
    </xf>
    <xf borderId="0" fillId="0" fontId="3" numFmtId="0" xfId="0" applyAlignment="1" applyFont="1">
      <alignment readingOrder="0"/>
    </xf>
    <xf borderId="6" fillId="0" fontId="4" numFmtId="0" xfId="0" applyAlignment="1" applyBorder="1" applyFont="1">
      <alignment readingOrder="0"/>
    </xf>
    <xf borderId="0" fillId="0" fontId="4" numFmtId="0" xfId="0" applyAlignment="1" applyFont="1">
      <alignment readingOrder="0"/>
    </xf>
    <xf borderId="0" fillId="0" fontId="4" numFmtId="0" xfId="0" applyFont="1"/>
    <xf borderId="7" fillId="0" fontId="4" numFmtId="0" xfId="0" applyBorder="1" applyFont="1"/>
    <xf borderId="8" fillId="0" fontId="4" numFmtId="0" xfId="0" applyAlignment="1" applyBorder="1" applyFont="1">
      <alignment readingOrder="0"/>
    </xf>
    <xf borderId="9" fillId="0" fontId="4" numFmtId="0" xfId="0" applyAlignment="1" applyBorder="1" applyFont="1">
      <alignment readingOrder="0"/>
    </xf>
    <xf borderId="9" fillId="0" fontId="4" numFmtId="0" xfId="0" applyBorder="1" applyFont="1"/>
    <xf borderId="10" fillId="0" fontId="4" numFmtId="0" xfId="0" applyBorder="1" applyFont="1"/>
    <xf borderId="0" fillId="0" fontId="4" numFmtId="0" xfId="0" applyFont="1"/>
    <xf borderId="6" fillId="0" fontId="4" numFmtId="0" xfId="0" applyBorder="1" applyFont="1"/>
    <xf borderId="8" fillId="0" fontId="4" numFmtId="0" xfId="0" applyBorder="1" applyFont="1"/>
    <xf borderId="8" fillId="0" fontId="3" numFmtId="0" xfId="0" applyBorder="1" applyFont="1"/>
    <xf borderId="10" fillId="0" fontId="3" numFmtId="0" xfId="0" applyBorder="1" applyFont="1"/>
    <xf borderId="0" fillId="0" fontId="1" numFmtId="0" xfId="0" applyAlignment="1" applyFont="1">
      <alignment readingOrder="0"/>
    </xf>
    <xf borderId="11" fillId="2" fontId="5" numFmtId="0" xfId="0" applyAlignment="1" applyBorder="1" applyFill="1" applyFont="1">
      <alignment readingOrder="0"/>
    </xf>
    <xf borderId="12" fillId="2" fontId="5" numFmtId="0" xfId="0" applyAlignment="1" applyBorder="1" applyFont="1">
      <alignment readingOrder="0"/>
    </xf>
    <xf borderId="13" fillId="2" fontId="5" numFmtId="0" xfId="0" applyAlignment="1" applyBorder="1" applyFont="1">
      <alignment readingOrder="0"/>
    </xf>
    <xf borderId="14" fillId="2" fontId="5" numFmtId="0" xfId="0" applyAlignment="1" applyBorder="1" applyFont="1">
      <alignment readingOrder="0"/>
    </xf>
    <xf borderId="15" fillId="2" fontId="5" numFmtId="0" xfId="0" applyAlignment="1" applyBorder="1" applyFont="1">
      <alignment readingOrder="0"/>
    </xf>
    <xf borderId="16" fillId="2" fontId="5" numFmtId="0" xfId="0" applyAlignment="1" applyBorder="1" applyFont="1">
      <alignment readingOrder="0"/>
    </xf>
    <xf borderId="17" fillId="2" fontId="5" numFmtId="0" xfId="0" applyAlignment="1" applyBorder="1" applyFont="1">
      <alignment readingOrder="0"/>
    </xf>
    <xf borderId="18" fillId="0" fontId="4" numFmtId="0" xfId="0" applyAlignment="1" applyBorder="1" applyFont="1">
      <alignment readingOrder="0"/>
    </xf>
    <xf borderId="19" fillId="0" fontId="4" numFmtId="0" xfId="0" applyAlignment="1" applyBorder="1" applyFont="1">
      <alignment readingOrder="0"/>
    </xf>
    <xf borderId="20" fillId="0" fontId="4" numFmtId="0" xfId="0" applyAlignment="1" applyBorder="1" applyFont="1">
      <alignment readingOrder="0"/>
    </xf>
    <xf borderId="21" fillId="0" fontId="4" numFmtId="0" xfId="0" applyAlignment="1" applyBorder="1" applyFont="1">
      <alignment readingOrder="0"/>
    </xf>
    <xf borderId="19" fillId="0" fontId="4" numFmtId="0" xfId="0" applyBorder="1" applyFont="1"/>
    <xf borderId="22" fillId="0" fontId="4" numFmtId="0" xfId="0" applyBorder="1" applyFont="1"/>
    <xf borderId="23" fillId="0" fontId="4" numFmtId="0" xfId="0" applyBorder="1" applyFont="1"/>
    <xf borderId="24" fillId="0" fontId="4" numFmtId="0" xfId="0" applyBorder="1" applyFont="1"/>
    <xf borderId="25" fillId="0" fontId="4" numFmtId="0" xfId="0" applyAlignment="1" applyBorder="1" applyFont="1">
      <alignment readingOrder="0"/>
    </xf>
    <xf borderId="26" fillId="0" fontId="4" numFmtId="0" xfId="0" applyAlignment="1" applyBorder="1" applyFont="1">
      <alignment readingOrder="0"/>
    </xf>
    <xf borderId="27" fillId="0" fontId="4" numFmtId="0" xfId="0" applyAlignment="1" applyBorder="1" applyFont="1">
      <alignment readingOrder="0"/>
    </xf>
    <xf borderId="28" fillId="0" fontId="4" numFmtId="0" xfId="0" applyBorder="1" applyFont="1"/>
    <xf borderId="26" fillId="0" fontId="4" numFmtId="0" xfId="0" applyBorder="1" applyFont="1"/>
    <xf borderId="29" fillId="0" fontId="4" numFmtId="0" xfId="0" applyAlignment="1" applyBorder="1" applyFont="1">
      <alignment readingOrder="0"/>
    </xf>
    <xf borderId="30" fillId="0" fontId="4" numFmtId="0" xfId="0" applyBorder="1" applyFont="1"/>
    <xf borderId="31" fillId="0" fontId="4" numFmtId="0" xfId="0" applyBorder="1" applyFont="1"/>
    <xf borderId="29" fillId="0" fontId="4" numFmtId="0" xfId="0" applyBorder="1" applyFont="1"/>
    <xf borderId="32" fillId="0" fontId="4" numFmtId="0" xfId="0" applyAlignment="1" applyBorder="1" applyFont="1">
      <alignment readingOrder="0"/>
    </xf>
    <xf borderId="33" fillId="0" fontId="4" numFmtId="0" xfId="0" applyAlignment="1" applyBorder="1" applyFont="1">
      <alignment readingOrder="0"/>
    </xf>
    <xf borderId="34" fillId="0" fontId="4" numFmtId="0" xfId="0" applyAlignment="1" applyBorder="1" applyFont="1">
      <alignment readingOrder="0"/>
    </xf>
    <xf borderId="35" fillId="0" fontId="4" numFmtId="0" xfId="0" applyAlignment="1" applyBorder="1" applyFont="1">
      <alignment readingOrder="0"/>
    </xf>
    <xf borderId="33" fillId="0" fontId="4" numFmtId="0" xfId="0" applyBorder="1" applyFont="1"/>
    <xf borderId="36" fillId="0" fontId="4" numFmtId="0" xfId="0" applyBorder="1" applyFont="1"/>
    <xf borderId="36" fillId="0" fontId="4" numFmtId="0" xfId="0" applyAlignment="1" applyBorder="1" applyFont="1">
      <alignment readingOrder="0"/>
    </xf>
    <xf borderId="37" fillId="0" fontId="4" numFmtId="0" xfId="0" applyAlignment="1" applyBorder="1" applyFont="1">
      <alignment readingOrder="0"/>
    </xf>
    <xf borderId="38" fillId="0" fontId="4" numFmtId="0" xfId="0" applyBorder="1" applyFont="1"/>
    <xf borderId="39" fillId="0" fontId="4" numFmtId="0" xfId="0" applyBorder="1" applyFont="1"/>
    <xf borderId="1" fillId="2" fontId="6" numFmtId="0" xfId="0" applyAlignment="1" applyBorder="1" applyFont="1">
      <alignment horizontal="center" readingOrder="0"/>
    </xf>
    <xf borderId="40" fillId="0" fontId="7" numFmtId="0" xfId="0" applyBorder="1" applyFont="1"/>
    <xf borderId="41" fillId="2" fontId="5" numFmtId="0" xfId="0" applyAlignment="1" applyBorder="1" applyFont="1">
      <alignment readingOrder="0"/>
    </xf>
    <xf borderId="42" fillId="2" fontId="8" numFmtId="0" xfId="0" applyAlignment="1" applyBorder="1" applyFont="1">
      <alignment readingOrder="0"/>
    </xf>
    <xf borderId="42" fillId="2" fontId="9" numFmtId="0" xfId="0" applyAlignment="1" applyBorder="1" applyFont="1">
      <alignment readingOrder="0"/>
    </xf>
    <xf borderId="42" fillId="2" fontId="9" numFmtId="0" xfId="0" applyBorder="1" applyFont="1"/>
    <xf borderId="43" fillId="2" fontId="9" numFmtId="0" xfId="0" applyBorder="1" applyFont="1"/>
    <xf borderId="1" fillId="2" fontId="9" numFmtId="0" xfId="0" applyAlignment="1" applyBorder="1" applyFont="1">
      <alignment readingOrder="0"/>
    </xf>
    <xf borderId="2" fillId="0" fontId="7" numFmtId="0" xfId="0" applyBorder="1" applyFont="1"/>
    <xf borderId="44" fillId="2" fontId="5" numFmtId="0" xfId="0" applyBorder="1" applyFont="1"/>
    <xf borderId="45" fillId="2" fontId="5" numFmtId="0" xfId="0" applyBorder="1" applyFont="1"/>
    <xf borderId="46" fillId="2" fontId="5" numFmtId="0" xfId="0" applyAlignment="1" applyBorder="1" applyFont="1">
      <alignment readingOrder="0"/>
    </xf>
    <xf borderId="47" fillId="2" fontId="8" numFmtId="0" xfId="0" applyAlignment="1" applyBorder="1" applyFont="1">
      <alignment readingOrder="0"/>
    </xf>
    <xf borderId="47" fillId="2" fontId="9" numFmtId="0" xfId="0" applyAlignment="1" applyBorder="1" applyFont="1">
      <alignment readingOrder="0"/>
    </xf>
    <xf borderId="47" fillId="2" fontId="9" numFmtId="0" xfId="0" applyBorder="1" applyFont="1"/>
    <xf borderId="48" fillId="2" fontId="9" numFmtId="0" xfId="0" applyBorder="1" applyFont="1"/>
    <xf borderId="49" fillId="2" fontId="5" numFmtId="0" xfId="0" applyAlignment="1" applyBorder="1" applyFont="1">
      <alignment readingOrder="0"/>
    </xf>
    <xf borderId="50" fillId="2" fontId="8" numFmtId="0" xfId="0" applyAlignment="1" applyBorder="1" applyFont="1">
      <alignment readingOrder="0"/>
    </xf>
    <xf borderId="50" fillId="2" fontId="9" numFmtId="0" xfId="0" applyAlignment="1" applyBorder="1" applyFont="1">
      <alignment readingOrder="0"/>
    </xf>
    <xf borderId="50" fillId="2" fontId="9" numFmtId="0" xfId="0" applyBorder="1" applyFont="1"/>
    <xf borderId="45" fillId="2" fontId="9" numFmtId="0" xfId="0" applyBorder="1" applyFont="1"/>
    <xf borderId="19" fillId="3" fontId="4" numFmtId="0" xfId="0" applyAlignment="1" applyBorder="1" applyFill="1" applyFont="1">
      <alignment readingOrder="0"/>
    </xf>
    <xf borderId="26" fillId="3" fontId="4" numFmtId="0" xfId="0" applyAlignment="1" applyBorder="1" applyFont="1">
      <alignment readingOrder="0"/>
    </xf>
    <xf borderId="36" fillId="3" fontId="4" numFmtId="0" xfId="0" applyAlignment="1" applyBorder="1" applyFont="1">
      <alignment readingOrder="0"/>
    </xf>
    <xf borderId="8" fillId="2" fontId="5" numFmtId="0" xfId="0" applyAlignment="1" applyBorder="1" applyFont="1">
      <alignment readingOrder="0"/>
    </xf>
    <xf borderId="51" fillId="2" fontId="8" numFmtId="0" xfId="0" applyAlignment="1" applyBorder="1" applyFont="1">
      <alignment readingOrder="0"/>
    </xf>
    <xf borderId="52" fillId="2" fontId="9" numFmtId="0" xfId="0" applyBorder="1" applyFont="1"/>
    <xf borderId="21" fillId="4" fontId="4" numFmtId="0" xfId="0" applyAlignment="1" applyBorder="1" applyFill="1" applyFont="1">
      <alignment readingOrder="0"/>
    </xf>
    <xf borderId="19" fillId="4" fontId="4" numFmtId="0" xfId="0" applyAlignment="1" applyBorder="1" applyFont="1">
      <alignment readingOrder="0"/>
    </xf>
    <xf borderId="19" fillId="4" fontId="4" numFmtId="0" xfId="0" applyBorder="1" applyFont="1"/>
    <xf borderId="22" fillId="4" fontId="4" numFmtId="0" xfId="0" applyBorder="1" applyFont="1"/>
    <xf borderId="28" fillId="4" fontId="4" numFmtId="0" xfId="0" applyBorder="1" applyFont="1"/>
    <xf borderId="26" fillId="4" fontId="4" numFmtId="0" xfId="0" applyBorder="1" applyFont="1"/>
    <xf borderId="26" fillId="4" fontId="4" numFmtId="0" xfId="0" applyAlignment="1" applyBorder="1" applyFont="1">
      <alignment readingOrder="0"/>
    </xf>
    <xf borderId="29" fillId="4" fontId="4" numFmtId="0" xfId="0" applyAlignment="1" applyBorder="1" applyFont="1">
      <alignment readingOrder="0"/>
    </xf>
    <xf borderId="29" fillId="4" fontId="4" numFmtId="0" xfId="0" applyBorder="1" applyFont="1"/>
    <xf borderId="35" fillId="4" fontId="4" numFmtId="0" xfId="0" applyAlignment="1" applyBorder="1" applyFont="1">
      <alignment readingOrder="0"/>
    </xf>
    <xf borderId="33" fillId="4" fontId="4" numFmtId="0" xfId="0" applyBorder="1" applyFont="1"/>
    <xf borderId="33" fillId="4" fontId="4" numFmtId="0" xfId="0" applyAlignment="1" applyBorder="1" applyFont="1">
      <alignment readingOrder="0"/>
    </xf>
    <xf borderId="37" fillId="4" fontId="4" numFmtId="0" xfId="0" applyAlignment="1" applyBorder="1" applyFont="1">
      <alignment readingOrder="0"/>
    </xf>
    <xf borderId="0" fillId="0" fontId="4" numFmtId="0" xfId="0" applyAlignment="1" applyFont="1">
      <alignment horizontal="center"/>
    </xf>
    <xf borderId="11" fillId="2" fontId="5" numFmtId="0" xfId="0" applyAlignment="1" applyBorder="1" applyFont="1">
      <alignment horizontal="center" readingOrder="0"/>
    </xf>
    <xf borderId="17" fillId="2" fontId="5" numFmtId="0" xfId="0" applyAlignment="1" applyBorder="1" applyFont="1">
      <alignment horizontal="center" readingOrder="0"/>
    </xf>
    <xf borderId="18" fillId="0" fontId="4" numFmtId="0" xfId="0" applyAlignment="1" applyBorder="1" applyFont="1">
      <alignment horizontal="center" readingOrder="0"/>
    </xf>
    <xf borderId="24" fillId="0" fontId="4" numFmtId="0" xfId="0" applyAlignment="1" applyBorder="1" applyFont="1">
      <alignment horizontal="center" readingOrder="0"/>
    </xf>
    <xf borderId="25" fillId="0" fontId="4" numFmtId="0" xfId="0" applyAlignment="1" applyBorder="1" applyFont="1">
      <alignment horizontal="center" readingOrder="0"/>
    </xf>
    <xf borderId="31" fillId="0" fontId="4" numFmtId="0" xfId="0" applyAlignment="1" applyBorder="1" applyFont="1">
      <alignment horizontal="center" readingOrder="0"/>
    </xf>
    <xf borderId="53" fillId="5" fontId="4" numFmtId="0" xfId="0" applyAlignment="1" applyBorder="1" applyFill="1" applyFont="1">
      <alignment horizontal="center" readingOrder="0"/>
    </xf>
    <xf borderId="54" fillId="5" fontId="4" numFmtId="0" xfId="0" applyAlignment="1" applyBorder="1" applyFont="1">
      <alignment horizontal="center" readingOrder="0"/>
    </xf>
    <xf borderId="32" fillId="0" fontId="4" numFmtId="0" xfId="0" applyAlignment="1" applyBorder="1" applyFont="1">
      <alignment horizontal="center" readingOrder="0"/>
    </xf>
    <xf borderId="39" fillId="0" fontId="4" numFmtId="0" xfId="0" applyAlignment="1" applyBorder="1" applyFont="1">
      <alignment horizontal="center" readingOrder="0"/>
    </xf>
    <xf borderId="25" fillId="5" fontId="4" numFmtId="0" xfId="0" applyAlignment="1" applyBorder="1" applyFont="1">
      <alignment horizontal="center" readingOrder="0"/>
    </xf>
    <xf borderId="31" fillId="5" fontId="4" numFmtId="0" xfId="0" applyAlignment="1" applyBorder="1" applyFont="1">
      <alignment horizontal="center" readingOrder="0"/>
    </xf>
    <xf borderId="53" fillId="0" fontId="4" numFmtId="0" xfId="0" applyAlignment="1" applyBorder="1" applyFont="1">
      <alignment horizontal="center" readingOrder="0"/>
    </xf>
    <xf borderId="54" fillId="0" fontId="4" numFmtId="0" xfId="0" applyAlignment="1" applyBorder="1" applyFont="1">
      <alignment horizontal="center" readingOrder="0"/>
    </xf>
    <xf borderId="0" fillId="0" fontId="4" numFmtId="0" xfId="0" applyAlignment="1" applyFont="1">
      <alignment horizontal="center" readingOrder="0"/>
    </xf>
  </cellXfs>
  <cellStyles count="1">
    <cellStyle xfId="0" name="Normal" builtinId="0"/>
  </cellStyles>
  <dxfs count="1">
    <dxf>
      <font/>
      <fill>
        <patternFill patternType="solid">
          <fgColor rgb="FFA4C2F4"/>
          <bgColor rgb="FFA4C2F4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5.13"/>
    <col customWidth="1" min="7" max="58" width="4.5"/>
  </cols>
  <sheetData>
    <row r="2">
      <c r="A2" s="1"/>
      <c r="B2" s="1"/>
      <c r="C2" s="2" t="s">
        <v>0</v>
      </c>
      <c r="D2" s="3" t="s">
        <v>1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</row>
    <row r="3">
      <c r="A3" s="4"/>
      <c r="B3" s="4"/>
      <c r="C3" s="5" t="s">
        <v>2</v>
      </c>
      <c r="D3" s="6" t="s">
        <v>3</v>
      </c>
      <c r="E3" s="6" t="s">
        <v>4</v>
      </c>
      <c r="F3" s="6" t="s">
        <v>5</v>
      </c>
      <c r="G3" s="6">
        <v>0.0</v>
      </c>
      <c r="H3" s="6">
        <v>1.0</v>
      </c>
      <c r="I3" s="6">
        <v>2.0</v>
      </c>
      <c r="J3" s="6">
        <v>3.0</v>
      </c>
      <c r="K3" s="6">
        <v>4.0</v>
      </c>
      <c r="L3" s="6">
        <v>5.0</v>
      </c>
      <c r="M3" s="6">
        <v>6.0</v>
      </c>
      <c r="N3" s="6">
        <v>7.0</v>
      </c>
      <c r="O3" s="6">
        <v>8.0</v>
      </c>
      <c r="P3" s="6">
        <v>9.0</v>
      </c>
      <c r="Q3" s="6">
        <v>10.0</v>
      </c>
      <c r="R3" s="6">
        <v>11.0</v>
      </c>
      <c r="S3" s="6">
        <v>12.0</v>
      </c>
      <c r="T3" s="6">
        <v>13.0</v>
      </c>
      <c r="U3" s="6">
        <v>14.0</v>
      </c>
      <c r="V3" s="6">
        <v>15.0</v>
      </c>
      <c r="W3" s="6">
        <v>16.0</v>
      </c>
      <c r="X3" s="6">
        <v>17.0</v>
      </c>
      <c r="Y3" s="6">
        <v>18.0</v>
      </c>
      <c r="Z3" s="6">
        <v>19.0</v>
      </c>
      <c r="AA3" s="6">
        <v>20.0</v>
      </c>
      <c r="AB3" s="6">
        <v>21.0</v>
      </c>
      <c r="AC3" s="6">
        <v>22.0</v>
      </c>
      <c r="AD3" s="6">
        <v>23.0</v>
      </c>
      <c r="AE3" s="6">
        <v>24.0</v>
      </c>
      <c r="AF3" s="6">
        <v>25.0</v>
      </c>
      <c r="AG3" s="6">
        <v>26.0</v>
      </c>
      <c r="AH3" s="6">
        <v>27.0</v>
      </c>
      <c r="AI3" s="6">
        <v>28.0</v>
      </c>
      <c r="AJ3" s="6">
        <v>29.0</v>
      </c>
      <c r="AK3" s="6">
        <v>30.0</v>
      </c>
      <c r="AL3" s="6">
        <v>31.0</v>
      </c>
      <c r="AM3" s="6">
        <v>32.0</v>
      </c>
      <c r="AN3" s="6">
        <v>33.0</v>
      </c>
      <c r="AO3" s="6">
        <v>34.0</v>
      </c>
      <c r="AP3" s="6">
        <v>35.0</v>
      </c>
      <c r="AQ3" s="6">
        <v>36.0</v>
      </c>
      <c r="AR3" s="6">
        <v>37.0</v>
      </c>
      <c r="AS3" s="6">
        <v>38.0</v>
      </c>
      <c r="AT3" s="6">
        <v>39.0</v>
      </c>
      <c r="AU3" s="6">
        <v>40.0</v>
      </c>
      <c r="AV3" s="6">
        <v>41.0</v>
      </c>
      <c r="AW3" s="6">
        <v>42.0</v>
      </c>
      <c r="AX3" s="6">
        <v>43.0</v>
      </c>
      <c r="AY3" s="6">
        <v>44.0</v>
      </c>
      <c r="AZ3" s="6">
        <v>45.0</v>
      </c>
      <c r="BA3" s="6">
        <v>46.0</v>
      </c>
      <c r="BB3" s="6" t="s">
        <v>6</v>
      </c>
      <c r="BC3" s="7" t="s">
        <v>7</v>
      </c>
      <c r="BE3" s="8"/>
      <c r="BF3" s="8"/>
    </row>
    <row r="4">
      <c r="C4" s="9">
        <v>1.0</v>
      </c>
      <c r="D4" s="10">
        <v>0.0</v>
      </c>
      <c r="E4" s="10">
        <v>7.0</v>
      </c>
      <c r="F4" s="10" t="s">
        <v>8</v>
      </c>
      <c r="G4" s="10" t="s">
        <v>9</v>
      </c>
      <c r="H4" s="10">
        <v>2.0</v>
      </c>
      <c r="I4" s="10">
        <v>3.0</v>
      </c>
      <c r="J4" s="10">
        <v>4.0</v>
      </c>
      <c r="K4" s="10">
        <v>5.0</v>
      </c>
      <c r="L4" s="10">
        <v>6.0</v>
      </c>
      <c r="M4" s="10" t="s">
        <v>10</v>
      </c>
      <c r="BB4" s="11">
        <f>IFERROR(__xludf.DUMMYFUNCTION("MATCH(TRUE,ARRAYFORMULA(REGEXMATCH(A4:BA4,""&lt;\s*$"")),0) - MATCH(TRUE,ARRAYFORMULA(REGEXMATCH(A4:BA4,""^\s*&gt;"")),0) + 1"),7.0)</f>
        <v>7</v>
      </c>
      <c r="BC4" s="12">
        <f t="shared" ref="BC4:BC8" si="1">BB4-E4</f>
        <v>0</v>
      </c>
    </row>
    <row r="5">
      <c r="C5" s="9">
        <v>2.0</v>
      </c>
      <c r="D5" s="10">
        <v>0.0</v>
      </c>
      <c r="E5" s="10">
        <v>15.0</v>
      </c>
      <c r="F5" s="10" t="s">
        <v>8</v>
      </c>
      <c r="G5" s="10" t="s">
        <v>11</v>
      </c>
      <c r="N5" s="10">
        <v>1.0</v>
      </c>
      <c r="O5" s="10">
        <v>2.0</v>
      </c>
      <c r="P5" s="10">
        <v>3.0</v>
      </c>
      <c r="Q5" s="10">
        <v>4.0</v>
      </c>
      <c r="R5" s="10">
        <v>5.0</v>
      </c>
      <c r="S5" s="10">
        <v>6.0</v>
      </c>
      <c r="T5" s="10">
        <v>7.0</v>
      </c>
      <c r="U5" s="10">
        <v>8.0</v>
      </c>
      <c r="V5" s="10">
        <v>9.0</v>
      </c>
      <c r="W5" s="10">
        <v>10.0</v>
      </c>
      <c r="X5" s="10">
        <v>11.0</v>
      </c>
      <c r="Y5" s="10">
        <v>12.0</v>
      </c>
      <c r="Z5" s="10">
        <v>13.0</v>
      </c>
      <c r="AA5" s="10">
        <v>14.0</v>
      </c>
      <c r="AB5" s="10" t="s">
        <v>12</v>
      </c>
      <c r="BB5" s="11">
        <f>IFERROR(__xludf.DUMMYFUNCTION("MATCH(TRUE,ARRAYFORMULA(REGEXMATCH(A5:BA5,""&lt;\s*$"")),0) - MATCH(TRUE,ARRAYFORMULA(REGEXMATCH(A5:BA5,""^\s*&gt;"")),0) + 1"),22.0)</f>
        <v>22</v>
      </c>
      <c r="BC5" s="12">
        <f t="shared" si="1"/>
        <v>7</v>
      </c>
    </row>
    <row r="6">
      <c r="C6" s="9">
        <v>3.0</v>
      </c>
      <c r="D6" s="10">
        <v>0.0</v>
      </c>
      <c r="E6" s="10">
        <v>12.0</v>
      </c>
      <c r="F6" s="10" t="s">
        <v>8</v>
      </c>
      <c r="G6" s="10" t="s">
        <v>11</v>
      </c>
      <c r="AC6" s="10">
        <v>1.0</v>
      </c>
      <c r="AD6" s="10">
        <v>2.0</v>
      </c>
      <c r="AE6" s="10">
        <v>3.0</v>
      </c>
      <c r="AF6" s="10">
        <v>4.0</v>
      </c>
      <c r="AG6" s="10">
        <v>5.0</v>
      </c>
      <c r="AH6" s="10">
        <v>6.0</v>
      </c>
      <c r="AI6" s="10">
        <v>7.0</v>
      </c>
      <c r="AJ6" s="10">
        <v>8.0</v>
      </c>
      <c r="AK6" s="10">
        <v>9.0</v>
      </c>
      <c r="AL6" s="10">
        <v>10.0</v>
      </c>
      <c r="AM6" s="10">
        <v>11.0</v>
      </c>
      <c r="AN6" s="10" t="s">
        <v>13</v>
      </c>
      <c r="BB6" s="11">
        <f>IFERROR(__xludf.DUMMYFUNCTION("MATCH(TRUE,ARRAYFORMULA(REGEXMATCH(A6:BA6,""&lt;\s*$"")),0) - MATCH(TRUE,ARRAYFORMULA(REGEXMATCH(A6:BA6,""^\s*&gt;"")),0) + 1"),34.0)</f>
        <v>34</v>
      </c>
      <c r="BC6" s="12">
        <f t="shared" si="1"/>
        <v>22</v>
      </c>
    </row>
    <row r="7">
      <c r="C7" s="9">
        <v>4.0</v>
      </c>
      <c r="D7" s="10">
        <v>0.0</v>
      </c>
      <c r="E7" s="10">
        <v>4.0</v>
      </c>
      <c r="F7" s="10" t="s">
        <v>8</v>
      </c>
      <c r="G7" s="10" t="s">
        <v>11</v>
      </c>
      <c r="AO7" s="10">
        <v>1.0</v>
      </c>
      <c r="AP7" s="10">
        <v>2.0</v>
      </c>
      <c r="AQ7" s="10">
        <v>3.0</v>
      </c>
      <c r="AR7" s="10" t="s">
        <v>14</v>
      </c>
      <c r="BB7" s="11">
        <f>IFERROR(__xludf.DUMMYFUNCTION("MATCH(TRUE,ARRAYFORMULA(REGEXMATCH(A7:BA7,""&lt;\s*$"")),0) - MATCH(TRUE,ARRAYFORMULA(REGEXMATCH(A7:BA7,""^\s*&gt;"")),0) + 1"),38.0)</f>
        <v>38</v>
      </c>
      <c r="BC7" s="12">
        <f t="shared" si="1"/>
        <v>34</v>
      </c>
    </row>
    <row r="8">
      <c r="C8" s="13">
        <v>5.0</v>
      </c>
      <c r="D8" s="14">
        <v>0.0</v>
      </c>
      <c r="E8" s="14">
        <v>9.0</v>
      </c>
      <c r="F8" s="14" t="s">
        <v>8</v>
      </c>
      <c r="G8" s="14" t="s">
        <v>11</v>
      </c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4">
        <v>1.0</v>
      </c>
      <c r="AT8" s="14">
        <v>2.0</v>
      </c>
      <c r="AU8" s="14">
        <v>3.0</v>
      </c>
      <c r="AV8" s="14">
        <v>4.0</v>
      </c>
      <c r="AW8" s="14">
        <v>5.0</v>
      </c>
      <c r="AX8" s="14">
        <v>6.0</v>
      </c>
      <c r="AY8" s="14">
        <v>7.0</v>
      </c>
      <c r="AZ8" s="14">
        <v>8.0</v>
      </c>
      <c r="BA8" s="14" t="s">
        <v>15</v>
      </c>
      <c r="BB8" s="15">
        <f>IFERROR(__xludf.DUMMYFUNCTION("MATCH(TRUE,ARRAYFORMULA(REGEXMATCH(A8:BA8,""&lt;\s*$"")),0) - MATCH(TRUE,ARRAYFORMULA(REGEXMATCH(A8:BA8,""^\s*&gt;"")),0) + 1"),47.0)</f>
        <v>47</v>
      </c>
      <c r="BC8" s="16">
        <f t="shared" si="1"/>
        <v>38</v>
      </c>
    </row>
    <row r="9">
      <c r="BB9" s="4">
        <f t="shared" ref="BB9:BC9" si="2">AVERAGE(BB4:BB8)</f>
        <v>29.6</v>
      </c>
      <c r="BC9" s="4">
        <f t="shared" si="2"/>
        <v>20.2</v>
      </c>
    </row>
    <row r="13">
      <c r="C13" s="2" t="s">
        <v>0</v>
      </c>
      <c r="D13" s="3" t="s">
        <v>16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</row>
    <row r="14">
      <c r="C14" s="5" t="s">
        <v>2</v>
      </c>
      <c r="D14" s="6" t="s">
        <v>3</v>
      </c>
      <c r="E14" s="6" t="s">
        <v>4</v>
      </c>
      <c r="F14" s="6" t="s">
        <v>5</v>
      </c>
      <c r="G14" s="6">
        <v>0.0</v>
      </c>
      <c r="H14" s="6">
        <v>1.0</v>
      </c>
      <c r="I14" s="6">
        <v>2.0</v>
      </c>
      <c r="J14" s="6">
        <v>3.0</v>
      </c>
      <c r="K14" s="6">
        <v>4.0</v>
      </c>
      <c r="L14" s="6">
        <v>5.0</v>
      </c>
      <c r="M14" s="6">
        <v>6.0</v>
      </c>
      <c r="N14" s="6">
        <v>7.0</v>
      </c>
      <c r="O14" s="6">
        <v>8.0</v>
      </c>
      <c r="P14" s="6">
        <v>9.0</v>
      </c>
      <c r="Q14" s="6">
        <v>10.0</v>
      </c>
      <c r="R14" s="6">
        <v>11.0</v>
      </c>
      <c r="S14" s="6">
        <v>12.0</v>
      </c>
      <c r="T14" s="6">
        <v>13.0</v>
      </c>
      <c r="U14" s="6">
        <v>14.0</v>
      </c>
      <c r="V14" s="6">
        <v>15.0</v>
      </c>
      <c r="W14" s="6">
        <v>16.0</v>
      </c>
      <c r="X14" s="6">
        <v>17.0</v>
      </c>
      <c r="Y14" s="6">
        <v>18.0</v>
      </c>
      <c r="Z14" s="6">
        <v>19.0</v>
      </c>
      <c r="AA14" s="6">
        <v>20.0</v>
      </c>
      <c r="AB14" s="6">
        <v>21.0</v>
      </c>
      <c r="AC14" s="6">
        <v>22.0</v>
      </c>
      <c r="AD14" s="6">
        <v>23.0</v>
      </c>
      <c r="AE14" s="6">
        <v>24.0</v>
      </c>
      <c r="AF14" s="6">
        <v>25.0</v>
      </c>
      <c r="AG14" s="6">
        <v>26.0</v>
      </c>
      <c r="AH14" s="6">
        <v>27.0</v>
      </c>
      <c r="AI14" s="6">
        <v>28.0</v>
      </c>
      <c r="AJ14" s="6">
        <v>29.0</v>
      </c>
      <c r="AK14" s="6">
        <v>30.0</v>
      </c>
      <c r="AL14" s="6">
        <v>31.0</v>
      </c>
      <c r="AM14" s="6">
        <v>32.0</v>
      </c>
      <c r="AN14" s="6">
        <v>33.0</v>
      </c>
      <c r="AO14" s="6">
        <v>34.0</v>
      </c>
      <c r="AP14" s="6">
        <v>35.0</v>
      </c>
      <c r="AQ14" s="6">
        <v>36.0</v>
      </c>
      <c r="AR14" s="6">
        <v>37.0</v>
      </c>
      <c r="AS14" s="6">
        <v>38.0</v>
      </c>
      <c r="AT14" s="6">
        <v>39.0</v>
      </c>
      <c r="AU14" s="6">
        <v>40.0</v>
      </c>
      <c r="AV14" s="6">
        <v>41.0</v>
      </c>
      <c r="AW14" s="6">
        <v>42.0</v>
      </c>
      <c r="AX14" s="6">
        <v>43.0</v>
      </c>
      <c r="AY14" s="6">
        <v>44.0</v>
      </c>
      <c r="AZ14" s="6">
        <v>45.0</v>
      </c>
      <c r="BA14" s="6">
        <v>46.0</v>
      </c>
      <c r="BB14" s="6" t="s">
        <v>6</v>
      </c>
      <c r="BC14" s="7" t="s">
        <v>7</v>
      </c>
    </row>
    <row r="15">
      <c r="C15" s="9">
        <v>1.0</v>
      </c>
      <c r="D15" s="10">
        <v>0.0</v>
      </c>
      <c r="E15" s="10">
        <v>7.0</v>
      </c>
      <c r="F15" s="10" t="s">
        <v>8</v>
      </c>
      <c r="G15" s="10" t="s">
        <v>11</v>
      </c>
      <c r="K15" s="10">
        <v>1.0</v>
      </c>
      <c r="L15" s="10">
        <v>2.0</v>
      </c>
      <c r="M15" s="10">
        <v>3.0</v>
      </c>
      <c r="N15" s="10">
        <v>4.0</v>
      </c>
      <c r="O15" s="10">
        <v>5.0</v>
      </c>
      <c r="P15" s="10">
        <v>6.0</v>
      </c>
      <c r="Q15" s="10" t="s">
        <v>10</v>
      </c>
      <c r="BB15" s="11">
        <f>IFERROR(__xludf.DUMMYFUNCTION("INDEX($3:$3, MATCH(TRUE, REGEXMATCH(A15:BA15, ""&lt;$""), 0))"),10.0)</f>
        <v>10</v>
      </c>
      <c r="BC15" s="12">
        <f t="shared" ref="BC15:BC19" si="3">BB15-E15</f>
        <v>3</v>
      </c>
    </row>
    <row r="16">
      <c r="C16" s="9">
        <v>2.0</v>
      </c>
      <c r="D16" s="10">
        <v>0.0</v>
      </c>
      <c r="E16" s="10">
        <v>15.0</v>
      </c>
      <c r="F16" s="10" t="s">
        <v>8</v>
      </c>
      <c r="G16" s="10" t="s">
        <v>11</v>
      </c>
      <c r="AM16" s="10">
        <v>1.0</v>
      </c>
      <c r="AN16" s="10">
        <v>2.0</v>
      </c>
      <c r="AO16" s="10">
        <v>3.0</v>
      </c>
      <c r="AP16" s="10">
        <v>4.0</v>
      </c>
      <c r="AQ16" s="10">
        <v>5.0</v>
      </c>
      <c r="AR16" s="10">
        <v>6.0</v>
      </c>
      <c r="AS16" s="10">
        <v>7.0</v>
      </c>
      <c r="AT16" s="10">
        <v>8.0</v>
      </c>
      <c r="AU16" s="10">
        <v>9.0</v>
      </c>
      <c r="AV16" s="10">
        <v>10.0</v>
      </c>
      <c r="AW16" s="10">
        <v>11.0</v>
      </c>
      <c r="AX16" s="10">
        <v>12.0</v>
      </c>
      <c r="AY16" s="10">
        <v>13.0</v>
      </c>
      <c r="AZ16" s="10">
        <v>14.0</v>
      </c>
      <c r="BA16" s="10" t="s">
        <v>12</v>
      </c>
      <c r="BB16" s="11">
        <f>IFERROR(__xludf.DUMMYFUNCTION("INDEX($3:$3, MATCH(TRUE, REGEXMATCH(A16:BA16, ""&lt;$""), 0))"),46.0)</f>
        <v>46</v>
      </c>
      <c r="BC16" s="12">
        <f t="shared" si="3"/>
        <v>31</v>
      </c>
    </row>
    <row r="17">
      <c r="C17" s="9">
        <v>3.0</v>
      </c>
      <c r="D17" s="10">
        <v>0.0</v>
      </c>
      <c r="E17" s="10">
        <v>12.0</v>
      </c>
      <c r="F17" s="10" t="s">
        <v>8</v>
      </c>
      <c r="G17" s="10" t="s">
        <v>11</v>
      </c>
      <c r="AA17" s="10">
        <v>1.0</v>
      </c>
      <c r="AB17" s="10">
        <v>2.0</v>
      </c>
      <c r="AC17" s="10">
        <v>3.0</v>
      </c>
      <c r="AD17" s="10">
        <v>4.0</v>
      </c>
      <c r="AE17" s="10">
        <v>5.0</v>
      </c>
      <c r="AF17" s="10">
        <v>6.0</v>
      </c>
      <c r="AG17" s="10">
        <v>7.0</v>
      </c>
      <c r="AH17" s="10">
        <v>8.0</v>
      </c>
      <c r="AI17" s="10">
        <v>9.0</v>
      </c>
      <c r="AJ17" s="10">
        <v>10.0</v>
      </c>
      <c r="AK17" s="10">
        <v>11.0</v>
      </c>
      <c r="AL17" s="10" t="s">
        <v>13</v>
      </c>
      <c r="BB17" s="11">
        <f>IFERROR(__xludf.DUMMYFUNCTION("INDEX($3:$3, MATCH(TRUE, REGEXMATCH(A17:BA17, ""&lt;$""), 0))"),31.0)</f>
        <v>31</v>
      </c>
      <c r="BC17" s="12">
        <f t="shared" si="3"/>
        <v>19</v>
      </c>
    </row>
    <row r="18">
      <c r="C18" s="9">
        <v>4.0</v>
      </c>
      <c r="D18" s="10">
        <v>0.0</v>
      </c>
      <c r="E18" s="10">
        <v>4.0</v>
      </c>
      <c r="F18" s="10" t="s">
        <v>8</v>
      </c>
      <c r="G18" s="10" t="s">
        <v>9</v>
      </c>
      <c r="H18" s="10">
        <v>2.0</v>
      </c>
      <c r="I18" s="10">
        <v>3.0</v>
      </c>
      <c r="J18" s="10" t="s">
        <v>14</v>
      </c>
      <c r="BB18" s="11">
        <f>IFERROR(__xludf.DUMMYFUNCTION("INDEX($3:$3, MATCH(TRUE, REGEXMATCH(A18:BA18, ""&lt;$""), 0))"),3.0)</f>
        <v>3</v>
      </c>
      <c r="BC18" s="12">
        <f t="shared" si="3"/>
        <v>-1</v>
      </c>
    </row>
    <row r="19">
      <c r="C19" s="13">
        <v>5.0</v>
      </c>
      <c r="D19" s="14">
        <v>0.0</v>
      </c>
      <c r="E19" s="14">
        <v>9.0</v>
      </c>
      <c r="F19" s="14" t="s">
        <v>8</v>
      </c>
      <c r="G19" s="14" t="s">
        <v>11</v>
      </c>
      <c r="H19" s="15"/>
      <c r="I19" s="15"/>
      <c r="J19" s="15"/>
      <c r="K19" s="14"/>
      <c r="L19" s="14"/>
      <c r="M19" s="14"/>
      <c r="N19" s="14"/>
      <c r="O19" s="14"/>
      <c r="P19" s="14"/>
      <c r="Q19" s="14"/>
      <c r="R19" s="14">
        <v>1.0</v>
      </c>
      <c r="S19" s="14">
        <v>2.0</v>
      </c>
      <c r="T19" s="14">
        <v>3.0</v>
      </c>
      <c r="U19" s="14">
        <v>4.0</v>
      </c>
      <c r="V19" s="14">
        <v>5.0</v>
      </c>
      <c r="W19" s="14">
        <v>6.0</v>
      </c>
      <c r="X19" s="14">
        <v>7.0</v>
      </c>
      <c r="Y19" s="14">
        <v>8.0</v>
      </c>
      <c r="Z19" s="14" t="s">
        <v>15</v>
      </c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4"/>
      <c r="AT19" s="14"/>
      <c r="AU19" s="14"/>
      <c r="AV19" s="14"/>
      <c r="AW19" s="14"/>
      <c r="AX19" s="14"/>
      <c r="AY19" s="14"/>
      <c r="AZ19" s="14"/>
      <c r="BA19" s="14"/>
      <c r="BB19" s="15">
        <f>IFERROR(__xludf.DUMMYFUNCTION("INDEX($3:$3, MATCH(TRUE, REGEXMATCH(A19:BA19, ""&lt;$""), 0))"),19.0)</f>
        <v>19</v>
      </c>
      <c r="BC19" s="16">
        <f t="shared" si="3"/>
        <v>10</v>
      </c>
    </row>
    <row r="20">
      <c r="BB20" s="4">
        <f t="shared" ref="BB20:BC20" si="4">AVERAGE(BB15:BB19)</f>
        <v>21.8</v>
      </c>
      <c r="BC20" s="4">
        <f t="shared" si="4"/>
        <v>12.4</v>
      </c>
    </row>
    <row r="24">
      <c r="C24" s="2" t="s">
        <v>0</v>
      </c>
      <c r="D24" s="3" t="s">
        <v>17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</row>
    <row r="25">
      <c r="C25" s="5" t="s">
        <v>2</v>
      </c>
      <c r="D25" s="6" t="s">
        <v>3</v>
      </c>
      <c r="E25" s="6" t="s">
        <v>4</v>
      </c>
      <c r="F25" s="6" t="s">
        <v>5</v>
      </c>
      <c r="G25" s="6">
        <v>0.0</v>
      </c>
      <c r="H25" s="6">
        <v>1.0</v>
      </c>
      <c r="I25" s="6">
        <v>2.0</v>
      </c>
      <c r="J25" s="6">
        <v>3.0</v>
      </c>
      <c r="K25" s="6">
        <v>4.0</v>
      </c>
      <c r="L25" s="6">
        <v>5.0</v>
      </c>
      <c r="M25" s="6">
        <v>6.0</v>
      </c>
      <c r="N25" s="6">
        <v>7.0</v>
      </c>
      <c r="O25" s="6">
        <v>8.0</v>
      </c>
      <c r="P25" s="6">
        <v>9.0</v>
      </c>
      <c r="Q25" s="6">
        <v>10.0</v>
      </c>
      <c r="R25" s="6">
        <v>11.0</v>
      </c>
      <c r="S25" s="6">
        <v>12.0</v>
      </c>
      <c r="T25" s="6">
        <v>13.0</v>
      </c>
      <c r="U25" s="6">
        <v>14.0</v>
      </c>
      <c r="V25" s="6">
        <v>15.0</v>
      </c>
      <c r="W25" s="6">
        <v>16.0</v>
      </c>
      <c r="X25" s="6">
        <v>17.0</v>
      </c>
      <c r="Y25" s="6">
        <v>18.0</v>
      </c>
      <c r="Z25" s="6">
        <v>19.0</v>
      </c>
      <c r="AA25" s="6">
        <v>20.0</v>
      </c>
      <c r="AB25" s="6">
        <v>21.0</v>
      </c>
      <c r="AC25" s="6">
        <v>22.0</v>
      </c>
      <c r="AD25" s="6">
        <v>23.0</v>
      </c>
      <c r="AE25" s="6">
        <v>24.0</v>
      </c>
      <c r="AF25" s="6">
        <v>25.0</v>
      </c>
      <c r="AG25" s="6">
        <v>26.0</v>
      </c>
      <c r="AH25" s="6">
        <v>27.0</v>
      </c>
      <c r="AI25" s="6">
        <v>28.0</v>
      </c>
      <c r="AJ25" s="6">
        <v>29.0</v>
      </c>
      <c r="AK25" s="6">
        <v>30.0</v>
      </c>
      <c r="AL25" s="6">
        <v>31.0</v>
      </c>
      <c r="AM25" s="6">
        <v>32.0</v>
      </c>
      <c r="AN25" s="6">
        <v>33.0</v>
      </c>
      <c r="AO25" s="6">
        <v>34.0</v>
      </c>
      <c r="AP25" s="6">
        <v>35.0</v>
      </c>
      <c r="AQ25" s="6">
        <v>36.0</v>
      </c>
      <c r="AR25" s="6">
        <v>37.0</v>
      </c>
      <c r="AS25" s="6">
        <v>38.0</v>
      </c>
      <c r="AT25" s="6">
        <v>39.0</v>
      </c>
      <c r="AU25" s="6">
        <v>40.0</v>
      </c>
      <c r="AV25" s="6">
        <v>41.0</v>
      </c>
      <c r="AW25" s="6">
        <v>42.0</v>
      </c>
      <c r="AX25" s="6">
        <v>43.0</v>
      </c>
      <c r="AY25" s="6">
        <v>44.0</v>
      </c>
      <c r="AZ25" s="6">
        <v>45.0</v>
      </c>
      <c r="BA25" s="6">
        <v>46.0</v>
      </c>
      <c r="BB25" s="6" t="s">
        <v>6</v>
      </c>
      <c r="BC25" s="7" t="s">
        <v>7</v>
      </c>
    </row>
    <row r="26">
      <c r="C26" s="9">
        <v>1.0</v>
      </c>
      <c r="D26" s="10">
        <v>0.0</v>
      </c>
      <c r="E26" s="10">
        <v>7.0</v>
      </c>
      <c r="F26" s="10" t="s">
        <v>8</v>
      </c>
      <c r="G26" s="10" t="s">
        <v>9</v>
      </c>
      <c r="H26" s="10">
        <v>2.0</v>
      </c>
      <c r="I26" s="10">
        <v>3.0</v>
      </c>
      <c r="J26" s="10">
        <v>4.0</v>
      </c>
      <c r="AA26" s="10">
        <v>5.0</v>
      </c>
      <c r="AB26" s="10">
        <v>6.0</v>
      </c>
      <c r="AC26" s="10" t="s">
        <v>10</v>
      </c>
      <c r="BB26" s="11">
        <f>IFERROR(__xludf.DUMMYFUNCTION("INDEX($3:$3, MATCH(TRUE, REGEXMATCH(A26:BA26, ""&lt;$""), 0))"),22.0)</f>
        <v>22</v>
      </c>
      <c r="BC26" s="12">
        <f t="shared" ref="BC26:BC30" si="5">BB26-E26</f>
        <v>15</v>
      </c>
    </row>
    <row r="27">
      <c r="C27" s="9">
        <v>2.0</v>
      </c>
      <c r="D27" s="10">
        <v>0.0</v>
      </c>
      <c r="E27" s="10">
        <v>15.0</v>
      </c>
      <c r="F27" s="10" t="s">
        <v>8</v>
      </c>
      <c r="G27" s="10" t="s">
        <v>11</v>
      </c>
      <c r="K27" s="10">
        <v>1.0</v>
      </c>
      <c r="L27" s="10">
        <v>2.0</v>
      </c>
      <c r="M27" s="10">
        <v>3.0</v>
      </c>
      <c r="N27" s="10">
        <v>4.0</v>
      </c>
      <c r="AD27" s="10">
        <v>5.0</v>
      </c>
      <c r="AE27" s="10">
        <v>6.0</v>
      </c>
      <c r="AF27" s="10">
        <v>7.0</v>
      </c>
      <c r="AG27" s="10">
        <v>8.0</v>
      </c>
      <c r="AP27" s="10">
        <v>9.0</v>
      </c>
      <c r="AQ27" s="10">
        <v>10.0</v>
      </c>
      <c r="AR27" s="10">
        <v>11.0</v>
      </c>
      <c r="AS27" s="10">
        <v>12.0</v>
      </c>
      <c r="AY27" s="10">
        <v>13.0</v>
      </c>
      <c r="AZ27" s="10">
        <v>14.0</v>
      </c>
      <c r="BA27" s="10" t="s">
        <v>12</v>
      </c>
      <c r="BB27" s="11">
        <f>IFERROR(__xludf.DUMMYFUNCTION("INDEX($3:$3, MATCH(TRUE, REGEXMATCH(A27:BA27, ""&lt;$""), 0))"),46.0)</f>
        <v>46</v>
      </c>
      <c r="BC27" s="12">
        <f t="shared" si="5"/>
        <v>31</v>
      </c>
    </row>
    <row r="28">
      <c r="C28" s="9">
        <v>3.0</v>
      </c>
      <c r="D28" s="10">
        <v>0.0</v>
      </c>
      <c r="E28" s="10">
        <v>12.0</v>
      </c>
      <c r="F28" s="10" t="s">
        <v>8</v>
      </c>
      <c r="G28" s="10" t="s">
        <v>11</v>
      </c>
      <c r="O28" s="10">
        <v>1.0</v>
      </c>
      <c r="P28" s="10">
        <v>2.0</v>
      </c>
      <c r="Q28" s="10">
        <v>3.0</v>
      </c>
      <c r="R28" s="10">
        <v>4.0</v>
      </c>
      <c r="AH28" s="10">
        <v>5.0</v>
      </c>
      <c r="AI28" s="10">
        <v>6.0</v>
      </c>
      <c r="AJ28" s="10">
        <v>7.0</v>
      </c>
      <c r="AK28" s="10">
        <v>8.0</v>
      </c>
      <c r="AT28" s="10">
        <v>9.0</v>
      </c>
      <c r="AU28" s="10">
        <v>10.0</v>
      </c>
      <c r="AV28" s="10">
        <v>11.0</v>
      </c>
      <c r="AW28" s="10" t="s">
        <v>13</v>
      </c>
      <c r="BB28" s="11">
        <f>IFERROR(__xludf.DUMMYFUNCTION("INDEX($3:$3, MATCH(TRUE, REGEXMATCH(A28:BA28, ""&lt;$""), 0))"),42.0)</f>
        <v>42</v>
      </c>
      <c r="BC28" s="12">
        <f t="shared" si="5"/>
        <v>30</v>
      </c>
    </row>
    <row r="29">
      <c r="C29" s="9">
        <v>4.0</v>
      </c>
      <c r="D29" s="10">
        <v>0.0</v>
      </c>
      <c r="E29" s="10">
        <v>4.0</v>
      </c>
      <c r="F29" s="10" t="s">
        <v>8</v>
      </c>
      <c r="G29" s="10" t="s">
        <v>11</v>
      </c>
      <c r="S29" s="10">
        <v>1.0</v>
      </c>
      <c r="T29" s="10">
        <v>2.0</v>
      </c>
      <c r="U29" s="10">
        <v>3.0</v>
      </c>
      <c r="V29" s="10" t="s">
        <v>14</v>
      </c>
      <c r="BB29" s="11">
        <f>IFERROR(__xludf.DUMMYFUNCTION("INDEX($3:$3, MATCH(TRUE, REGEXMATCH(A29:BA29, ""&lt;$""), 0))"),15.0)</f>
        <v>15</v>
      </c>
      <c r="BC29" s="12">
        <f t="shared" si="5"/>
        <v>11</v>
      </c>
    </row>
    <row r="30">
      <c r="C30" s="13">
        <v>5.0</v>
      </c>
      <c r="D30" s="14">
        <v>0.0</v>
      </c>
      <c r="E30" s="14">
        <v>9.0</v>
      </c>
      <c r="F30" s="14" t="s">
        <v>8</v>
      </c>
      <c r="G30" s="14" t="s">
        <v>11</v>
      </c>
      <c r="H30" s="15"/>
      <c r="I30" s="15"/>
      <c r="J30" s="15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>
        <v>1.0</v>
      </c>
      <c r="X30" s="14">
        <v>2.0</v>
      </c>
      <c r="Y30" s="14">
        <v>3.0</v>
      </c>
      <c r="Z30" s="14">
        <v>4.0</v>
      </c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4">
        <v>5.0</v>
      </c>
      <c r="AM30" s="14">
        <v>6.0</v>
      </c>
      <c r="AN30" s="14">
        <v>7.0</v>
      </c>
      <c r="AO30" s="14">
        <v>8.0</v>
      </c>
      <c r="AP30" s="15"/>
      <c r="AQ30" s="15"/>
      <c r="AR30" s="15"/>
      <c r="AS30" s="14"/>
      <c r="AT30" s="14"/>
      <c r="AU30" s="14"/>
      <c r="AV30" s="14"/>
      <c r="AW30" s="14"/>
      <c r="AX30" s="14" t="s">
        <v>15</v>
      </c>
      <c r="AY30" s="14"/>
      <c r="AZ30" s="14"/>
      <c r="BA30" s="14"/>
      <c r="BB30" s="15">
        <f>IFERROR(__xludf.DUMMYFUNCTION("INDEX($3:$3, MATCH(TRUE, REGEXMATCH(A30:BA30, ""&lt;$""), 0))"),43.0)</f>
        <v>43</v>
      </c>
      <c r="BC30" s="16">
        <f t="shared" si="5"/>
        <v>34</v>
      </c>
    </row>
    <row r="31">
      <c r="BB31" s="4">
        <f t="shared" ref="BB31:BC31" si="6">AVERAGE(BB26:BB30)</f>
        <v>33.6</v>
      </c>
      <c r="BC31" s="4">
        <f t="shared" si="6"/>
        <v>24.2</v>
      </c>
    </row>
    <row r="35">
      <c r="C35" s="2" t="s">
        <v>0</v>
      </c>
      <c r="D35" s="3" t="s">
        <v>18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</row>
    <row r="36">
      <c r="C36" s="5" t="s">
        <v>2</v>
      </c>
      <c r="D36" s="6" t="s">
        <v>3</v>
      </c>
      <c r="E36" s="6" t="s">
        <v>4</v>
      </c>
      <c r="F36" s="6" t="s">
        <v>5</v>
      </c>
      <c r="G36" s="6">
        <v>0.0</v>
      </c>
      <c r="H36" s="6">
        <v>1.0</v>
      </c>
      <c r="I36" s="6">
        <v>2.0</v>
      </c>
      <c r="J36" s="6">
        <v>3.0</v>
      </c>
      <c r="K36" s="6">
        <v>4.0</v>
      </c>
      <c r="L36" s="6">
        <v>5.0</v>
      </c>
      <c r="M36" s="6">
        <v>6.0</v>
      </c>
      <c r="N36" s="6">
        <v>7.0</v>
      </c>
      <c r="O36" s="6">
        <v>8.0</v>
      </c>
      <c r="P36" s="6">
        <v>9.0</v>
      </c>
      <c r="Q36" s="6">
        <v>10.0</v>
      </c>
      <c r="R36" s="6">
        <v>11.0</v>
      </c>
      <c r="S36" s="6">
        <v>12.0</v>
      </c>
      <c r="T36" s="6">
        <v>13.0</v>
      </c>
      <c r="U36" s="6">
        <v>14.0</v>
      </c>
      <c r="V36" s="6">
        <v>15.0</v>
      </c>
      <c r="W36" s="6">
        <v>16.0</v>
      </c>
      <c r="X36" s="6">
        <v>17.0</v>
      </c>
      <c r="Y36" s="6">
        <v>18.0</v>
      </c>
      <c r="Z36" s="6">
        <v>19.0</v>
      </c>
      <c r="AA36" s="6">
        <v>20.0</v>
      </c>
      <c r="AB36" s="6">
        <v>21.0</v>
      </c>
      <c r="AC36" s="6">
        <v>22.0</v>
      </c>
      <c r="AD36" s="6">
        <v>23.0</v>
      </c>
      <c r="AE36" s="6">
        <v>24.0</v>
      </c>
      <c r="AF36" s="6">
        <v>25.0</v>
      </c>
      <c r="AG36" s="6">
        <v>26.0</v>
      </c>
      <c r="AH36" s="6">
        <v>27.0</v>
      </c>
      <c r="AI36" s="6">
        <v>28.0</v>
      </c>
      <c r="AJ36" s="6">
        <v>29.0</v>
      </c>
      <c r="AK36" s="6">
        <v>30.0</v>
      </c>
      <c r="AL36" s="6">
        <v>31.0</v>
      </c>
      <c r="AM36" s="6">
        <v>32.0</v>
      </c>
      <c r="AN36" s="6">
        <v>33.0</v>
      </c>
      <c r="AO36" s="6">
        <v>34.0</v>
      </c>
      <c r="AP36" s="6">
        <v>35.0</v>
      </c>
      <c r="AQ36" s="6">
        <v>36.0</v>
      </c>
      <c r="AR36" s="6">
        <v>37.0</v>
      </c>
      <c r="AS36" s="6">
        <v>38.0</v>
      </c>
      <c r="AT36" s="6">
        <v>39.0</v>
      </c>
      <c r="AU36" s="6">
        <v>40.0</v>
      </c>
      <c r="AV36" s="6">
        <v>41.0</v>
      </c>
      <c r="AW36" s="6">
        <v>42.0</v>
      </c>
      <c r="AX36" s="6">
        <v>43.0</v>
      </c>
      <c r="AY36" s="6">
        <v>44.0</v>
      </c>
      <c r="AZ36" s="6">
        <v>45.0</v>
      </c>
      <c r="BA36" s="6">
        <v>46.0</v>
      </c>
      <c r="BB36" s="6" t="s">
        <v>6</v>
      </c>
      <c r="BC36" s="7" t="s">
        <v>7</v>
      </c>
    </row>
    <row r="37">
      <c r="C37" s="9">
        <v>1.0</v>
      </c>
      <c r="D37" s="10">
        <v>0.0</v>
      </c>
      <c r="E37" s="10">
        <v>7.0</v>
      </c>
      <c r="F37" s="10" t="s">
        <v>8</v>
      </c>
      <c r="G37" s="10" t="s">
        <v>9</v>
      </c>
      <c r="H37" s="10">
        <v>2.0</v>
      </c>
      <c r="I37" s="10">
        <v>3.0</v>
      </c>
      <c r="J37" s="10">
        <v>4.0</v>
      </c>
      <c r="AA37" s="10">
        <v>5.0</v>
      </c>
      <c r="AB37" s="10">
        <v>6.0</v>
      </c>
      <c r="AC37" s="10" t="s">
        <v>10</v>
      </c>
      <c r="BB37" s="11">
        <f>IFERROR(__xludf.DUMMYFUNCTION("INDEX($3:$3, MATCH(TRUE, REGEXMATCH(A37:BA37, ""&lt;$""), 0))"),22.0)</f>
        <v>22</v>
      </c>
      <c r="BC37" s="12">
        <f t="shared" ref="BC37:BC41" si="7">BB37-E37</f>
        <v>15</v>
      </c>
    </row>
    <row r="38">
      <c r="C38" s="9">
        <v>2.0</v>
      </c>
      <c r="D38" s="10">
        <v>0.0</v>
      </c>
      <c r="E38" s="10">
        <v>15.0</v>
      </c>
      <c r="F38" s="10" t="s">
        <v>8</v>
      </c>
      <c r="G38" s="10" t="s">
        <v>11</v>
      </c>
      <c r="K38" s="10">
        <v>1.0</v>
      </c>
      <c r="L38" s="10">
        <v>2.0</v>
      </c>
      <c r="M38" s="10">
        <v>3.0</v>
      </c>
      <c r="N38" s="10">
        <v>4.0</v>
      </c>
      <c r="AD38" s="10">
        <v>5.0</v>
      </c>
      <c r="AM38" s="10">
        <v>6.0</v>
      </c>
      <c r="AN38" s="10">
        <v>7.0</v>
      </c>
      <c r="AO38" s="10">
        <v>8.0</v>
      </c>
      <c r="AP38" s="10">
        <v>9.0</v>
      </c>
      <c r="AV38" s="10">
        <v>10.0</v>
      </c>
      <c r="AW38" s="10">
        <v>11.0</v>
      </c>
      <c r="AX38" s="10">
        <v>12.0</v>
      </c>
      <c r="AY38" s="10">
        <v>13.0</v>
      </c>
      <c r="AZ38" s="10">
        <v>14.0</v>
      </c>
      <c r="BA38" s="10" t="s">
        <v>12</v>
      </c>
      <c r="BB38" s="11">
        <f>IFERROR(__xludf.DUMMYFUNCTION("INDEX($3:$3, MATCH(TRUE, REGEXMATCH(A38:BA38, ""&lt;$""), 0))"),46.0)</f>
        <v>46</v>
      </c>
      <c r="BC38" s="12">
        <f t="shared" si="7"/>
        <v>31</v>
      </c>
    </row>
    <row r="39">
      <c r="C39" s="9">
        <v>3.0</v>
      </c>
      <c r="D39" s="10">
        <v>0.0</v>
      </c>
      <c r="E39" s="10">
        <v>12.0</v>
      </c>
      <c r="F39" s="10" t="s">
        <v>8</v>
      </c>
      <c r="G39" s="10" t="s">
        <v>11</v>
      </c>
      <c r="O39" s="10">
        <v>1.0</v>
      </c>
      <c r="P39" s="10">
        <v>2.0</v>
      </c>
      <c r="Q39" s="10">
        <v>3.0</v>
      </c>
      <c r="R39" s="10">
        <v>4.0</v>
      </c>
      <c r="AE39" s="10">
        <v>5.0</v>
      </c>
      <c r="AF39" s="10">
        <v>6.0</v>
      </c>
      <c r="AG39" s="10">
        <v>7.0</v>
      </c>
      <c r="AH39" s="10">
        <v>8.0</v>
      </c>
      <c r="AQ39" s="10">
        <v>9.0</v>
      </c>
      <c r="AR39" s="10">
        <v>10.0</v>
      </c>
      <c r="AS39" s="10">
        <v>11.0</v>
      </c>
      <c r="AT39" s="10" t="s">
        <v>13</v>
      </c>
      <c r="BB39" s="11">
        <f>IFERROR(__xludf.DUMMYFUNCTION("INDEX($3:$3, MATCH(TRUE, REGEXMATCH(A39:BA39, ""&lt;$""), 0))"),39.0)</f>
        <v>39</v>
      </c>
      <c r="BC39" s="12">
        <f t="shared" si="7"/>
        <v>27</v>
      </c>
    </row>
    <row r="40">
      <c r="C40" s="9">
        <v>4.0</v>
      </c>
      <c r="D40" s="10">
        <v>0.0</v>
      </c>
      <c r="E40" s="10">
        <v>4.0</v>
      </c>
      <c r="F40" s="10" t="s">
        <v>8</v>
      </c>
      <c r="G40" s="10" t="s">
        <v>11</v>
      </c>
      <c r="S40" s="10">
        <v>1.0</v>
      </c>
      <c r="T40" s="10">
        <v>2.0</v>
      </c>
      <c r="U40" s="10">
        <v>3.0</v>
      </c>
      <c r="V40" s="10" t="s">
        <v>14</v>
      </c>
      <c r="BB40" s="11">
        <f>IFERROR(__xludf.DUMMYFUNCTION("INDEX($3:$3, MATCH(TRUE, REGEXMATCH(A40:BA40, ""&lt;$""), 0))"),15.0)</f>
        <v>15</v>
      </c>
      <c r="BC40" s="12">
        <f t="shared" si="7"/>
        <v>11</v>
      </c>
    </row>
    <row r="41">
      <c r="C41" s="13">
        <v>5.0</v>
      </c>
      <c r="D41" s="14">
        <v>0.0</v>
      </c>
      <c r="E41" s="14">
        <v>9.0</v>
      </c>
      <c r="F41" s="14" t="s">
        <v>8</v>
      </c>
      <c r="G41" s="14" t="s">
        <v>11</v>
      </c>
      <c r="H41" s="15"/>
      <c r="I41" s="15"/>
      <c r="J41" s="15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>
        <v>1.0</v>
      </c>
      <c r="X41" s="14">
        <v>2.0</v>
      </c>
      <c r="Y41" s="14">
        <v>3.0</v>
      </c>
      <c r="Z41" s="14">
        <v>4.0</v>
      </c>
      <c r="AA41" s="15"/>
      <c r="AB41" s="15"/>
      <c r="AC41" s="15"/>
      <c r="AD41" s="15"/>
      <c r="AE41" s="15"/>
      <c r="AF41" s="15"/>
      <c r="AG41" s="15"/>
      <c r="AH41" s="15"/>
      <c r="AI41" s="14">
        <v>5.0</v>
      </c>
      <c r="AJ41" s="14">
        <v>6.0</v>
      </c>
      <c r="AK41" s="14">
        <v>7.0</v>
      </c>
      <c r="AL41" s="14">
        <v>8.0</v>
      </c>
      <c r="AM41" s="14"/>
      <c r="AN41" s="14"/>
      <c r="AO41" s="14"/>
      <c r="AP41" s="15"/>
      <c r="AQ41" s="15"/>
      <c r="AR41" s="15"/>
      <c r="AS41" s="14"/>
      <c r="AT41" s="14"/>
      <c r="AU41" s="14" t="s">
        <v>15</v>
      </c>
      <c r="AV41" s="14"/>
      <c r="AW41" s="14"/>
      <c r="AX41" s="14"/>
      <c r="AY41" s="14"/>
      <c r="AZ41" s="14"/>
      <c r="BA41" s="14"/>
      <c r="BB41" s="15">
        <f>IFERROR(__xludf.DUMMYFUNCTION("INDEX($3:$3, MATCH(TRUE, REGEXMATCH(A41:BA41, ""&lt;$""), 0))"),40.0)</f>
        <v>40</v>
      </c>
      <c r="BC41" s="16">
        <f t="shared" si="7"/>
        <v>31</v>
      </c>
    </row>
    <row r="42">
      <c r="BB42" s="4">
        <f t="shared" ref="BB42:BC42" si="8">AVERAGE(BB37:BB41)</f>
        <v>32.4</v>
      </c>
      <c r="BC42" s="4">
        <f t="shared" si="8"/>
        <v>23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5.13"/>
    <col customWidth="1" min="7" max="58" width="4.5"/>
  </cols>
  <sheetData>
    <row r="2">
      <c r="A2" s="1"/>
      <c r="B2" s="1"/>
      <c r="C2" s="2" t="s">
        <v>0</v>
      </c>
      <c r="D2" s="3" t="s">
        <v>1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</row>
    <row r="3">
      <c r="A3" s="4"/>
      <c r="B3" s="4"/>
      <c r="C3" s="5" t="s">
        <v>2</v>
      </c>
      <c r="D3" s="6" t="s">
        <v>3</v>
      </c>
      <c r="E3" s="6" t="s">
        <v>4</v>
      </c>
      <c r="F3" s="6" t="s">
        <v>5</v>
      </c>
      <c r="G3" s="6">
        <v>0.0</v>
      </c>
      <c r="H3" s="6">
        <v>1.0</v>
      </c>
      <c r="I3" s="6">
        <v>2.0</v>
      </c>
      <c r="J3" s="6">
        <v>3.0</v>
      </c>
      <c r="K3" s="6">
        <v>4.0</v>
      </c>
      <c r="L3" s="6">
        <v>5.0</v>
      </c>
      <c r="M3" s="6">
        <v>6.0</v>
      </c>
      <c r="N3" s="6">
        <v>7.0</v>
      </c>
      <c r="O3" s="6">
        <v>8.0</v>
      </c>
      <c r="P3" s="6">
        <v>9.0</v>
      </c>
      <c r="Q3" s="6">
        <v>10.0</v>
      </c>
      <c r="R3" s="6">
        <v>11.0</v>
      </c>
      <c r="S3" s="6">
        <v>12.0</v>
      </c>
      <c r="T3" s="6">
        <v>13.0</v>
      </c>
      <c r="U3" s="6">
        <v>14.0</v>
      </c>
      <c r="V3" s="6">
        <v>15.0</v>
      </c>
      <c r="W3" s="6">
        <v>16.0</v>
      </c>
      <c r="X3" s="6">
        <v>17.0</v>
      </c>
      <c r="Y3" s="6">
        <v>18.0</v>
      </c>
      <c r="Z3" s="6">
        <v>19.0</v>
      </c>
      <c r="AA3" s="6">
        <v>20.0</v>
      </c>
      <c r="AB3" s="5" t="s">
        <v>6</v>
      </c>
      <c r="AC3" s="7" t="s">
        <v>7</v>
      </c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E3" s="8"/>
      <c r="BF3" s="8"/>
    </row>
    <row r="4">
      <c r="C4" s="9">
        <v>1.0</v>
      </c>
      <c r="D4" s="10">
        <v>0.0</v>
      </c>
      <c r="E4" s="10">
        <v>4.0</v>
      </c>
      <c r="F4" s="10" t="s">
        <v>8</v>
      </c>
      <c r="G4" s="10" t="s">
        <v>9</v>
      </c>
      <c r="H4" s="10">
        <v>2.0</v>
      </c>
      <c r="I4" s="10">
        <v>3.0</v>
      </c>
      <c r="J4" s="10" t="s">
        <v>14</v>
      </c>
      <c r="AB4" s="18">
        <f>IFERROR(__xludf.DUMMYFUNCTION("MATCH(TRUE,ARRAYFORMULA(REGEXMATCH(INDIRECT(""A""&amp;ROW()&amp;"":""&amp;ADDRESS(ROW(),COLUMN()-1))
,""&lt;\s*$"")),0) - MATCH(TRUE,ARRAYFORMULA(REGEXMATCH(INDIRECT(""A""&amp;ROW()&amp;"":""&amp;ADDRESS(ROW(),COLUMN()-1))
,""^\s*&gt;"")),0) + 1"),4.0)</f>
        <v>4</v>
      </c>
      <c r="AC4" s="12">
        <f t="shared" ref="AC4:AC8" si="1">AB4-E4</f>
        <v>0</v>
      </c>
    </row>
    <row r="5">
      <c r="C5" s="9">
        <v>2.0</v>
      </c>
      <c r="D5" s="10">
        <v>2.0</v>
      </c>
      <c r="E5" s="10">
        <v>6.0</v>
      </c>
      <c r="F5" s="10" t="s">
        <v>8</v>
      </c>
      <c r="I5" s="10" t="s">
        <v>11</v>
      </c>
      <c r="K5" s="10">
        <v>1.0</v>
      </c>
      <c r="L5" s="10">
        <v>2.0</v>
      </c>
      <c r="M5" s="10">
        <v>3.0</v>
      </c>
      <c r="N5" s="10">
        <v>4.0</v>
      </c>
      <c r="O5" s="10">
        <v>5.0</v>
      </c>
      <c r="P5" s="10" t="s">
        <v>19</v>
      </c>
      <c r="AB5" s="18">
        <f>IFERROR(__xludf.DUMMYFUNCTION("MATCH(TRUE,ARRAYFORMULA(REGEXMATCH(INDIRECT(""A""&amp;ROW()&amp;"":""&amp;ADDRESS(ROW(),COLUMN()-1))
,""&lt;\s*$"")),0) - MATCH(TRUE,ARRAYFORMULA(REGEXMATCH(INDIRECT(""A""&amp;ROW()&amp;"":""&amp;ADDRESS(ROW(),COLUMN()-1))
,""^\s*&gt;"")),0) + 1"),8.0)</f>
        <v>8</v>
      </c>
      <c r="AC5" s="12">
        <f t="shared" si="1"/>
        <v>2</v>
      </c>
    </row>
    <row r="6">
      <c r="C6" s="9">
        <v>3.0</v>
      </c>
      <c r="D6" s="10">
        <v>3.0</v>
      </c>
      <c r="E6" s="10">
        <v>4.0</v>
      </c>
      <c r="F6" s="10" t="s">
        <v>8</v>
      </c>
      <c r="J6" s="10" t="s">
        <v>11</v>
      </c>
      <c r="Q6" s="10">
        <v>1.0</v>
      </c>
      <c r="R6" s="10">
        <v>2.0</v>
      </c>
      <c r="S6" s="10">
        <v>3.0</v>
      </c>
      <c r="T6" s="10" t="s">
        <v>14</v>
      </c>
      <c r="AB6" s="18">
        <f>IFERROR(__xludf.DUMMYFUNCTION("MATCH(TRUE,ARRAYFORMULA(REGEXMATCH(INDIRECT(""A""&amp;ROW()&amp;"":""&amp;ADDRESS(ROW(),COLUMN()-1))
,""&lt;\s*$"")),0) - MATCH(TRUE,ARRAYFORMULA(REGEXMATCH(INDIRECT(""A""&amp;ROW()&amp;"":""&amp;ADDRESS(ROW(),COLUMN()-1))
,""^\s*&gt;"")),0) + 1"),11.0)</f>
        <v>11</v>
      </c>
      <c r="AC6" s="12">
        <f t="shared" si="1"/>
        <v>7</v>
      </c>
    </row>
    <row r="7">
      <c r="C7" s="9">
        <v>4.0</v>
      </c>
      <c r="D7" s="10">
        <v>6.0</v>
      </c>
      <c r="E7" s="10">
        <v>5.0</v>
      </c>
      <c r="F7" s="10" t="s">
        <v>8</v>
      </c>
      <c r="M7" s="10" t="s">
        <v>11</v>
      </c>
      <c r="U7" s="10">
        <v>1.0</v>
      </c>
      <c r="V7" s="10">
        <v>2.0</v>
      </c>
      <c r="W7" s="10">
        <v>3.0</v>
      </c>
      <c r="X7" s="10">
        <v>4.0</v>
      </c>
      <c r="Y7" s="10" t="s">
        <v>20</v>
      </c>
      <c r="AB7" s="18">
        <f>IFERROR(__xludf.DUMMYFUNCTION("MATCH(TRUE,ARRAYFORMULA(REGEXMATCH(INDIRECT(""A""&amp;ROW()&amp;"":""&amp;ADDRESS(ROW(),COLUMN()-1))
,""&lt;\s*$"")),0) - MATCH(TRUE,ARRAYFORMULA(REGEXMATCH(INDIRECT(""A""&amp;ROW()&amp;"":""&amp;ADDRESS(ROW(),COLUMN()-1))
,""^\s*&gt;"")),0) + 1"),13.0)</f>
        <v>13</v>
      </c>
      <c r="AC7" s="12">
        <f t="shared" si="1"/>
        <v>8</v>
      </c>
    </row>
    <row r="8">
      <c r="C8" s="13">
        <v>5.0</v>
      </c>
      <c r="D8" s="14">
        <v>8.0</v>
      </c>
      <c r="E8" s="14">
        <v>2.0</v>
      </c>
      <c r="F8" s="14" t="s">
        <v>8</v>
      </c>
      <c r="G8" s="14"/>
      <c r="H8" s="15"/>
      <c r="I8" s="15"/>
      <c r="J8" s="15"/>
      <c r="K8" s="15"/>
      <c r="L8" s="15"/>
      <c r="M8" s="15"/>
      <c r="N8" s="15"/>
      <c r="O8" s="14" t="s">
        <v>11</v>
      </c>
      <c r="P8" s="15"/>
      <c r="Q8" s="15"/>
      <c r="R8" s="15"/>
      <c r="S8" s="15"/>
      <c r="T8" s="15"/>
      <c r="U8" s="15"/>
      <c r="V8" s="15"/>
      <c r="W8" s="15"/>
      <c r="X8" s="15"/>
      <c r="Y8" s="15"/>
      <c r="Z8" s="14">
        <v>1.0</v>
      </c>
      <c r="AA8" s="14" t="s">
        <v>21</v>
      </c>
      <c r="AB8" s="19">
        <f>IFERROR(__xludf.DUMMYFUNCTION("MATCH(TRUE,ARRAYFORMULA(REGEXMATCH(INDIRECT(""A""&amp;ROW()&amp;"":""&amp;ADDRESS(ROW(),COLUMN()-1))
,""&lt;\s*$"")),0) - MATCH(TRUE,ARRAYFORMULA(REGEXMATCH(INDIRECT(""A""&amp;ROW()&amp;"":""&amp;ADDRESS(ROW(),COLUMN()-1))
,""^\s*&gt;"")),0) + 1"),13.0)</f>
        <v>13</v>
      </c>
      <c r="AC8" s="16">
        <f t="shared" si="1"/>
        <v>11</v>
      </c>
      <c r="AS8" s="17"/>
      <c r="AT8" s="17"/>
      <c r="AU8" s="17"/>
      <c r="AV8" s="17"/>
      <c r="AW8" s="17"/>
      <c r="AX8" s="17"/>
      <c r="AY8" s="17"/>
      <c r="AZ8" s="17"/>
      <c r="BA8" s="17"/>
    </row>
    <row r="9">
      <c r="AB9" s="20">
        <f t="shared" ref="AB9:AC9" si="2">AVERAGE(AB4:AB8)</f>
        <v>9.8</v>
      </c>
      <c r="AC9" s="21">
        <f t="shared" si="2"/>
        <v>5.6</v>
      </c>
    </row>
    <row r="13">
      <c r="C13" s="2" t="s">
        <v>0</v>
      </c>
      <c r="D13" s="3" t="s">
        <v>16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</row>
    <row r="14">
      <c r="C14" s="5" t="s">
        <v>2</v>
      </c>
      <c r="D14" s="6" t="s">
        <v>3</v>
      </c>
      <c r="E14" s="6" t="s">
        <v>4</v>
      </c>
      <c r="F14" s="6" t="s">
        <v>5</v>
      </c>
      <c r="G14" s="6">
        <v>0.0</v>
      </c>
      <c r="H14" s="6">
        <v>1.0</v>
      </c>
      <c r="I14" s="6">
        <v>2.0</v>
      </c>
      <c r="J14" s="6">
        <v>3.0</v>
      </c>
      <c r="K14" s="6">
        <v>4.0</v>
      </c>
      <c r="L14" s="6">
        <v>5.0</v>
      </c>
      <c r="M14" s="6">
        <v>6.0</v>
      </c>
      <c r="N14" s="6">
        <v>7.0</v>
      </c>
      <c r="O14" s="6">
        <v>8.0</v>
      </c>
      <c r="P14" s="6">
        <v>9.0</v>
      </c>
      <c r="Q14" s="6">
        <v>10.0</v>
      </c>
      <c r="R14" s="6">
        <v>11.0</v>
      </c>
      <c r="S14" s="6">
        <v>12.0</v>
      </c>
      <c r="T14" s="6">
        <v>13.0</v>
      </c>
      <c r="U14" s="6">
        <v>14.0</v>
      </c>
      <c r="V14" s="6">
        <v>15.0</v>
      </c>
      <c r="W14" s="6">
        <v>16.0</v>
      </c>
      <c r="X14" s="6">
        <v>17.0</v>
      </c>
      <c r="Y14" s="6">
        <v>18.0</v>
      </c>
      <c r="Z14" s="6">
        <v>19.0</v>
      </c>
      <c r="AA14" s="6">
        <v>20.0</v>
      </c>
      <c r="AB14" s="5" t="s">
        <v>6</v>
      </c>
      <c r="AC14" s="7" t="s">
        <v>7</v>
      </c>
    </row>
    <row r="15">
      <c r="C15" s="9">
        <v>1.0</v>
      </c>
      <c r="D15" s="10">
        <v>0.0</v>
      </c>
      <c r="E15" s="10">
        <v>4.0</v>
      </c>
      <c r="F15" s="10" t="s">
        <v>8</v>
      </c>
      <c r="G15" s="10" t="s">
        <v>9</v>
      </c>
      <c r="H15" s="10">
        <v>2.0</v>
      </c>
      <c r="I15" s="10">
        <v>3.0</v>
      </c>
      <c r="J15" s="10" t="s">
        <v>14</v>
      </c>
      <c r="AB15" s="18">
        <f>IFERROR(__xludf.DUMMYFUNCTION("MATCH(TRUE,ARRAYFORMULA(REGEXMATCH(INDIRECT(""A""&amp;ROW()&amp;"":""&amp;ADDRESS(ROW(),COLUMN()-1))
,""&lt;\s*$"")),0) - MATCH(TRUE,ARRAYFORMULA(REGEXMATCH(INDIRECT(""A""&amp;ROW()&amp;"":""&amp;ADDRESS(ROW(),COLUMN()-1))
,""^\s*&gt;"")),0) + 1"),4.0)</f>
        <v>4</v>
      </c>
      <c r="AC15" s="12">
        <f t="shared" ref="AC15:AC19" si="3">AB15-E15</f>
        <v>0</v>
      </c>
    </row>
    <row r="16">
      <c r="C16" s="9">
        <v>2.0</v>
      </c>
      <c r="D16" s="10">
        <v>2.0</v>
      </c>
      <c r="E16" s="10">
        <v>6.0</v>
      </c>
      <c r="F16" s="10" t="s">
        <v>8</v>
      </c>
      <c r="I16" s="10" t="s">
        <v>11</v>
      </c>
      <c r="V16" s="10">
        <v>1.0</v>
      </c>
      <c r="W16" s="10">
        <v>2.0</v>
      </c>
      <c r="X16" s="10">
        <v>3.0</v>
      </c>
      <c r="Y16" s="10">
        <v>4.0</v>
      </c>
      <c r="Z16" s="10">
        <v>5.0</v>
      </c>
      <c r="AA16" s="10" t="s">
        <v>19</v>
      </c>
      <c r="AB16" s="18">
        <f>IFERROR(__xludf.DUMMYFUNCTION("MATCH(TRUE,ARRAYFORMULA(REGEXMATCH(INDIRECT(""A""&amp;ROW()&amp;"":""&amp;ADDRESS(ROW(),COLUMN()-1))
,""&lt;\s*$"")),0) - MATCH(TRUE,ARRAYFORMULA(REGEXMATCH(INDIRECT(""A""&amp;ROW()&amp;"":""&amp;ADDRESS(ROW(),COLUMN()-1))
,""^\s*&gt;"")),0) + 1"),19.0)</f>
        <v>19</v>
      </c>
      <c r="AC16" s="12">
        <f t="shared" si="3"/>
        <v>13</v>
      </c>
    </row>
    <row r="17">
      <c r="C17" s="9">
        <v>3.0</v>
      </c>
      <c r="D17" s="10">
        <v>3.0</v>
      </c>
      <c r="E17" s="10">
        <v>4.0</v>
      </c>
      <c r="F17" s="10" t="s">
        <v>8</v>
      </c>
      <c r="J17" s="10" t="s">
        <v>11</v>
      </c>
      <c r="K17" s="10">
        <v>1.0</v>
      </c>
      <c r="L17" s="10">
        <v>2.0</v>
      </c>
      <c r="M17" s="10">
        <v>3.0</v>
      </c>
      <c r="N17" s="10" t="s">
        <v>14</v>
      </c>
      <c r="AB17" s="18">
        <f>IFERROR(__xludf.DUMMYFUNCTION("MATCH(TRUE,ARRAYFORMULA(REGEXMATCH(INDIRECT(""A""&amp;ROW()&amp;"":""&amp;ADDRESS(ROW(),COLUMN()-1))
,""&lt;\s*$"")),0) - MATCH(TRUE,ARRAYFORMULA(REGEXMATCH(INDIRECT(""A""&amp;ROW()&amp;"":""&amp;ADDRESS(ROW(),COLUMN()-1))
,""^\s*&gt;"")),0) + 1"),5.0)</f>
        <v>5</v>
      </c>
      <c r="AC17" s="12">
        <f t="shared" si="3"/>
        <v>1</v>
      </c>
    </row>
    <row r="18">
      <c r="C18" s="9">
        <v>4.0</v>
      </c>
      <c r="D18" s="10">
        <v>6.0</v>
      </c>
      <c r="E18" s="10">
        <v>5.0</v>
      </c>
      <c r="F18" s="10" t="s">
        <v>8</v>
      </c>
      <c r="M18" s="10" t="s">
        <v>11</v>
      </c>
      <c r="Q18" s="10">
        <v>1.0</v>
      </c>
      <c r="R18" s="10">
        <v>2.0</v>
      </c>
      <c r="S18" s="10">
        <v>3.0</v>
      </c>
      <c r="T18" s="10">
        <v>4.0</v>
      </c>
      <c r="U18" s="10" t="s">
        <v>20</v>
      </c>
      <c r="AB18" s="18">
        <f>IFERROR(__xludf.DUMMYFUNCTION("MATCH(TRUE,ARRAYFORMULA(REGEXMATCH(INDIRECT(""A""&amp;ROW()&amp;"":""&amp;ADDRESS(ROW(),COLUMN()-1))
,""&lt;\s*$"")),0) - MATCH(TRUE,ARRAYFORMULA(REGEXMATCH(INDIRECT(""A""&amp;ROW()&amp;"":""&amp;ADDRESS(ROW(),COLUMN()-1))
,""^\s*&gt;"")),0) + 1"),9.0)</f>
        <v>9</v>
      </c>
      <c r="AC18" s="12">
        <f t="shared" si="3"/>
        <v>4</v>
      </c>
    </row>
    <row r="19">
      <c r="C19" s="13">
        <v>5.0</v>
      </c>
      <c r="D19" s="14">
        <v>8.0</v>
      </c>
      <c r="E19" s="14">
        <v>2.0</v>
      </c>
      <c r="F19" s="14" t="s">
        <v>8</v>
      </c>
      <c r="G19" s="14"/>
      <c r="H19" s="15"/>
      <c r="I19" s="15"/>
      <c r="J19" s="15"/>
      <c r="K19" s="15"/>
      <c r="L19" s="15"/>
      <c r="M19" s="15"/>
      <c r="N19" s="15"/>
      <c r="O19" s="14" t="s">
        <v>9</v>
      </c>
      <c r="P19" s="14" t="s">
        <v>21</v>
      </c>
      <c r="Q19" s="15"/>
      <c r="R19" s="15"/>
      <c r="S19" s="15"/>
      <c r="T19" s="14"/>
      <c r="U19" s="14"/>
      <c r="V19" s="15"/>
      <c r="W19" s="15"/>
      <c r="X19" s="15"/>
      <c r="Y19" s="15"/>
      <c r="Z19" s="14"/>
      <c r="AA19" s="14"/>
      <c r="AB19" s="19">
        <f>IFERROR(__xludf.DUMMYFUNCTION("MATCH(TRUE,ARRAYFORMULA(REGEXMATCH(INDIRECT(""A""&amp;ROW()&amp;"":""&amp;ADDRESS(ROW(),COLUMN()-1))
,""&lt;\s*$"")),0) - MATCH(TRUE,ARRAYFORMULA(REGEXMATCH(INDIRECT(""A""&amp;ROW()&amp;"":""&amp;ADDRESS(ROW(),COLUMN()-1))
,""^\s*&gt;"")),0) + 1"),2.0)</f>
        <v>2</v>
      </c>
      <c r="AC19" s="16">
        <f t="shared" si="3"/>
        <v>0</v>
      </c>
    </row>
    <row r="20">
      <c r="AB20" s="20">
        <f t="shared" ref="AB20:AC20" si="4">AVERAGE(AB15:AB19)</f>
        <v>7.8</v>
      </c>
      <c r="AC20" s="21">
        <f t="shared" si="4"/>
        <v>3.6</v>
      </c>
    </row>
    <row r="24">
      <c r="C24" s="2" t="s">
        <v>0</v>
      </c>
      <c r="D24" s="3" t="s">
        <v>22</v>
      </c>
      <c r="E24" s="22" t="s">
        <v>23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>
      <c r="C25" s="5" t="s">
        <v>2</v>
      </c>
      <c r="D25" s="6" t="s">
        <v>3</v>
      </c>
      <c r="E25" s="6" t="s">
        <v>4</v>
      </c>
      <c r="F25" s="6" t="s">
        <v>5</v>
      </c>
      <c r="G25" s="6">
        <v>0.0</v>
      </c>
      <c r="H25" s="6">
        <v>1.0</v>
      </c>
      <c r="I25" s="6">
        <v>2.0</v>
      </c>
      <c r="J25" s="6">
        <v>3.0</v>
      </c>
      <c r="K25" s="6">
        <v>4.0</v>
      </c>
      <c r="L25" s="6">
        <v>5.0</v>
      </c>
      <c r="M25" s="6">
        <v>6.0</v>
      </c>
      <c r="N25" s="6">
        <v>7.0</v>
      </c>
      <c r="O25" s="6">
        <v>8.0</v>
      </c>
      <c r="P25" s="6">
        <v>9.0</v>
      </c>
      <c r="Q25" s="6">
        <v>10.0</v>
      </c>
      <c r="R25" s="6">
        <v>11.0</v>
      </c>
      <c r="S25" s="6">
        <v>12.0</v>
      </c>
      <c r="T25" s="6">
        <v>13.0</v>
      </c>
      <c r="U25" s="6">
        <v>14.0</v>
      </c>
      <c r="V25" s="6">
        <v>15.0</v>
      </c>
      <c r="W25" s="6">
        <v>16.0</v>
      </c>
      <c r="X25" s="6">
        <v>17.0</v>
      </c>
      <c r="Y25" s="6">
        <v>18.0</v>
      </c>
      <c r="Z25" s="6">
        <v>19.0</v>
      </c>
      <c r="AA25" s="6">
        <v>20.0</v>
      </c>
      <c r="AB25" s="6" t="s">
        <v>6</v>
      </c>
      <c r="AC25" s="7" t="s">
        <v>7</v>
      </c>
    </row>
    <row r="26">
      <c r="C26" s="9">
        <v>1.0</v>
      </c>
      <c r="D26" s="10">
        <v>0.0</v>
      </c>
      <c r="E26" s="10">
        <v>4.0</v>
      </c>
      <c r="F26" s="10" t="s">
        <v>8</v>
      </c>
      <c r="G26" s="10" t="s">
        <v>9</v>
      </c>
      <c r="H26" s="10">
        <v>2.0</v>
      </c>
      <c r="K26" s="10">
        <v>3.0</v>
      </c>
      <c r="P26" s="10" t="s">
        <v>14</v>
      </c>
      <c r="AB26" s="11">
        <f>IFERROR(__xludf.DUMMYFUNCTION("MATCH(TRUE,ARRAYFORMULA(REGEXMATCH(INDIRECT(""A""&amp;ROW()&amp;"":""&amp;ADDRESS(ROW(),COLUMN()-1))
,""&lt;\s*$"")),0) - MATCH(TRUE,ARRAYFORMULA(REGEXMATCH(INDIRECT(""A""&amp;ROW()&amp;"":""&amp;ADDRESS(ROW(),COLUMN()-1))
,""^\s*&gt;"")),0) + 1"),10.0)</f>
        <v>10</v>
      </c>
      <c r="AC26" s="12">
        <f t="shared" ref="AC26:AC30" si="5">AB26-E26</f>
        <v>6</v>
      </c>
    </row>
    <row r="27">
      <c r="C27" s="9">
        <v>2.0</v>
      </c>
      <c r="D27" s="10">
        <v>2.0</v>
      </c>
      <c r="E27" s="10">
        <v>6.0</v>
      </c>
      <c r="F27" s="10" t="s">
        <v>8</v>
      </c>
      <c r="I27" s="10" t="s">
        <v>9</v>
      </c>
      <c r="L27" s="10">
        <v>2.0</v>
      </c>
      <c r="Q27" s="10">
        <v>3.0</v>
      </c>
      <c r="U27" s="10" t="s">
        <v>14</v>
      </c>
      <c r="AB27" s="11">
        <f>IFERROR(__xludf.DUMMYFUNCTION("MATCH(TRUE,ARRAYFORMULA(REGEXMATCH(INDIRECT(""A""&amp;ROW()&amp;"":""&amp;ADDRESS(ROW(),COLUMN()-1))
,""&lt;\s*$"")),0) - MATCH(TRUE,ARRAYFORMULA(REGEXMATCH(INDIRECT(""A""&amp;ROW()&amp;"":""&amp;ADDRESS(ROW(),COLUMN()-1))
,""^\s*&gt;"")),0) + 1"),13.0)</f>
        <v>13</v>
      </c>
      <c r="AC27" s="12">
        <f t="shared" si="5"/>
        <v>7</v>
      </c>
    </row>
    <row r="28">
      <c r="C28" s="9">
        <v>3.0</v>
      </c>
      <c r="D28" s="10">
        <v>3.0</v>
      </c>
      <c r="E28" s="10">
        <v>4.0</v>
      </c>
      <c r="F28" s="10" t="s">
        <v>8</v>
      </c>
      <c r="J28" s="10" t="s">
        <v>9</v>
      </c>
      <c r="M28" s="10">
        <v>2.0</v>
      </c>
      <c r="R28" s="10">
        <v>3.0</v>
      </c>
      <c r="V28" s="10" t="s">
        <v>14</v>
      </c>
      <c r="AB28" s="11">
        <f>IFERROR(__xludf.DUMMYFUNCTION("MATCH(TRUE,ARRAYFORMULA(REGEXMATCH(INDIRECT(""A""&amp;ROW()&amp;"":""&amp;ADDRESS(ROW(),COLUMN()-1))
,""&lt;\s*$"")),0) - MATCH(TRUE,ARRAYFORMULA(REGEXMATCH(INDIRECT(""A""&amp;ROW()&amp;"":""&amp;ADDRESS(ROW(),COLUMN()-1))
,""^\s*&gt;"")),0) + 1"),13.0)</f>
        <v>13</v>
      </c>
      <c r="AC28" s="12">
        <f t="shared" si="5"/>
        <v>9</v>
      </c>
    </row>
    <row r="29">
      <c r="C29" s="9">
        <v>4.0</v>
      </c>
      <c r="D29" s="10">
        <v>6.0</v>
      </c>
      <c r="E29" s="10">
        <v>5.0</v>
      </c>
      <c r="F29" s="10" t="s">
        <v>8</v>
      </c>
      <c r="M29" s="10" t="s">
        <v>11</v>
      </c>
      <c r="N29" s="10">
        <v>1.0</v>
      </c>
      <c r="S29" s="10">
        <v>2.0</v>
      </c>
      <c r="W29" s="10">
        <v>3.0</v>
      </c>
      <c r="X29" s="10">
        <v>4.0</v>
      </c>
      <c r="Y29" s="10" t="s">
        <v>20</v>
      </c>
      <c r="AB29" s="11">
        <f>IFERROR(__xludf.DUMMYFUNCTION("MATCH(TRUE,ARRAYFORMULA(REGEXMATCH(INDIRECT(""A""&amp;ROW()&amp;"":""&amp;ADDRESS(ROW(),COLUMN()-1))
,""&lt;\s*$"")),0) - MATCH(TRUE,ARRAYFORMULA(REGEXMATCH(INDIRECT(""A""&amp;ROW()&amp;"":""&amp;ADDRESS(ROW(),COLUMN()-1))
,""^\s*&gt;"")),0) + 1"),13.0)</f>
        <v>13</v>
      </c>
      <c r="AC29" s="12">
        <f t="shared" si="5"/>
        <v>8</v>
      </c>
    </row>
    <row r="30">
      <c r="C30" s="13">
        <v>5.0</v>
      </c>
      <c r="D30" s="14">
        <v>8.0</v>
      </c>
      <c r="E30" s="14">
        <v>2.0</v>
      </c>
      <c r="F30" s="14" t="s">
        <v>8</v>
      </c>
      <c r="G30" s="14"/>
      <c r="H30" s="15"/>
      <c r="I30" s="15"/>
      <c r="J30" s="15"/>
      <c r="K30" s="15"/>
      <c r="L30" s="15"/>
      <c r="M30" s="15"/>
      <c r="N30" s="15"/>
      <c r="O30" s="14" t="s">
        <v>9</v>
      </c>
      <c r="P30" s="15"/>
      <c r="Q30" s="15"/>
      <c r="R30" s="15"/>
      <c r="S30" s="15"/>
      <c r="T30" s="14" t="s">
        <v>21</v>
      </c>
      <c r="U30" s="15"/>
      <c r="V30" s="15"/>
      <c r="W30" s="15"/>
      <c r="X30" s="15"/>
      <c r="Y30" s="15"/>
      <c r="Z30" s="14">
        <v>1.0</v>
      </c>
      <c r="AA30" s="14" t="s">
        <v>21</v>
      </c>
      <c r="AB30" s="15">
        <f>IFERROR(__xludf.DUMMYFUNCTION("MATCH(TRUE,ARRAYFORMULA(REGEXMATCH(INDIRECT(""A""&amp;ROW()&amp;"":""&amp;ADDRESS(ROW(),COLUMN()-1))
,""&lt;\s*$"")),0) - MATCH(TRUE,ARRAYFORMULA(REGEXMATCH(INDIRECT(""A""&amp;ROW()&amp;"":""&amp;ADDRESS(ROW(),COLUMN()-1))
,""^\s*&gt;"")),0) + 1"),6.0)</f>
        <v>6</v>
      </c>
      <c r="AC30" s="16">
        <f t="shared" si="5"/>
        <v>4</v>
      </c>
    </row>
    <row r="31">
      <c r="AB31" s="4">
        <f t="shared" ref="AB31:AC31" si="6">AVERAGE(AB26:AB30)</f>
        <v>11</v>
      </c>
      <c r="AC31" s="4">
        <f t="shared" si="6"/>
        <v>6.8</v>
      </c>
    </row>
    <row r="35">
      <c r="C35" s="2" t="s">
        <v>0</v>
      </c>
      <c r="D35" s="3" t="s">
        <v>24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>
      <c r="C36" s="5" t="s">
        <v>2</v>
      </c>
      <c r="D36" s="6" t="s">
        <v>3</v>
      </c>
      <c r="E36" s="6" t="s">
        <v>4</v>
      </c>
      <c r="F36" s="6" t="s">
        <v>5</v>
      </c>
      <c r="G36" s="6">
        <v>0.0</v>
      </c>
      <c r="H36" s="6">
        <v>1.0</v>
      </c>
      <c r="I36" s="6">
        <v>2.0</v>
      </c>
      <c r="J36" s="6">
        <v>3.0</v>
      </c>
      <c r="K36" s="6">
        <v>4.0</v>
      </c>
      <c r="L36" s="6">
        <v>5.0</v>
      </c>
      <c r="M36" s="6">
        <v>6.0</v>
      </c>
      <c r="N36" s="6">
        <v>7.0</v>
      </c>
      <c r="O36" s="6">
        <v>8.0</v>
      </c>
      <c r="P36" s="6">
        <v>9.0</v>
      </c>
      <c r="Q36" s="6">
        <v>10.0</v>
      </c>
      <c r="R36" s="6">
        <v>11.0</v>
      </c>
      <c r="S36" s="6">
        <v>12.0</v>
      </c>
      <c r="T36" s="6">
        <v>13.0</v>
      </c>
      <c r="U36" s="6">
        <v>14.0</v>
      </c>
      <c r="V36" s="6">
        <v>15.0</v>
      </c>
      <c r="W36" s="6">
        <v>16.0</v>
      </c>
      <c r="X36" s="6">
        <v>17.0</v>
      </c>
      <c r="Y36" s="6">
        <v>18.0</v>
      </c>
      <c r="Z36" s="6">
        <v>19.0</v>
      </c>
      <c r="AA36" s="6">
        <v>20.0</v>
      </c>
      <c r="AB36" s="6" t="s">
        <v>6</v>
      </c>
      <c r="AC36" s="7" t="s">
        <v>7</v>
      </c>
    </row>
    <row r="37">
      <c r="C37" s="9">
        <v>1.0</v>
      </c>
      <c r="D37" s="10">
        <v>0.0</v>
      </c>
      <c r="E37" s="10">
        <v>4.0</v>
      </c>
      <c r="F37" s="10" t="s">
        <v>8</v>
      </c>
      <c r="G37" s="10" t="s">
        <v>9</v>
      </c>
      <c r="H37" s="10">
        <v>2.0</v>
      </c>
      <c r="I37" s="10">
        <v>3.0</v>
      </c>
      <c r="J37" s="10" t="s">
        <v>14</v>
      </c>
      <c r="AB37" s="11">
        <f>IFERROR(__xludf.DUMMYFUNCTION("MATCH(TRUE,ARRAYFORMULA(REGEXMATCH(INDIRECT(""A""&amp;ROW()&amp;"":""&amp;ADDRESS(ROW(),COLUMN()-1))
,""&lt;\s*$"")),0) - MATCH(TRUE,ARRAYFORMULA(REGEXMATCH(INDIRECT(""A""&amp;ROW()&amp;"":""&amp;ADDRESS(ROW(),COLUMN()-1))
,""^\s*&gt;"")),0) + 1"),4.0)</f>
        <v>4</v>
      </c>
      <c r="AC37" s="12">
        <f t="shared" ref="AC37:AC41" si="7">AB37-E37</f>
        <v>0</v>
      </c>
    </row>
    <row r="38">
      <c r="C38" s="9">
        <v>2.0</v>
      </c>
      <c r="D38" s="10">
        <v>2.0</v>
      </c>
      <c r="E38" s="10">
        <v>6.0</v>
      </c>
      <c r="F38" s="10" t="s">
        <v>8</v>
      </c>
      <c r="I38" s="10" t="s">
        <v>11</v>
      </c>
      <c r="K38" s="10">
        <v>1.0</v>
      </c>
      <c r="L38" s="10">
        <v>2.0</v>
      </c>
      <c r="M38" s="10">
        <v>3.0</v>
      </c>
      <c r="N38" s="10">
        <v>4.0</v>
      </c>
      <c r="O38" s="10">
        <v>5.0</v>
      </c>
      <c r="P38" s="10" t="s">
        <v>19</v>
      </c>
      <c r="AB38" s="11">
        <f>IFERROR(__xludf.DUMMYFUNCTION("MATCH(TRUE,ARRAYFORMULA(REGEXMATCH(INDIRECT(""A""&amp;ROW()&amp;"":""&amp;ADDRESS(ROW(),COLUMN()-1))
,""&lt;\s*$"")),0) - MATCH(TRUE,ARRAYFORMULA(REGEXMATCH(INDIRECT(""A""&amp;ROW()&amp;"":""&amp;ADDRESS(ROW(),COLUMN()-1))
,""^\s*&gt;"")),0) + 1"),8.0)</f>
        <v>8</v>
      </c>
      <c r="AC38" s="12">
        <f t="shared" si="7"/>
        <v>2</v>
      </c>
    </row>
    <row r="39">
      <c r="C39" s="9">
        <v>3.0</v>
      </c>
      <c r="D39" s="10">
        <v>3.0</v>
      </c>
      <c r="E39" s="10">
        <v>4.0</v>
      </c>
      <c r="F39" s="10" t="s">
        <v>8</v>
      </c>
      <c r="J39" s="10" t="s">
        <v>11</v>
      </c>
      <c r="Q39" s="10">
        <v>1.0</v>
      </c>
      <c r="R39" s="10">
        <v>2.0</v>
      </c>
      <c r="S39" s="10">
        <v>3.0</v>
      </c>
      <c r="T39" s="10" t="s">
        <v>14</v>
      </c>
      <c r="AB39" s="11">
        <f>IFERROR(__xludf.DUMMYFUNCTION("MATCH(TRUE,ARRAYFORMULA(REGEXMATCH(INDIRECT(""A""&amp;ROW()&amp;"":""&amp;ADDRESS(ROW(),COLUMN()-1))
,""&lt;\s*$"")),0) - MATCH(TRUE,ARRAYFORMULA(REGEXMATCH(INDIRECT(""A""&amp;ROW()&amp;"":""&amp;ADDRESS(ROW(),COLUMN()-1))
,""^\s*&gt;"")),0) + 1"),11.0)</f>
        <v>11</v>
      </c>
      <c r="AC39" s="12">
        <f t="shared" si="7"/>
        <v>7</v>
      </c>
    </row>
    <row r="40">
      <c r="C40" s="9">
        <v>4.0</v>
      </c>
      <c r="D40" s="10">
        <v>6.0</v>
      </c>
      <c r="E40" s="10">
        <v>5.0</v>
      </c>
      <c r="F40" s="10" t="s">
        <v>8</v>
      </c>
      <c r="M40" s="10" t="s">
        <v>11</v>
      </c>
      <c r="U40" s="10">
        <v>1.0</v>
      </c>
      <c r="V40" s="10">
        <v>2.0</v>
      </c>
      <c r="W40" s="10">
        <v>3.0</v>
      </c>
      <c r="X40" s="10">
        <v>4.0</v>
      </c>
      <c r="Y40" s="10" t="s">
        <v>20</v>
      </c>
      <c r="AB40" s="11">
        <f>IFERROR(__xludf.DUMMYFUNCTION("MATCH(TRUE,ARRAYFORMULA(REGEXMATCH(INDIRECT(""A""&amp;ROW()&amp;"":""&amp;ADDRESS(ROW(),COLUMN()-1))
,""&lt;\s*$"")),0) - MATCH(TRUE,ARRAYFORMULA(REGEXMATCH(INDIRECT(""A""&amp;ROW()&amp;"":""&amp;ADDRESS(ROW(),COLUMN()-1))
,""^\s*&gt;"")),0) + 1"),13.0)</f>
        <v>13</v>
      </c>
      <c r="AC40" s="12">
        <f t="shared" si="7"/>
        <v>8</v>
      </c>
    </row>
    <row r="41">
      <c r="C41" s="13">
        <v>5.0</v>
      </c>
      <c r="D41" s="14">
        <v>8.0</v>
      </c>
      <c r="E41" s="14">
        <v>2.0</v>
      </c>
      <c r="F41" s="14" t="s">
        <v>8</v>
      </c>
      <c r="G41" s="14"/>
      <c r="H41" s="15"/>
      <c r="I41" s="15"/>
      <c r="J41" s="15"/>
      <c r="K41" s="15"/>
      <c r="L41" s="15"/>
      <c r="M41" s="15"/>
      <c r="N41" s="15"/>
      <c r="O41" s="14" t="s">
        <v>11</v>
      </c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4">
        <v>1.0</v>
      </c>
      <c r="AA41" s="14" t="s">
        <v>21</v>
      </c>
      <c r="AB41" s="15">
        <f>IFERROR(__xludf.DUMMYFUNCTION("MATCH(TRUE,ARRAYFORMULA(REGEXMATCH(INDIRECT(""A""&amp;ROW()&amp;"":""&amp;ADDRESS(ROW(),COLUMN()-1))
,""&lt;\s*$"")),0) - MATCH(TRUE,ARRAYFORMULA(REGEXMATCH(INDIRECT(""A""&amp;ROW()&amp;"":""&amp;ADDRESS(ROW(),COLUMN()-1))
,""^\s*&gt;"")),0) + 1"),13.0)</f>
        <v>13</v>
      </c>
      <c r="AC41" s="16">
        <f t="shared" si="7"/>
        <v>11</v>
      </c>
    </row>
    <row r="42">
      <c r="AB42" s="4">
        <f t="shared" ref="AB42:AC42" si="8">AVERAGE(AB37:AB41)</f>
        <v>9.8</v>
      </c>
      <c r="AC42" s="4">
        <f t="shared" si="8"/>
        <v>5.6</v>
      </c>
    </row>
    <row r="46">
      <c r="C46" s="2" t="s">
        <v>0</v>
      </c>
      <c r="D46" s="3" t="s">
        <v>25</v>
      </c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>
      <c r="C47" s="5" t="s">
        <v>2</v>
      </c>
      <c r="D47" s="6" t="s">
        <v>3</v>
      </c>
      <c r="E47" s="6" t="s">
        <v>4</v>
      </c>
      <c r="F47" s="6" t="s">
        <v>5</v>
      </c>
      <c r="G47" s="6">
        <v>0.0</v>
      </c>
      <c r="H47" s="6">
        <v>1.0</v>
      </c>
      <c r="I47" s="6">
        <v>2.0</v>
      </c>
      <c r="J47" s="6">
        <v>3.0</v>
      </c>
      <c r="K47" s="6">
        <v>4.0</v>
      </c>
      <c r="L47" s="6">
        <v>5.0</v>
      </c>
      <c r="M47" s="6">
        <v>6.0</v>
      </c>
      <c r="N47" s="6">
        <v>7.0</v>
      </c>
      <c r="O47" s="6">
        <v>8.0</v>
      </c>
      <c r="P47" s="6">
        <v>9.0</v>
      </c>
      <c r="Q47" s="6">
        <v>10.0</v>
      </c>
      <c r="R47" s="6">
        <v>11.0</v>
      </c>
      <c r="S47" s="6">
        <v>12.0</v>
      </c>
      <c r="T47" s="6">
        <v>13.0</v>
      </c>
      <c r="U47" s="6">
        <v>14.0</v>
      </c>
      <c r="V47" s="6">
        <v>15.0</v>
      </c>
      <c r="W47" s="6">
        <v>16.0</v>
      </c>
      <c r="X47" s="6">
        <v>17.0</v>
      </c>
      <c r="Y47" s="6">
        <v>18.0</v>
      </c>
      <c r="Z47" s="6">
        <v>19.0</v>
      </c>
      <c r="AA47" s="6">
        <v>20.0</v>
      </c>
      <c r="AB47" s="6" t="s">
        <v>6</v>
      </c>
      <c r="AC47" s="7" t="s">
        <v>7</v>
      </c>
    </row>
    <row r="48">
      <c r="C48" s="9">
        <v>1.0</v>
      </c>
      <c r="D48" s="10">
        <v>0.0</v>
      </c>
      <c r="E48" s="10">
        <v>4.0</v>
      </c>
      <c r="F48" s="10" t="s">
        <v>8</v>
      </c>
      <c r="G48" s="10" t="s">
        <v>9</v>
      </c>
      <c r="H48" s="10">
        <v>2.0</v>
      </c>
      <c r="I48" s="10">
        <v>3.0</v>
      </c>
      <c r="J48" s="10" t="s">
        <v>14</v>
      </c>
      <c r="AB48" s="11">
        <f>IFERROR(__xludf.DUMMYFUNCTION("MATCH(TRUE,ARRAYFORMULA(REGEXMATCH(INDIRECT(""A""&amp;ROW()&amp;"":""&amp;ADDRESS(ROW(),COLUMN()-1))
,""&lt;\s*$"")),0) - MATCH(TRUE,ARRAYFORMULA(REGEXMATCH(INDIRECT(""A""&amp;ROW()&amp;"":""&amp;ADDRESS(ROW(),COLUMN()-1))
,""^\s*&gt;"")),0) + 1"),4.0)</f>
        <v>4</v>
      </c>
      <c r="AC48" s="12">
        <f t="shared" ref="AC48:AC52" si="9">AB48-E48</f>
        <v>0</v>
      </c>
    </row>
    <row r="49">
      <c r="C49" s="9">
        <v>2.0</v>
      </c>
      <c r="D49" s="10">
        <v>2.0</v>
      </c>
      <c r="E49" s="10">
        <v>6.0</v>
      </c>
      <c r="F49" s="10" t="s">
        <v>8</v>
      </c>
      <c r="I49" s="10" t="s">
        <v>11</v>
      </c>
      <c r="K49" s="10">
        <v>1.0</v>
      </c>
      <c r="L49" s="10">
        <v>2.0</v>
      </c>
      <c r="U49" s="10">
        <v>3.0</v>
      </c>
      <c r="V49" s="10">
        <v>4.0</v>
      </c>
      <c r="W49" s="10">
        <v>5.0</v>
      </c>
      <c r="X49" s="10" t="s">
        <v>19</v>
      </c>
      <c r="AB49" s="11">
        <f>IFERROR(__xludf.DUMMYFUNCTION("MATCH(TRUE,ARRAYFORMULA(REGEXMATCH(INDIRECT(""A""&amp;ROW()&amp;"":""&amp;ADDRESS(ROW(),COLUMN()-1))
,""&lt;\s*$"")),0) - MATCH(TRUE,ARRAYFORMULA(REGEXMATCH(INDIRECT(""A""&amp;ROW()&amp;"":""&amp;ADDRESS(ROW(),COLUMN()-1))
,""^\s*&gt;"")),0) + 1"),16.0)</f>
        <v>16</v>
      </c>
      <c r="AC49" s="12">
        <f t="shared" si="9"/>
        <v>10</v>
      </c>
    </row>
    <row r="50">
      <c r="C50" s="9">
        <v>3.0</v>
      </c>
      <c r="D50" s="10">
        <v>3.0</v>
      </c>
      <c r="E50" s="10">
        <v>4.0</v>
      </c>
      <c r="F50" s="10" t="s">
        <v>8</v>
      </c>
      <c r="J50" s="10" t="s">
        <v>11</v>
      </c>
      <c r="M50" s="10">
        <v>1.0</v>
      </c>
      <c r="N50" s="10">
        <v>2.0</v>
      </c>
      <c r="O50" s="10">
        <v>3.0</v>
      </c>
      <c r="P50" s="10" t="s">
        <v>14</v>
      </c>
      <c r="AB50" s="11">
        <f>IFERROR(__xludf.DUMMYFUNCTION("MATCH(TRUE,ARRAYFORMULA(REGEXMATCH(INDIRECT(""A""&amp;ROW()&amp;"":""&amp;ADDRESS(ROW(),COLUMN()-1))
,""&lt;\s*$"")),0) - MATCH(TRUE,ARRAYFORMULA(REGEXMATCH(INDIRECT(""A""&amp;ROW()&amp;"":""&amp;ADDRESS(ROW(),COLUMN()-1))
,""^\s*&gt;"")),0) + 1"),7.0)</f>
        <v>7</v>
      </c>
      <c r="AC50" s="12">
        <f t="shared" si="9"/>
        <v>3</v>
      </c>
    </row>
    <row r="51">
      <c r="C51" s="9">
        <v>4.0</v>
      </c>
      <c r="D51" s="10">
        <v>6.0</v>
      </c>
      <c r="E51" s="10">
        <v>5.0</v>
      </c>
      <c r="F51" s="10" t="s">
        <v>8</v>
      </c>
      <c r="M51" s="10" t="s">
        <v>11</v>
      </c>
      <c r="Q51" s="10">
        <v>1.0</v>
      </c>
      <c r="R51" s="10">
        <v>2.0</v>
      </c>
      <c r="Y51" s="10">
        <v>3.0</v>
      </c>
      <c r="Z51" s="10">
        <v>4.0</v>
      </c>
      <c r="AA51" s="10" t="s">
        <v>20</v>
      </c>
      <c r="AB51" s="11">
        <f>IFERROR(__xludf.DUMMYFUNCTION("MATCH(TRUE,ARRAYFORMULA(REGEXMATCH(INDIRECT(""A""&amp;ROW()&amp;"":""&amp;ADDRESS(ROW(),COLUMN()-1))
,""&lt;\s*$"")),0) - MATCH(TRUE,ARRAYFORMULA(REGEXMATCH(INDIRECT(""A""&amp;ROW()&amp;"":""&amp;ADDRESS(ROW(),COLUMN()-1))
,""^\s*&gt;"")),0) + 1"),15.0)</f>
        <v>15</v>
      </c>
      <c r="AC51" s="12">
        <f t="shared" si="9"/>
        <v>10</v>
      </c>
    </row>
    <row r="52">
      <c r="C52" s="13">
        <v>5.0</v>
      </c>
      <c r="D52" s="14">
        <v>8.0</v>
      </c>
      <c r="E52" s="14">
        <v>2.0</v>
      </c>
      <c r="F52" s="14" t="s">
        <v>8</v>
      </c>
      <c r="G52" s="14"/>
      <c r="H52" s="15"/>
      <c r="I52" s="15"/>
      <c r="J52" s="15"/>
      <c r="K52" s="15"/>
      <c r="L52" s="15"/>
      <c r="M52" s="15"/>
      <c r="N52" s="15"/>
      <c r="O52" s="14" t="s">
        <v>11</v>
      </c>
      <c r="P52" s="15"/>
      <c r="Q52" s="15"/>
      <c r="R52" s="15"/>
      <c r="S52" s="14">
        <v>1.0</v>
      </c>
      <c r="T52" s="14" t="s">
        <v>21</v>
      </c>
      <c r="U52" s="15"/>
      <c r="V52" s="15"/>
      <c r="W52" s="15"/>
      <c r="X52" s="15"/>
      <c r="Y52" s="15"/>
      <c r="Z52" s="14"/>
      <c r="AA52" s="14"/>
      <c r="AB52" s="15">
        <f>IFERROR(__xludf.DUMMYFUNCTION("MATCH(TRUE,ARRAYFORMULA(REGEXMATCH(INDIRECT(""A""&amp;ROW()&amp;"":""&amp;ADDRESS(ROW(),COLUMN()-1))
,""&lt;\s*$"")),0) - MATCH(TRUE,ARRAYFORMULA(REGEXMATCH(INDIRECT(""A""&amp;ROW()&amp;"":""&amp;ADDRESS(ROW(),COLUMN()-1))
,""^\s*&gt;"")),0) + 1"),6.0)</f>
        <v>6</v>
      </c>
      <c r="AC52" s="16">
        <f t="shared" si="9"/>
        <v>4</v>
      </c>
    </row>
    <row r="53">
      <c r="AB53" s="4">
        <f t="shared" ref="AB53:AC53" si="10">AVERAGE(AB48:AB52)</f>
        <v>9.6</v>
      </c>
      <c r="AC53" s="4">
        <f t="shared" si="10"/>
        <v>5.4</v>
      </c>
    </row>
    <row r="57">
      <c r="C57" s="2" t="s">
        <v>0</v>
      </c>
      <c r="D57" s="3" t="s">
        <v>26</v>
      </c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>
      <c r="C58" s="5" t="s">
        <v>2</v>
      </c>
      <c r="D58" s="6" t="s">
        <v>3</v>
      </c>
      <c r="E58" s="6" t="s">
        <v>4</v>
      </c>
      <c r="F58" s="6" t="s">
        <v>5</v>
      </c>
      <c r="G58" s="6">
        <v>0.0</v>
      </c>
      <c r="H58" s="6">
        <v>1.0</v>
      </c>
      <c r="I58" s="6">
        <v>2.0</v>
      </c>
      <c r="J58" s="6">
        <v>3.0</v>
      </c>
      <c r="K58" s="6">
        <v>4.0</v>
      </c>
      <c r="L58" s="6">
        <v>5.0</v>
      </c>
      <c r="M58" s="6">
        <v>6.0</v>
      </c>
      <c r="N58" s="6">
        <v>7.0</v>
      </c>
      <c r="O58" s="6">
        <v>8.0</v>
      </c>
      <c r="P58" s="6">
        <v>9.0</v>
      </c>
      <c r="Q58" s="6">
        <v>10.0</v>
      </c>
      <c r="R58" s="6">
        <v>11.0</v>
      </c>
      <c r="S58" s="6">
        <v>12.0</v>
      </c>
      <c r="T58" s="6">
        <v>13.0</v>
      </c>
      <c r="U58" s="6">
        <v>14.0</v>
      </c>
      <c r="V58" s="6">
        <v>15.0</v>
      </c>
      <c r="W58" s="6">
        <v>16.0</v>
      </c>
      <c r="X58" s="6">
        <v>17.0</v>
      </c>
      <c r="Y58" s="6">
        <v>18.0</v>
      </c>
      <c r="Z58" s="6">
        <v>19.0</v>
      </c>
      <c r="AA58" s="6">
        <v>20.0</v>
      </c>
      <c r="AB58" s="6" t="s">
        <v>6</v>
      </c>
      <c r="AC58" s="7" t="s">
        <v>7</v>
      </c>
    </row>
    <row r="59">
      <c r="C59" s="9">
        <v>1.0</v>
      </c>
      <c r="D59" s="10">
        <v>0.0</v>
      </c>
      <c r="E59" s="10">
        <v>4.0</v>
      </c>
      <c r="F59" s="10" t="s">
        <v>8</v>
      </c>
      <c r="G59" s="10" t="s">
        <v>9</v>
      </c>
      <c r="H59" s="10">
        <v>2.0</v>
      </c>
      <c r="I59" s="10">
        <v>3.0</v>
      </c>
      <c r="J59" s="10" t="s">
        <v>14</v>
      </c>
      <c r="AB59" s="11">
        <f>IFERROR(__xludf.DUMMYFUNCTION("MATCH(TRUE,ARRAYFORMULA(REGEXMATCH(INDIRECT(""A""&amp;ROW()&amp;"":""&amp;ADDRESS(ROW(),COLUMN()-1))
,""&lt;\s*$"")),0) - MATCH(TRUE,ARRAYFORMULA(REGEXMATCH(INDIRECT(""A""&amp;ROW()&amp;"":""&amp;ADDRESS(ROW(),COLUMN()-1))
,""^\s*&gt;"")),0) + 1"),4.0)</f>
        <v>4</v>
      </c>
      <c r="AC59" s="12">
        <f t="shared" ref="AC59:AC63" si="11">AB59-E59</f>
        <v>0</v>
      </c>
    </row>
    <row r="60">
      <c r="C60" s="9">
        <v>2.0</v>
      </c>
      <c r="D60" s="10">
        <v>2.0</v>
      </c>
      <c r="E60" s="10">
        <v>6.0</v>
      </c>
      <c r="F60" s="10" t="s">
        <v>8</v>
      </c>
      <c r="I60" s="10" t="s">
        <v>11</v>
      </c>
      <c r="V60" s="10">
        <v>1.0</v>
      </c>
      <c r="W60" s="10">
        <v>2.0</v>
      </c>
      <c r="X60" s="10">
        <v>3.0</v>
      </c>
      <c r="Y60" s="10">
        <v>4.0</v>
      </c>
      <c r="Z60" s="10">
        <v>5.0</v>
      </c>
      <c r="AA60" s="10" t="s">
        <v>19</v>
      </c>
      <c r="AB60" s="11">
        <f>IFERROR(__xludf.DUMMYFUNCTION("MATCH(TRUE,ARRAYFORMULA(REGEXMATCH(INDIRECT(""A""&amp;ROW()&amp;"":""&amp;ADDRESS(ROW(),COLUMN()-1))
,""&lt;\s*$"")),0) - MATCH(TRUE,ARRAYFORMULA(REGEXMATCH(INDIRECT(""A""&amp;ROW()&amp;"":""&amp;ADDRESS(ROW(),COLUMN()-1))
,""^\s*&gt;"")),0) + 1"),19.0)</f>
        <v>19</v>
      </c>
      <c r="AC60" s="12">
        <f t="shared" si="11"/>
        <v>13</v>
      </c>
    </row>
    <row r="61">
      <c r="C61" s="9">
        <v>3.0</v>
      </c>
      <c r="D61" s="10">
        <v>3.0</v>
      </c>
      <c r="E61" s="10">
        <v>4.0</v>
      </c>
      <c r="F61" s="10" t="s">
        <v>8</v>
      </c>
      <c r="J61" s="10" t="s">
        <v>11</v>
      </c>
      <c r="K61" s="10">
        <v>1.0</v>
      </c>
      <c r="L61" s="10">
        <v>2.0</v>
      </c>
      <c r="M61" s="10">
        <v>3.0</v>
      </c>
      <c r="N61" s="10" t="s">
        <v>14</v>
      </c>
      <c r="AB61" s="11">
        <f>IFERROR(__xludf.DUMMYFUNCTION("MATCH(TRUE,ARRAYFORMULA(REGEXMATCH(INDIRECT(""A""&amp;ROW()&amp;"":""&amp;ADDRESS(ROW(),COLUMN()-1))
,""&lt;\s*$"")),0) - MATCH(TRUE,ARRAYFORMULA(REGEXMATCH(INDIRECT(""A""&amp;ROW()&amp;"":""&amp;ADDRESS(ROW(),COLUMN()-1))
,""^\s*&gt;"")),0) + 1"),5.0)</f>
        <v>5</v>
      </c>
      <c r="AC61" s="12">
        <f t="shared" si="11"/>
        <v>1</v>
      </c>
    </row>
    <row r="62">
      <c r="C62" s="9">
        <v>4.0</v>
      </c>
      <c r="D62" s="10">
        <v>6.0</v>
      </c>
      <c r="E62" s="10">
        <v>5.0</v>
      </c>
      <c r="F62" s="10" t="s">
        <v>8</v>
      </c>
      <c r="M62" s="10" t="s">
        <v>11</v>
      </c>
      <c r="Q62" s="10">
        <v>1.0</v>
      </c>
      <c r="R62" s="10">
        <v>2.0</v>
      </c>
      <c r="S62" s="10">
        <v>3.0</v>
      </c>
      <c r="T62" s="10">
        <v>4.0</v>
      </c>
      <c r="U62" s="10" t="s">
        <v>20</v>
      </c>
      <c r="AB62" s="11">
        <f>IFERROR(__xludf.DUMMYFUNCTION("MATCH(TRUE,ARRAYFORMULA(REGEXMATCH(INDIRECT(""A""&amp;ROW()&amp;"":""&amp;ADDRESS(ROW(),COLUMN()-1))
,""&lt;\s*$"")),0) - MATCH(TRUE,ARRAYFORMULA(REGEXMATCH(INDIRECT(""A""&amp;ROW()&amp;"":""&amp;ADDRESS(ROW(),COLUMN()-1))
,""^\s*&gt;"")),0) + 1"),9.0)</f>
        <v>9</v>
      </c>
      <c r="AC62" s="12">
        <f t="shared" si="11"/>
        <v>4</v>
      </c>
    </row>
    <row r="63">
      <c r="C63" s="13">
        <v>5.0</v>
      </c>
      <c r="D63" s="14">
        <v>8.0</v>
      </c>
      <c r="E63" s="14">
        <v>2.0</v>
      </c>
      <c r="F63" s="14" t="s">
        <v>8</v>
      </c>
      <c r="G63" s="14"/>
      <c r="H63" s="15"/>
      <c r="I63" s="15"/>
      <c r="J63" s="15"/>
      <c r="K63" s="15"/>
      <c r="L63" s="15"/>
      <c r="M63" s="15"/>
      <c r="N63" s="15"/>
      <c r="O63" s="14" t="s">
        <v>9</v>
      </c>
      <c r="P63" s="14" t="s">
        <v>21</v>
      </c>
      <c r="Q63" s="15"/>
      <c r="R63" s="15"/>
      <c r="S63" s="14"/>
      <c r="T63" s="14"/>
      <c r="U63" s="15"/>
      <c r="V63" s="15"/>
      <c r="W63" s="15"/>
      <c r="X63" s="15"/>
      <c r="Y63" s="15"/>
      <c r="Z63" s="14"/>
      <c r="AA63" s="14"/>
      <c r="AB63" s="15">
        <f>IFERROR(__xludf.DUMMYFUNCTION("MATCH(TRUE,ARRAYFORMULA(REGEXMATCH(INDIRECT(""A""&amp;ROW()&amp;"":""&amp;ADDRESS(ROW(),COLUMN()-1))
,""&lt;\s*$"")),0) - MATCH(TRUE,ARRAYFORMULA(REGEXMATCH(INDIRECT(""A""&amp;ROW()&amp;"":""&amp;ADDRESS(ROW(),COLUMN()-1))
,""^\s*&gt;"")),0) + 1"),2.0)</f>
        <v>2</v>
      </c>
      <c r="AC63" s="16">
        <f t="shared" si="11"/>
        <v>0</v>
      </c>
    </row>
    <row r="64">
      <c r="AB64" s="4">
        <f t="shared" ref="AB64:AC64" si="12">AVERAGE(AB59:AB63)</f>
        <v>7.8</v>
      </c>
      <c r="AC64" s="4">
        <f t="shared" si="12"/>
        <v>3.6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5.13"/>
    <col customWidth="1" min="7" max="58" width="4.5"/>
  </cols>
  <sheetData>
    <row r="2">
      <c r="A2" s="1"/>
      <c r="B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</row>
    <row r="3">
      <c r="A3" s="4"/>
      <c r="B3" s="4"/>
      <c r="C3" s="23" t="s">
        <v>2</v>
      </c>
      <c r="D3" s="24" t="s">
        <v>3</v>
      </c>
      <c r="E3" s="24" t="s">
        <v>4</v>
      </c>
      <c r="F3" s="25" t="s">
        <v>5</v>
      </c>
      <c r="G3" s="26">
        <v>0.0</v>
      </c>
      <c r="H3" s="24">
        <v>1.0</v>
      </c>
      <c r="I3" s="24">
        <v>2.0</v>
      </c>
      <c r="J3" s="24">
        <v>3.0</v>
      </c>
      <c r="K3" s="24">
        <v>4.0</v>
      </c>
      <c r="L3" s="24">
        <v>5.0</v>
      </c>
      <c r="M3" s="24">
        <v>6.0</v>
      </c>
      <c r="N3" s="24">
        <v>7.0</v>
      </c>
      <c r="O3" s="24">
        <v>8.0</v>
      </c>
      <c r="P3" s="24">
        <v>9.0</v>
      </c>
      <c r="Q3" s="24">
        <v>10.0</v>
      </c>
      <c r="R3" s="24">
        <v>11.0</v>
      </c>
      <c r="S3" s="24">
        <v>12.0</v>
      </c>
      <c r="T3" s="24">
        <v>13.0</v>
      </c>
      <c r="U3" s="24">
        <v>14.0</v>
      </c>
      <c r="V3" s="24">
        <v>15.0</v>
      </c>
      <c r="W3" s="24">
        <v>16.0</v>
      </c>
      <c r="X3" s="24">
        <v>17.0</v>
      </c>
      <c r="Y3" s="24">
        <v>18.0</v>
      </c>
      <c r="Z3" s="24">
        <v>19.0</v>
      </c>
      <c r="AA3" s="27">
        <v>20.0</v>
      </c>
      <c r="AB3" s="28" t="s">
        <v>6</v>
      </c>
      <c r="AC3" s="29" t="s">
        <v>7</v>
      </c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E3" s="8"/>
      <c r="BF3" s="8"/>
    </row>
    <row r="4">
      <c r="C4" s="30">
        <v>1.0</v>
      </c>
      <c r="D4" s="31">
        <v>0.0</v>
      </c>
      <c r="E4" s="31">
        <v>4.0</v>
      </c>
      <c r="F4" s="32">
        <v>3.0</v>
      </c>
      <c r="G4" s="33" t="s">
        <v>9</v>
      </c>
      <c r="H4" s="31">
        <v>2.0</v>
      </c>
      <c r="I4" s="31">
        <v>3.0</v>
      </c>
      <c r="J4" s="31"/>
      <c r="K4" s="34"/>
      <c r="L4" s="34"/>
      <c r="M4" s="34"/>
      <c r="N4" s="34"/>
      <c r="O4" s="34"/>
      <c r="P4" s="34"/>
      <c r="Q4" s="34"/>
      <c r="R4" s="34"/>
      <c r="S4" s="34"/>
      <c r="T4" s="34"/>
      <c r="U4" s="31" t="s">
        <v>14</v>
      </c>
      <c r="V4" s="34"/>
      <c r="W4" s="34"/>
      <c r="X4" s="34"/>
      <c r="Y4" s="34"/>
      <c r="Z4" s="34"/>
      <c r="AA4" s="35"/>
      <c r="AB4" s="36">
        <f>IFERROR(__xludf.DUMMYFUNCTION("MATCH(TRUE,ARRAYFORMULA(REGEXMATCH(INDIRECT(""A""&amp;ROW()&amp;"":""&amp;ADDRESS(ROW(),COLUMN()-1))
,""&lt;\s*$"")),0) - MATCH(TRUE,ARRAYFORMULA(REGEXMATCH(INDIRECT(""A""&amp;ROW()&amp;"":""&amp;ADDRESS(ROW(),COLUMN()-1))
,""^\s*&gt;"")),0) + 1"),15.0)</f>
        <v>15</v>
      </c>
      <c r="AC4" s="37">
        <f t="shared" ref="AC4:AC8" si="1">AB4-E4</f>
        <v>11</v>
      </c>
    </row>
    <row r="5">
      <c r="C5" s="38">
        <v>2.0</v>
      </c>
      <c r="D5" s="39">
        <v>2.0</v>
      </c>
      <c r="E5" s="39">
        <v>6.0</v>
      </c>
      <c r="F5" s="40">
        <v>4.0</v>
      </c>
      <c r="G5" s="41"/>
      <c r="H5" s="42"/>
      <c r="I5" s="39" t="s">
        <v>11</v>
      </c>
      <c r="J5" s="42"/>
      <c r="K5" s="39"/>
      <c r="L5" s="39"/>
      <c r="M5" s="39"/>
      <c r="N5" s="39"/>
      <c r="O5" s="39"/>
      <c r="P5" s="39"/>
      <c r="Q5" s="42"/>
      <c r="R5" s="42"/>
      <c r="S5" s="42"/>
      <c r="T5" s="42"/>
      <c r="U5" s="42"/>
      <c r="V5" s="39">
        <v>1.0</v>
      </c>
      <c r="W5" s="39">
        <v>2.0</v>
      </c>
      <c r="X5" s="39">
        <v>3.0</v>
      </c>
      <c r="Y5" s="39">
        <v>4.0</v>
      </c>
      <c r="Z5" s="39">
        <v>5.0</v>
      </c>
      <c r="AA5" s="43" t="s">
        <v>19</v>
      </c>
      <c r="AB5" s="44">
        <f>IFERROR(__xludf.DUMMYFUNCTION("MATCH(TRUE,ARRAYFORMULA(REGEXMATCH(INDIRECT(""A""&amp;ROW()&amp;"":""&amp;ADDRESS(ROW(),COLUMN()-1))
,""&lt;\s*$"")),0) - MATCH(TRUE,ARRAYFORMULA(REGEXMATCH(INDIRECT(""A""&amp;ROW()&amp;"":""&amp;ADDRESS(ROW(),COLUMN()-1))
,""^\s*&gt;"")),0) + 1"),19.0)</f>
        <v>19</v>
      </c>
      <c r="AC5" s="45">
        <f t="shared" si="1"/>
        <v>13</v>
      </c>
    </row>
    <row r="6">
      <c r="C6" s="38">
        <v>3.0</v>
      </c>
      <c r="D6" s="39">
        <v>3.0</v>
      </c>
      <c r="E6" s="39">
        <v>4.0</v>
      </c>
      <c r="F6" s="40">
        <v>2.0</v>
      </c>
      <c r="G6" s="41"/>
      <c r="H6" s="42"/>
      <c r="I6" s="42"/>
      <c r="J6" s="39" t="s">
        <v>9</v>
      </c>
      <c r="K6" s="39">
        <v>2.0</v>
      </c>
      <c r="L6" s="39">
        <v>3.0</v>
      </c>
      <c r="M6" s="39"/>
      <c r="N6" s="42"/>
      <c r="O6" s="42"/>
      <c r="P6" s="42"/>
      <c r="Q6" s="39"/>
      <c r="R6" s="39" t="s">
        <v>14</v>
      </c>
      <c r="S6" s="39"/>
      <c r="T6" s="39"/>
      <c r="U6" s="42"/>
      <c r="V6" s="42"/>
      <c r="W6" s="42"/>
      <c r="X6" s="42"/>
      <c r="Y6" s="42"/>
      <c r="Z6" s="42"/>
      <c r="AA6" s="46"/>
      <c r="AB6" s="44">
        <f>IFERROR(__xludf.DUMMYFUNCTION("MATCH(TRUE,ARRAYFORMULA(REGEXMATCH(INDIRECT(""A""&amp;ROW()&amp;"":""&amp;ADDRESS(ROW(),COLUMN()-1))
,""&lt;\s*$"")),0) - MATCH(TRUE,ARRAYFORMULA(REGEXMATCH(INDIRECT(""A""&amp;ROW()&amp;"":""&amp;ADDRESS(ROW(),COLUMN()-1))
,""^\s*&gt;"")),0) + 1"),9.0)</f>
        <v>9</v>
      </c>
      <c r="AC6" s="45">
        <f t="shared" si="1"/>
        <v>5</v>
      </c>
    </row>
    <row r="7">
      <c r="C7" s="38">
        <v>4.0</v>
      </c>
      <c r="D7" s="39">
        <v>6.0</v>
      </c>
      <c r="E7" s="39">
        <v>5.0</v>
      </c>
      <c r="F7" s="40">
        <v>1.0</v>
      </c>
      <c r="G7" s="41"/>
      <c r="H7" s="42"/>
      <c r="I7" s="42"/>
      <c r="J7" s="42"/>
      <c r="K7" s="42"/>
      <c r="L7" s="42"/>
      <c r="M7" s="39" t="s">
        <v>9</v>
      </c>
      <c r="N7" s="39">
        <v>2.0</v>
      </c>
      <c r="O7" s="39">
        <v>3.0</v>
      </c>
      <c r="P7" s="39">
        <v>4.0</v>
      </c>
      <c r="Q7" s="39" t="s">
        <v>20</v>
      </c>
      <c r="R7" s="42"/>
      <c r="S7" s="42"/>
      <c r="T7" s="42"/>
      <c r="U7" s="39"/>
      <c r="V7" s="39"/>
      <c r="W7" s="39"/>
      <c r="X7" s="39"/>
      <c r="Y7" s="39"/>
      <c r="Z7" s="42"/>
      <c r="AA7" s="46"/>
      <c r="AB7" s="44">
        <f>IFERROR(__xludf.DUMMYFUNCTION("MATCH(TRUE,ARRAYFORMULA(REGEXMATCH(INDIRECT(""A""&amp;ROW()&amp;"":""&amp;ADDRESS(ROW(),COLUMN()-1))
,""&lt;\s*$"")),0) - MATCH(TRUE,ARRAYFORMULA(REGEXMATCH(INDIRECT(""A""&amp;ROW()&amp;"":""&amp;ADDRESS(ROW(),COLUMN()-1))
,""^\s*&gt;"")),0) + 1"),5.0)</f>
        <v>5</v>
      </c>
      <c r="AC7" s="45">
        <f t="shared" si="1"/>
        <v>0</v>
      </c>
    </row>
    <row r="8">
      <c r="C8" s="47">
        <v>5.0</v>
      </c>
      <c r="D8" s="48">
        <v>8.0</v>
      </c>
      <c r="E8" s="48">
        <v>2.0</v>
      </c>
      <c r="F8" s="49">
        <v>2.0</v>
      </c>
      <c r="G8" s="50"/>
      <c r="H8" s="51"/>
      <c r="I8" s="51"/>
      <c r="J8" s="51"/>
      <c r="K8" s="51"/>
      <c r="L8" s="51"/>
      <c r="M8" s="51"/>
      <c r="N8" s="51"/>
      <c r="O8" s="48" t="s">
        <v>11</v>
      </c>
      <c r="P8" s="51"/>
      <c r="Q8" s="48"/>
      <c r="R8" s="51"/>
      <c r="S8" s="48">
        <v>1.0</v>
      </c>
      <c r="T8" s="48" t="s">
        <v>21</v>
      </c>
      <c r="U8" s="51"/>
      <c r="V8" s="51"/>
      <c r="W8" s="51"/>
      <c r="X8" s="51"/>
      <c r="Y8" s="52"/>
      <c r="Z8" s="53"/>
      <c r="AA8" s="54"/>
      <c r="AB8" s="55">
        <f>IFERROR(__xludf.DUMMYFUNCTION("MATCH(TRUE,ARRAYFORMULA(REGEXMATCH(INDIRECT(""A""&amp;ROW()&amp;"":""&amp;ADDRESS(ROW(),COLUMN()-1))
,""&lt;\s*$"")),0) - MATCH(TRUE,ARRAYFORMULA(REGEXMATCH(INDIRECT(""A""&amp;ROW()&amp;"":""&amp;ADDRESS(ROW(),COLUMN()-1))
,""^\s*&gt;"")),0) + 1"),6.0)</f>
        <v>6</v>
      </c>
      <c r="AC8" s="56">
        <f t="shared" si="1"/>
        <v>4</v>
      </c>
      <c r="AS8" s="17"/>
      <c r="AT8" s="17"/>
      <c r="AU8" s="17"/>
      <c r="AV8" s="17"/>
      <c r="AW8" s="17"/>
      <c r="AX8" s="17"/>
      <c r="AY8" s="17"/>
      <c r="AZ8" s="17"/>
      <c r="BA8" s="17"/>
    </row>
    <row r="9">
      <c r="C9" s="57" t="s">
        <v>27</v>
      </c>
      <c r="D9" s="58"/>
      <c r="E9" s="58"/>
      <c r="F9" s="59" t="s">
        <v>28</v>
      </c>
      <c r="G9" s="60">
        <v>4.0</v>
      </c>
      <c r="H9" s="61"/>
      <c r="I9" s="61"/>
      <c r="J9" s="61"/>
      <c r="K9" s="61"/>
      <c r="L9" s="62"/>
      <c r="M9" s="62"/>
      <c r="N9" s="62"/>
      <c r="O9" s="62"/>
      <c r="P9" s="62"/>
      <c r="Q9" s="62"/>
      <c r="R9" s="62"/>
      <c r="S9" s="62"/>
      <c r="T9" s="62"/>
      <c r="U9" s="62"/>
      <c r="V9" s="62"/>
      <c r="W9" s="62"/>
      <c r="X9" s="63"/>
      <c r="Y9" s="64" t="s">
        <v>29</v>
      </c>
      <c r="Z9" s="58"/>
      <c r="AA9" s="65"/>
      <c r="AB9" s="66">
        <f t="shared" ref="AB9:AC9" si="2">AVERAGE(AB4:AB8)</f>
        <v>10.8</v>
      </c>
      <c r="AC9" s="67">
        <f t="shared" si="2"/>
        <v>6.6</v>
      </c>
    </row>
    <row r="10">
      <c r="F10" s="68" t="s">
        <v>30</v>
      </c>
      <c r="G10" s="69">
        <v>3.0</v>
      </c>
      <c r="H10" s="69">
        <v>3.0</v>
      </c>
      <c r="I10" s="69">
        <v>5.0</v>
      </c>
      <c r="J10" s="70"/>
      <c r="K10" s="70"/>
      <c r="L10" s="71"/>
      <c r="M10" s="71"/>
      <c r="N10" s="71"/>
      <c r="O10" s="71"/>
      <c r="P10" s="71"/>
      <c r="Q10" s="71"/>
      <c r="R10" s="71"/>
      <c r="S10" s="71"/>
      <c r="T10" s="71"/>
      <c r="U10" s="71"/>
      <c r="V10" s="71"/>
      <c r="W10" s="71"/>
      <c r="X10" s="72"/>
    </row>
    <row r="11">
      <c r="F11" s="73" t="s">
        <v>31</v>
      </c>
      <c r="G11" s="74">
        <v>1.0</v>
      </c>
      <c r="H11" s="74">
        <v>1.0</v>
      </c>
      <c r="I11" s="75"/>
      <c r="J11" s="75"/>
      <c r="K11" s="75"/>
      <c r="L11" s="76"/>
      <c r="M11" s="76"/>
      <c r="N11" s="76"/>
      <c r="O11" s="76"/>
      <c r="P11" s="76"/>
      <c r="Q11" s="76"/>
      <c r="R11" s="76"/>
      <c r="S11" s="76"/>
      <c r="T11" s="76"/>
      <c r="U11" s="76"/>
      <c r="V11" s="76"/>
      <c r="W11" s="76"/>
      <c r="X11" s="77"/>
    </row>
    <row r="12">
      <c r="F12" s="73" t="s">
        <v>32</v>
      </c>
      <c r="G12" s="74">
        <v>2.0</v>
      </c>
      <c r="H12" s="75"/>
      <c r="I12" s="75"/>
      <c r="J12" s="75"/>
      <c r="K12" s="75"/>
      <c r="L12" s="76"/>
      <c r="M12" s="76"/>
      <c r="N12" s="76"/>
      <c r="O12" s="76"/>
      <c r="P12" s="76"/>
      <c r="Q12" s="76"/>
      <c r="R12" s="76"/>
      <c r="S12" s="76"/>
      <c r="T12" s="76"/>
      <c r="U12" s="76"/>
      <c r="V12" s="76"/>
      <c r="W12" s="76"/>
      <c r="X12" s="77"/>
    </row>
    <row r="16">
      <c r="C16" s="17"/>
      <c r="D16" s="17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</row>
    <row r="17">
      <c r="C17" s="23" t="s">
        <v>2</v>
      </c>
      <c r="D17" s="24" t="s">
        <v>3</v>
      </c>
      <c r="E17" s="24" t="s">
        <v>4</v>
      </c>
      <c r="F17" s="25" t="s">
        <v>5</v>
      </c>
      <c r="G17" s="26">
        <v>0.0</v>
      </c>
      <c r="H17" s="24">
        <v>1.0</v>
      </c>
      <c r="I17" s="24">
        <v>2.0</v>
      </c>
      <c r="J17" s="24">
        <v>3.0</v>
      </c>
      <c r="K17" s="24">
        <v>4.0</v>
      </c>
      <c r="L17" s="24">
        <v>5.0</v>
      </c>
      <c r="M17" s="24">
        <v>6.0</v>
      </c>
      <c r="N17" s="24">
        <v>7.0</v>
      </c>
      <c r="O17" s="24">
        <v>8.0</v>
      </c>
      <c r="P17" s="24">
        <v>9.0</v>
      </c>
      <c r="Q17" s="24">
        <v>10.0</v>
      </c>
      <c r="R17" s="24">
        <v>11.0</v>
      </c>
      <c r="S17" s="24">
        <v>12.0</v>
      </c>
      <c r="T17" s="24">
        <v>13.0</v>
      </c>
      <c r="U17" s="24">
        <v>14.0</v>
      </c>
      <c r="V17" s="24">
        <v>15.0</v>
      </c>
      <c r="W17" s="24">
        <v>16.0</v>
      </c>
      <c r="X17" s="24">
        <v>17.0</v>
      </c>
      <c r="Y17" s="24">
        <v>18.0</v>
      </c>
      <c r="Z17" s="24">
        <v>19.0</v>
      </c>
      <c r="AA17" s="27">
        <v>20.0</v>
      </c>
      <c r="AB17" s="28" t="s">
        <v>6</v>
      </c>
      <c r="AC17" s="29" t="s">
        <v>7</v>
      </c>
    </row>
    <row r="18">
      <c r="C18" s="30">
        <v>1.0</v>
      </c>
      <c r="D18" s="31">
        <v>0.0</v>
      </c>
      <c r="E18" s="31">
        <v>4.0</v>
      </c>
      <c r="F18" s="32">
        <v>3.0</v>
      </c>
      <c r="G18" s="33" t="s">
        <v>9</v>
      </c>
      <c r="H18" s="31">
        <v>2.0</v>
      </c>
      <c r="I18" s="31">
        <v>3.0</v>
      </c>
      <c r="J18" s="31" t="s">
        <v>14</v>
      </c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1"/>
      <c r="V18" s="34"/>
      <c r="W18" s="34"/>
      <c r="X18" s="34"/>
      <c r="Y18" s="34"/>
      <c r="Z18" s="34"/>
      <c r="AA18" s="35"/>
      <c r="AB18" s="36">
        <f>IFERROR(__xludf.DUMMYFUNCTION("MATCH(TRUE,ARRAYFORMULA(REGEXMATCH(INDIRECT(""A""&amp;ROW()&amp;"":""&amp;ADDRESS(ROW(),COLUMN()-1))
,""&lt;\s*$"")),0) - MATCH(TRUE,ARRAYFORMULA(REGEXMATCH(INDIRECT(""A""&amp;ROW()&amp;"":""&amp;ADDRESS(ROW(),COLUMN()-1))
,""^\s*&gt;"")),0) + 1"),4.0)</f>
        <v>4</v>
      </c>
      <c r="AC18" s="37">
        <f t="shared" ref="AC18:AC22" si="3">AB18-E18</f>
        <v>0</v>
      </c>
    </row>
    <row r="19">
      <c r="C19" s="38">
        <v>2.0</v>
      </c>
      <c r="D19" s="39">
        <v>2.0</v>
      </c>
      <c r="E19" s="39">
        <v>6.0</v>
      </c>
      <c r="F19" s="40">
        <v>4.0</v>
      </c>
      <c r="G19" s="41"/>
      <c r="H19" s="42"/>
      <c r="I19" s="39" t="s">
        <v>11</v>
      </c>
      <c r="J19" s="42"/>
      <c r="K19" s="39"/>
      <c r="L19" s="39"/>
      <c r="M19" s="39"/>
      <c r="N19" s="39"/>
      <c r="O19" s="39"/>
      <c r="P19" s="39"/>
      <c r="Q19" s="42"/>
      <c r="R19" s="42"/>
      <c r="S19" s="42"/>
      <c r="T19" s="42"/>
      <c r="U19" s="39"/>
      <c r="V19" s="39">
        <v>1.0</v>
      </c>
      <c r="W19" s="39">
        <v>2.0</v>
      </c>
      <c r="X19" s="39">
        <v>3.0</v>
      </c>
      <c r="Y19" s="39">
        <v>4.0</v>
      </c>
      <c r="Z19" s="39">
        <v>5.0</v>
      </c>
      <c r="AA19" s="43" t="s">
        <v>19</v>
      </c>
      <c r="AB19" s="44">
        <f>IFERROR(__xludf.DUMMYFUNCTION("MATCH(TRUE,ARRAYFORMULA(REGEXMATCH(INDIRECT(""A""&amp;ROW()&amp;"":""&amp;ADDRESS(ROW(),COLUMN()-1))
,""&lt;\s*$"")),0) - MATCH(TRUE,ARRAYFORMULA(REGEXMATCH(INDIRECT(""A""&amp;ROW()&amp;"":""&amp;ADDRESS(ROW(),COLUMN()-1))
,""^\s*&gt;"")),0) + 1"),19.0)</f>
        <v>19</v>
      </c>
      <c r="AC19" s="45">
        <f t="shared" si="3"/>
        <v>13</v>
      </c>
    </row>
    <row r="20">
      <c r="C20" s="38">
        <v>3.0</v>
      </c>
      <c r="D20" s="39">
        <v>3.0</v>
      </c>
      <c r="E20" s="39">
        <v>4.0</v>
      </c>
      <c r="F20" s="40">
        <v>2.0</v>
      </c>
      <c r="G20" s="41"/>
      <c r="H20" s="42"/>
      <c r="I20" s="42"/>
      <c r="J20" s="39" t="s">
        <v>9</v>
      </c>
      <c r="K20" s="39">
        <v>1.0</v>
      </c>
      <c r="L20" s="39">
        <v>2.0</v>
      </c>
      <c r="M20" s="39">
        <v>3.0</v>
      </c>
      <c r="N20" s="39" t="s">
        <v>14</v>
      </c>
      <c r="O20" s="42"/>
      <c r="P20" s="42"/>
      <c r="Q20" s="39"/>
      <c r="R20" s="39"/>
      <c r="S20" s="39"/>
      <c r="T20" s="39"/>
      <c r="U20" s="42"/>
      <c r="V20" s="42"/>
      <c r="W20" s="42"/>
      <c r="X20" s="42"/>
      <c r="Y20" s="42"/>
      <c r="Z20" s="42"/>
      <c r="AA20" s="46"/>
      <c r="AB20" s="44">
        <f>IFERROR(__xludf.DUMMYFUNCTION("MATCH(TRUE,ARRAYFORMULA(REGEXMATCH(INDIRECT(""A""&amp;ROW()&amp;"":""&amp;ADDRESS(ROW(),COLUMN()-1))
,""&lt;\s*$"")),0) - MATCH(TRUE,ARRAYFORMULA(REGEXMATCH(INDIRECT(""A""&amp;ROW()&amp;"":""&amp;ADDRESS(ROW(),COLUMN()-1))
,""^\s*&gt;"")),0) + 1"),5.0)</f>
        <v>5</v>
      </c>
      <c r="AC20" s="45">
        <f t="shared" si="3"/>
        <v>1</v>
      </c>
    </row>
    <row r="21">
      <c r="C21" s="38">
        <v>4.0</v>
      </c>
      <c r="D21" s="39">
        <v>6.0</v>
      </c>
      <c r="E21" s="39">
        <v>5.0</v>
      </c>
      <c r="F21" s="40">
        <v>1.0</v>
      </c>
      <c r="G21" s="41"/>
      <c r="H21" s="42"/>
      <c r="I21" s="42"/>
      <c r="J21" s="42"/>
      <c r="K21" s="42"/>
      <c r="L21" s="42"/>
      <c r="M21" s="39" t="s">
        <v>11</v>
      </c>
      <c r="N21" s="39"/>
      <c r="O21" s="39">
        <v>1.0</v>
      </c>
      <c r="P21" s="39">
        <v>2.0</v>
      </c>
      <c r="Q21" s="39">
        <v>3.0</v>
      </c>
      <c r="R21" s="39">
        <v>4.0</v>
      </c>
      <c r="S21" s="39" t="s">
        <v>20</v>
      </c>
      <c r="T21" s="42"/>
      <c r="U21" s="39"/>
      <c r="V21" s="39"/>
      <c r="W21" s="39"/>
      <c r="X21" s="39"/>
      <c r="Y21" s="39"/>
      <c r="Z21" s="42"/>
      <c r="AA21" s="46"/>
      <c r="AB21" s="44">
        <f>IFERROR(__xludf.DUMMYFUNCTION("MATCH(TRUE,ARRAYFORMULA(REGEXMATCH(INDIRECT(""A""&amp;ROW()&amp;"":""&amp;ADDRESS(ROW(),COLUMN()-1))
,""&lt;\s*$"")),0) - MATCH(TRUE,ARRAYFORMULA(REGEXMATCH(INDIRECT(""A""&amp;ROW()&amp;"":""&amp;ADDRESS(ROW(),COLUMN()-1))
,""^\s*&gt;"")),0) + 1"),7.0)</f>
        <v>7</v>
      </c>
      <c r="AC21" s="45">
        <f t="shared" si="3"/>
        <v>2</v>
      </c>
    </row>
    <row r="22">
      <c r="C22" s="47">
        <v>5.0</v>
      </c>
      <c r="D22" s="48">
        <v>8.0</v>
      </c>
      <c r="E22" s="48">
        <v>2.0</v>
      </c>
      <c r="F22" s="49">
        <v>2.0</v>
      </c>
      <c r="G22" s="50"/>
      <c r="H22" s="51"/>
      <c r="I22" s="51"/>
      <c r="J22" s="51"/>
      <c r="K22" s="51"/>
      <c r="L22" s="51"/>
      <c r="M22" s="51"/>
      <c r="N22" s="51"/>
      <c r="O22" s="48" t="s">
        <v>11</v>
      </c>
      <c r="P22" s="51"/>
      <c r="Q22" s="48"/>
      <c r="R22" s="48"/>
      <c r="S22" s="48"/>
      <c r="T22" s="48">
        <v>1.0</v>
      </c>
      <c r="U22" s="48" t="s">
        <v>21</v>
      </c>
      <c r="V22" s="51"/>
      <c r="W22" s="51"/>
      <c r="X22" s="51"/>
      <c r="Y22" s="52"/>
      <c r="Z22" s="53"/>
      <c r="AA22" s="54"/>
      <c r="AB22" s="55">
        <f>IFERROR(__xludf.DUMMYFUNCTION("MATCH(TRUE,ARRAYFORMULA(REGEXMATCH(INDIRECT(""A""&amp;ROW()&amp;"":""&amp;ADDRESS(ROW(),COLUMN()-1))
,""&lt;\s*$"")),0) - MATCH(TRUE,ARRAYFORMULA(REGEXMATCH(INDIRECT(""A""&amp;ROW()&amp;"":""&amp;ADDRESS(ROW(),COLUMN()-1))
,""^\s*&gt;"")),0) + 1"),7.0)</f>
        <v>7</v>
      </c>
      <c r="AC22" s="56">
        <f t="shared" si="3"/>
        <v>5</v>
      </c>
    </row>
    <row r="23">
      <c r="C23" s="57" t="s">
        <v>33</v>
      </c>
      <c r="D23" s="58"/>
      <c r="E23" s="58"/>
      <c r="F23" s="59" t="s">
        <v>28</v>
      </c>
      <c r="G23" s="60">
        <v>4.0</v>
      </c>
      <c r="H23" s="61"/>
      <c r="I23" s="61"/>
      <c r="J23" s="61"/>
      <c r="K23" s="61"/>
      <c r="L23" s="62"/>
      <c r="M23" s="62"/>
      <c r="N23" s="62"/>
      <c r="O23" s="62"/>
      <c r="P23" s="62"/>
      <c r="Q23" s="62"/>
      <c r="R23" s="62"/>
      <c r="S23" s="62"/>
      <c r="T23" s="62"/>
      <c r="U23" s="62"/>
      <c r="V23" s="62"/>
      <c r="W23" s="62"/>
      <c r="X23" s="63"/>
      <c r="Y23" s="64" t="s">
        <v>29</v>
      </c>
      <c r="Z23" s="58"/>
      <c r="AA23" s="65"/>
      <c r="AB23" s="66">
        <f t="shared" ref="AB23:AC23" si="4">AVERAGE(AB18:AB22)</f>
        <v>8.4</v>
      </c>
      <c r="AC23" s="67">
        <f t="shared" si="4"/>
        <v>4.2</v>
      </c>
    </row>
    <row r="24">
      <c r="F24" s="68" t="s">
        <v>30</v>
      </c>
      <c r="G24" s="69">
        <v>3.0</v>
      </c>
      <c r="H24" s="69">
        <v>5.0</v>
      </c>
      <c r="I24" s="69"/>
      <c r="J24" s="70"/>
      <c r="K24" s="70"/>
      <c r="L24" s="71"/>
      <c r="M24" s="71"/>
      <c r="N24" s="71"/>
      <c r="O24" s="71"/>
      <c r="P24" s="71"/>
      <c r="Q24" s="71"/>
      <c r="R24" s="71"/>
      <c r="S24" s="71"/>
      <c r="T24" s="71"/>
      <c r="U24" s="71"/>
      <c r="V24" s="71"/>
      <c r="W24" s="71"/>
      <c r="X24" s="72"/>
    </row>
    <row r="25">
      <c r="F25" s="73" t="s">
        <v>31</v>
      </c>
      <c r="G25" s="74">
        <v>1.0</v>
      </c>
      <c r="H25" s="74"/>
      <c r="I25" s="75"/>
      <c r="J25" s="75"/>
      <c r="K25" s="75"/>
      <c r="L25" s="76"/>
      <c r="M25" s="76"/>
      <c r="N25" s="76"/>
      <c r="O25" s="76"/>
      <c r="P25" s="76"/>
      <c r="Q25" s="76"/>
      <c r="R25" s="76"/>
      <c r="S25" s="76"/>
      <c r="T25" s="76"/>
      <c r="U25" s="76"/>
      <c r="V25" s="76"/>
      <c r="W25" s="76"/>
      <c r="X25" s="77"/>
    </row>
    <row r="26">
      <c r="F26" s="73" t="s">
        <v>32</v>
      </c>
      <c r="G26" s="74">
        <v>2.0</v>
      </c>
      <c r="H26" s="75"/>
      <c r="I26" s="75"/>
      <c r="J26" s="75"/>
      <c r="K26" s="75"/>
      <c r="L26" s="76"/>
      <c r="M26" s="76"/>
      <c r="N26" s="76"/>
      <c r="O26" s="76"/>
      <c r="P26" s="76"/>
      <c r="Q26" s="76"/>
      <c r="R26" s="76"/>
      <c r="S26" s="76"/>
      <c r="T26" s="76"/>
      <c r="U26" s="76"/>
      <c r="V26" s="76"/>
      <c r="W26" s="76"/>
      <c r="X26" s="77"/>
    </row>
    <row r="31"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</row>
    <row r="32">
      <c r="C32" s="17"/>
      <c r="D32" s="17"/>
      <c r="E32" s="17"/>
      <c r="F32" s="17"/>
      <c r="G32" s="17"/>
      <c r="H32" s="17"/>
      <c r="I32" s="17"/>
      <c r="J32" s="17"/>
    </row>
    <row r="33">
      <c r="C33" s="17"/>
      <c r="D33" s="17"/>
      <c r="E33" s="17"/>
      <c r="F33" s="17"/>
      <c r="I33" s="17"/>
      <c r="K33" s="17"/>
      <c r="L33" s="17"/>
      <c r="M33" s="17"/>
      <c r="N33" s="17"/>
      <c r="O33" s="17"/>
      <c r="P33" s="17"/>
    </row>
    <row r="34">
      <c r="C34" s="17"/>
      <c r="D34" s="17"/>
      <c r="E34" s="17"/>
      <c r="F34" s="17"/>
      <c r="J34" s="17"/>
      <c r="Q34" s="17"/>
      <c r="R34" s="17"/>
      <c r="S34" s="17"/>
      <c r="T34" s="17"/>
    </row>
    <row r="35">
      <c r="C35" s="17"/>
      <c r="D35" s="17"/>
      <c r="E35" s="17"/>
      <c r="F35" s="17"/>
      <c r="M35" s="17"/>
      <c r="U35" s="17"/>
      <c r="V35" s="17"/>
      <c r="W35" s="17"/>
      <c r="X35" s="17"/>
      <c r="Y35" s="17"/>
    </row>
    <row r="36">
      <c r="C36" s="17"/>
      <c r="D36" s="17"/>
      <c r="E36" s="17"/>
      <c r="F36" s="17"/>
      <c r="G36" s="17"/>
      <c r="O36" s="17"/>
      <c r="Z36" s="17"/>
      <c r="AA36" s="17"/>
    </row>
    <row r="37">
      <c r="C37" s="17"/>
      <c r="D37" s="17"/>
      <c r="E37" s="17"/>
      <c r="F37" s="17"/>
      <c r="Y37" s="17"/>
      <c r="Z37" s="17"/>
      <c r="AA37" s="17"/>
    </row>
    <row r="42"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</row>
    <row r="43">
      <c r="C43" s="17"/>
      <c r="D43" s="17"/>
      <c r="E43" s="17"/>
      <c r="F43" s="17"/>
      <c r="G43" s="17"/>
      <c r="H43" s="17"/>
      <c r="I43" s="17"/>
      <c r="J43" s="17"/>
    </row>
    <row r="44">
      <c r="C44" s="17"/>
      <c r="D44" s="17"/>
      <c r="E44" s="17"/>
      <c r="F44" s="17"/>
      <c r="I44" s="17"/>
      <c r="K44" s="17"/>
      <c r="L44" s="17"/>
      <c r="M44" s="17"/>
      <c r="N44" s="17"/>
      <c r="O44" s="17"/>
      <c r="P44" s="17"/>
    </row>
    <row r="45">
      <c r="C45" s="17"/>
      <c r="D45" s="17"/>
      <c r="E45" s="17"/>
      <c r="F45" s="17"/>
      <c r="J45" s="17"/>
      <c r="Q45" s="17"/>
      <c r="R45" s="17"/>
      <c r="S45" s="17"/>
      <c r="T45" s="17"/>
    </row>
    <row r="46">
      <c r="C46" s="17"/>
      <c r="D46" s="17"/>
      <c r="E46" s="17"/>
      <c r="F46" s="17"/>
      <c r="M46" s="17"/>
      <c r="U46" s="17"/>
      <c r="V46" s="17"/>
      <c r="W46" s="17"/>
      <c r="X46" s="17"/>
      <c r="Y46" s="17"/>
    </row>
    <row r="47">
      <c r="C47" s="17"/>
      <c r="D47" s="17"/>
      <c r="E47" s="17"/>
      <c r="F47" s="17"/>
      <c r="G47" s="17"/>
      <c r="O47" s="17"/>
      <c r="Z47" s="17"/>
      <c r="AA47" s="17"/>
    </row>
    <row r="48">
      <c r="C48" s="17"/>
      <c r="D48" s="17"/>
      <c r="E48" s="17"/>
      <c r="F48" s="17"/>
      <c r="Y48" s="17"/>
      <c r="Z48" s="17"/>
      <c r="AA48" s="17"/>
    </row>
    <row r="53"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</row>
    <row r="54">
      <c r="C54" s="17"/>
      <c r="D54" s="17"/>
      <c r="E54" s="17"/>
      <c r="F54" s="17"/>
      <c r="G54" s="17"/>
      <c r="H54" s="17"/>
      <c r="I54" s="17"/>
      <c r="J54" s="17"/>
    </row>
    <row r="55">
      <c r="C55" s="17"/>
      <c r="D55" s="17"/>
      <c r="E55" s="17"/>
      <c r="F55" s="17"/>
      <c r="I55" s="17"/>
      <c r="K55" s="17"/>
      <c r="L55" s="17"/>
      <c r="M55" s="17"/>
      <c r="N55" s="17"/>
      <c r="O55" s="17"/>
      <c r="P55" s="17"/>
    </row>
    <row r="56">
      <c r="C56" s="17"/>
      <c r="D56" s="17"/>
      <c r="E56" s="17"/>
      <c r="F56" s="17"/>
      <c r="J56" s="17"/>
      <c r="Q56" s="17"/>
      <c r="R56" s="17"/>
      <c r="S56" s="17"/>
      <c r="T56" s="17"/>
    </row>
    <row r="57">
      <c r="C57" s="17"/>
      <c r="D57" s="17"/>
      <c r="E57" s="17"/>
      <c r="F57" s="17"/>
      <c r="M57" s="17"/>
      <c r="U57" s="17"/>
      <c r="V57" s="17"/>
      <c r="W57" s="17"/>
      <c r="X57" s="17"/>
      <c r="Y57" s="17"/>
    </row>
    <row r="58">
      <c r="C58" s="17"/>
      <c r="D58" s="17"/>
      <c r="E58" s="17"/>
      <c r="F58" s="17"/>
      <c r="G58" s="17"/>
      <c r="O58" s="17"/>
      <c r="Z58" s="17"/>
      <c r="AA58" s="17"/>
    </row>
    <row r="59">
      <c r="C59" s="17"/>
      <c r="D59" s="17"/>
      <c r="E59" s="17"/>
      <c r="F59" s="17"/>
      <c r="Y59" s="17"/>
      <c r="Z59" s="17"/>
      <c r="AA59" s="17"/>
    </row>
  </sheetData>
  <mergeCells count="4">
    <mergeCell ref="C9:E9"/>
    <mergeCell ref="Y9:AA9"/>
    <mergeCell ref="C23:E23"/>
    <mergeCell ref="Y23:AA23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5.13"/>
    <col customWidth="1" min="6" max="6" width="16.63"/>
    <col customWidth="1" min="7" max="59" width="4.5"/>
  </cols>
  <sheetData>
    <row r="2">
      <c r="A2" s="1"/>
      <c r="B2" s="1"/>
      <c r="E2" s="1"/>
      <c r="F2" s="22" t="s">
        <v>34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</row>
    <row r="3">
      <c r="A3" s="4"/>
      <c r="B3" s="4"/>
      <c r="C3" s="23" t="s">
        <v>2</v>
      </c>
      <c r="D3" s="24" t="s">
        <v>3</v>
      </c>
      <c r="E3" s="24" t="s">
        <v>4</v>
      </c>
      <c r="F3" s="25" t="s">
        <v>35</v>
      </c>
      <c r="G3" s="26">
        <v>0.0</v>
      </c>
      <c r="H3" s="24">
        <v>1.0</v>
      </c>
      <c r="I3" s="24">
        <v>2.0</v>
      </c>
      <c r="J3" s="24">
        <v>3.0</v>
      </c>
      <c r="K3" s="24">
        <v>4.0</v>
      </c>
      <c r="L3" s="24">
        <v>5.0</v>
      </c>
      <c r="M3" s="24">
        <v>6.0</v>
      </c>
      <c r="N3" s="24">
        <v>7.0</v>
      </c>
      <c r="O3" s="24">
        <v>8.0</v>
      </c>
      <c r="P3" s="24">
        <v>9.0</v>
      </c>
      <c r="Q3" s="24">
        <v>10.0</v>
      </c>
      <c r="R3" s="24">
        <v>11.0</v>
      </c>
      <c r="S3" s="24">
        <v>12.0</v>
      </c>
      <c r="T3" s="24">
        <v>13.0</v>
      </c>
      <c r="U3" s="24">
        <v>14.0</v>
      </c>
      <c r="V3" s="24">
        <v>15.0</v>
      </c>
      <c r="W3" s="24">
        <v>16.0</v>
      </c>
      <c r="X3" s="24">
        <v>17.0</v>
      </c>
      <c r="Y3" s="24">
        <v>18.0</v>
      </c>
      <c r="Z3" s="24">
        <v>19.0</v>
      </c>
      <c r="AA3" s="24">
        <v>20.0</v>
      </c>
      <c r="AB3" s="24">
        <v>21.0</v>
      </c>
      <c r="AC3" s="28" t="s">
        <v>6</v>
      </c>
      <c r="AD3" s="29" t="s">
        <v>7</v>
      </c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F3" s="8"/>
      <c r="BG3" s="8"/>
    </row>
    <row r="4">
      <c r="C4" s="30">
        <v>1.0</v>
      </c>
      <c r="D4" s="31">
        <v>0.0</v>
      </c>
      <c r="E4" s="31">
        <v>4.0</v>
      </c>
      <c r="F4" s="32" t="s">
        <v>36</v>
      </c>
      <c r="G4" s="33" t="s">
        <v>9</v>
      </c>
      <c r="H4" s="31">
        <v>2.0</v>
      </c>
      <c r="I4" s="31" t="s">
        <v>37</v>
      </c>
      <c r="J4" s="31"/>
      <c r="K4" s="34"/>
      <c r="L4" s="31">
        <v>3.0</v>
      </c>
      <c r="M4" s="31" t="s">
        <v>14</v>
      </c>
      <c r="N4" s="34"/>
      <c r="O4" s="34"/>
      <c r="P4" s="34"/>
      <c r="Q4" s="34"/>
      <c r="R4" s="34"/>
      <c r="S4" s="34"/>
      <c r="T4" s="34"/>
      <c r="U4" s="31"/>
      <c r="V4" s="34"/>
      <c r="W4" s="34"/>
      <c r="X4" s="34"/>
      <c r="Y4" s="34"/>
      <c r="Z4" s="78"/>
      <c r="AA4" s="34"/>
      <c r="AB4" s="35"/>
      <c r="AC4" s="36">
        <f>IFERROR(__xludf.DUMMYFUNCTION("MATCH(TRUE,ARRAYFORMULA(REGEXMATCH(INDIRECT(""A""&amp;ROW()&amp;"":""&amp;ADDRESS(ROW(),COLUMN()-1))
,""&lt;\s*$"")),0) - MATCH(TRUE,ARRAYFORMULA(REGEXMATCH(INDIRECT(""A""&amp;ROW()&amp;"":""&amp;ADDRESS(ROW(),COLUMN()-1))
,""^\s*&gt;"")),0) + 1"),7.0)</f>
        <v>7</v>
      </c>
      <c r="AD4" s="37">
        <f t="shared" ref="AD4:AD8" si="1">AC4-E4</f>
        <v>3</v>
      </c>
    </row>
    <row r="5">
      <c r="C5" s="38">
        <v>2.0</v>
      </c>
      <c r="D5" s="39">
        <v>2.0</v>
      </c>
      <c r="E5" s="39">
        <v>6.0</v>
      </c>
      <c r="F5" s="40" t="s">
        <v>38</v>
      </c>
      <c r="G5" s="41"/>
      <c r="H5" s="42"/>
      <c r="I5" s="39" t="s">
        <v>9</v>
      </c>
      <c r="J5" s="39">
        <v>2.0</v>
      </c>
      <c r="K5" s="39">
        <v>3.0</v>
      </c>
      <c r="L5" s="39" t="s">
        <v>39</v>
      </c>
      <c r="M5" s="39"/>
      <c r="N5" s="39"/>
      <c r="O5" s="39"/>
      <c r="P5" s="39"/>
      <c r="Q5" s="42"/>
      <c r="R5" s="39">
        <v>4.0</v>
      </c>
      <c r="S5" s="39">
        <v>5.0</v>
      </c>
      <c r="T5" s="39" t="s">
        <v>39</v>
      </c>
      <c r="U5" s="39" t="s">
        <v>39</v>
      </c>
      <c r="V5" s="39"/>
      <c r="W5" s="39" t="s">
        <v>19</v>
      </c>
      <c r="X5" s="39"/>
      <c r="Y5" s="39"/>
      <c r="Z5" s="79"/>
      <c r="AA5" s="39"/>
      <c r="AB5" s="43"/>
      <c r="AC5" s="44">
        <f>IFERROR(__xludf.DUMMYFUNCTION("MATCH(TRUE,ARRAYFORMULA(REGEXMATCH(INDIRECT(""A""&amp;ROW()&amp;"":""&amp;ADDRESS(ROW(),COLUMN()-1))
,""&lt;\s*$"")),0) - MATCH(TRUE,ARRAYFORMULA(REGEXMATCH(INDIRECT(""A""&amp;ROW()&amp;"":""&amp;ADDRESS(ROW(),COLUMN()-1))
,""^\s*&gt;"")),0) + 1"),15.0)</f>
        <v>15</v>
      </c>
      <c r="AD5" s="45">
        <f t="shared" si="1"/>
        <v>9</v>
      </c>
    </row>
    <row r="6">
      <c r="C6" s="38">
        <v>3.0</v>
      </c>
      <c r="D6" s="39">
        <v>3.0</v>
      </c>
      <c r="E6" s="39">
        <v>4.0</v>
      </c>
      <c r="F6" s="32" t="s">
        <v>8</v>
      </c>
      <c r="G6" s="41"/>
      <c r="H6" s="42"/>
      <c r="I6" s="42"/>
      <c r="J6" s="39" t="s">
        <v>11</v>
      </c>
      <c r="K6" s="39"/>
      <c r="L6" s="39"/>
      <c r="M6" s="39"/>
      <c r="N6" s="39">
        <v>1.0</v>
      </c>
      <c r="O6" s="39">
        <v>2.0</v>
      </c>
      <c r="P6" s="39">
        <v>3.0</v>
      </c>
      <c r="Q6" s="39" t="s">
        <v>14</v>
      </c>
      <c r="R6" s="39"/>
      <c r="S6" s="39"/>
      <c r="T6" s="39"/>
      <c r="U6" s="42"/>
      <c r="V6" s="42"/>
      <c r="W6" s="42"/>
      <c r="X6" s="42"/>
      <c r="Y6" s="42"/>
      <c r="Z6" s="79"/>
      <c r="AA6" s="42"/>
      <c r="AB6" s="46"/>
      <c r="AC6" s="44">
        <f>IFERROR(__xludf.DUMMYFUNCTION("MATCH(TRUE,ARRAYFORMULA(REGEXMATCH(INDIRECT(""A""&amp;ROW()&amp;"":""&amp;ADDRESS(ROW(),COLUMN()-1))
,""&lt;\s*$"")),0) - MATCH(TRUE,ARRAYFORMULA(REGEXMATCH(INDIRECT(""A""&amp;ROW()&amp;"":""&amp;ADDRESS(ROW(),COLUMN()-1))
,""^\s*&gt;"")),0) + 1"),8.0)</f>
        <v>8</v>
      </c>
      <c r="AD6" s="45">
        <f t="shared" si="1"/>
        <v>4</v>
      </c>
    </row>
    <row r="7">
      <c r="C7" s="38">
        <v>4.0</v>
      </c>
      <c r="D7" s="39">
        <v>6.0</v>
      </c>
      <c r="E7" s="39">
        <v>5.0</v>
      </c>
      <c r="F7" s="40" t="s">
        <v>40</v>
      </c>
      <c r="G7" s="41"/>
      <c r="H7" s="42"/>
      <c r="I7" s="42"/>
      <c r="J7" s="42"/>
      <c r="K7" s="42"/>
      <c r="L7" s="42"/>
      <c r="M7" s="39" t="s">
        <v>11</v>
      </c>
      <c r="N7" s="39"/>
      <c r="O7" s="39"/>
      <c r="P7" s="39"/>
      <c r="Q7" s="39"/>
      <c r="R7" s="42"/>
      <c r="S7" s="42"/>
      <c r="T7" s="39">
        <v>1.0</v>
      </c>
      <c r="U7" s="39" t="s">
        <v>41</v>
      </c>
      <c r="V7" s="39" t="s">
        <v>41</v>
      </c>
      <c r="W7" s="39"/>
      <c r="X7" s="39">
        <v>2.0</v>
      </c>
      <c r="Y7" s="39">
        <v>3.0</v>
      </c>
      <c r="Z7" s="79" t="s">
        <v>41</v>
      </c>
      <c r="AA7" s="39">
        <v>4.0</v>
      </c>
      <c r="AB7" s="43" t="s">
        <v>20</v>
      </c>
      <c r="AC7" s="44">
        <f>IFERROR(__xludf.DUMMYFUNCTION("MATCH(TRUE,ARRAYFORMULA(REGEXMATCH(INDIRECT(""A""&amp;ROW()&amp;"":""&amp;ADDRESS(ROW(),COLUMN()-1))
,""&lt;\s*$"")),0) - MATCH(TRUE,ARRAYFORMULA(REGEXMATCH(INDIRECT(""A""&amp;ROW()&amp;"":""&amp;ADDRESS(ROW(),COLUMN()-1))
,""^\s*&gt;"")),0) + 1"),16.0)</f>
        <v>16</v>
      </c>
      <c r="AD7" s="45">
        <f t="shared" si="1"/>
        <v>11</v>
      </c>
    </row>
    <row r="8">
      <c r="C8" s="47">
        <v>5.0</v>
      </c>
      <c r="D8" s="48">
        <v>8.0</v>
      </c>
      <c r="E8" s="48">
        <v>2.0</v>
      </c>
      <c r="F8" s="49" t="s">
        <v>8</v>
      </c>
      <c r="G8" s="50"/>
      <c r="H8" s="51"/>
      <c r="I8" s="51"/>
      <c r="J8" s="51"/>
      <c r="K8" s="51"/>
      <c r="L8" s="51"/>
      <c r="M8" s="51"/>
      <c r="N8" s="51"/>
      <c r="O8" s="48" t="s">
        <v>11</v>
      </c>
      <c r="P8" s="51"/>
      <c r="Q8" s="48"/>
      <c r="R8" s="51"/>
      <c r="S8" s="48"/>
      <c r="T8" s="48"/>
      <c r="U8" s="48">
        <v>1.0</v>
      </c>
      <c r="V8" s="48" t="s">
        <v>21</v>
      </c>
      <c r="W8" s="48"/>
      <c r="X8" s="51"/>
      <c r="Y8" s="51"/>
      <c r="Z8" s="80"/>
      <c r="AA8" s="53"/>
      <c r="AB8" s="54"/>
      <c r="AC8" s="55">
        <f>IFERROR(__xludf.DUMMYFUNCTION("MATCH(TRUE,ARRAYFORMULA(REGEXMATCH(INDIRECT(""A""&amp;ROW()&amp;"":""&amp;ADDRESS(ROW(),COLUMN()-1))
,""&lt;\s*$"")),0) - MATCH(TRUE,ARRAYFORMULA(REGEXMATCH(INDIRECT(""A""&amp;ROW()&amp;"":""&amp;ADDRESS(ROW(),COLUMN()-1))
,""^\s*&gt;"")),0) + 1"),8.0)</f>
        <v>8</v>
      </c>
      <c r="AD8" s="56">
        <f t="shared" si="1"/>
        <v>6</v>
      </c>
      <c r="AT8" s="17"/>
      <c r="AU8" s="17"/>
      <c r="AV8" s="17"/>
      <c r="AW8" s="17"/>
      <c r="AX8" s="17"/>
      <c r="AY8" s="17"/>
      <c r="AZ8" s="17"/>
      <c r="BA8" s="17"/>
      <c r="BB8" s="17"/>
    </row>
    <row r="9">
      <c r="C9" s="57" t="s">
        <v>1</v>
      </c>
      <c r="D9" s="58"/>
      <c r="E9" s="58"/>
      <c r="F9" s="81" t="s">
        <v>42</v>
      </c>
      <c r="G9" s="82">
        <v>1.0</v>
      </c>
      <c r="H9" s="74">
        <v>2.0</v>
      </c>
      <c r="I9" s="74">
        <v>1.0</v>
      </c>
      <c r="J9" s="74">
        <v>3.0</v>
      </c>
      <c r="K9" s="74">
        <v>2.0</v>
      </c>
      <c r="L9" s="74">
        <v>4.0</v>
      </c>
      <c r="M9" s="74">
        <v>5.0</v>
      </c>
      <c r="N9" s="74">
        <v>2.0</v>
      </c>
      <c r="O9" s="74">
        <v>4.0</v>
      </c>
      <c r="P9" s="76"/>
      <c r="Q9" s="76"/>
      <c r="R9" s="76"/>
      <c r="S9" s="76"/>
      <c r="T9" s="76"/>
      <c r="U9" s="76"/>
      <c r="V9" s="76"/>
      <c r="W9" s="76"/>
      <c r="X9" s="83"/>
      <c r="Y9" s="83"/>
      <c r="Z9" s="64" t="s">
        <v>29</v>
      </c>
      <c r="AA9" s="58"/>
      <c r="AB9" s="65"/>
      <c r="AC9" s="66">
        <f t="shared" ref="AC9:AD9" si="2">AVERAGE(AC4:AC8)</f>
        <v>10.8</v>
      </c>
      <c r="AD9" s="67">
        <f t="shared" si="2"/>
        <v>6.6</v>
      </c>
    </row>
    <row r="10">
      <c r="F10" s="17"/>
      <c r="G10" s="17"/>
      <c r="H10" s="17"/>
      <c r="I10" s="17"/>
      <c r="J10" s="17"/>
      <c r="K10" s="17"/>
    </row>
    <row r="11">
      <c r="F11" s="17"/>
      <c r="G11" s="17"/>
      <c r="H11" s="17"/>
      <c r="I11" s="17"/>
      <c r="J11" s="17"/>
      <c r="K11" s="17"/>
    </row>
    <row r="12">
      <c r="F12" s="17"/>
      <c r="G12" s="17"/>
      <c r="H12" s="17"/>
      <c r="I12" s="17"/>
      <c r="J12" s="17"/>
      <c r="K12" s="17"/>
    </row>
    <row r="14">
      <c r="C14" s="23" t="s">
        <v>2</v>
      </c>
      <c r="D14" s="24" t="s">
        <v>3</v>
      </c>
      <c r="E14" s="24" t="s">
        <v>4</v>
      </c>
      <c r="F14" s="25" t="s">
        <v>35</v>
      </c>
      <c r="G14" s="26">
        <v>0.0</v>
      </c>
      <c r="H14" s="24">
        <v>1.0</v>
      </c>
      <c r="I14" s="24">
        <v>2.0</v>
      </c>
      <c r="J14" s="24">
        <v>3.0</v>
      </c>
      <c r="K14" s="24">
        <v>4.0</v>
      </c>
      <c r="L14" s="24">
        <v>5.0</v>
      </c>
      <c r="M14" s="24">
        <v>6.0</v>
      </c>
      <c r="N14" s="24">
        <v>7.0</v>
      </c>
      <c r="O14" s="24">
        <v>8.0</v>
      </c>
      <c r="P14" s="24">
        <v>9.0</v>
      </c>
      <c r="Q14" s="24">
        <v>10.0</v>
      </c>
      <c r="R14" s="24">
        <v>11.0</v>
      </c>
      <c r="S14" s="24">
        <v>12.0</v>
      </c>
      <c r="T14" s="24">
        <v>13.0</v>
      </c>
      <c r="U14" s="24">
        <v>14.0</v>
      </c>
      <c r="V14" s="24">
        <v>15.0</v>
      </c>
      <c r="W14" s="24">
        <v>16.0</v>
      </c>
      <c r="X14" s="24">
        <v>17.0</v>
      </c>
      <c r="Y14" s="24">
        <v>18.0</v>
      </c>
      <c r="Z14" s="24">
        <v>19.0</v>
      </c>
      <c r="AA14" s="27">
        <v>20.0</v>
      </c>
      <c r="AB14" s="28" t="s">
        <v>6</v>
      </c>
      <c r="AC14" s="29" t="s">
        <v>7</v>
      </c>
    </row>
    <row r="15">
      <c r="C15" s="30">
        <v>1.0</v>
      </c>
      <c r="D15" s="31">
        <v>0.0</v>
      </c>
      <c r="E15" s="31">
        <v>4.0</v>
      </c>
      <c r="F15" s="32" t="s">
        <v>36</v>
      </c>
      <c r="G15" s="33" t="s">
        <v>9</v>
      </c>
      <c r="H15" s="31">
        <v>2.0</v>
      </c>
      <c r="I15" s="31" t="s">
        <v>37</v>
      </c>
      <c r="J15" s="31"/>
      <c r="K15" s="31">
        <v>3.0</v>
      </c>
      <c r="L15" s="31" t="s">
        <v>14</v>
      </c>
      <c r="M15" s="34"/>
      <c r="N15" s="34"/>
      <c r="O15" s="34"/>
      <c r="P15" s="34"/>
      <c r="Q15" s="34"/>
      <c r="R15" s="34"/>
      <c r="S15" s="34"/>
      <c r="T15" s="34"/>
      <c r="U15" s="31"/>
      <c r="V15" s="34"/>
      <c r="W15" s="34"/>
      <c r="X15" s="34"/>
      <c r="Y15" s="34"/>
      <c r="Z15" s="34"/>
      <c r="AA15" s="35"/>
      <c r="AB15" s="36">
        <f>IFERROR(__xludf.DUMMYFUNCTION("MATCH(TRUE,ARRAYFORMULA(REGEXMATCH(INDIRECT(""A""&amp;ROW()&amp;"":""&amp;ADDRESS(ROW(),COLUMN()-1))
,""&lt;\s*$"")),0) - MATCH(TRUE,ARRAYFORMULA(REGEXMATCH(INDIRECT(""A""&amp;ROW()&amp;"":""&amp;ADDRESS(ROW(),COLUMN()-1))
,""^\s*&gt;"")),0) + 1"),6.0)</f>
        <v>6</v>
      </c>
      <c r="AC15" s="37">
        <f t="shared" ref="AC15:AC19" si="3">AB15-E15</f>
        <v>2</v>
      </c>
    </row>
    <row r="16">
      <c r="C16" s="38">
        <v>2.0</v>
      </c>
      <c r="D16" s="39">
        <v>2.0</v>
      </c>
      <c r="E16" s="39">
        <v>6.0</v>
      </c>
      <c r="F16" s="40" t="s">
        <v>38</v>
      </c>
      <c r="G16" s="41"/>
      <c r="H16" s="42"/>
      <c r="I16" s="39" t="s">
        <v>9</v>
      </c>
      <c r="J16" s="39">
        <v>2.0</v>
      </c>
      <c r="K16" s="39"/>
      <c r="L16" s="39"/>
      <c r="M16" s="39"/>
      <c r="N16" s="39"/>
      <c r="O16" s="39">
        <v>3.0</v>
      </c>
      <c r="P16" s="39" t="s">
        <v>39</v>
      </c>
      <c r="Q16" s="42"/>
      <c r="R16" s="42"/>
      <c r="S16" s="42"/>
      <c r="T16" s="42"/>
      <c r="U16" s="42"/>
      <c r="V16" s="39">
        <v>4.0</v>
      </c>
      <c r="W16" s="39">
        <v>5.0</v>
      </c>
      <c r="X16" s="39" t="s">
        <v>39</v>
      </c>
      <c r="Y16" s="39" t="s">
        <v>39</v>
      </c>
      <c r="Z16" s="39" t="s">
        <v>19</v>
      </c>
      <c r="AA16" s="43"/>
      <c r="AB16" s="44">
        <f>IFERROR(__xludf.DUMMYFUNCTION("MATCH(TRUE,ARRAYFORMULA(REGEXMATCH(INDIRECT(""A""&amp;ROW()&amp;"":""&amp;ADDRESS(ROW(),COLUMN()-1))
,""&lt;\s*$"")),0) - MATCH(TRUE,ARRAYFORMULA(REGEXMATCH(INDIRECT(""A""&amp;ROW()&amp;"":""&amp;ADDRESS(ROW(),COLUMN()-1))
,""^\s*&gt;"")),0) + 1"),18.0)</f>
        <v>18</v>
      </c>
      <c r="AC16" s="45">
        <f t="shared" si="3"/>
        <v>12</v>
      </c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</row>
    <row r="17">
      <c r="C17" s="38">
        <v>3.0</v>
      </c>
      <c r="D17" s="39">
        <v>3.0</v>
      </c>
      <c r="E17" s="39">
        <v>4.0</v>
      </c>
      <c r="F17" s="32" t="s">
        <v>8</v>
      </c>
      <c r="G17" s="41"/>
      <c r="H17" s="42"/>
      <c r="I17" s="42"/>
      <c r="J17" s="39" t="s">
        <v>11</v>
      </c>
      <c r="K17" s="39"/>
      <c r="L17" s="39"/>
      <c r="M17" s="39">
        <v>1.0</v>
      </c>
      <c r="N17" s="39">
        <v>2.0</v>
      </c>
      <c r="O17" s="42"/>
      <c r="P17" s="42"/>
      <c r="Q17" s="39"/>
      <c r="R17" s="39">
        <v>3.0</v>
      </c>
      <c r="S17" s="39" t="s">
        <v>14</v>
      </c>
      <c r="T17" s="39"/>
      <c r="U17" s="42"/>
      <c r="V17" s="42"/>
      <c r="W17" s="42"/>
      <c r="X17" s="42"/>
      <c r="Y17" s="42"/>
      <c r="Z17" s="42"/>
      <c r="AA17" s="46"/>
      <c r="AB17" s="44">
        <f>IFERROR(__xludf.DUMMYFUNCTION("MATCH(TRUE,ARRAYFORMULA(REGEXMATCH(INDIRECT(""A""&amp;ROW()&amp;"":""&amp;ADDRESS(ROW(),COLUMN()-1))
,""&lt;\s*$"")),0) - MATCH(TRUE,ARRAYFORMULA(REGEXMATCH(INDIRECT(""A""&amp;ROW()&amp;"":""&amp;ADDRESS(ROW(),COLUMN()-1))
,""^\s*&gt;"")),0) + 1"),10.0)</f>
        <v>10</v>
      </c>
      <c r="AC17" s="45">
        <f t="shared" si="3"/>
        <v>6</v>
      </c>
    </row>
    <row r="18">
      <c r="C18" s="38">
        <v>4.0</v>
      </c>
      <c r="D18" s="39">
        <v>6.0</v>
      </c>
      <c r="E18" s="39">
        <v>5.0</v>
      </c>
      <c r="F18" s="40" t="s">
        <v>40</v>
      </c>
      <c r="G18" s="41"/>
      <c r="H18" s="42"/>
      <c r="I18" s="42"/>
      <c r="J18" s="42"/>
      <c r="K18" s="42"/>
      <c r="L18" s="42"/>
      <c r="M18" s="39" t="s">
        <v>11</v>
      </c>
      <c r="N18" s="39"/>
      <c r="O18" s="39"/>
      <c r="P18" s="39">
        <v>1.0</v>
      </c>
      <c r="Q18" s="39">
        <v>2.0</v>
      </c>
      <c r="R18" s="42"/>
      <c r="S18" s="42"/>
      <c r="T18" s="42"/>
      <c r="U18" s="39"/>
      <c r="V18" s="39"/>
      <c r="W18" s="39"/>
      <c r="X18" s="39">
        <v>3.0</v>
      </c>
      <c r="Y18" s="39">
        <v>4.0</v>
      </c>
      <c r="Z18" s="42"/>
      <c r="AA18" s="43" t="s">
        <v>20</v>
      </c>
      <c r="AB18" s="44">
        <f>IFERROR(__xludf.DUMMYFUNCTION("MATCH(TRUE,ARRAYFORMULA(REGEXMATCH(INDIRECT(""A""&amp;ROW()&amp;"":""&amp;ADDRESS(ROW(),COLUMN()-1))
,""&lt;\s*$"")),0) - MATCH(TRUE,ARRAYFORMULA(REGEXMATCH(INDIRECT(""A""&amp;ROW()&amp;"":""&amp;ADDRESS(ROW(),COLUMN()-1))
,""^\s*&gt;"")),0) + 1"),15.0)</f>
        <v>15</v>
      </c>
      <c r="AC18" s="45">
        <f t="shared" si="3"/>
        <v>10</v>
      </c>
    </row>
    <row r="19">
      <c r="C19" s="47">
        <v>5.0</v>
      </c>
      <c r="D19" s="48">
        <v>8.0</v>
      </c>
      <c r="E19" s="48">
        <v>2.0</v>
      </c>
      <c r="F19" s="49" t="s">
        <v>8</v>
      </c>
      <c r="G19" s="50"/>
      <c r="H19" s="51"/>
      <c r="I19" s="51"/>
      <c r="J19" s="51"/>
      <c r="K19" s="51"/>
      <c r="L19" s="51"/>
      <c r="M19" s="51"/>
      <c r="N19" s="51"/>
      <c r="O19" s="48" t="s">
        <v>11</v>
      </c>
      <c r="P19" s="51"/>
      <c r="Q19" s="48"/>
      <c r="R19" s="51"/>
      <c r="S19" s="48"/>
      <c r="T19" s="48">
        <v>1.0</v>
      </c>
      <c r="U19" s="48" t="s">
        <v>21</v>
      </c>
      <c r="V19" s="51"/>
      <c r="W19" s="51"/>
      <c r="X19" s="51"/>
      <c r="Y19" s="52"/>
      <c r="Z19" s="53"/>
      <c r="AA19" s="54"/>
      <c r="AB19" s="55">
        <f>IFERROR(__xludf.DUMMYFUNCTION("MATCH(TRUE,ARRAYFORMULA(REGEXMATCH(INDIRECT(""A""&amp;ROW()&amp;"":""&amp;ADDRESS(ROW(),COLUMN()-1))
,""&lt;\s*$"")),0) - MATCH(TRUE,ARRAYFORMULA(REGEXMATCH(INDIRECT(""A""&amp;ROW()&amp;"":""&amp;ADDRESS(ROW(),COLUMN()-1))
,""^\s*&gt;"")),0) + 1"),7.0)</f>
        <v>7</v>
      </c>
      <c r="AC19" s="56">
        <f t="shared" si="3"/>
        <v>5</v>
      </c>
    </row>
    <row r="20">
      <c r="C20" s="57" t="s">
        <v>43</v>
      </c>
      <c r="D20" s="58"/>
      <c r="E20" s="58"/>
      <c r="F20" s="81" t="s">
        <v>42</v>
      </c>
      <c r="G20" s="82">
        <v>1.0</v>
      </c>
      <c r="H20" s="74">
        <v>2.0</v>
      </c>
      <c r="I20" s="74">
        <v>1.0</v>
      </c>
      <c r="J20" s="74">
        <v>3.0</v>
      </c>
      <c r="K20" s="74">
        <v>2.0</v>
      </c>
      <c r="L20" s="74">
        <v>4.0</v>
      </c>
      <c r="M20" s="74">
        <v>3.0</v>
      </c>
      <c r="N20" s="74">
        <v>5.0</v>
      </c>
      <c r="O20" s="74">
        <v>2.0</v>
      </c>
      <c r="P20" s="74">
        <v>4.0</v>
      </c>
      <c r="Q20" s="75">
        <v>4.0</v>
      </c>
      <c r="R20" s="76"/>
      <c r="S20" s="76"/>
      <c r="T20" s="76"/>
      <c r="U20" s="76"/>
      <c r="V20" s="76"/>
      <c r="W20" s="76"/>
      <c r="X20" s="83"/>
      <c r="Y20" s="64" t="s">
        <v>29</v>
      </c>
      <c r="Z20" s="58"/>
      <c r="AA20" s="65"/>
      <c r="AB20" s="66">
        <f t="shared" ref="AB20:AC20" si="4">AVERAGE(AB15:AB19)</f>
        <v>11.2</v>
      </c>
      <c r="AC20" s="67">
        <f t="shared" si="4"/>
        <v>7</v>
      </c>
    </row>
    <row r="21">
      <c r="C21" s="17"/>
      <c r="D21" s="17"/>
      <c r="E21" s="17"/>
      <c r="F21" s="17"/>
      <c r="M21" s="17"/>
      <c r="N21" s="17"/>
      <c r="O21" s="17"/>
      <c r="P21" s="17"/>
      <c r="Q21" s="17"/>
      <c r="R21" s="17"/>
      <c r="S21" s="17"/>
      <c r="U21" s="17"/>
      <c r="V21" s="17"/>
      <c r="W21" s="17"/>
      <c r="X21" s="17"/>
      <c r="Y21" s="17"/>
      <c r="Z21" s="17"/>
    </row>
    <row r="22">
      <c r="C22" s="17"/>
      <c r="D22" s="17"/>
      <c r="E22" s="17"/>
      <c r="F22" s="17"/>
      <c r="G22" s="17"/>
      <c r="O22" s="17"/>
      <c r="Q22" s="17"/>
      <c r="R22" s="17"/>
      <c r="S22" s="17"/>
      <c r="T22" s="17"/>
      <c r="U22" s="17"/>
      <c r="AA22" s="17"/>
      <c r="AB22" s="17"/>
    </row>
    <row r="23">
      <c r="C23" s="17"/>
      <c r="D23" s="17"/>
      <c r="E23" s="17"/>
      <c r="F23" s="17"/>
      <c r="G23" s="17"/>
      <c r="H23" s="17"/>
      <c r="I23" s="17"/>
      <c r="J23" s="17"/>
      <c r="K23" s="17"/>
      <c r="Z23" s="17"/>
      <c r="AA23" s="17"/>
      <c r="AB23" s="17"/>
    </row>
    <row r="24">
      <c r="F24" s="17"/>
      <c r="G24" s="17"/>
      <c r="H24" s="17"/>
      <c r="I24" s="17"/>
      <c r="J24" s="17"/>
      <c r="K24" s="17"/>
    </row>
    <row r="25">
      <c r="C25" s="23" t="s">
        <v>2</v>
      </c>
      <c r="D25" s="24" t="s">
        <v>3</v>
      </c>
      <c r="E25" s="24" t="s">
        <v>4</v>
      </c>
      <c r="F25" s="25" t="s">
        <v>35</v>
      </c>
      <c r="G25" s="26">
        <v>0.0</v>
      </c>
      <c r="H25" s="24">
        <v>1.0</v>
      </c>
      <c r="I25" s="24">
        <v>2.0</v>
      </c>
      <c r="J25" s="24">
        <v>3.0</v>
      </c>
      <c r="K25" s="24">
        <v>4.0</v>
      </c>
      <c r="L25" s="24">
        <v>5.0</v>
      </c>
      <c r="M25" s="24">
        <v>6.0</v>
      </c>
      <c r="N25" s="24">
        <v>7.0</v>
      </c>
      <c r="O25" s="24">
        <v>8.0</v>
      </c>
      <c r="P25" s="24">
        <v>9.0</v>
      </c>
      <c r="Q25" s="24">
        <v>10.0</v>
      </c>
      <c r="R25" s="24">
        <v>11.0</v>
      </c>
      <c r="S25" s="24">
        <v>12.0</v>
      </c>
      <c r="T25" s="24">
        <v>13.0</v>
      </c>
      <c r="U25" s="24">
        <v>14.0</v>
      </c>
      <c r="V25" s="24">
        <v>15.0</v>
      </c>
      <c r="W25" s="24">
        <v>16.0</v>
      </c>
      <c r="X25" s="24">
        <v>17.0</v>
      </c>
      <c r="Y25" s="24">
        <v>18.0</v>
      </c>
      <c r="Z25" s="24">
        <v>19.0</v>
      </c>
      <c r="AA25" s="27">
        <v>20.0</v>
      </c>
      <c r="AB25" s="28" t="s">
        <v>6</v>
      </c>
      <c r="AC25" s="29" t="s">
        <v>7</v>
      </c>
    </row>
    <row r="26">
      <c r="C26" s="30">
        <v>1.0</v>
      </c>
      <c r="D26" s="31">
        <v>0.0</v>
      </c>
      <c r="E26" s="31">
        <v>4.0</v>
      </c>
      <c r="F26" s="32" t="s">
        <v>36</v>
      </c>
      <c r="G26" s="33" t="s">
        <v>9</v>
      </c>
      <c r="H26" s="31">
        <v>2.0</v>
      </c>
      <c r="I26" s="31" t="s">
        <v>37</v>
      </c>
      <c r="J26" s="31"/>
      <c r="K26" s="31">
        <v>3.0</v>
      </c>
      <c r="L26" s="31" t="s">
        <v>14</v>
      </c>
      <c r="M26" s="34"/>
      <c r="N26" s="34"/>
      <c r="O26" s="34"/>
      <c r="P26" s="34"/>
      <c r="Q26" s="34"/>
      <c r="R26" s="34"/>
      <c r="S26" s="34"/>
      <c r="T26" s="34"/>
      <c r="U26" s="31"/>
      <c r="V26" s="34"/>
      <c r="W26" s="34"/>
      <c r="X26" s="34"/>
      <c r="Y26" s="34"/>
      <c r="Z26" s="34"/>
      <c r="AA26" s="35"/>
      <c r="AB26" s="36">
        <f>IFERROR(__xludf.DUMMYFUNCTION("MATCH(TRUE,ARRAYFORMULA(REGEXMATCH(INDIRECT(""A""&amp;ROW()&amp;"":""&amp;ADDRESS(ROW(),COLUMN()-1))
,""&lt;\s*$"")),0) - MATCH(TRUE,ARRAYFORMULA(REGEXMATCH(INDIRECT(""A""&amp;ROW()&amp;"":""&amp;ADDRESS(ROW(),COLUMN()-1))
,""^\s*&gt;"")),0) + 1"),6.0)</f>
        <v>6</v>
      </c>
      <c r="AC26" s="37">
        <f t="shared" ref="AC26:AC30" si="5">AB26-E26</f>
        <v>2</v>
      </c>
    </row>
    <row r="27">
      <c r="C27" s="38">
        <v>2.0</v>
      </c>
      <c r="D27" s="39">
        <v>2.0</v>
      </c>
      <c r="E27" s="39">
        <v>6.0</v>
      </c>
      <c r="F27" s="40" t="s">
        <v>38</v>
      </c>
      <c r="G27" s="41"/>
      <c r="H27" s="42"/>
      <c r="I27" s="39" t="s">
        <v>9</v>
      </c>
      <c r="J27" s="39">
        <v>2.0</v>
      </c>
      <c r="K27" s="39"/>
      <c r="L27" s="39"/>
      <c r="M27" s="39"/>
      <c r="N27" s="39"/>
      <c r="O27" s="39">
        <v>3.0</v>
      </c>
      <c r="P27" s="39" t="s">
        <v>39</v>
      </c>
      <c r="Q27" s="42"/>
      <c r="R27" s="42"/>
      <c r="S27" s="42"/>
      <c r="T27" s="42"/>
      <c r="U27" s="39">
        <v>4.0</v>
      </c>
      <c r="V27" s="39">
        <v>5.0</v>
      </c>
      <c r="W27" s="39" t="s">
        <v>39</v>
      </c>
      <c r="X27" s="39" t="s">
        <v>39</v>
      </c>
      <c r="Y27" s="39" t="s">
        <v>19</v>
      </c>
      <c r="Z27" s="39"/>
      <c r="AA27" s="43"/>
      <c r="AB27" s="44">
        <f>IFERROR(__xludf.DUMMYFUNCTION("MATCH(TRUE,ARRAYFORMULA(REGEXMATCH(INDIRECT(""A""&amp;ROW()&amp;"":""&amp;ADDRESS(ROW(),COLUMN()-1))
,""&lt;\s*$"")),0) - MATCH(TRUE,ARRAYFORMULA(REGEXMATCH(INDIRECT(""A""&amp;ROW()&amp;"":""&amp;ADDRESS(ROW(),COLUMN()-1))
,""^\s*&gt;"")),0) + 1"),17.0)</f>
        <v>17</v>
      </c>
      <c r="AC27" s="45">
        <f t="shared" si="5"/>
        <v>11</v>
      </c>
    </row>
    <row r="28">
      <c r="C28" s="38">
        <v>3.0</v>
      </c>
      <c r="D28" s="39">
        <v>3.0</v>
      </c>
      <c r="E28" s="39">
        <v>4.0</v>
      </c>
      <c r="F28" s="32" t="s">
        <v>8</v>
      </c>
      <c r="G28" s="41"/>
      <c r="H28" s="42"/>
      <c r="I28" s="42"/>
      <c r="J28" s="39" t="s">
        <v>11</v>
      </c>
      <c r="K28" s="39"/>
      <c r="L28" s="39"/>
      <c r="M28" s="39">
        <v>1.0</v>
      </c>
      <c r="N28" s="39">
        <v>2.0</v>
      </c>
      <c r="O28" s="42"/>
      <c r="P28" s="42"/>
      <c r="Q28" s="39">
        <v>3.0</v>
      </c>
      <c r="R28" s="39" t="s">
        <v>14</v>
      </c>
      <c r="S28" s="39"/>
      <c r="T28" s="39"/>
      <c r="U28" s="42"/>
      <c r="V28" s="42"/>
      <c r="W28" s="42"/>
      <c r="X28" s="42"/>
      <c r="Y28" s="42"/>
      <c r="Z28" s="42"/>
      <c r="AA28" s="46"/>
      <c r="AB28" s="44">
        <f>IFERROR(__xludf.DUMMYFUNCTION("MATCH(TRUE,ARRAYFORMULA(REGEXMATCH(INDIRECT(""A""&amp;ROW()&amp;"":""&amp;ADDRESS(ROW(),COLUMN()-1))
,""&lt;\s*$"")),0) - MATCH(TRUE,ARRAYFORMULA(REGEXMATCH(INDIRECT(""A""&amp;ROW()&amp;"":""&amp;ADDRESS(ROW(),COLUMN()-1))
,""^\s*&gt;"")),0) + 1"),9.0)</f>
        <v>9</v>
      </c>
      <c r="AC28" s="45">
        <f t="shared" si="5"/>
        <v>5</v>
      </c>
    </row>
    <row r="29">
      <c r="C29" s="38">
        <v>4.0</v>
      </c>
      <c r="D29" s="39">
        <v>6.0</v>
      </c>
      <c r="E29" s="39">
        <v>5.0</v>
      </c>
      <c r="F29" s="40" t="s">
        <v>40</v>
      </c>
      <c r="G29" s="41"/>
      <c r="H29" s="42"/>
      <c r="I29" s="42"/>
      <c r="J29" s="42"/>
      <c r="K29" s="42"/>
      <c r="L29" s="42"/>
      <c r="M29" s="39" t="s">
        <v>11</v>
      </c>
      <c r="N29" s="39"/>
      <c r="O29" s="39"/>
      <c r="P29" s="39">
        <v>1.0</v>
      </c>
      <c r="Q29" s="39" t="s">
        <v>41</v>
      </c>
      <c r="R29" s="39" t="s">
        <v>41</v>
      </c>
      <c r="S29" s="42"/>
      <c r="T29" s="42"/>
      <c r="U29" s="39"/>
      <c r="V29" s="39"/>
      <c r="W29" s="39">
        <v>2.0</v>
      </c>
      <c r="X29" s="39">
        <v>3.0</v>
      </c>
      <c r="Y29" s="39" t="s">
        <v>41</v>
      </c>
      <c r="Z29" s="39">
        <v>4.0</v>
      </c>
      <c r="AA29" s="43" t="s">
        <v>20</v>
      </c>
      <c r="AB29" s="44">
        <f>IFERROR(__xludf.DUMMYFUNCTION("MATCH(TRUE,ARRAYFORMULA(REGEXMATCH(INDIRECT(""A""&amp;ROW()&amp;"":""&amp;ADDRESS(ROW(),COLUMN()-1))
,""&lt;\s*$"")),0) - MATCH(TRUE,ARRAYFORMULA(REGEXMATCH(INDIRECT(""A""&amp;ROW()&amp;"":""&amp;ADDRESS(ROW(),COLUMN()-1))
,""^\s*&gt;"")),0) + 1"),15.0)</f>
        <v>15</v>
      </c>
      <c r="AC29" s="45">
        <f t="shared" si="5"/>
        <v>10</v>
      </c>
    </row>
    <row r="30">
      <c r="C30" s="47">
        <v>5.0</v>
      </c>
      <c r="D30" s="48">
        <v>8.0</v>
      </c>
      <c r="E30" s="48">
        <v>2.0</v>
      </c>
      <c r="F30" s="49" t="s">
        <v>8</v>
      </c>
      <c r="G30" s="50"/>
      <c r="H30" s="51"/>
      <c r="I30" s="51"/>
      <c r="J30" s="51"/>
      <c r="K30" s="51"/>
      <c r="L30" s="51"/>
      <c r="M30" s="51"/>
      <c r="N30" s="51"/>
      <c r="O30" s="48"/>
      <c r="P30" s="48" t="s">
        <v>11</v>
      </c>
      <c r="Q30" s="48"/>
      <c r="R30" s="51"/>
      <c r="S30" s="48">
        <v>1.0</v>
      </c>
      <c r="T30" s="48" t="s">
        <v>21</v>
      </c>
      <c r="U30" s="51"/>
      <c r="V30" s="51"/>
      <c r="W30" s="51"/>
      <c r="X30" s="51"/>
      <c r="Y30" s="52"/>
      <c r="Z30" s="53"/>
      <c r="AA30" s="54"/>
      <c r="AB30" s="55">
        <f>IFERROR(__xludf.DUMMYFUNCTION("MATCH(TRUE,ARRAYFORMULA(REGEXMATCH(INDIRECT(""A""&amp;ROW()&amp;"":""&amp;ADDRESS(ROW(),COLUMN()-1))
,""&lt;\s*$"")),0) - MATCH(TRUE,ARRAYFORMULA(REGEXMATCH(INDIRECT(""A""&amp;ROW()&amp;"":""&amp;ADDRESS(ROW(),COLUMN()-1))
,""^\s*&gt;"")),0) + 1"),5.0)</f>
        <v>5</v>
      </c>
      <c r="AC30" s="56">
        <f t="shared" si="5"/>
        <v>3</v>
      </c>
    </row>
    <row r="31">
      <c r="C31" s="57" t="s">
        <v>44</v>
      </c>
      <c r="D31" s="58"/>
      <c r="E31" s="58"/>
      <c r="F31" s="81" t="s">
        <v>42</v>
      </c>
      <c r="G31" s="82">
        <v>1.0</v>
      </c>
      <c r="H31" s="74">
        <v>2.0</v>
      </c>
      <c r="I31" s="74">
        <v>1.0</v>
      </c>
      <c r="J31" s="74">
        <v>3.0</v>
      </c>
      <c r="K31" s="74">
        <v>2.0</v>
      </c>
      <c r="L31" s="74">
        <v>4.0</v>
      </c>
      <c r="M31" s="74">
        <v>3.0</v>
      </c>
      <c r="N31" s="74">
        <v>5.0</v>
      </c>
      <c r="O31" s="74">
        <v>2.0</v>
      </c>
      <c r="P31" s="74">
        <v>4.0</v>
      </c>
      <c r="Q31" s="74">
        <v>2.0</v>
      </c>
      <c r="R31" s="74">
        <v>4.0</v>
      </c>
      <c r="S31" s="74">
        <v>4.0</v>
      </c>
      <c r="T31" s="76"/>
      <c r="U31" s="76"/>
      <c r="V31" s="76"/>
      <c r="W31" s="76"/>
      <c r="X31" s="83"/>
      <c r="Y31" s="64" t="s">
        <v>29</v>
      </c>
      <c r="Z31" s="58"/>
      <c r="AA31" s="65"/>
      <c r="AB31" s="66">
        <f t="shared" ref="AB31:AC31" si="6">AVERAGE(AB26:AB30)</f>
        <v>10.4</v>
      </c>
      <c r="AC31" s="67">
        <f t="shared" si="6"/>
        <v>6.2</v>
      </c>
      <c r="AD31" s="17"/>
    </row>
    <row r="32">
      <c r="C32" s="17"/>
      <c r="D32" s="17"/>
      <c r="E32" s="17"/>
      <c r="F32" s="17"/>
      <c r="G32" s="17"/>
      <c r="H32" s="17"/>
      <c r="I32" s="17"/>
      <c r="J32" s="17"/>
    </row>
    <row r="33">
      <c r="C33" s="17"/>
      <c r="D33" s="17"/>
      <c r="E33" s="17"/>
      <c r="F33" s="17"/>
      <c r="I33" s="17"/>
      <c r="K33" s="17"/>
      <c r="L33" s="17"/>
      <c r="M33" s="17"/>
      <c r="N33" s="17"/>
      <c r="O33" s="17"/>
      <c r="P33" s="17"/>
    </row>
    <row r="34">
      <c r="C34" s="17"/>
      <c r="D34" s="17"/>
      <c r="E34" s="17"/>
      <c r="F34" s="17"/>
      <c r="J34" s="17"/>
      <c r="Q34" s="17"/>
      <c r="R34" s="17"/>
      <c r="S34" s="17"/>
      <c r="T34" s="17"/>
    </row>
    <row r="35">
      <c r="C35" s="17"/>
      <c r="D35" s="17"/>
      <c r="E35" s="17"/>
      <c r="F35" s="17"/>
      <c r="M35" s="17"/>
      <c r="U35" s="17"/>
      <c r="V35" s="17"/>
      <c r="W35" s="17"/>
      <c r="X35" s="17"/>
      <c r="Y35" s="17"/>
      <c r="Z35" s="17"/>
    </row>
    <row r="36">
      <c r="C36" s="17"/>
      <c r="D36" s="17"/>
      <c r="E36" s="17"/>
      <c r="F36" s="17"/>
      <c r="G36" s="17"/>
      <c r="O36" s="17"/>
      <c r="AA36" s="17"/>
      <c r="AB36" s="17"/>
    </row>
    <row r="37">
      <c r="C37" s="17"/>
      <c r="D37" s="17"/>
      <c r="E37" s="17"/>
      <c r="F37" s="17"/>
      <c r="Z37" s="17"/>
      <c r="AA37" s="17"/>
      <c r="AB37" s="17"/>
    </row>
    <row r="39">
      <c r="F39" s="22" t="s">
        <v>34</v>
      </c>
    </row>
    <row r="40">
      <c r="C40" s="23" t="s">
        <v>2</v>
      </c>
      <c r="D40" s="24" t="s">
        <v>3</v>
      </c>
      <c r="E40" s="24" t="s">
        <v>4</v>
      </c>
      <c r="F40" s="25" t="s">
        <v>35</v>
      </c>
      <c r="G40" s="26">
        <v>0.0</v>
      </c>
      <c r="H40" s="24">
        <v>1.0</v>
      </c>
      <c r="I40" s="24">
        <v>2.0</v>
      </c>
      <c r="J40" s="24">
        <v>3.0</v>
      </c>
      <c r="K40" s="24">
        <v>4.0</v>
      </c>
      <c r="L40" s="24">
        <v>5.0</v>
      </c>
      <c r="M40" s="24">
        <v>6.0</v>
      </c>
      <c r="N40" s="24">
        <v>7.0</v>
      </c>
      <c r="O40" s="24">
        <v>8.0</v>
      </c>
      <c r="P40" s="24">
        <v>9.0</v>
      </c>
      <c r="Q40" s="24">
        <v>10.0</v>
      </c>
      <c r="R40" s="24">
        <v>11.0</v>
      </c>
      <c r="S40" s="24">
        <v>12.0</v>
      </c>
      <c r="T40" s="24">
        <v>13.0</v>
      </c>
      <c r="U40" s="24">
        <v>14.0</v>
      </c>
      <c r="V40" s="24">
        <v>15.0</v>
      </c>
      <c r="W40" s="24">
        <v>16.0</v>
      </c>
      <c r="X40" s="24">
        <v>17.0</v>
      </c>
      <c r="Y40" s="24">
        <v>18.0</v>
      </c>
      <c r="Z40" s="24">
        <v>19.0</v>
      </c>
      <c r="AA40" s="24">
        <v>20.0</v>
      </c>
      <c r="AB40" s="28" t="s">
        <v>6</v>
      </c>
      <c r="AC40" s="29" t="s">
        <v>7</v>
      </c>
    </row>
    <row r="41">
      <c r="C41" s="30">
        <v>1.0</v>
      </c>
      <c r="D41" s="31">
        <v>0.0</v>
      </c>
      <c r="E41" s="31">
        <v>4.0</v>
      </c>
      <c r="F41" s="32" t="s">
        <v>45</v>
      </c>
      <c r="G41" s="33" t="s">
        <v>9</v>
      </c>
      <c r="H41" s="31">
        <v>2.0</v>
      </c>
      <c r="I41" s="31" t="s">
        <v>37</v>
      </c>
      <c r="J41" s="31" t="s">
        <v>37</v>
      </c>
      <c r="K41" s="31" t="s">
        <v>37</v>
      </c>
      <c r="L41" s="31"/>
      <c r="M41" s="31"/>
      <c r="N41" s="31">
        <v>3.0</v>
      </c>
      <c r="O41" s="31" t="s">
        <v>37</v>
      </c>
      <c r="P41" s="31" t="s">
        <v>37</v>
      </c>
      <c r="Q41" s="34"/>
      <c r="R41" s="34"/>
      <c r="S41" s="34"/>
      <c r="T41" s="34"/>
      <c r="U41" s="31" t="s">
        <v>14</v>
      </c>
      <c r="V41" s="34"/>
      <c r="W41" s="34"/>
      <c r="X41" s="34"/>
      <c r="Y41" s="31"/>
      <c r="Z41" s="34"/>
      <c r="AA41" s="35"/>
      <c r="AB41" s="36">
        <f>IFERROR(__xludf.DUMMYFUNCTION("MATCH(TRUE,ARRAYFORMULA(REGEXMATCH(INDIRECT(""A""&amp;ROW()&amp;"":""&amp;ADDRESS(ROW(),COLUMN()-1))
,""&lt;\s*$"")),0) - MATCH(TRUE,ARRAYFORMULA(REGEXMATCH(INDIRECT(""A""&amp;ROW()&amp;"":""&amp;ADDRESS(ROW(),COLUMN()-1))
,""^\s*&gt;"")),0) + 1"),15.0)</f>
        <v>15</v>
      </c>
      <c r="AC41" s="37">
        <f t="shared" ref="AC41:AC45" si="7">AB41-E41</f>
        <v>11</v>
      </c>
    </row>
    <row r="42">
      <c r="C42" s="38">
        <v>2.0</v>
      </c>
      <c r="D42" s="39">
        <v>2.0</v>
      </c>
      <c r="E42" s="39">
        <v>6.0</v>
      </c>
      <c r="F42" s="40" t="s">
        <v>46</v>
      </c>
      <c r="G42" s="41"/>
      <c r="H42" s="42"/>
      <c r="I42" s="39" t="s">
        <v>9</v>
      </c>
      <c r="J42" s="39">
        <v>2.0</v>
      </c>
      <c r="K42" s="39">
        <v>3.0</v>
      </c>
      <c r="L42" s="39" t="s">
        <v>39</v>
      </c>
      <c r="M42" s="39" t="s">
        <v>39</v>
      </c>
      <c r="N42" s="39" t="s">
        <v>39</v>
      </c>
      <c r="O42" s="39"/>
      <c r="P42" s="39">
        <v>4.0</v>
      </c>
      <c r="Q42" s="39">
        <v>5.0</v>
      </c>
      <c r="R42" s="39" t="s">
        <v>19</v>
      </c>
      <c r="S42" s="39"/>
      <c r="T42" s="39"/>
      <c r="U42" s="39"/>
      <c r="V42" s="39"/>
      <c r="W42" s="39"/>
      <c r="X42" s="39"/>
      <c r="Y42" s="39"/>
      <c r="Z42" s="39"/>
      <c r="AA42" s="43"/>
      <c r="AB42" s="44">
        <f>IFERROR(__xludf.DUMMYFUNCTION("MATCH(TRUE,ARRAYFORMULA(REGEXMATCH(INDIRECT(""A""&amp;ROW()&amp;"":""&amp;ADDRESS(ROW(),COLUMN()-1))
,""&lt;\s*$"")),0) - MATCH(TRUE,ARRAYFORMULA(REGEXMATCH(INDIRECT(""A""&amp;ROW()&amp;"":""&amp;ADDRESS(ROW(),COLUMN()-1))
,""^\s*&gt;"")),0) + 1"),10.0)</f>
        <v>10</v>
      </c>
      <c r="AC42" s="45">
        <f t="shared" si="7"/>
        <v>4</v>
      </c>
    </row>
    <row r="43">
      <c r="C43" s="38">
        <v>3.0</v>
      </c>
      <c r="D43" s="39">
        <v>3.0</v>
      </c>
      <c r="E43" s="39">
        <v>4.0</v>
      </c>
      <c r="F43" s="32" t="s">
        <v>47</v>
      </c>
      <c r="G43" s="41"/>
      <c r="H43" s="42"/>
      <c r="I43" s="42"/>
      <c r="J43" s="39" t="s">
        <v>11</v>
      </c>
      <c r="K43" s="39"/>
      <c r="L43" s="39">
        <v>1.0</v>
      </c>
      <c r="M43" s="39">
        <v>2.0</v>
      </c>
      <c r="N43" s="39" t="s">
        <v>48</v>
      </c>
      <c r="O43" s="39" t="s">
        <v>39</v>
      </c>
      <c r="P43" s="39" t="s">
        <v>39</v>
      </c>
      <c r="Q43" s="39" t="s">
        <v>39</v>
      </c>
      <c r="R43" s="39"/>
      <c r="S43" s="39"/>
      <c r="T43" s="39"/>
      <c r="U43" s="42"/>
      <c r="V43" s="39">
        <v>3.0</v>
      </c>
      <c r="W43" s="39" t="s">
        <v>14</v>
      </c>
      <c r="X43" s="42"/>
      <c r="Y43" s="39"/>
      <c r="Z43" s="42"/>
      <c r="AA43" s="46"/>
      <c r="AB43" s="44">
        <f>IFERROR(__xludf.DUMMYFUNCTION("MATCH(TRUE,ARRAYFORMULA(REGEXMATCH(INDIRECT(""A""&amp;ROW()&amp;"":""&amp;ADDRESS(ROW(),COLUMN()-1))
,""&lt;\s*$"")),0) - MATCH(TRUE,ARRAYFORMULA(REGEXMATCH(INDIRECT(""A""&amp;ROW()&amp;"":""&amp;ADDRESS(ROW(),COLUMN()-1))
,""^\s*&gt;"")),0) + 1"),14.0)</f>
        <v>14</v>
      </c>
      <c r="AC43" s="45">
        <f t="shared" si="7"/>
        <v>10</v>
      </c>
    </row>
    <row r="44">
      <c r="C44" s="38">
        <v>4.0</v>
      </c>
      <c r="D44" s="39">
        <v>6.0</v>
      </c>
      <c r="E44" s="39">
        <v>5.0</v>
      </c>
      <c r="F44" s="40" t="s">
        <v>49</v>
      </c>
      <c r="G44" s="41"/>
      <c r="H44" s="42"/>
      <c r="I44" s="42"/>
      <c r="J44" s="42"/>
      <c r="K44" s="42"/>
      <c r="L44" s="42"/>
      <c r="M44" s="39" t="s">
        <v>11</v>
      </c>
      <c r="N44" s="39"/>
      <c r="O44" s="39">
        <v>1.0</v>
      </c>
      <c r="P44" s="39" t="s">
        <v>50</v>
      </c>
      <c r="Q44" s="39" t="s">
        <v>37</v>
      </c>
      <c r="R44" s="39" t="s">
        <v>37</v>
      </c>
      <c r="S44" s="42"/>
      <c r="T44" s="39"/>
      <c r="U44" s="39"/>
      <c r="V44" s="39"/>
      <c r="W44" s="39"/>
      <c r="X44" s="39">
        <v>2.0</v>
      </c>
      <c r="Y44" s="39">
        <v>3.0</v>
      </c>
      <c r="Z44" s="39">
        <v>4.0</v>
      </c>
      <c r="AA44" s="43" t="s">
        <v>20</v>
      </c>
      <c r="AB44" s="44">
        <f>IFERROR(__xludf.DUMMYFUNCTION("MATCH(TRUE,ARRAYFORMULA(REGEXMATCH(INDIRECT(""A""&amp;ROW()&amp;"":""&amp;ADDRESS(ROW(),COLUMN()-1))
,""&lt;\s*$"")),0) - MATCH(TRUE,ARRAYFORMULA(REGEXMATCH(INDIRECT(""A""&amp;ROW()&amp;"":""&amp;ADDRESS(ROW(),COLUMN()-1))
,""^\s*&gt;"")),0) + 1"),15.0)</f>
        <v>15</v>
      </c>
      <c r="AC44" s="45">
        <f t="shared" si="7"/>
        <v>10</v>
      </c>
    </row>
    <row r="45">
      <c r="C45" s="47">
        <v>5.0</v>
      </c>
      <c r="D45" s="48">
        <v>8.0</v>
      </c>
      <c r="E45" s="48">
        <v>2.0</v>
      </c>
      <c r="F45" s="49" t="s">
        <v>8</v>
      </c>
      <c r="G45" s="50"/>
      <c r="H45" s="51"/>
      <c r="I45" s="51"/>
      <c r="J45" s="51"/>
      <c r="K45" s="51"/>
      <c r="L45" s="51"/>
      <c r="M45" s="51"/>
      <c r="N45" s="51"/>
      <c r="O45" s="48" t="s">
        <v>11</v>
      </c>
      <c r="P45" s="51"/>
      <c r="Q45" s="48"/>
      <c r="R45" s="51"/>
      <c r="S45" s="48">
        <v>1.0</v>
      </c>
      <c r="T45" s="48" t="s">
        <v>21</v>
      </c>
      <c r="U45" s="48"/>
      <c r="V45" s="48"/>
      <c r="W45" s="48"/>
      <c r="X45" s="51"/>
      <c r="Y45" s="53"/>
      <c r="Z45" s="53"/>
      <c r="AA45" s="54"/>
      <c r="AB45" s="55">
        <f>IFERROR(__xludf.DUMMYFUNCTION("MATCH(TRUE,ARRAYFORMULA(REGEXMATCH(INDIRECT(""A""&amp;ROW()&amp;"":""&amp;ADDRESS(ROW(),COLUMN()-1))
,""&lt;\s*$"")),0) - MATCH(TRUE,ARRAYFORMULA(REGEXMATCH(INDIRECT(""A""&amp;ROW()&amp;"":""&amp;ADDRESS(ROW(),COLUMN()-1))
,""^\s*&gt;"")),0) + 1"),6.0)</f>
        <v>6</v>
      </c>
      <c r="AC45" s="56">
        <f t="shared" si="7"/>
        <v>4</v>
      </c>
    </row>
    <row r="46">
      <c r="C46" s="57" t="s">
        <v>1</v>
      </c>
      <c r="D46" s="58"/>
      <c r="E46" s="58"/>
      <c r="F46" s="81" t="s">
        <v>42</v>
      </c>
      <c r="G46" s="82">
        <v>1.0</v>
      </c>
      <c r="H46" s="74">
        <v>2.0</v>
      </c>
      <c r="I46" s="74">
        <v>3.0</v>
      </c>
      <c r="J46" s="74">
        <v>1.0</v>
      </c>
      <c r="K46" s="74">
        <v>4.0</v>
      </c>
      <c r="L46" s="74">
        <v>2.0</v>
      </c>
      <c r="M46" s="74">
        <v>5.0</v>
      </c>
      <c r="N46" s="74">
        <v>1.0</v>
      </c>
      <c r="O46" s="74">
        <v>3.0</v>
      </c>
      <c r="P46" s="74">
        <v>4.0</v>
      </c>
      <c r="Q46" s="76"/>
      <c r="R46" s="76"/>
      <c r="S46" s="76"/>
      <c r="T46" s="76"/>
      <c r="U46" s="76"/>
      <c r="V46" s="76"/>
      <c r="W46" s="76"/>
      <c r="X46" s="83"/>
      <c r="Y46" s="64" t="s">
        <v>29</v>
      </c>
      <c r="Z46" s="58"/>
      <c r="AA46" s="65"/>
      <c r="AB46" s="66">
        <f t="shared" ref="AB46:AC46" si="8">AVERAGE(AB41:AB45)</f>
        <v>12</v>
      </c>
      <c r="AC46" s="67">
        <f t="shared" si="8"/>
        <v>7.8</v>
      </c>
    </row>
    <row r="47">
      <c r="F47" s="17"/>
      <c r="G47" s="17"/>
      <c r="H47" s="17"/>
      <c r="I47" s="17"/>
      <c r="J47" s="17"/>
      <c r="K47" s="17"/>
    </row>
    <row r="48">
      <c r="F48" s="17"/>
      <c r="G48" s="17"/>
      <c r="H48" s="17"/>
      <c r="I48" s="17"/>
      <c r="J48" s="17"/>
      <c r="K48" s="17"/>
    </row>
    <row r="49">
      <c r="F49" s="17"/>
      <c r="G49" s="17"/>
      <c r="H49" s="17"/>
      <c r="I49" s="17"/>
      <c r="J49" s="17"/>
      <c r="K49" s="17"/>
    </row>
    <row r="51">
      <c r="C51" s="23" t="s">
        <v>2</v>
      </c>
      <c r="D51" s="24" t="s">
        <v>3</v>
      </c>
      <c r="E51" s="24" t="s">
        <v>4</v>
      </c>
      <c r="F51" s="25" t="s">
        <v>35</v>
      </c>
      <c r="G51" s="26">
        <v>0.0</v>
      </c>
      <c r="H51" s="24">
        <v>1.0</v>
      </c>
      <c r="I51" s="24">
        <v>2.0</v>
      </c>
      <c r="J51" s="24">
        <v>3.0</v>
      </c>
      <c r="K51" s="24">
        <v>4.0</v>
      </c>
      <c r="L51" s="24">
        <v>5.0</v>
      </c>
      <c r="M51" s="24">
        <v>6.0</v>
      </c>
      <c r="N51" s="24">
        <v>7.0</v>
      </c>
      <c r="O51" s="24">
        <v>8.0</v>
      </c>
      <c r="P51" s="24">
        <v>9.0</v>
      </c>
      <c r="Q51" s="24">
        <v>10.0</v>
      </c>
      <c r="R51" s="24">
        <v>11.0</v>
      </c>
      <c r="S51" s="24">
        <v>12.0</v>
      </c>
      <c r="T51" s="24">
        <v>13.0</v>
      </c>
      <c r="U51" s="24">
        <v>14.0</v>
      </c>
      <c r="V51" s="24">
        <v>15.0</v>
      </c>
      <c r="W51" s="24">
        <v>16.0</v>
      </c>
      <c r="X51" s="24">
        <v>17.0</v>
      </c>
      <c r="Y51" s="24">
        <v>18.0</v>
      </c>
      <c r="Z51" s="24">
        <v>19.0</v>
      </c>
      <c r="AA51" s="27">
        <v>20.0</v>
      </c>
      <c r="AB51" s="28" t="s">
        <v>6</v>
      </c>
      <c r="AC51" s="29" t="s">
        <v>7</v>
      </c>
    </row>
    <row r="52">
      <c r="C52" s="30">
        <v>1.0</v>
      </c>
      <c r="D52" s="31">
        <v>0.0</v>
      </c>
      <c r="E52" s="31">
        <v>4.0</v>
      </c>
      <c r="F52" s="32" t="s">
        <v>45</v>
      </c>
      <c r="G52" s="33" t="s">
        <v>9</v>
      </c>
      <c r="H52" s="31">
        <v>2.0</v>
      </c>
      <c r="I52" s="31" t="s">
        <v>37</v>
      </c>
      <c r="J52" s="31" t="s">
        <v>37</v>
      </c>
      <c r="K52" s="31" t="s">
        <v>37</v>
      </c>
      <c r="L52" s="31"/>
      <c r="M52" s="34"/>
      <c r="N52" s="31">
        <v>3.0</v>
      </c>
      <c r="O52" s="31" t="s">
        <v>37</v>
      </c>
      <c r="P52" s="31" t="s">
        <v>37</v>
      </c>
      <c r="Q52" s="34"/>
      <c r="R52" s="34"/>
      <c r="S52" s="34"/>
      <c r="T52" s="31" t="s">
        <v>14</v>
      </c>
      <c r="U52" s="31"/>
      <c r="V52" s="34"/>
      <c r="W52" s="34"/>
      <c r="X52" s="34"/>
      <c r="Y52" s="34"/>
      <c r="Z52" s="34"/>
      <c r="AA52" s="35"/>
      <c r="AB52" s="36">
        <f>IFERROR(__xludf.DUMMYFUNCTION("MATCH(TRUE,ARRAYFORMULA(REGEXMATCH(INDIRECT(""A""&amp;ROW()&amp;"":""&amp;ADDRESS(ROW(),COLUMN()-1))
,""&lt;\s*$"")),0) - MATCH(TRUE,ARRAYFORMULA(REGEXMATCH(INDIRECT(""A""&amp;ROW()&amp;"":""&amp;ADDRESS(ROW(),COLUMN()-1))
,""^\s*&gt;"")),0) + 1"),14.0)</f>
        <v>14</v>
      </c>
      <c r="AC52" s="37">
        <f t="shared" ref="AC52:AC56" si="9">AB52-E52</f>
        <v>10</v>
      </c>
    </row>
    <row r="53">
      <c r="C53" s="38">
        <v>2.0</v>
      </c>
      <c r="D53" s="39">
        <v>2.0</v>
      </c>
      <c r="E53" s="39">
        <v>6.0</v>
      </c>
      <c r="F53" s="40" t="s">
        <v>46</v>
      </c>
      <c r="G53" s="41"/>
      <c r="H53" s="42"/>
      <c r="I53" s="39" t="s">
        <v>9</v>
      </c>
      <c r="J53" s="39">
        <v>2.0</v>
      </c>
      <c r="K53" s="39"/>
      <c r="L53" s="39"/>
      <c r="M53" s="39">
        <v>3.0</v>
      </c>
      <c r="N53" s="39" t="s">
        <v>48</v>
      </c>
      <c r="O53" s="39" t="s">
        <v>48</v>
      </c>
      <c r="P53" s="39" t="s">
        <v>39</v>
      </c>
      <c r="Q53" s="39" t="s">
        <v>39</v>
      </c>
      <c r="R53" s="39" t="s">
        <v>39</v>
      </c>
      <c r="S53" s="42"/>
      <c r="T53" s="42"/>
      <c r="U53" s="39">
        <v>4.0</v>
      </c>
      <c r="V53" s="39">
        <v>5.0</v>
      </c>
      <c r="W53" s="39"/>
      <c r="X53" s="39"/>
      <c r="Y53" s="39" t="s">
        <v>19</v>
      </c>
      <c r="Z53" s="39"/>
      <c r="AA53" s="43"/>
      <c r="AB53" s="44">
        <f>IFERROR(__xludf.DUMMYFUNCTION("MATCH(TRUE,ARRAYFORMULA(REGEXMATCH(INDIRECT(""A""&amp;ROW()&amp;"":""&amp;ADDRESS(ROW(),COLUMN()-1))
,""&lt;\s*$"")),0) - MATCH(TRUE,ARRAYFORMULA(REGEXMATCH(INDIRECT(""A""&amp;ROW()&amp;"":""&amp;ADDRESS(ROW(),COLUMN()-1))
,""^\s*&gt;"")),0) + 1"),17.0)</f>
        <v>17</v>
      </c>
      <c r="AC53" s="45">
        <f t="shared" si="9"/>
        <v>11</v>
      </c>
      <c r="AD53" s="1"/>
    </row>
    <row r="54">
      <c r="C54" s="38">
        <v>3.0</v>
      </c>
      <c r="D54" s="39">
        <v>3.0</v>
      </c>
      <c r="E54" s="39">
        <v>4.0</v>
      </c>
      <c r="F54" s="32" t="s">
        <v>47</v>
      </c>
      <c r="G54" s="41"/>
      <c r="H54" s="42"/>
      <c r="I54" s="42"/>
      <c r="J54" s="39" t="s">
        <v>11</v>
      </c>
      <c r="K54" s="39">
        <v>1.0</v>
      </c>
      <c r="L54" s="39">
        <v>2.0</v>
      </c>
      <c r="M54" s="39" t="s">
        <v>39</v>
      </c>
      <c r="N54" s="39" t="s">
        <v>39</v>
      </c>
      <c r="O54" s="39" t="s">
        <v>39</v>
      </c>
      <c r="P54" s="42"/>
      <c r="Q54" s="39"/>
      <c r="R54" s="39">
        <v>3.0</v>
      </c>
      <c r="S54" s="39" t="s">
        <v>14</v>
      </c>
      <c r="T54" s="39"/>
      <c r="U54" s="42"/>
      <c r="V54" s="42"/>
      <c r="W54" s="42"/>
      <c r="X54" s="42"/>
      <c r="Y54" s="42"/>
      <c r="Z54" s="42"/>
      <c r="AA54" s="46"/>
      <c r="AB54" s="44">
        <f>IFERROR(__xludf.DUMMYFUNCTION("MATCH(TRUE,ARRAYFORMULA(REGEXMATCH(INDIRECT(""A""&amp;ROW()&amp;"":""&amp;ADDRESS(ROW(),COLUMN()-1))
,""&lt;\s*$"")),0) - MATCH(TRUE,ARRAYFORMULA(REGEXMATCH(INDIRECT(""A""&amp;ROW()&amp;"":""&amp;ADDRESS(ROW(),COLUMN()-1))
,""^\s*&gt;"")),0) + 1"),10.0)</f>
        <v>10</v>
      </c>
      <c r="AC54" s="45">
        <f t="shared" si="9"/>
        <v>6</v>
      </c>
    </row>
    <row r="55">
      <c r="C55" s="38">
        <v>4.0</v>
      </c>
      <c r="D55" s="39">
        <v>6.0</v>
      </c>
      <c r="E55" s="39">
        <v>5.0</v>
      </c>
      <c r="F55" s="40" t="s">
        <v>49</v>
      </c>
      <c r="G55" s="41"/>
      <c r="H55" s="42"/>
      <c r="I55" s="42"/>
      <c r="J55" s="42"/>
      <c r="K55" s="42"/>
      <c r="L55" s="42"/>
      <c r="M55" s="39" t="s">
        <v>11</v>
      </c>
      <c r="N55" s="39"/>
      <c r="O55" s="39">
        <v>1.0</v>
      </c>
      <c r="P55" s="39" t="s">
        <v>50</v>
      </c>
      <c r="Q55" s="39" t="s">
        <v>37</v>
      </c>
      <c r="R55" s="39" t="s">
        <v>37</v>
      </c>
      <c r="S55" s="42"/>
      <c r="T55" s="42"/>
      <c r="U55" s="39"/>
      <c r="V55" s="39"/>
      <c r="W55" s="39">
        <v>2.0</v>
      </c>
      <c r="X55" s="39">
        <v>3.0</v>
      </c>
      <c r="Y55" s="39"/>
      <c r="Z55" s="39">
        <v>4.0</v>
      </c>
      <c r="AA55" s="43" t="s">
        <v>20</v>
      </c>
      <c r="AB55" s="44">
        <f>IFERROR(__xludf.DUMMYFUNCTION("MATCH(TRUE,ARRAYFORMULA(REGEXMATCH(INDIRECT(""A""&amp;ROW()&amp;"":""&amp;ADDRESS(ROW(),COLUMN()-1))
,""&lt;\s*$"")),0) - MATCH(TRUE,ARRAYFORMULA(REGEXMATCH(INDIRECT(""A""&amp;ROW()&amp;"":""&amp;ADDRESS(ROW(),COLUMN()-1))
,""^\s*&gt;"")),0) + 1"),15.0)</f>
        <v>15</v>
      </c>
      <c r="AC55" s="45">
        <f t="shared" si="9"/>
        <v>10</v>
      </c>
    </row>
    <row r="56">
      <c r="C56" s="47">
        <v>5.0</v>
      </c>
      <c r="D56" s="48">
        <v>8.0</v>
      </c>
      <c r="E56" s="48">
        <v>2.0</v>
      </c>
      <c r="F56" s="49" t="s">
        <v>8</v>
      </c>
      <c r="G56" s="50"/>
      <c r="H56" s="51"/>
      <c r="I56" s="51"/>
      <c r="J56" s="51"/>
      <c r="K56" s="51"/>
      <c r="L56" s="51"/>
      <c r="M56" s="51"/>
      <c r="N56" s="51"/>
      <c r="O56" s="48" t="s">
        <v>11</v>
      </c>
      <c r="P56" s="48">
        <v>1.0</v>
      </c>
      <c r="Q56" s="48" t="s">
        <v>21</v>
      </c>
      <c r="R56" s="51"/>
      <c r="S56" s="48"/>
      <c r="T56" s="48"/>
      <c r="U56" s="48"/>
      <c r="V56" s="51"/>
      <c r="W56" s="51"/>
      <c r="X56" s="51"/>
      <c r="Y56" s="52"/>
      <c r="Z56" s="53"/>
      <c r="AA56" s="54"/>
      <c r="AB56" s="55">
        <f>IFERROR(__xludf.DUMMYFUNCTION("MATCH(TRUE,ARRAYFORMULA(REGEXMATCH(INDIRECT(""A""&amp;ROW()&amp;"":""&amp;ADDRESS(ROW(),COLUMN()-1))
,""&lt;\s*$"")),0) - MATCH(TRUE,ARRAYFORMULA(REGEXMATCH(INDIRECT(""A""&amp;ROW()&amp;"":""&amp;ADDRESS(ROW(),COLUMN()-1))
,""^\s*&gt;"")),0) + 1"),3.0)</f>
        <v>3</v>
      </c>
      <c r="AC56" s="56">
        <f t="shared" si="9"/>
        <v>1</v>
      </c>
    </row>
    <row r="57">
      <c r="C57" s="57" t="s">
        <v>43</v>
      </c>
      <c r="D57" s="58"/>
      <c r="E57" s="58"/>
      <c r="F57" s="81" t="s">
        <v>42</v>
      </c>
      <c r="G57" s="82">
        <v>1.0</v>
      </c>
      <c r="H57" s="74">
        <v>2.0</v>
      </c>
      <c r="I57" s="74">
        <v>3.0</v>
      </c>
      <c r="J57" s="74">
        <v>2.0</v>
      </c>
      <c r="K57" s="74">
        <v>1.0</v>
      </c>
      <c r="L57" s="74">
        <v>4.0</v>
      </c>
      <c r="M57" s="74">
        <v>5.0</v>
      </c>
      <c r="N57" s="74">
        <v>3.0</v>
      </c>
      <c r="O57" s="74">
        <v>1.0</v>
      </c>
      <c r="P57" s="74">
        <v>2.0</v>
      </c>
      <c r="Q57" s="74">
        <v>4.0</v>
      </c>
      <c r="R57" s="74">
        <v>2.0</v>
      </c>
      <c r="S57" s="75">
        <v>4.0</v>
      </c>
      <c r="T57" s="76"/>
      <c r="U57" s="76"/>
      <c r="V57" s="76"/>
      <c r="W57" s="76"/>
      <c r="X57" s="83"/>
      <c r="Y57" s="64" t="s">
        <v>29</v>
      </c>
      <c r="Z57" s="58"/>
      <c r="AA57" s="65"/>
      <c r="AB57" s="66">
        <f t="shared" ref="AB57:AC57" si="10">AVERAGE(AB52:AB56)</f>
        <v>11.8</v>
      </c>
      <c r="AC57" s="67">
        <f t="shared" si="10"/>
        <v>7.6</v>
      </c>
    </row>
    <row r="58">
      <c r="C58" s="17"/>
      <c r="D58" s="17"/>
      <c r="E58" s="17"/>
      <c r="F58" s="17"/>
      <c r="M58" s="17"/>
      <c r="N58" s="17"/>
      <c r="O58" s="17"/>
      <c r="P58" s="17"/>
      <c r="Q58" s="17"/>
      <c r="R58" s="17"/>
      <c r="S58" s="17"/>
      <c r="U58" s="17"/>
      <c r="V58" s="17"/>
      <c r="W58" s="17"/>
      <c r="X58" s="17"/>
      <c r="Y58" s="17"/>
      <c r="Z58" s="17"/>
    </row>
    <row r="59">
      <c r="C59" s="17"/>
      <c r="D59" s="17"/>
      <c r="E59" s="17"/>
      <c r="F59" s="17"/>
      <c r="G59" s="17"/>
      <c r="O59" s="17"/>
      <c r="Q59" s="17"/>
      <c r="R59" s="17"/>
      <c r="S59" s="17"/>
      <c r="T59" s="17"/>
      <c r="U59" s="17"/>
      <c r="AA59" s="17"/>
      <c r="AB59" s="17"/>
    </row>
    <row r="60">
      <c r="C60" s="17"/>
      <c r="D60" s="17"/>
      <c r="E60" s="17"/>
      <c r="F60" s="17"/>
      <c r="G60" s="17"/>
      <c r="H60" s="17"/>
      <c r="I60" s="17"/>
      <c r="J60" s="17"/>
      <c r="K60" s="17"/>
      <c r="Z60" s="17"/>
      <c r="AA60" s="17"/>
      <c r="AB60" s="17"/>
    </row>
    <row r="61">
      <c r="F61" s="17"/>
      <c r="G61" s="17"/>
      <c r="H61" s="17"/>
    </row>
    <row r="62">
      <c r="C62" s="23" t="s">
        <v>2</v>
      </c>
      <c r="D62" s="24" t="s">
        <v>3</v>
      </c>
      <c r="E62" s="24" t="s">
        <v>4</v>
      </c>
      <c r="F62" s="25" t="s">
        <v>35</v>
      </c>
      <c r="G62" s="26">
        <v>0.0</v>
      </c>
      <c r="H62" s="24">
        <v>1.0</v>
      </c>
      <c r="I62" s="24">
        <v>2.0</v>
      </c>
      <c r="J62" s="24">
        <v>3.0</v>
      </c>
      <c r="K62" s="24">
        <v>4.0</v>
      </c>
      <c r="L62" s="24">
        <v>5.0</v>
      </c>
      <c r="M62" s="24">
        <v>6.0</v>
      </c>
      <c r="N62" s="24">
        <v>7.0</v>
      </c>
      <c r="O62" s="24">
        <v>8.0</v>
      </c>
      <c r="P62" s="24">
        <v>9.0</v>
      </c>
      <c r="Q62" s="24">
        <v>10.0</v>
      </c>
      <c r="R62" s="24">
        <v>11.0</v>
      </c>
      <c r="S62" s="24">
        <v>12.0</v>
      </c>
      <c r="T62" s="24">
        <v>13.0</v>
      </c>
      <c r="U62" s="24">
        <v>14.0</v>
      </c>
      <c r="V62" s="24">
        <v>15.0</v>
      </c>
      <c r="W62" s="24">
        <v>16.0</v>
      </c>
      <c r="X62" s="24">
        <v>17.0</v>
      </c>
      <c r="Y62" s="24">
        <v>18.0</v>
      </c>
      <c r="Z62" s="24">
        <v>19.0</v>
      </c>
      <c r="AA62" s="27">
        <v>20.0</v>
      </c>
      <c r="AB62" s="28" t="s">
        <v>6</v>
      </c>
      <c r="AC62" s="29" t="s">
        <v>7</v>
      </c>
    </row>
    <row r="63">
      <c r="C63" s="30">
        <v>1.0</v>
      </c>
      <c r="D63" s="31">
        <v>0.0</v>
      </c>
      <c r="E63" s="31">
        <v>4.0</v>
      </c>
      <c r="F63" s="32" t="s">
        <v>45</v>
      </c>
      <c r="G63" s="84" t="s">
        <v>9</v>
      </c>
      <c r="H63" s="85">
        <v>2.0</v>
      </c>
      <c r="I63" s="31" t="s">
        <v>37</v>
      </c>
      <c r="J63" s="31" t="s">
        <v>37</v>
      </c>
      <c r="K63" s="85" t="s">
        <v>37</v>
      </c>
      <c r="L63" s="85"/>
      <c r="M63" s="34"/>
      <c r="N63" s="31">
        <v>3.0</v>
      </c>
      <c r="O63" s="85" t="s">
        <v>37</v>
      </c>
      <c r="P63" s="85" t="s">
        <v>37</v>
      </c>
      <c r="Q63" s="34"/>
      <c r="R63" s="34"/>
      <c r="S63" s="85" t="s">
        <v>14</v>
      </c>
      <c r="T63" s="86"/>
      <c r="U63" s="31"/>
      <c r="V63" s="34"/>
      <c r="W63" s="86"/>
      <c r="X63" s="86"/>
      <c r="Y63" s="34"/>
      <c r="Z63" s="34"/>
      <c r="AA63" s="87"/>
      <c r="AB63" s="36">
        <f>IFERROR(__xludf.DUMMYFUNCTION("MATCH(TRUE,ARRAYFORMULA(REGEXMATCH(INDIRECT(""A""&amp;ROW()&amp;"":""&amp;ADDRESS(ROW(),COLUMN()-1))
,""&lt;\s*$"")),0) - MATCH(TRUE,ARRAYFORMULA(REGEXMATCH(INDIRECT(""A""&amp;ROW()&amp;"":""&amp;ADDRESS(ROW(),COLUMN()-1))
,""^\s*&gt;"")),0) + 1"),13.0)</f>
        <v>13</v>
      </c>
      <c r="AC63" s="37">
        <f t="shared" ref="AC63:AC67" si="11">AB63-E63</f>
        <v>9</v>
      </c>
    </row>
    <row r="64">
      <c r="C64" s="38">
        <v>2.0</v>
      </c>
      <c r="D64" s="39">
        <v>2.0</v>
      </c>
      <c r="E64" s="39">
        <v>6.0</v>
      </c>
      <c r="F64" s="40" t="s">
        <v>46</v>
      </c>
      <c r="G64" s="88"/>
      <c r="H64" s="89"/>
      <c r="I64" s="39" t="s">
        <v>9</v>
      </c>
      <c r="J64" s="39">
        <v>2.0</v>
      </c>
      <c r="K64" s="90"/>
      <c r="L64" s="90"/>
      <c r="M64" s="39">
        <v>3.0</v>
      </c>
      <c r="N64" s="39" t="s">
        <v>48</v>
      </c>
      <c r="O64" s="90" t="s">
        <v>48</v>
      </c>
      <c r="P64" s="90" t="s">
        <v>39</v>
      </c>
      <c r="Q64" s="39" t="s">
        <v>39</v>
      </c>
      <c r="R64" s="39" t="s">
        <v>39</v>
      </c>
      <c r="S64" s="89"/>
      <c r="T64" s="89"/>
      <c r="U64" s="39">
        <v>4.0</v>
      </c>
      <c r="V64" s="39">
        <v>5.0</v>
      </c>
      <c r="W64" s="90"/>
      <c r="X64" s="90"/>
      <c r="Y64" s="39" t="s">
        <v>19</v>
      </c>
      <c r="Z64" s="39"/>
      <c r="AA64" s="91"/>
      <c r="AB64" s="44">
        <f>IFERROR(__xludf.DUMMYFUNCTION("MATCH(TRUE,ARRAYFORMULA(REGEXMATCH(INDIRECT(""A""&amp;ROW()&amp;"":""&amp;ADDRESS(ROW(),COLUMN()-1))
,""&lt;\s*$"")),0) - MATCH(TRUE,ARRAYFORMULA(REGEXMATCH(INDIRECT(""A""&amp;ROW()&amp;"":""&amp;ADDRESS(ROW(),COLUMN()-1))
,""^\s*&gt;"")),0) + 1"),17.0)</f>
        <v>17</v>
      </c>
      <c r="AC64" s="45">
        <f t="shared" si="11"/>
        <v>11</v>
      </c>
    </row>
    <row r="65">
      <c r="C65" s="38">
        <v>3.0</v>
      </c>
      <c r="D65" s="39">
        <v>3.0</v>
      </c>
      <c r="E65" s="39">
        <v>4.0</v>
      </c>
      <c r="F65" s="32" t="s">
        <v>47</v>
      </c>
      <c r="G65" s="88"/>
      <c r="H65" s="89"/>
      <c r="I65" s="42"/>
      <c r="J65" s="39" t="s">
        <v>11</v>
      </c>
      <c r="K65" s="90">
        <v>1.0</v>
      </c>
      <c r="L65" s="90">
        <v>2.0</v>
      </c>
      <c r="M65" s="39" t="s">
        <v>39</v>
      </c>
      <c r="N65" s="39" t="s">
        <v>39</v>
      </c>
      <c r="O65" s="90" t="s">
        <v>39</v>
      </c>
      <c r="P65" s="89"/>
      <c r="Q65" s="39"/>
      <c r="R65" s="39">
        <v>3.0</v>
      </c>
      <c r="S65" s="90"/>
      <c r="T65" s="90" t="s">
        <v>14</v>
      </c>
      <c r="U65" s="42"/>
      <c r="V65" s="42"/>
      <c r="W65" s="89"/>
      <c r="X65" s="89"/>
      <c r="Y65" s="42"/>
      <c r="Z65" s="42"/>
      <c r="AA65" s="92"/>
      <c r="AB65" s="44">
        <f>IFERROR(__xludf.DUMMYFUNCTION("MATCH(TRUE,ARRAYFORMULA(REGEXMATCH(INDIRECT(""A""&amp;ROW()&amp;"":""&amp;ADDRESS(ROW(),COLUMN()-1))
,""&lt;\s*$"")),0) - MATCH(TRUE,ARRAYFORMULA(REGEXMATCH(INDIRECT(""A""&amp;ROW()&amp;"":""&amp;ADDRESS(ROW(),COLUMN()-1))
,""^\s*&gt;"")),0) + 1"),11.0)</f>
        <v>11</v>
      </c>
      <c r="AC65" s="45">
        <f t="shared" si="11"/>
        <v>7</v>
      </c>
    </row>
    <row r="66">
      <c r="C66" s="38">
        <v>4.0</v>
      </c>
      <c r="D66" s="39">
        <v>6.0</v>
      </c>
      <c r="E66" s="39">
        <v>5.0</v>
      </c>
      <c r="F66" s="40" t="s">
        <v>49</v>
      </c>
      <c r="G66" s="88"/>
      <c r="H66" s="89"/>
      <c r="I66" s="42"/>
      <c r="J66" s="42"/>
      <c r="K66" s="89"/>
      <c r="L66" s="89"/>
      <c r="M66" s="39" t="s">
        <v>11</v>
      </c>
      <c r="N66" s="39"/>
      <c r="O66" s="90">
        <v>1.0</v>
      </c>
      <c r="P66" s="90" t="s">
        <v>50</v>
      </c>
      <c r="Q66" s="39" t="s">
        <v>37</v>
      </c>
      <c r="R66" s="39" t="s">
        <v>37</v>
      </c>
      <c r="S66" s="89"/>
      <c r="T66" s="89"/>
      <c r="U66" s="39"/>
      <c r="V66" s="39"/>
      <c r="W66" s="90">
        <v>2.0</v>
      </c>
      <c r="X66" s="90">
        <v>3.0</v>
      </c>
      <c r="Y66" s="39"/>
      <c r="Z66" s="39">
        <v>4.0</v>
      </c>
      <c r="AA66" s="91" t="s">
        <v>20</v>
      </c>
      <c r="AB66" s="44">
        <f>IFERROR(__xludf.DUMMYFUNCTION("MATCH(TRUE,ARRAYFORMULA(REGEXMATCH(INDIRECT(""A""&amp;ROW()&amp;"":""&amp;ADDRESS(ROW(),COLUMN()-1))
,""&lt;\s*$"")),0) - MATCH(TRUE,ARRAYFORMULA(REGEXMATCH(INDIRECT(""A""&amp;ROW()&amp;"":""&amp;ADDRESS(ROW(),COLUMN()-1))
,""^\s*&gt;"")),0) + 1"),15.0)</f>
        <v>15</v>
      </c>
      <c r="AC66" s="45">
        <f t="shared" si="11"/>
        <v>10</v>
      </c>
    </row>
    <row r="67">
      <c r="C67" s="47">
        <v>5.0</v>
      </c>
      <c r="D67" s="48">
        <v>8.0</v>
      </c>
      <c r="E67" s="48">
        <v>2.0</v>
      </c>
      <c r="F67" s="49" t="s">
        <v>8</v>
      </c>
      <c r="G67" s="93"/>
      <c r="H67" s="94"/>
      <c r="I67" s="51"/>
      <c r="J67" s="51"/>
      <c r="K67" s="94"/>
      <c r="L67" s="94"/>
      <c r="M67" s="51"/>
      <c r="N67" s="51"/>
      <c r="O67" s="95" t="s">
        <v>11</v>
      </c>
      <c r="P67" s="95">
        <v>1.0</v>
      </c>
      <c r="Q67" s="48" t="s">
        <v>21</v>
      </c>
      <c r="R67" s="51"/>
      <c r="S67" s="95"/>
      <c r="T67" s="95"/>
      <c r="U67" s="51"/>
      <c r="V67" s="51"/>
      <c r="W67" s="94"/>
      <c r="X67" s="94"/>
      <c r="Y67" s="52"/>
      <c r="Z67" s="53"/>
      <c r="AA67" s="96"/>
      <c r="AB67" s="55">
        <f>IFERROR(__xludf.DUMMYFUNCTION("MATCH(TRUE,ARRAYFORMULA(REGEXMATCH(INDIRECT(""A""&amp;ROW()&amp;"":""&amp;ADDRESS(ROW(),COLUMN()-1))
,""&lt;\s*$"")),0) - MATCH(TRUE,ARRAYFORMULA(REGEXMATCH(INDIRECT(""A""&amp;ROW()&amp;"":""&amp;ADDRESS(ROW(),COLUMN()-1))
,""^\s*&gt;"")),0) + 1"),3.0)</f>
        <v>3</v>
      </c>
      <c r="AC67" s="56">
        <f t="shared" si="11"/>
        <v>1</v>
      </c>
    </row>
    <row r="68">
      <c r="C68" s="57" t="s">
        <v>44</v>
      </c>
      <c r="D68" s="58"/>
      <c r="E68" s="58"/>
      <c r="F68" s="81" t="s">
        <v>42</v>
      </c>
      <c r="G68" s="82">
        <v>1.0</v>
      </c>
      <c r="H68" s="74">
        <v>2.0</v>
      </c>
      <c r="I68" s="74">
        <v>3.0</v>
      </c>
      <c r="J68" s="74">
        <v>2.0</v>
      </c>
      <c r="K68" s="74">
        <v>1.0</v>
      </c>
      <c r="L68" s="74">
        <v>4.0</v>
      </c>
      <c r="M68" s="74">
        <v>5.0</v>
      </c>
      <c r="N68" s="74">
        <v>5.0</v>
      </c>
      <c r="O68" s="74">
        <v>3.0</v>
      </c>
      <c r="P68" s="74">
        <v>1.0</v>
      </c>
      <c r="Q68" s="74">
        <v>3.0</v>
      </c>
      <c r="R68" s="74">
        <v>2.0</v>
      </c>
      <c r="S68" s="74">
        <v>4.0</v>
      </c>
      <c r="T68" s="74">
        <v>2.0</v>
      </c>
      <c r="U68" s="74">
        <v>4.0</v>
      </c>
      <c r="V68" s="74">
        <v>4.0</v>
      </c>
      <c r="W68" s="76"/>
      <c r="X68" s="83"/>
      <c r="Y68" s="64" t="s">
        <v>29</v>
      </c>
      <c r="Z68" s="58"/>
      <c r="AA68" s="65"/>
      <c r="AB68" s="66">
        <f t="shared" ref="AB68:AC68" si="12">AVERAGE(AB63:AB67)</f>
        <v>11.8</v>
      </c>
      <c r="AC68" s="67">
        <f t="shared" si="12"/>
        <v>7.6</v>
      </c>
      <c r="AD68" s="17"/>
    </row>
  </sheetData>
  <mergeCells count="12">
    <mergeCell ref="C46:E46"/>
    <mergeCell ref="C57:E57"/>
    <mergeCell ref="Y57:AA57"/>
    <mergeCell ref="C68:E68"/>
    <mergeCell ref="Y68:AA68"/>
    <mergeCell ref="C9:E9"/>
    <mergeCell ref="Z9:AB9"/>
    <mergeCell ref="C20:E20"/>
    <mergeCell ref="Y20:AA20"/>
    <mergeCell ref="C31:E31"/>
    <mergeCell ref="Y31:AA31"/>
    <mergeCell ref="Y46:AA46"/>
  </mergeCells>
  <conditionalFormatting sqref="G52:AA56">
    <cfRule type="containsText" dxfId="0" priority="1" operator="containsText" text="R">
      <formula>NOT(ISERROR(SEARCH(("R"),(G52))))</formula>
    </cfRule>
  </conditionalFormatting>
  <conditionalFormatting sqref="G41:AA45">
    <cfRule type="containsText" dxfId="0" priority="2" operator="containsText" text="R">
      <formula>NOT(ISERROR(SEARCH(("R"),(G41))))</formula>
    </cfRule>
  </conditionalFormatting>
  <conditionalFormatting sqref="G63:AA67">
    <cfRule type="containsText" dxfId="0" priority="3" operator="containsText" text="R">
      <formula>NOT(ISERROR(SEARCH(("R"),(G63))))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97"/>
      <c r="C1" s="97"/>
    </row>
    <row r="2">
      <c r="B2" s="97"/>
      <c r="C2" s="97"/>
    </row>
    <row r="3">
      <c r="B3" s="98" t="s">
        <v>51</v>
      </c>
      <c r="C3" s="99" t="s">
        <v>52</v>
      </c>
      <c r="E3" s="98" t="s">
        <v>52</v>
      </c>
      <c r="F3" s="99" t="s">
        <v>53</v>
      </c>
    </row>
    <row r="4">
      <c r="B4" s="100">
        <v>0.0</v>
      </c>
      <c r="C4" s="101">
        <v>3.0</v>
      </c>
      <c r="E4" s="100">
        <v>0.0</v>
      </c>
      <c r="F4" s="101" t="s">
        <v>54</v>
      </c>
    </row>
    <row r="5">
      <c r="B5" s="102">
        <v>1.0</v>
      </c>
      <c r="C5" s="103">
        <v>5.0</v>
      </c>
      <c r="E5" s="102">
        <v>1.0</v>
      </c>
      <c r="F5" s="103" t="s">
        <v>55</v>
      </c>
    </row>
    <row r="6">
      <c r="B6" s="102">
        <v>2.0</v>
      </c>
      <c r="C6" s="103">
        <v>2.0</v>
      </c>
      <c r="E6" s="104">
        <v>2.0</v>
      </c>
      <c r="F6" s="105" t="s">
        <v>56</v>
      </c>
    </row>
    <row r="7">
      <c r="B7" s="106">
        <v>3.0</v>
      </c>
      <c r="C7" s="107">
        <v>6.0</v>
      </c>
      <c r="E7" s="108">
        <v>3.0</v>
      </c>
      <c r="F7" s="109" t="s">
        <v>57</v>
      </c>
    </row>
    <row r="8">
      <c r="B8" s="97"/>
      <c r="C8" s="97"/>
      <c r="E8" s="110">
        <v>4.0</v>
      </c>
      <c r="F8" s="111" t="s">
        <v>58</v>
      </c>
    </row>
    <row r="9">
      <c r="B9" s="112"/>
      <c r="C9" s="97"/>
      <c r="E9" s="104">
        <v>5.0</v>
      </c>
      <c r="F9" s="105" t="s">
        <v>59</v>
      </c>
    </row>
    <row r="10">
      <c r="B10" s="98" t="s">
        <v>60</v>
      </c>
      <c r="C10" s="99" t="s">
        <v>61</v>
      </c>
      <c r="E10" s="108">
        <v>6.0</v>
      </c>
      <c r="F10" s="109" t="s">
        <v>62</v>
      </c>
    </row>
    <row r="11">
      <c r="B11" s="100">
        <v>35.0</v>
      </c>
      <c r="C11" s="101">
        <v>1571.0</v>
      </c>
      <c r="E11" s="110">
        <v>7.0</v>
      </c>
      <c r="F11" s="111" t="s">
        <v>63</v>
      </c>
    </row>
    <row r="12">
      <c r="B12" s="102">
        <v>512.0</v>
      </c>
      <c r="C12" s="103">
        <v>2560.0</v>
      </c>
      <c r="E12" s="110">
        <v>8.0</v>
      </c>
      <c r="F12" s="111" t="s">
        <v>64</v>
      </c>
    </row>
    <row r="13">
      <c r="B13" s="110">
        <v>2051.0</v>
      </c>
      <c r="C13" s="111" t="s">
        <v>8</v>
      </c>
      <c r="E13" s="102">
        <v>9.0</v>
      </c>
      <c r="F13" s="103" t="s">
        <v>65</v>
      </c>
    </row>
    <row r="14">
      <c r="B14" s="102">
        <v>0.0</v>
      </c>
      <c r="C14" s="103">
        <v>1536.0</v>
      </c>
      <c r="E14" s="106">
        <v>10.0</v>
      </c>
      <c r="F14" s="107" t="s">
        <v>66</v>
      </c>
    </row>
    <row r="15">
      <c r="B15" s="110">
        <v>1325.0</v>
      </c>
      <c r="C15" s="111">
        <v>1325.0</v>
      </c>
    </row>
    <row r="16">
      <c r="B16" s="106">
        <v>602.0</v>
      </c>
      <c r="C16" s="107">
        <v>2650.0</v>
      </c>
    </row>
    <row r="17">
      <c r="B17" s="17"/>
      <c r="C17" s="17"/>
    </row>
    <row r="18">
      <c r="B18" s="17"/>
      <c r="C18" s="17"/>
    </row>
    <row r="19">
      <c r="B19" s="98" t="s">
        <v>67</v>
      </c>
      <c r="C19" s="99" t="s">
        <v>68</v>
      </c>
    </row>
    <row r="20">
      <c r="B20" s="100">
        <v>509.0</v>
      </c>
      <c r="C20" s="101" t="s">
        <v>8</v>
      </c>
    </row>
    <row r="21">
      <c r="B21" s="102">
        <v>1500.0</v>
      </c>
      <c r="C21" s="103">
        <v>1500.0</v>
      </c>
    </row>
    <row r="22">
      <c r="B22" s="110">
        <v>0.0</v>
      </c>
      <c r="C22" s="111" t="s">
        <v>8</v>
      </c>
    </row>
    <row r="23">
      <c r="B23" s="102">
        <v>3215.0</v>
      </c>
      <c r="C23" s="103">
        <v>1679.0</v>
      </c>
    </row>
    <row r="24">
      <c r="B24" s="110">
        <v>1024.0</v>
      </c>
      <c r="C24" s="111">
        <v>1024.0</v>
      </c>
    </row>
    <row r="25">
      <c r="B25" s="106">
        <v>2000.0</v>
      </c>
      <c r="C25" s="107">
        <v>464.0</v>
      </c>
    </row>
    <row r="26">
      <c r="B26" s="97"/>
      <c r="C26" s="97"/>
    </row>
    <row r="27">
      <c r="B27" s="97"/>
      <c r="C27" s="97"/>
    </row>
    <row r="28">
      <c r="B28" s="97"/>
      <c r="C28" s="97"/>
    </row>
    <row r="29">
      <c r="B29" s="97"/>
      <c r="C29" s="97"/>
    </row>
    <row r="30">
      <c r="B30" s="97"/>
      <c r="C30" s="97"/>
    </row>
    <row r="31">
      <c r="B31" s="97"/>
      <c r="C31" s="97"/>
    </row>
    <row r="32">
      <c r="B32" s="97"/>
      <c r="C32" s="97"/>
    </row>
    <row r="33">
      <c r="B33" s="97"/>
      <c r="C33" s="97"/>
    </row>
    <row r="34">
      <c r="B34" s="97"/>
      <c r="C34" s="97"/>
    </row>
    <row r="35">
      <c r="B35" s="97"/>
      <c r="C35" s="97"/>
    </row>
    <row r="36">
      <c r="B36" s="97"/>
      <c r="C36" s="97"/>
    </row>
    <row r="37">
      <c r="B37" s="97"/>
      <c r="C37" s="97"/>
    </row>
    <row r="38">
      <c r="B38" s="97"/>
      <c r="C38" s="97"/>
    </row>
    <row r="39">
      <c r="B39" s="97"/>
      <c r="C39" s="97"/>
    </row>
    <row r="40">
      <c r="B40" s="97"/>
      <c r="C40" s="97"/>
    </row>
    <row r="41">
      <c r="B41" s="97"/>
      <c r="C41" s="97"/>
    </row>
    <row r="42">
      <c r="B42" s="97"/>
      <c r="C42" s="97"/>
    </row>
    <row r="43">
      <c r="B43" s="97"/>
      <c r="C43" s="97"/>
    </row>
    <row r="44">
      <c r="B44" s="97"/>
      <c r="C44" s="97"/>
    </row>
    <row r="45">
      <c r="B45" s="97"/>
      <c r="C45" s="97"/>
    </row>
    <row r="46">
      <c r="B46" s="97"/>
      <c r="C46" s="97"/>
    </row>
    <row r="47">
      <c r="B47" s="97"/>
      <c r="C47" s="97"/>
    </row>
    <row r="48">
      <c r="B48" s="97"/>
      <c r="C48" s="97"/>
    </row>
    <row r="49">
      <c r="B49" s="97"/>
      <c r="C49" s="97"/>
    </row>
    <row r="50">
      <c r="B50" s="97"/>
      <c r="C50" s="97"/>
    </row>
    <row r="51">
      <c r="B51" s="97"/>
      <c r="C51" s="97"/>
    </row>
    <row r="52">
      <c r="B52" s="97"/>
      <c r="C52" s="97"/>
    </row>
    <row r="53">
      <c r="B53" s="97"/>
      <c r="C53" s="97"/>
    </row>
    <row r="54">
      <c r="B54" s="97"/>
      <c r="C54" s="97"/>
    </row>
    <row r="55">
      <c r="B55" s="97"/>
      <c r="C55" s="97"/>
    </row>
    <row r="56">
      <c r="B56" s="97"/>
      <c r="C56" s="97"/>
    </row>
    <row r="57">
      <c r="B57" s="97"/>
      <c r="C57" s="97"/>
    </row>
    <row r="58">
      <c r="B58" s="97"/>
      <c r="C58" s="97"/>
    </row>
    <row r="59">
      <c r="B59" s="97"/>
      <c r="C59" s="97"/>
    </row>
    <row r="60">
      <c r="B60" s="97"/>
      <c r="C60" s="97"/>
    </row>
    <row r="61">
      <c r="B61" s="97"/>
      <c r="C61" s="97"/>
    </row>
    <row r="62">
      <c r="B62" s="97"/>
      <c r="C62" s="97"/>
    </row>
    <row r="63">
      <c r="B63" s="97"/>
      <c r="C63" s="97"/>
    </row>
    <row r="64">
      <c r="B64" s="97"/>
      <c r="C64" s="97"/>
    </row>
    <row r="65">
      <c r="B65" s="97"/>
      <c r="C65" s="97"/>
    </row>
    <row r="66">
      <c r="B66" s="97"/>
      <c r="C66" s="97"/>
    </row>
    <row r="67">
      <c r="B67" s="97"/>
      <c r="C67" s="97"/>
    </row>
    <row r="68">
      <c r="B68" s="97"/>
      <c r="C68" s="97"/>
    </row>
    <row r="69">
      <c r="B69" s="97"/>
      <c r="C69" s="97"/>
    </row>
    <row r="70">
      <c r="B70" s="97"/>
      <c r="C70" s="97"/>
    </row>
    <row r="71">
      <c r="B71" s="97"/>
      <c r="C71" s="97"/>
    </row>
    <row r="72">
      <c r="B72" s="97"/>
      <c r="C72" s="97"/>
    </row>
    <row r="73">
      <c r="B73" s="97"/>
      <c r="C73" s="97"/>
    </row>
    <row r="74">
      <c r="B74" s="97"/>
      <c r="C74" s="97"/>
    </row>
    <row r="75">
      <c r="B75" s="97"/>
      <c r="C75" s="97"/>
    </row>
    <row r="76">
      <c r="B76" s="97"/>
      <c r="C76" s="97"/>
    </row>
    <row r="77">
      <c r="B77" s="97"/>
      <c r="C77" s="97"/>
    </row>
    <row r="78">
      <c r="B78" s="97"/>
      <c r="C78" s="97"/>
    </row>
    <row r="79">
      <c r="B79" s="97"/>
      <c r="C79" s="97"/>
    </row>
    <row r="80">
      <c r="B80" s="97"/>
      <c r="C80" s="97"/>
    </row>
    <row r="81">
      <c r="B81" s="97"/>
      <c r="C81" s="97"/>
    </row>
    <row r="82">
      <c r="B82" s="97"/>
      <c r="C82" s="97"/>
    </row>
    <row r="83">
      <c r="B83" s="97"/>
      <c r="C83" s="97"/>
    </row>
    <row r="84">
      <c r="B84" s="97"/>
      <c r="C84" s="97"/>
    </row>
    <row r="85">
      <c r="B85" s="97"/>
      <c r="C85" s="97"/>
    </row>
    <row r="86">
      <c r="B86" s="97"/>
      <c r="C86" s="97"/>
    </row>
    <row r="87">
      <c r="B87" s="97"/>
      <c r="C87" s="97"/>
    </row>
    <row r="88">
      <c r="B88" s="97"/>
      <c r="C88" s="97"/>
    </row>
    <row r="89">
      <c r="B89" s="97"/>
      <c r="C89" s="97"/>
    </row>
    <row r="90">
      <c r="B90" s="97"/>
      <c r="C90" s="97"/>
    </row>
    <row r="91">
      <c r="B91" s="97"/>
      <c r="C91" s="97"/>
    </row>
    <row r="92">
      <c r="B92" s="97"/>
      <c r="C92" s="97"/>
    </row>
    <row r="93">
      <c r="B93" s="97"/>
      <c r="C93" s="97"/>
    </row>
    <row r="94">
      <c r="B94" s="97"/>
      <c r="C94" s="97"/>
    </row>
    <row r="95">
      <c r="B95" s="97"/>
      <c r="C95" s="97"/>
    </row>
    <row r="96">
      <c r="B96" s="97"/>
      <c r="C96" s="97"/>
    </row>
    <row r="97">
      <c r="B97" s="97"/>
      <c r="C97" s="97"/>
    </row>
    <row r="98">
      <c r="B98" s="97"/>
      <c r="C98" s="97"/>
    </row>
    <row r="99">
      <c r="B99" s="97"/>
      <c r="C99" s="97"/>
    </row>
    <row r="100">
      <c r="B100" s="97"/>
      <c r="C100" s="97"/>
    </row>
    <row r="101">
      <c r="B101" s="97"/>
      <c r="C101" s="97"/>
    </row>
    <row r="102">
      <c r="B102" s="97"/>
      <c r="C102" s="97"/>
    </row>
    <row r="103">
      <c r="B103" s="97"/>
      <c r="C103" s="97"/>
    </row>
    <row r="104">
      <c r="B104" s="97"/>
      <c r="C104" s="97"/>
    </row>
    <row r="105">
      <c r="B105" s="97"/>
      <c r="C105" s="97"/>
    </row>
    <row r="106">
      <c r="B106" s="97"/>
      <c r="C106" s="97"/>
    </row>
    <row r="107">
      <c r="B107" s="97"/>
      <c r="C107" s="97"/>
    </row>
    <row r="108">
      <c r="B108" s="97"/>
      <c r="C108" s="97"/>
    </row>
    <row r="109">
      <c r="B109" s="97"/>
      <c r="C109" s="97"/>
    </row>
    <row r="110">
      <c r="B110" s="97"/>
      <c r="C110" s="97"/>
    </row>
    <row r="111">
      <c r="B111" s="97"/>
      <c r="C111" s="97"/>
    </row>
    <row r="112">
      <c r="B112" s="97"/>
      <c r="C112" s="97"/>
    </row>
    <row r="113">
      <c r="B113" s="97"/>
      <c r="C113" s="97"/>
    </row>
    <row r="114">
      <c r="B114" s="97"/>
      <c r="C114" s="97"/>
    </row>
    <row r="115">
      <c r="B115" s="97"/>
      <c r="C115" s="97"/>
    </row>
    <row r="116">
      <c r="B116" s="97"/>
      <c r="C116" s="97"/>
    </row>
    <row r="117">
      <c r="B117" s="97"/>
      <c r="C117" s="97"/>
    </row>
    <row r="118">
      <c r="B118" s="97"/>
      <c r="C118" s="97"/>
    </row>
    <row r="119">
      <c r="B119" s="97"/>
      <c r="C119" s="97"/>
    </row>
    <row r="120">
      <c r="B120" s="97"/>
      <c r="C120" s="97"/>
    </row>
    <row r="121">
      <c r="B121" s="97"/>
      <c r="C121" s="97"/>
    </row>
    <row r="122">
      <c r="B122" s="97"/>
      <c r="C122" s="97"/>
    </row>
    <row r="123">
      <c r="B123" s="97"/>
      <c r="C123" s="97"/>
    </row>
    <row r="124">
      <c r="B124" s="97"/>
      <c r="C124" s="97"/>
    </row>
    <row r="125">
      <c r="B125" s="97"/>
      <c r="C125" s="97"/>
    </row>
    <row r="126">
      <c r="B126" s="97"/>
      <c r="C126" s="97"/>
    </row>
    <row r="127">
      <c r="B127" s="97"/>
      <c r="C127" s="97"/>
    </row>
    <row r="128">
      <c r="B128" s="97"/>
      <c r="C128" s="97"/>
    </row>
    <row r="129">
      <c r="B129" s="97"/>
      <c r="C129" s="97"/>
    </row>
    <row r="130">
      <c r="B130" s="97"/>
      <c r="C130" s="97"/>
    </row>
    <row r="131">
      <c r="B131" s="97"/>
      <c r="C131" s="97"/>
    </row>
    <row r="132">
      <c r="B132" s="97"/>
      <c r="C132" s="97"/>
    </row>
    <row r="133">
      <c r="B133" s="97"/>
      <c r="C133" s="97"/>
    </row>
    <row r="134">
      <c r="B134" s="97"/>
      <c r="C134" s="97"/>
    </row>
    <row r="135">
      <c r="B135" s="97"/>
      <c r="C135" s="97"/>
    </row>
    <row r="136">
      <c r="B136" s="97"/>
      <c r="C136" s="97"/>
    </row>
    <row r="137">
      <c r="B137" s="97"/>
      <c r="C137" s="97"/>
    </row>
    <row r="138">
      <c r="B138" s="97"/>
      <c r="C138" s="97"/>
    </row>
    <row r="139">
      <c r="B139" s="97"/>
      <c r="C139" s="97"/>
    </row>
    <row r="140">
      <c r="B140" s="97"/>
      <c r="C140" s="97"/>
    </row>
    <row r="141">
      <c r="B141" s="97"/>
      <c r="C141" s="97"/>
    </row>
    <row r="142">
      <c r="B142" s="97"/>
      <c r="C142" s="97"/>
    </row>
    <row r="143">
      <c r="B143" s="97"/>
      <c r="C143" s="97"/>
    </row>
    <row r="144">
      <c r="B144" s="97"/>
      <c r="C144" s="97"/>
    </row>
    <row r="145">
      <c r="B145" s="97"/>
      <c r="C145" s="97"/>
    </row>
    <row r="146">
      <c r="B146" s="97"/>
      <c r="C146" s="97"/>
    </row>
    <row r="147">
      <c r="B147" s="97"/>
      <c r="C147" s="97"/>
    </row>
    <row r="148">
      <c r="B148" s="97"/>
      <c r="C148" s="97"/>
    </row>
    <row r="149">
      <c r="B149" s="97"/>
      <c r="C149" s="97"/>
    </row>
    <row r="150">
      <c r="B150" s="97"/>
      <c r="C150" s="97"/>
    </row>
    <row r="151">
      <c r="B151" s="97"/>
      <c r="C151" s="97"/>
    </row>
    <row r="152">
      <c r="B152" s="97"/>
      <c r="C152" s="97"/>
    </row>
    <row r="153">
      <c r="B153" s="97"/>
      <c r="C153" s="97"/>
    </row>
    <row r="154">
      <c r="B154" s="97"/>
      <c r="C154" s="97"/>
    </row>
    <row r="155">
      <c r="B155" s="97"/>
      <c r="C155" s="97"/>
    </row>
    <row r="156">
      <c r="B156" s="97"/>
      <c r="C156" s="97"/>
    </row>
    <row r="157">
      <c r="B157" s="97"/>
      <c r="C157" s="97"/>
    </row>
    <row r="158">
      <c r="B158" s="97"/>
      <c r="C158" s="97"/>
    </row>
    <row r="159">
      <c r="B159" s="97"/>
      <c r="C159" s="97"/>
    </row>
    <row r="160">
      <c r="B160" s="97"/>
      <c r="C160" s="97"/>
    </row>
    <row r="161">
      <c r="B161" s="97"/>
      <c r="C161" s="97"/>
    </row>
    <row r="162">
      <c r="B162" s="97"/>
      <c r="C162" s="97"/>
    </row>
    <row r="163">
      <c r="B163" s="97"/>
      <c r="C163" s="97"/>
    </row>
    <row r="164">
      <c r="B164" s="97"/>
      <c r="C164" s="97"/>
    </row>
    <row r="165">
      <c r="B165" s="97"/>
      <c r="C165" s="97"/>
    </row>
    <row r="166">
      <c r="B166" s="97"/>
      <c r="C166" s="97"/>
    </row>
    <row r="167">
      <c r="B167" s="97"/>
      <c r="C167" s="97"/>
    </row>
    <row r="168">
      <c r="B168" s="97"/>
      <c r="C168" s="97"/>
    </row>
    <row r="169">
      <c r="B169" s="97"/>
      <c r="C169" s="97"/>
    </row>
    <row r="170">
      <c r="B170" s="97"/>
      <c r="C170" s="97"/>
    </row>
    <row r="171">
      <c r="B171" s="97"/>
      <c r="C171" s="97"/>
    </row>
    <row r="172">
      <c r="B172" s="97"/>
      <c r="C172" s="97"/>
    </row>
    <row r="173">
      <c r="B173" s="97"/>
      <c r="C173" s="97"/>
    </row>
    <row r="174">
      <c r="B174" s="97"/>
      <c r="C174" s="97"/>
    </row>
    <row r="175">
      <c r="B175" s="97"/>
      <c r="C175" s="97"/>
    </row>
    <row r="176">
      <c r="B176" s="97"/>
      <c r="C176" s="97"/>
    </row>
    <row r="177">
      <c r="B177" s="97"/>
      <c r="C177" s="97"/>
    </row>
    <row r="178">
      <c r="B178" s="97"/>
      <c r="C178" s="97"/>
    </row>
    <row r="179">
      <c r="B179" s="97"/>
      <c r="C179" s="97"/>
    </row>
    <row r="180">
      <c r="B180" s="97"/>
      <c r="C180" s="97"/>
    </row>
    <row r="181">
      <c r="B181" s="97"/>
      <c r="C181" s="97"/>
    </row>
    <row r="182">
      <c r="B182" s="97"/>
      <c r="C182" s="97"/>
    </row>
    <row r="183">
      <c r="B183" s="97"/>
      <c r="C183" s="97"/>
    </row>
    <row r="184">
      <c r="B184" s="97"/>
      <c r="C184" s="97"/>
    </row>
    <row r="185">
      <c r="B185" s="97"/>
      <c r="C185" s="97"/>
    </row>
    <row r="186">
      <c r="B186" s="97"/>
      <c r="C186" s="97"/>
    </row>
    <row r="187">
      <c r="B187" s="97"/>
      <c r="C187" s="97"/>
    </row>
    <row r="188">
      <c r="B188" s="97"/>
      <c r="C188" s="97"/>
    </row>
    <row r="189">
      <c r="B189" s="97"/>
      <c r="C189" s="97"/>
    </row>
    <row r="190">
      <c r="B190" s="97"/>
      <c r="C190" s="97"/>
    </row>
    <row r="191">
      <c r="B191" s="97"/>
      <c r="C191" s="97"/>
    </row>
    <row r="192">
      <c r="B192" s="97"/>
      <c r="C192" s="97"/>
    </row>
    <row r="193">
      <c r="B193" s="97"/>
      <c r="C193" s="97"/>
    </row>
    <row r="194">
      <c r="B194" s="97"/>
      <c r="C194" s="97"/>
    </row>
    <row r="195">
      <c r="B195" s="97"/>
      <c r="C195" s="97"/>
    </row>
    <row r="196">
      <c r="B196" s="97"/>
      <c r="C196" s="97"/>
    </row>
    <row r="197">
      <c r="B197" s="97"/>
      <c r="C197" s="97"/>
    </row>
    <row r="198">
      <c r="B198" s="97"/>
      <c r="C198" s="97"/>
    </row>
    <row r="199">
      <c r="B199" s="97"/>
      <c r="C199" s="97"/>
    </row>
    <row r="200">
      <c r="B200" s="97"/>
      <c r="C200" s="97"/>
    </row>
    <row r="201">
      <c r="B201" s="97"/>
      <c r="C201" s="97"/>
    </row>
    <row r="202">
      <c r="B202" s="97"/>
      <c r="C202" s="97"/>
    </row>
    <row r="203">
      <c r="B203" s="97"/>
      <c r="C203" s="97"/>
    </row>
    <row r="204">
      <c r="B204" s="97"/>
      <c r="C204" s="97"/>
    </row>
    <row r="205">
      <c r="B205" s="97"/>
      <c r="C205" s="97"/>
    </row>
    <row r="206">
      <c r="B206" s="97"/>
      <c r="C206" s="97"/>
    </row>
    <row r="207">
      <c r="B207" s="97"/>
      <c r="C207" s="97"/>
    </row>
    <row r="208">
      <c r="B208" s="97"/>
      <c r="C208" s="97"/>
    </row>
    <row r="209">
      <c r="B209" s="97"/>
      <c r="C209" s="97"/>
    </row>
    <row r="210">
      <c r="B210" s="97"/>
      <c r="C210" s="97"/>
    </row>
    <row r="211">
      <c r="B211" s="97"/>
      <c r="C211" s="97"/>
    </row>
    <row r="212">
      <c r="B212" s="97"/>
      <c r="C212" s="97"/>
    </row>
    <row r="213">
      <c r="B213" s="97"/>
      <c r="C213" s="97"/>
    </row>
    <row r="214">
      <c r="B214" s="97"/>
      <c r="C214" s="97"/>
    </row>
    <row r="215">
      <c r="B215" s="97"/>
      <c r="C215" s="97"/>
    </row>
    <row r="216">
      <c r="B216" s="97"/>
      <c r="C216" s="97"/>
    </row>
    <row r="217">
      <c r="B217" s="97"/>
      <c r="C217" s="97"/>
    </row>
    <row r="218">
      <c r="B218" s="97"/>
      <c r="C218" s="97"/>
    </row>
    <row r="219">
      <c r="B219" s="97"/>
      <c r="C219" s="97"/>
    </row>
    <row r="220">
      <c r="B220" s="97"/>
      <c r="C220" s="97"/>
    </row>
    <row r="221">
      <c r="B221" s="97"/>
      <c r="C221" s="97"/>
    </row>
    <row r="222">
      <c r="B222" s="97"/>
      <c r="C222" s="97"/>
    </row>
    <row r="223">
      <c r="B223" s="97"/>
      <c r="C223" s="97"/>
    </row>
    <row r="224">
      <c r="B224" s="97"/>
      <c r="C224" s="97"/>
    </row>
    <row r="225">
      <c r="B225" s="97"/>
      <c r="C225" s="97"/>
    </row>
    <row r="226">
      <c r="B226" s="97"/>
      <c r="C226" s="97"/>
    </row>
    <row r="227">
      <c r="B227" s="97"/>
      <c r="C227" s="97"/>
    </row>
    <row r="228">
      <c r="B228" s="97"/>
      <c r="C228" s="97"/>
    </row>
    <row r="229">
      <c r="B229" s="97"/>
      <c r="C229" s="97"/>
    </row>
    <row r="230">
      <c r="B230" s="97"/>
      <c r="C230" s="97"/>
    </row>
    <row r="231">
      <c r="B231" s="97"/>
      <c r="C231" s="97"/>
    </row>
    <row r="232">
      <c r="B232" s="97"/>
      <c r="C232" s="97"/>
    </row>
    <row r="233">
      <c r="B233" s="97"/>
      <c r="C233" s="97"/>
    </row>
    <row r="234">
      <c r="B234" s="97"/>
      <c r="C234" s="97"/>
    </row>
    <row r="235">
      <c r="B235" s="97"/>
      <c r="C235" s="97"/>
    </row>
    <row r="236">
      <c r="B236" s="97"/>
      <c r="C236" s="97"/>
    </row>
    <row r="237">
      <c r="B237" s="97"/>
      <c r="C237" s="97"/>
    </row>
    <row r="238">
      <c r="B238" s="97"/>
      <c r="C238" s="97"/>
    </row>
    <row r="239">
      <c r="B239" s="97"/>
      <c r="C239" s="97"/>
    </row>
    <row r="240">
      <c r="B240" s="97"/>
      <c r="C240" s="97"/>
    </row>
    <row r="241">
      <c r="B241" s="97"/>
      <c r="C241" s="97"/>
    </row>
    <row r="242">
      <c r="B242" s="97"/>
      <c r="C242" s="97"/>
    </row>
    <row r="243">
      <c r="B243" s="97"/>
      <c r="C243" s="97"/>
    </row>
    <row r="244">
      <c r="B244" s="97"/>
      <c r="C244" s="97"/>
    </row>
    <row r="245">
      <c r="B245" s="97"/>
      <c r="C245" s="97"/>
    </row>
    <row r="246">
      <c r="B246" s="97"/>
      <c r="C246" s="97"/>
    </row>
    <row r="247">
      <c r="B247" s="97"/>
      <c r="C247" s="97"/>
    </row>
    <row r="248">
      <c r="B248" s="97"/>
      <c r="C248" s="97"/>
    </row>
    <row r="249">
      <c r="B249" s="97"/>
      <c r="C249" s="97"/>
    </row>
    <row r="250">
      <c r="B250" s="97"/>
      <c r="C250" s="97"/>
    </row>
    <row r="251">
      <c r="B251" s="97"/>
      <c r="C251" s="97"/>
    </row>
    <row r="252">
      <c r="B252" s="97"/>
      <c r="C252" s="97"/>
    </row>
    <row r="253">
      <c r="B253" s="97"/>
      <c r="C253" s="97"/>
    </row>
    <row r="254">
      <c r="B254" s="97"/>
      <c r="C254" s="97"/>
    </row>
    <row r="255">
      <c r="B255" s="97"/>
      <c r="C255" s="97"/>
    </row>
    <row r="256">
      <c r="B256" s="97"/>
      <c r="C256" s="97"/>
    </row>
    <row r="257">
      <c r="B257" s="97"/>
      <c r="C257" s="97"/>
    </row>
    <row r="258">
      <c r="B258" s="97"/>
      <c r="C258" s="97"/>
    </row>
    <row r="259">
      <c r="B259" s="97"/>
      <c r="C259" s="97"/>
    </row>
    <row r="260">
      <c r="B260" s="97"/>
      <c r="C260" s="97"/>
    </row>
    <row r="261">
      <c r="B261" s="97"/>
      <c r="C261" s="97"/>
    </row>
    <row r="262">
      <c r="B262" s="97"/>
      <c r="C262" s="97"/>
    </row>
    <row r="263">
      <c r="B263" s="97"/>
      <c r="C263" s="97"/>
    </row>
    <row r="264">
      <c r="B264" s="97"/>
      <c r="C264" s="97"/>
    </row>
    <row r="265">
      <c r="B265" s="97"/>
      <c r="C265" s="97"/>
    </row>
    <row r="266">
      <c r="B266" s="97"/>
      <c r="C266" s="97"/>
    </row>
    <row r="267">
      <c r="B267" s="97"/>
      <c r="C267" s="97"/>
    </row>
    <row r="268">
      <c r="B268" s="97"/>
      <c r="C268" s="97"/>
    </row>
    <row r="269">
      <c r="B269" s="97"/>
      <c r="C269" s="97"/>
    </row>
    <row r="270">
      <c r="B270" s="97"/>
      <c r="C270" s="97"/>
    </row>
    <row r="271">
      <c r="B271" s="97"/>
      <c r="C271" s="97"/>
    </row>
    <row r="272">
      <c r="B272" s="97"/>
      <c r="C272" s="97"/>
    </row>
    <row r="273">
      <c r="B273" s="97"/>
      <c r="C273" s="97"/>
    </row>
    <row r="274">
      <c r="B274" s="97"/>
      <c r="C274" s="97"/>
    </row>
    <row r="275">
      <c r="B275" s="97"/>
      <c r="C275" s="97"/>
    </row>
    <row r="276">
      <c r="B276" s="97"/>
      <c r="C276" s="97"/>
    </row>
    <row r="277">
      <c r="B277" s="97"/>
      <c r="C277" s="97"/>
    </row>
    <row r="278">
      <c r="B278" s="97"/>
      <c r="C278" s="97"/>
    </row>
    <row r="279">
      <c r="B279" s="97"/>
      <c r="C279" s="97"/>
    </row>
    <row r="280">
      <c r="B280" s="97"/>
      <c r="C280" s="97"/>
    </row>
    <row r="281">
      <c r="B281" s="97"/>
      <c r="C281" s="97"/>
    </row>
    <row r="282">
      <c r="B282" s="97"/>
      <c r="C282" s="97"/>
    </row>
    <row r="283">
      <c r="B283" s="97"/>
      <c r="C283" s="97"/>
    </row>
    <row r="284">
      <c r="B284" s="97"/>
      <c r="C284" s="97"/>
    </row>
    <row r="285">
      <c r="B285" s="97"/>
      <c r="C285" s="97"/>
    </row>
    <row r="286">
      <c r="B286" s="97"/>
      <c r="C286" s="97"/>
    </row>
    <row r="287">
      <c r="B287" s="97"/>
      <c r="C287" s="97"/>
    </row>
    <row r="288">
      <c r="B288" s="97"/>
      <c r="C288" s="97"/>
    </row>
    <row r="289">
      <c r="B289" s="97"/>
      <c r="C289" s="97"/>
    </row>
    <row r="290">
      <c r="B290" s="97"/>
      <c r="C290" s="97"/>
    </row>
    <row r="291">
      <c r="B291" s="97"/>
      <c r="C291" s="97"/>
    </row>
    <row r="292">
      <c r="B292" s="97"/>
      <c r="C292" s="97"/>
    </row>
    <row r="293">
      <c r="B293" s="97"/>
      <c r="C293" s="97"/>
    </row>
    <row r="294">
      <c r="B294" s="97"/>
      <c r="C294" s="97"/>
    </row>
    <row r="295">
      <c r="B295" s="97"/>
      <c r="C295" s="97"/>
    </row>
    <row r="296">
      <c r="B296" s="97"/>
      <c r="C296" s="97"/>
    </row>
    <row r="297">
      <c r="B297" s="97"/>
      <c r="C297" s="97"/>
    </row>
    <row r="298">
      <c r="B298" s="97"/>
      <c r="C298" s="97"/>
    </row>
    <row r="299">
      <c r="B299" s="97"/>
      <c r="C299" s="97"/>
    </row>
    <row r="300">
      <c r="B300" s="97"/>
      <c r="C300" s="97"/>
    </row>
    <row r="301">
      <c r="B301" s="97"/>
      <c r="C301" s="97"/>
    </row>
    <row r="302">
      <c r="B302" s="97"/>
      <c r="C302" s="97"/>
    </row>
    <row r="303">
      <c r="B303" s="97"/>
      <c r="C303" s="97"/>
    </row>
    <row r="304">
      <c r="B304" s="97"/>
      <c r="C304" s="97"/>
    </row>
    <row r="305">
      <c r="B305" s="97"/>
      <c r="C305" s="97"/>
    </row>
    <row r="306">
      <c r="B306" s="97"/>
      <c r="C306" s="97"/>
    </row>
    <row r="307">
      <c r="B307" s="97"/>
      <c r="C307" s="97"/>
    </row>
    <row r="308">
      <c r="B308" s="97"/>
      <c r="C308" s="97"/>
    </row>
    <row r="309">
      <c r="B309" s="97"/>
      <c r="C309" s="97"/>
    </row>
    <row r="310">
      <c r="B310" s="97"/>
      <c r="C310" s="97"/>
    </row>
    <row r="311">
      <c r="B311" s="97"/>
      <c r="C311" s="97"/>
    </row>
    <row r="312">
      <c r="B312" s="97"/>
      <c r="C312" s="97"/>
    </row>
    <row r="313">
      <c r="B313" s="97"/>
      <c r="C313" s="97"/>
    </row>
    <row r="314">
      <c r="B314" s="97"/>
      <c r="C314" s="97"/>
    </row>
    <row r="315">
      <c r="B315" s="97"/>
      <c r="C315" s="97"/>
    </row>
    <row r="316">
      <c r="B316" s="97"/>
      <c r="C316" s="97"/>
    </row>
    <row r="317">
      <c r="B317" s="97"/>
      <c r="C317" s="97"/>
    </row>
    <row r="318">
      <c r="B318" s="97"/>
      <c r="C318" s="97"/>
    </row>
    <row r="319">
      <c r="B319" s="97"/>
      <c r="C319" s="97"/>
    </row>
    <row r="320">
      <c r="B320" s="97"/>
      <c r="C320" s="97"/>
    </row>
    <row r="321">
      <c r="B321" s="97"/>
      <c r="C321" s="97"/>
    </row>
    <row r="322">
      <c r="B322" s="97"/>
      <c r="C322" s="97"/>
    </row>
    <row r="323">
      <c r="B323" s="97"/>
      <c r="C323" s="97"/>
    </row>
    <row r="324">
      <c r="B324" s="97"/>
      <c r="C324" s="97"/>
    </row>
    <row r="325">
      <c r="B325" s="97"/>
      <c r="C325" s="97"/>
    </row>
    <row r="326">
      <c r="B326" s="97"/>
      <c r="C326" s="97"/>
    </row>
    <row r="327">
      <c r="B327" s="97"/>
      <c r="C327" s="97"/>
    </row>
    <row r="328">
      <c r="B328" s="97"/>
      <c r="C328" s="97"/>
    </row>
    <row r="329">
      <c r="B329" s="97"/>
      <c r="C329" s="97"/>
    </row>
    <row r="330">
      <c r="B330" s="97"/>
      <c r="C330" s="97"/>
    </row>
    <row r="331">
      <c r="B331" s="97"/>
      <c r="C331" s="97"/>
    </row>
    <row r="332">
      <c r="B332" s="97"/>
      <c r="C332" s="97"/>
    </row>
    <row r="333">
      <c r="B333" s="97"/>
      <c r="C333" s="97"/>
    </row>
    <row r="334">
      <c r="B334" s="97"/>
      <c r="C334" s="97"/>
    </row>
    <row r="335">
      <c r="B335" s="97"/>
      <c r="C335" s="97"/>
    </row>
    <row r="336">
      <c r="B336" s="97"/>
      <c r="C336" s="97"/>
    </row>
    <row r="337">
      <c r="B337" s="97"/>
      <c r="C337" s="97"/>
    </row>
    <row r="338">
      <c r="B338" s="97"/>
      <c r="C338" s="97"/>
    </row>
    <row r="339">
      <c r="B339" s="97"/>
      <c r="C339" s="97"/>
    </row>
    <row r="340">
      <c r="B340" s="97"/>
      <c r="C340" s="97"/>
    </row>
    <row r="341">
      <c r="B341" s="97"/>
      <c r="C341" s="97"/>
    </row>
    <row r="342">
      <c r="B342" s="97"/>
      <c r="C342" s="97"/>
    </row>
    <row r="343">
      <c r="B343" s="97"/>
      <c r="C343" s="97"/>
    </row>
    <row r="344">
      <c r="B344" s="97"/>
      <c r="C344" s="97"/>
    </row>
    <row r="345">
      <c r="B345" s="97"/>
      <c r="C345" s="97"/>
    </row>
    <row r="346">
      <c r="B346" s="97"/>
      <c r="C346" s="97"/>
    </row>
    <row r="347">
      <c r="B347" s="97"/>
      <c r="C347" s="97"/>
    </row>
    <row r="348">
      <c r="B348" s="97"/>
      <c r="C348" s="97"/>
    </row>
    <row r="349">
      <c r="B349" s="97"/>
      <c r="C349" s="97"/>
    </row>
    <row r="350">
      <c r="B350" s="97"/>
      <c r="C350" s="97"/>
    </row>
    <row r="351">
      <c r="B351" s="97"/>
      <c r="C351" s="97"/>
    </row>
    <row r="352">
      <c r="B352" s="97"/>
      <c r="C352" s="97"/>
    </row>
    <row r="353">
      <c r="B353" s="97"/>
      <c r="C353" s="97"/>
    </row>
    <row r="354">
      <c r="B354" s="97"/>
      <c r="C354" s="97"/>
    </row>
    <row r="355">
      <c r="B355" s="97"/>
      <c r="C355" s="97"/>
    </row>
    <row r="356">
      <c r="B356" s="97"/>
      <c r="C356" s="97"/>
    </row>
    <row r="357">
      <c r="B357" s="97"/>
      <c r="C357" s="97"/>
    </row>
    <row r="358">
      <c r="B358" s="97"/>
      <c r="C358" s="97"/>
    </row>
    <row r="359">
      <c r="B359" s="97"/>
      <c r="C359" s="97"/>
    </row>
    <row r="360">
      <c r="B360" s="97"/>
      <c r="C360" s="97"/>
    </row>
    <row r="361">
      <c r="B361" s="97"/>
      <c r="C361" s="97"/>
    </row>
    <row r="362">
      <c r="B362" s="97"/>
      <c r="C362" s="97"/>
    </row>
    <row r="363">
      <c r="B363" s="97"/>
      <c r="C363" s="97"/>
    </row>
    <row r="364">
      <c r="B364" s="97"/>
      <c r="C364" s="97"/>
    </row>
    <row r="365">
      <c r="B365" s="97"/>
      <c r="C365" s="97"/>
    </row>
    <row r="366">
      <c r="B366" s="97"/>
      <c r="C366" s="97"/>
    </row>
    <row r="367">
      <c r="B367" s="97"/>
      <c r="C367" s="97"/>
    </row>
    <row r="368">
      <c r="B368" s="97"/>
      <c r="C368" s="97"/>
    </row>
    <row r="369">
      <c r="B369" s="97"/>
      <c r="C369" s="97"/>
    </row>
    <row r="370">
      <c r="B370" s="97"/>
      <c r="C370" s="97"/>
    </row>
    <row r="371">
      <c r="B371" s="97"/>
      <c r="C371" s="97"/>
    </row>
    <row r="372">
      <c r="B372" s="97"/>
      <c r="C372" s="97"/>
    </row>
    <row r="373">
      <c r="B373" s="97"/>
      <c r="C373" s="97"/>
    </row>
    <row r="374">
      <c r="B374" s="97"/>
      <c r="C374" s="97"/>
    </row>
    <row r="375">
      <c r="B375" s="97"/>
      <c r="C375" s="97"/>
    </row>
    <row r="376">
      <c r="B376" s="97"/>
      <c r="C376" s="97"/>
    </row>
    <row r="377">
      <c r="B377" s="97"/>
      <c r="C377" s="97"/>
    </row>
    <row r="378">
      <c r="B378" s="97"/>
      <c r="C378" s="97"/>
    </row>
    <row r="379">
      <c r="B379" s="97"/>
      <c r="C379" s="97"/>
    </row>
    <row r="380">
      <c r="B380" s="97"/>
      <c r="C380" s="97"/>
    </row>
    <row r="381">
      <c r="B381" s="97"/>
      <c r="C381" s="97"/>
    </row>
    <row r="382">
      <c r="B382" s="97"/>
      <c r="C382" s="97"/>
    </row>
    <row r="383">
      <c r="B383" s="97"/>
      <c r="C383" s="97"/>
    </row>
    <row r="384">
      <c r="B384" s="97"/>
      <c r="C384" s="97"/>
    </row>
    <row r="385">
      <c r="B385" s="97"/>
      <c r="C385" s="97"/>
    </row>
    <row r="386">
      <c r="B386" s="97"/>
      <c r="C386" s="97"/>
    </row>
    <row r="387">
      <c r="B387" s="97"/>
      <c r="C387" s="97"/>
    </row>
    <row r="388">
      <c r="B388" s="97"/>
      <c r="C388" s="97"/>
    </row>
    <row r="389">
      <c r="B389" s="97"/>
      <c r="C389" s="97"/>
    </row>
    <row r="390">
      <c r="B390" s="97"/>
      <c r="C390" s="97"/>
    </row>
    <row r="391">
      <c r="B391" s="97"/>
      <c r="C391" s="97"/>
    </row>
    <row r="392">
      <c r="B392" s="97"/>
      <c r="C392" s="97"/>
    </row>
    <row r="393">
      <c r="B393" s="97"/>
      <c r="C393" s="97"/>
    </row>
    <row r="394">
      <c r="B394" s="97"/>
      <c r="C394" s="97"/>
    </row>
    <row r="395">
      <c r="B395" s="97"/>
      <c r="C395" s="97"/>
    </row>
    <row r="396">
      <c r="B396" s="97"/>
      <c r="C396" s="97"/>
    </row>
    <row r="397">
      <c r="B397" s="97"/>
      <c r="C397" s="97"/>
    </row>
    <row r="398">
      <c r="B398" s="97"/>
      <c r="C398" s="97"/>
    </row>
    <row r="399">
      <c r="B399" s="97"/>
      <c r="C399" s="97"/>
    </row>
    <row r="400">
      <c r="B400" s="97"/>
      <c r="C400" s="97"/>
    </row>
    <row r="401">
      <c r="B401" s="97"/>
      <c r="C401" s="97"/>
    </row>
    <row r="402">
      <c r="B402" s="97"/>
      <c r="C402" s="97"/>
    </row>
    <row r="403">
      <c r="B403" s="97"/>
      <c r="C403" s="97"/>
    </row>
    <row r="404">
      <c r="B404" s="97"/>
      <c r="C404" s="97"/>
    </row>
    <row r="405">
      <c r="B405" s="97"/>
      <c r="C405" s="97"/>
    </row>
    <row r="406">
      <c r="B406" s="97"/>
      <c r="C406" s="97"/>
    </row>
    <row r="407">
      <c r="B407" s="97"/>
      <c r="C407" s="97"/>
    </row>
    <row r="408">
      <c r="B408" s="97"/>
      <c r="C408" s="97"/>
    </row>
    <row r="409">
      <c r="B409" s="97"/>
      <c r="C409" s="97"/>
    </row>
    <row r="410">
      <c r="B410" s="97"/>
      <c r="C410" s="97"/>
    </row>
    <row r="411">
      <c r="B411" s="97"/>
      <c r="C411" s="97"/>
    </row>
    <row r="412">
      <c r="B412" s="97"/>
      <c r="C412" s="97"/>
    </row>
    <row r="413">
      <c r="B413" s="97"/>
      <c r="C413" s="97"/>
    </row>
    <row r="414">
      <c r="B414" s="97"/>
      <c r="C414" s="97"/>
    </row>
    <row r="415">
      <c r="B415" s="97"/>
      <c r="C415" s="97"/>
    </row>
    <row r="416">
      <c r="B416" s="97"/>
      <c r="C416" s="97"/>
    </row>
    <row r="417">
      <c r="B417" s="97"/>
      <c r="C417" s="97"/>
    </row>
    <row r="418">
      <c r="B418" s="97"/>
      <c r="C418" s="97"/>
    </row>
    <row r="419">
      <c r="B419" s="97"/>
      <c r="C419" s="97"/>
    </row>
    <row r="420">
      <c r="B420" s="97"/>
      <c r="C420" s="97"/>
    </row>
    <row r="421">
      <c r="B421" s="97"/>
      <c r="C421" s="97"/>
    </row>
    <row r="422">
      <c r="B422" s="97"/>
      <c r="C422" s="97"/>
    </row>
    <row r="423">
      <c r="B423" s="97"/>
      <c r="C423" s="97"/>
    </row>
    <row r="424">
      <c r="B424" s="97"/>
      <c r="C424" s="97"/>
    </row>
    <row r="425">
      <c r="B425" s="97"/>
      <c r="C425" s="97"/>
    </row>
    <row r="426">
      <c r="B426" s="97"/>
      <c r="C426" s="97"/>
    </row>
    <row r="427">
      <c r="B427" s="97"/>
      <c r="C427" s="97"/>
    </row>
    <row r="428">
      <c r="B428" s="97"/>
      <c r="C428" s="97"/>
    </row>
    <row r="429">
      <c r="B429" s="97"/>
      <c r="C429" s="97"/>
    </row>
    <row r="430">
      <c r="B430" s="97"/>
      <c r="C430" s="97"/>
    </row>
    <row r="431">
      <c r="B431" s="97"/>
      <c r="C431" s="97"/>
    </row>
    <row r="432">
      <c r="B432" s="97"/>
      <c r="C432" s="97"/>
    </row>
    <row r="433">
      <c r="B433" s="97"/>
      <c r="C433" s="97"/>
    </row>
    <row r="434">
      <c r="B434" s="97"/>
      <c r="C434" s="97"/>
    </row>
    <row r="435">
      <c r="B435" s="97"/>
      <c r="C435" s="97"/>
    </row>
    <row r="436">
      <c r="B436" s="97"/>
      <c r="C436" s="97"/>
    </row>
    <row r="437">
      <c r="B437" s="97"/>
      <c r="C437" s="97"/>
    </row>
    <row r="438">
      <c r="B438" s="97"/>
      <c r="C438" s="97"/>
    </row>
    <row r="439">
      <c r="B439" s="97"/>
      <c r="C439" s="97"/>
    </row>
    <row r="440">
      <c r="B440" s="97"/>
      <c r="C440" s="97"/>
    </row>
    <row r="441">
      <c r="B441" s="97"/>
      <c r="C441" s="97"/>
    </row>
    <row r="442">
      <c r="B442" s="97"/>
      <c r="C442" s="97"/>
    </row>
    <row r="443">
      <c r="B443" s="97"/>
      <c r="C443" s="97"/>
    </row>
    <row r="444">
      <c r="B444" s="97"/>
      <c r="C444" s="97"/>
    </row>
    <row r="445">
      <c r="B445" s="97"/>
      <c r="C445" s="97"/>
    </row>
    <row r="446">
      <c r="B446" s="97"/>
      <c r="C446" s="97"/>
    </row>
    <row r="447">
      <c r="B447" s="97"/>
      <c r="C447" s="97"/>
    </row>
    <row r="448">
      <c r="B448" s="97"/>
      <c r="C448" s="97"/>
    </row>
    <row r="449">
      <c r="B449" s="97"/>
      <c r="C449" s="97"/>
    </row>
    <row r="450">
      <c r="B450" s="97"/>
      <c r="C450" s="97"/>
    </row>
    <row r="451">
      <c r="B451" s="97"/>
      <c r="C451" s="97"/>
    </row>
    <row r="452">
      <c r="B452" s="97"/>
      <c r="C452" s="97"/>
    </row>
    <row r="453">
      <c r="B453" s="97"/>
      <c r="C453" s="97"/>
    </row>
    <row r="454">
      <c r="B454" s="97"/>
      <c r="C454" s="97"/>
    </row>
    <row r="455">
      <c r="B455" s="97"/>
      <c r="C455" s="97"/>
    </row>
    <row r="456">
      <c r="B456" s="97"/>
      <c r="C456" s="97"/>
    </row>
    <row r="457">
      <c r="B457" s="97"/>
      <c r="C457" s="97"/>
    </row>
    <row r="458">
      <c r="B458" s="97"/>
      <c r="C458" s="97"/>
    </row>
    <row r="459">
      <c r="B459" s="97"/>
      <c r="C459" s="97"/>
    </row>
    <row r="460">
      <c r="B460" s="97"/>
      <c r="C460" s="97"/>
    </row>
    <row r="461">
      <c r="B461" s="97"/>
      <c r="C461" s="97"/>
    </row>
    <row r="462">
      <c r="B462" s="97"/>
      <c r="C462" s="97"/>
    </row>
    <row r="463">
      <c r="B463" s="97"/>
      <c r="C463" s="97"/>
    </row>
    <row r="464">
      <c r="B464" s="97"/>
      <c r="C464" s="97"/>
    </row>
    <row r="465">
      <c r="B465" s="97"/>
      <c r="C465" s="97"/>
    </row>
    <row r="466">
      <c r="B466" s="97"/>
      <c r="C466" s="97"/>
    </row>
    <row r="467">
      <c r="B467" s="97"/>
      <c r="C467" s="97"/>
    </row>
    <row r="468">
      <c r="B468" s="97"/>
      <c r="C468" s="97"/>
    </row>
    <row r="469">
      <c r="B469" s="97"/>
      <c r="C469" s="97"/>
    </row>
    <row r="470">
      <c r="B470" s="97"/>
      <c r="C470" s="97"/>
    </row>
    <row r="471">
      <c r="B471" s="97"/>
      <c r="C471" s="97"/>
    </row>
    <row r="472">
      <c r="B472" s="97"/>
      <c r="C472" s="97"/>
    </row>
    <row r="473">
      <c r="B473" s="97"/>
      <c r="C473" s="97"/>
    </row>
    <row r="474">
      <c r="B474" s="97"/>
      <c r="C474" s="97"/>
    </row>
    <row r="475">
      <c r="B475" s="97"/>
      <c r="C475" s="97"/>
    </row>
    <row r="476">
      <c r="B476" s="97"/>
      <c r="C476" s="97"/>
    </row>
    <row r="477">
      <c r="B477" s="97"/>
      <c r="C477" s="97"/>
    </row>
    <row r="478">
      <c r="B478" s="97"/>
      <c r="C478" s="97"/>
    </row>
    <row r="479">
      <c r="B479" s="97"/>
      <c r="C479" s="97"/>
    </row>
    <row r="480">
      <c r="B480" s="97"/>
      <c r="C480" s="97"/>
    </row>
    <row r="481">
      <c r="B481" s="97"/>
      <c r="C481" s="97"/>
    </row>
    <row r="482">
      <c r="B482" s="97"/>
      <c r="C482" s="97"/>
    </row>
    <row r="483">
      <c r="B483" s="97"/>
      <c r="C483" s="97"/>
    </row>
    <row r="484">
      <c r="B484" s="97"/>
      <c r="C484" s="97"/>
    </row>
    <row r="485">
      <c r="B485" s="97"/>
      <c r="C485" s="97"/>
    </row>
    <row r="486">
      <c r="B486" s="97"/>
      <c r="C486" s="97"/>
    </row>
    <row r="487">
      <c r="B487" s="97"/>
      <c r="C487" s="97"/>
    </row>
    <row r="488">
      <c r="B488" s="97"/>
      <c r="C488" s="97"/>
    </row>
    <row r="489">
      <c r="B489" s="97"/>
      <c r="C489" s="97"/>
    </row>
    <row r="490">
      <c r="B490" s="97"/>
      <c r="C490" s="97"/>
    </row>
    <row r="491">
      <c r="B491" s="97"/>
      <c r="C491" s="97"/>
    </row>
    <row r="492">
      <c r="B492" s="97"/>
      <c r="C492" s="97"/>
    </row>
    <row r="493">
      <c r="B493" s="97"/>
      <c r="C493" s="97"/>
    </row>
    <row r="494">
      <c r="B494" s="97"/>
      <c r="C494" s="97"/>
    </row>
    <row r="495">
      <c r="B495" s="97"/>
      <c r="C495" s="97"/>
    </row>
    <row r="496">
      <c r="B496" s="97"/>
      <c r="C496" s="97"/>
    </row>
    <row r="497">
      <c r="B497" s="97"/>
      <c r="C497" s="97"/>
    </row>
    <row r="498">
      <c r="B498" s="97"/>
      <c r="C498" s="97"/>
    </row>
    <row r="499">
      <c r="B499" s="97"/>
      <c r="C499" s="97"/>
    </row>
    <row r="500">
      <c r="B500" s="97"/>
      <c r="C500" s="97"/>
    </row>
    <row r="501">
      <c r="B501" s="97"/>
      <c r="C501" s="97"/>
    </row>
    <row r="502">
      <c r="B502" s="97"/>
      <c r="C502" s="97"/>
    </row>
    <row r="503">
      <c r="B503" s="97"/>
      <c r="C503" s="97"/>
    </row>
    <row r="504">
      <c r="B504" s="97"/>
      <c r="C504" s="97"/>
    </row>
    <row r="505">
      <c r="B505" s="97"/>
      <c r="C505" s="97"/>
    </row>
    <row r="506">
      <c r="B506" s="97"/>
      <c r="C506" s="97"/>
    </row>
    <row r="507">
      <c r="B507" s="97"/>
      <c r="C507" s="97"/>
    </row>
    <row r="508">
      <c r="B508" s="97"/>
      <c r="C508" s="97"/>
    </row>
    <row r="509">
      <c r="B509" s="97"/>
      <c r="C509" s="97"/>
    </row>
    <row r="510">
      <c r="B510" s="97"/>
      <c r="C510" s="97"/>
    </row>
    <row r="511">
      <c r="B511" s="97"/>
      <c r="C511" s="97"/>
    </row>
    <row r="512">
      <c r="B512" s="97"/>
      <c r="C512" s="97"/>
    </row>
    <row r="513">
      <c r="B513" s="97"/>
      <c r="C513" s="97"/>
    </row>
    <row r="514">
      <c r="B514" s="97"/>
      <c r="C514" s="97"/>
    </row>
    <row r="515">
      <c r="B515" s="97"/>
      <c r="C515" s="97"/>
    </row>
    <row r="516">
      <c r="B516" s="97"/>
      <c r="C516" s="97"/>
    </row>
    <row r="517">
      <c r="B517" s="97"/>
      <c r="C517" s="97"/>
    </row>
    <row r="518">
      <c r="B518" s="97"/>
      <c r="C518" s="97"/>
    </row>
    <row r="519">
      <c r="B519" s="97"/>
      <c r="C519" s="97"/>
    </row>
    <row r="520">
      <c r="B520" s="97"/>
      <c r="C520" s="97"/>
    </row>
    <row r="521">
      <c r="B521" s="97"/>
      <c r="C521" s="97"/>
    </row>
    <row r="522">
      <c r="B522" s="97"/>
      <c r="C522" s="97"/>
    </row>
    <row r="523">
      <c r="B523" s="97"/>
      <c r="C523" s="97"/>
    </row>
    <row r="524">
      <c r="B524" s="97"/>
      <c r="C524" s="97"/>
    </row>
    <row r="525">
      <c r="B525" s="97"/>
      <c r="C525" s="97"/>
    </row>
    <row r="526">
      <c r="B526" s="97"/>
      <c r="C526" s="97"/>
    </row>
    <row r="527">
      <c r="B527" s="97"/>
      <c r="C527" s="97"/>
    </row>
    <row r="528">
      <c r="B528" s="97"/>
      <c r="C528" s="97"/>
    </row>
    <row r="529">
      <c r="B529" s="97"/>
      <c r="C529" s="97"/>
    </row>
    <row r="530">
      <c r="B530" s="97"/>
      <c r="C530" s="97"/>
    </row>
    <row r="531">
      <c r="B531" s="97"/>
      <c r="C531" s="97"/>
    </row>
    <row r="532">
      <c r="B532" s="97"/>
      <c r="C532" s="97"/>
    </row>
    <row r="533">
      <c r="B533" s="97"/>
      <c r="C533" s="97"/>
    </row>
    <row r="534">
      <c r="B534" s="97"/>
      <c r="C534" s="97"/>
    </row>
    <row r="535">
      <c r="B535" s="97"/>
      <c r="C535" s="97"/>
    </row>
    <row r="536">
      <c r="B536" s="97"/>
      <c r="C536" s="97"/>
    </row>
    <row r="537">
      <c r="B537" s="97"/>
      <c r="C537" s="97"/>
    </row>
    <row r="538">
      <c r="B538" s="97"/>
      <c r="C538" s="97"/>
    </row>
    <row r="539">
      <c r="B539" s="97"/>
      <c r="C539" s="97"/>
    </row>
    <row r="540">
      <c r="B540" s="97"/>
      <c r="C540" s="97"/>
    </row>
    <row r="541">
      <c r="B541" s="97"/>
      <c r="C541" s="97"/>
    </row>
    <row r="542">
      <c r="B542" s="97"/>
      <c r="C542" s="97"/>
    </row>
    <row r="543">
      <c r="B543" s="97"/>
      <c r="C543" s="97"/>
    </row>
    <row r="544">
      <c r="B544" s="97"/>
      <c r="C544" s="97"/>
    </row>
    <row r="545">
      <c r="B545" s="97"/>
      <c r="C545" s="97"/>
    </row>
    <row r="546">
      <c r="B546" s="97"/>
      <c r="C546" s="97"/>
    </row>
    <row r="547">
      <c r="B547" s="97"/>
      <c r="C547" s="97"/>
    </row>
    <row r="548">
      <c r="B548" s="97"/>
      <c r="C548" s="97"/>
    </row>
    <row r="549">
      <c r="B549" s="97"/>
      <c r="C549" s="97"/>
    </row>
    <row r="550">
      <c r="B550" s="97"/>
      <c r="C550" s="97"/>
    </row>
    <row r="551">
      <c r="B551" s="97"/>
      <c r="C551" s="97"/>
    </row>
    <row r="552">
      <c r="B552" s="97"/>
      <c r="C552" s="97"/>
    </row>
    <row r="553">
      <c r="B553" s="97"/>
      <c r="C553" s="97"/>
    </row>
    <row r="554">
      <c r="B554" s="97"/>
      <c r="C554" s="97"/>
    </row>
    <row r="555">
      <c r="B555" s="97"/>
      <c r="C555" s="97"/>
    </row>
    <row r="556">
      <c r="B556" s="97"/>
      <c r="C556" s="97"/>
    </row>
    <row r="557">
      <c r="B557" s="97"/>
      <c r="C557" s="97"/>
    </row>
    <row r="558">
      <c r="B558" s="97"/>
      <c r="C558" s="97"/>
    </row>
    <row r="559">
      <c r="B559" s="97"/>
      <c r="C559" s="97"/>
    </row>
    <row r="560">
      <c r="B560" s="97"/>
      <c r="C560" s="97"/>
    </row>
    <row r="561">
      <c r="B561" s="97"/>
      <c r="C561" s="97"/>
    </row>
    <row r="562">
      <c r="B562" s="97"/>
      <c r="C562" s="97"/>
    </row>
    <row r="563">
      <c r="B563" s="97"/>
      <c r="C563" s="97"/>
    </row>
    <row r="564">
      <c r="B564" s="97"/>
      <c r="C564" s="97"/>
    </row>
    <row r="565">
      <c r="B565" s="97"/>
      <c r="C565" s="97"/>
    </row>
    <row r="566">
      <c r="B566" s="97"/>
      <c r="C566" s="97"/>
    </row>
    <row r="567">
      <c r="B567" s="97"/>
      <c r="C567" s="97"/>
    </row>
    <row r="568">
      <c r="B568" s="97"/>
      <c r="C568" s="97"/>
    </row>
    <row r="569">
      <c r="B569" s="97"/>
      <c r="C569" s="97"/>
    </row>
    <row r="570">
      <c r="B570" s="97"/>
      <c r="C570" s="97"/>
    </row>
    <row r="571">
      <c r="B571" s="97"/>
      <c r="C571" s="97"/>
    </row>
    <row r="572">
      <c r="B572" s="97"/>
      <c r="C572" s="97"/>
    </row>
    <row r="573">
      <c r="B573" s="97"/>
      <c r="C573" s="97"/>
    </row>
    <row r="574">
      <c r="B574" s="97"/>
      <c r="C574" s="97"/>
    </row>
    <row r="575">
      <c r="B575" s="97"/>
      <c r="C575" s="97"/>
    </row>
    <row r="576">
      <c r="B576" s="97"/>
      <c r="C576" s="97"/>
    </row>
    <row r="577">
      <c r="B577" s="97"/>
      <c r="C577" s="97"/>
    </row>
    <row r="578">
      <c r="B578" s="97"/>
      <c r="C578" s="97"/>
    </row>
    <row r="579">
      <c r="B579" s="97"/>
      <c r="C579" s="97"/>
    </row>
    <row r="580">
      <c r="B580" s="97"/>
      <c r="C580" s="97"/>
    </row>
    <row r="581">
      <c r="B581" s="97"/>
      <c r="C581" s="97"/>
    </row>
    <row r="582">
      <c r="B582" s="97"/>
      <c r="C582" s="97"/>
    </row>
    <row r="583">
      <c r="B583" s="97"/>
      <c r="C583" s="97"/>
    </row>
    <row r="584">
      <c r="B584" s="97"/>
      <c r="C584" s="97"/>
    </row>
    <row r="585">
      <c r="B585" s="97"/>
      <c r="C585" s="97"/>
    </row>
    <row r="586">
      <c r="B586" s="97"/>
      <c r="C586" s="97"/>
    </row>
    <row r="587">
      <c r="B587" s="97"/>
      <c r="C587" s="97"/>
    </row>
    <row r="588">
      <c r="B588" s="97"/>
      <c r="C588" s="97"/>
    </row>
    <row r="589">
      <c r="B589" s="97"/>
      <c r="C589" s="97"/>
    </row>
    <row r="590">
      <c r="B590" s="97"/>
      <c r="C590" s="97"/>
    </row>
    <row r="591">
      <c r="B591" s="97"/>
      <c r="C591" s="97"/>
    </row>
    <row r="592">
      <c r="B592" s="97"/>
      <c r="C592" s="97"/>
    </row>
    <row r="593">
      <c r="B593" s="97"/>
      <c r="C593" s="97"/>
    </row>
    <row r="594">
      <c r="B594" s="97"/>
      <c r="C594" s="97"/>
    </row>
    <row r="595">
      <c r="B595" s="97"/>
      <c r="C595" s="97"/>
    </row>
    <row r="596">
      <c r="B596" s="97"/>
      <c r="C596" s="97"/>
    </row>
    <row r="597">
      <c r="B597" s="97"/>
      <c r="C597" s="97"/>
    </row>
    <row r="598">
      <c r="B598" s="97"/>
      <c r="C598" s="97"/>
    </row>
    <row r="599">
      <c r="B599" s="97"/>
      <c r="C599" s="97"/>
    </row>
    <row r="600">
      <c r="B600" s="97"/>
      <c r="C600" s="97"/>
    </row>
    <row r="601">
      <c r="B601" s="97"/>
      <c r="C601" s="97"/>
    </row>
    <row r="602">
      <c r="B602" s="97"/>
      <c r="C602" s="97"/>
    </row>
    <row r="603">
      <c r="B603" s="97"/>
      <c r="C603" s="97"/>
    </row>
    <row r="604">
      <c r="B604" s="97"/>
      <c r="C604" s="97"/>
    </row>
    <row r="605">
      <c r="B605" s="97"/>
      <c r="C605" s="97"/>
    </row>
    <row r="606">
      <c r="B606" s="97"/>
      <c r="C606" s="97"/>
    </row>
    <row r="607">
      <c r="B607" s="97"/>
      <c r="C607" s="97"/>
    </row>
    <row r="608">
      <c r="B608" s="97"/>
      <c r="C608" s="97"/>
    </row>
    <row r="609">
      <c r="B609" s="97"/>
      <c r="C609" s="97"/>
    </row>
    <row r="610">
      <c r="B610" s="97"/>
      <c r="C610" s="97"/>
    </row>
    <row r="611">
      <c r="B611" s="97"/>
      <c r="C611" s="97"/>
    </row>
    <row r="612">
      <c r="B612" s="97"/>
      <c r="C612" s="97"/>
    </row>
    <row r="613">
      <c r="B613" s="97"/>
      <c r="C613" s="97"/>
    </row>
    <row r="614">
      <c r="B614" s="97"/>
      <c r="C614" s="97"/>
    </row>
    <row r="615">
      <c r="B615" s="97"/>
      <c r="C615" s="97"/>
    </row>
    <row r="616">
      <c r="B616" s="97"/>
      <c r="C616" s="97"/>
    </row>
    <row r="617">
      <c r="B617" s="97"/>
      <c r="C617" s="97"/>
    </row>
    <row r="618">
      <c r="B618" s="97"/>
      <c r="C618" s="97"/>
    </row>
    <row r="619">
      <c r="B619" s="97"/>
      <c r="C619" s="97"/>
    </row>
    <row r="620">
      <c r="B620" s="97"/>
      <c r="C620" s="97"/>
    </row>
    <row r="621">
      <c r="B621" s="97"/>
      <c r="C621" s="97"/>
    </row>
    <row r="622">
      <c r="B622" s="97"/>
      <c r="C622" s="97"/>
    </row>
    <row r="623">
      <c r="B623" s="97"/>
      <c r="C623" s="97"/>
    </row>
    <row r="624">
      <c r="B624" s="97"/>
      <c r="C624" s="97"/>
    </row>
    <row r="625">
      <c r="B625" s="97"/>
      <c r="C625" s="97"/>
    </row>
    <row r="626">
      <c r="B626" s="97"/>
      <c r="C626" s="97"/>
    </row>
    <row r="627">
      <c r="B627" s="97"/>
      <c r="C627" s="97"/>
    </row>
    <row r="628">
      <c r="B628" s="97"/>
      <c r="C628" s="97"/>
    </row>
    <row r="629">
      <c r="B629" s="97"/>
      <c r="C629" s="97"/>
    </row>
    <row r="630">
      <c r="B630" s="97"/>
      <c r="C630" s="97"/>
    </row>
    <row r="631">
      <c r="B631" s="97"/>
      <c r="C631" s="97"/>
    </row>
    <row r="632">
      <c r="B632" s="97"/>
      <c r="C632" s="97"/>
    </row>
    <row r="633">
      <c r="B633" s="97"/>
      <c r="C633" s="97"/>
    </row>
    <row r="634">
      <c r="B634" s="97"/>
      <c r="C634" s="97"/>
    </row>
    <row r="635">
      <c r="B635" s="97"/>
      <c r="C635" s="97"/>
    </row>
    <row r="636">
      <c r="B636" s="97"/>
      <c r="C636" s="97"/>
    </row>
    <row r="637">
      <c r="B637" s="97"/>
      <c r="C637" s="97"/>
    </row>
    <row r="638">
      <c r="B638" s="97"/>
      <c r="C638" s="97"/>
    </row>
    <row r="639">
      <c r="B639" s="97"/>
      <c r="C639" s="97"/>
    </row>
    <row r="640">
      <c r="B640" s="97"/>
      <c r="C640" s="97"/>
    </row>
    <row r="641">
      <c r="B641" s="97"/>
      <c r="C641" s="97"/>
    </row>
    <row r="642">
      <c r="B642" s="97"/>
      <c r="C642" s="97"/>
    </row>
    <row r="643">
      <c r="B643" s="97"/>
      <c r="C643" s="97"/>
    </row>
    <row r="644">
      <c r="B644" s="97"/>
      <c r="C644" s="97"/>
    </row>
    <row r="645">
      <c r="B645" s="97"/>
      <c r="C645" s="97"/>
    </row>
    <row r="646">
      <c r="B646" s="97"/>
      <c r="C646" s="97"/>
    </row>
    <row r="647">
      <c r="B647" s="97"/>
      <c r="C647" s="97"/>
    </row>
    <row r="648">
      <c r="B648" s="97"/>
      <c r="C648" s="97"/>
    </row>
    <row r="649">
      <c r="B649" s="97"/>
      <c r="C649" s="97"/>
    </row>
    <row r="650">
      <c r="B650" s="97"/>
      <c r="C650" s="97"/>
    </row>
    <row r="651">
      <c r="B651" s="97"/>
      <c r="C651" s="97"/>
    </row>
    <row r="652">
      <c r="B652" s="97"/>
      <c r="C652" s="97"/>
    </row>
    <row r="653">
      <c r="B653" s="97"/>
      <c r="C653" s="97"/>
    </row>
    <row r="654">
      <c r="B654" s="97"/>
      <c r="C654" s="97"/>
    </row>
    <row r="655">
      <c r="B655" s="97"/>
      <c r="C655" s="97"/>
    </row>
    <row r="656">
      <c r="B656" s="97"/>
      <c r="C656" s="97"/>
    </row>
    <row r="657">
      <c r="B657" s="97"/>
      <c r="C657" s="97"/>
    </row>
    <row r="658">
      <c r="B658" s="97"/>
      <c r="C658" s="97"/>
    </row>
    <row r="659">
      <c r="B659" s="97"/>
      <c r="C659" s="97"/>
    </row>
    <row r="660">
      <c r="B660" s="97"/>
      <c r="C660" s="97"/>
    </row>
    <row r="661">
      <c r="B661" s="97"/>
      <c r="C661" s="97"/>
    </row>
    <row r="662">
      <c r="B662" s="97"/>
      <c r="C662" s="97"/>
    </row>
    <row r="663">
      <c r="B663" s="97"/>
      <c r="C663" s="97"/>
    </row>
    <row r="664">
      <c r="B664" s="97"/>
      <c r="C664" s="97"/>
    </row>
    <row r="665">
      <c r="B665" s="97"/>
      <c r="C665" s="97"/>
    </row>
    <row r="666">
      <c r="B666" s="97"/>
      <c r="C666" s="97"/>
    </row>
    <row r="667">
      <c r="B667" s="97"/>
      <c r="C667" s="97"/>
    </row>
    <row r="668">
      <c r="B668" s="97"/>
      <c r="C668" s="97"/>
    </row>
    <row r="669">
      <c r="B669" s="97"/>
      <c r="C669" s="97"/>
    </row>
    <row r="670">
      <c r="B670" s="97"/>
      <c r="C670" s="97"/>
    </row>
    <row r="671">
      <c r="B671" s="97"/>
      <c r="C671" s="97"/>
    </row>
    <row r="672">
      <c r="B672" s="97"/>
      <c r="C672" s="97"/>
    </row>
    <row r="673">
      <c r="B673" s="97"/>
      <c r="C673" s="97"/>
    </row>
    <row r="674">
      <c r="B674" s="97"/>
      <c r="C674" s="97"/>
    </row>
    <row r="675">
      <c r="B675" s="97"/>
      <c r="C675" s="97"/>
    </row>
    <row r="676">
      <c r="B676" s="97"/>
      <c r="C676" s="97"/>
    </row>
    <row r="677">
      <c r="B677" s="97"/>
      <c r="C677" s="97"/>
    </row>
    <row r="678">
      <c r="B678" s="97"/>
      <c r="C678" s="97"/>
    </row>
    <row r="679">
      <c r="B679" s="97"/>
      <c r="C679" s="97"/>
    </row>
    <row r="680">
      <c r="B680" s="97"/>
      <c r="C680" s="97"/>
    </row>
    <row r="681">
      <c r="B681" s="97"/>
      <c r="C681" s="97"/>
    </row>
    <row r="682">
      <c r="B682" s="97"/>
      <c r="C682" s="97"/>
    </row>
    <row r="683">
      <c r="B683" s="97"/>
      <c r="C683" s="97"/>
    </row>
    <row r="684">
      <c r="B684" s="97"/>
      <c r="C684" s="97"/>
    </row>
    <row r="685">
      <c r="B685" s="97"/>
      <c r="C685" s="97"/>
    </row>
    <row r="686">
      <c r="B686" s="97"/>
      <c r="C686" s="97"/>
    </row>
    <row r="687">
      <c r="B687" s="97"/>
      <c r="C687" s="97"/>
    </row>
    <row r="688">
      <c r="B688" s="97"/>
      <c r="C688" s="97"/>
    </row>
    <row r="689">
      <c r="B689" s="97"/>
      <c r="C689" s="97"/>
    </row>
    <row r="690">
      <c r="B690" s="97"/>
      <c r="C690" s="97"/>
    </row>
    <row r="691">
      <c r="B691" s="97"/>
      <c r="C691" s="97"/>
    </row>
    <row r="692">
      <c r="B692" s="97"/>
      <c r="C692" s="97"/>
    </row>
    <row r="693">
      <c r="B693" s="97"/>
      <c r="C693" s="97"/>
    </row>
    <row r="694">
      <c r="B694" s="97"/>
      <c r="C694" s="97"/>
    </row>
    <row r="695">
      <c r="B695" s="97"/>
      <c r="C695" s="97"/>
    </row>
    <row r="696">
      <c r="B696" s="97"/>
      <c r="C696" s="97"/>
    </row>
    <row r="697">
      <c r="B697" s="97"/>
      <c r="C697" s="97"/>
    </row>
    <row r="698">
      <c r="B698" s="97"/>
      <c r="C698" s="97"/>
    </row>
    <row r="699">
      <c r="B699" s="97"/>
      <c r="C699" s="97"/>
    </row>
    <row r="700">
      <c r="B700" s="97"/>
      <c r="C700" s="97"/>
    </row>
    <row r="701">
      <c r="B701" s="97"/>
      <c r="C701" s="97"/>
    </row>
    <row r="702">
      <c r="B702" s="97"/>
      <c r="C702" s="97"/>
    </row>
    <row r="703">
      <c r="B703" s="97"/>
      <c r="C703" s="97"/>
    </row>
    <row r="704">
      <c r="B704" s="97"/>
      <c r="C704" s="97"/>
    </row>
    <row r="705">
      <c r="B705" s="97"/>
      <c r="C705" s="97"/>
    </row>
    <row r="706">
      <c r="B706" s="97"/>
      <c r="C706" s="97"/>
    </row>
    <row r="707">
      <c r="B707" s="97"/>
      <c r="C707" s="97"/>
    </row>
    <row r="708">
      <c r="B708" s="97"/>
      <c r="C708" s="97"/>
    </row>
    <row r="709">
      <c r="B709" s="97"/>
      <c r="C709" s="97"/>
    </row>
    <row r="710">
      <c r="B710" s="97"/>
      <c r="C710" s="97"/>
    </row>
    <row r="711">
      <c r="B711" s="97"/>
      <c r="C711" s="97"/>
    </row>
    <row r="712">
      <c r="B712" s="97"/>
      <c r="C712" s="97"/>
    </row>
    <row r="713">
      <c r="B713" s="97"/>
      <c r="C713" s="97"/>
    </row>
    <row r="714">
      <c r="B714" s="97"/>
      <c r="C714" s="97"/>
    </row>
    <row r="715">
      <c r="B715" s="97"/>
      <c r="C715" s="97"/>
    </row>
    <row r="716">
      <c r="B716" s="97"/>
      <c r="C716" s="97"/>
    </row>
    <row r="717">
      <c r="B717" s="97"/>
      <c r="C717" s="97"/>
    </row>
    <row r="718">
      <c r="B718" s="97"/>
      <c r="C718" s="97"/>
    </row>
    <row r="719">
      <c r="B719" s="97"/>
      <c r="C719" s="97"/>
    </row>
    <row r="720">
      <c r="B720" s="97"/>
      <c r="C720" s="97"/>
    </row>
    <row r="721">
      <c r="B721" s="97"/>
      <c r="C721" s="97"/>
    </row>
    <row r="722">
      <c r="B722" s="97"/>
      <c r="C722" s="97"/>
    </row>
    <row r="723">
      <c r="B723" s="97"/>
      <c r="C723" s="97"/>
    </row>
    <row r="724">
      <c r="B724" s="97"/>
      <c r="C724" s="97"/>
    </row>
    <row r="725">
      <c r="B725" s="97"/>
      <c r="C725" s="97"/>
    </row>
    <row r="726">
      <c r="B726" s="97"/>
      <c r="C726" s="97"/>
    </row>
    <row r="727">
      <c r="B727" s="97"/>
      <c r="C727" s="97"/>
    </row>
    <row r="728">
      <c r="B728" s="97"/>
      <c r="C728" s="97"/>
    </row>
    <row r="729">
      <c r="B729" s="97"/>
      <c r="C729" s="97"/>
    </row>
    <row r="730">
      <c r="B730" s="97"/>
      <c r="C730" s="97"/>
    </row>
    <row r="731">
      <c r="B731" s="97"/>
      <c r="C731" s="97"/>
    </row>
    <row r="732">
      <c r="B732" s="97"/>
      <c r="C732" s="97"/>
    </row>
    <row r="733">
      <c r="B733" s="97"/>
      <c r="C733" s="97"/>
    </row>
    <row r="734">
      <c r="B734" s="97"/>
      <c r="C734" s="97"/>
    </row>
    <row r="735">
      <c r="B735" s="97"/>
      <c r="C735" s="97"/>
    </row>
    <row r="736">
      <c r="B736" s="97"/>
      <c r="C736" s="97"/>
    </row>
    <row r="737">
      <c r="B737" s="97"/>
      <c r="C737" s="97"/>
    </row>
    <row r="738">
      <c r="B738" s="97"/>
      <c r="C738" s="97"/>
    </row>
    <row r="739">
      <c r="B739" s="97"/>
      <c r="C739" s="97"/>
    </row>
    <row r="740">
      <c r="B740" s="97"/>
      <c r="C740" s="97"/>
    </row>
    <row r="741">
      <c r="B741" s="97"/>
      <c r="C741" s="97"/>
    </row>
    <row r="742">
      <c r="B742" s="97"/>
      <c r="C742" s="97"/>
    </row>
    <row r="743">
      <c r="B743" s="97"/>
      <c r="C743" s="97"/>
    </row>
    <row r="744">
      <c r="B744" s="97"/>
      <c r="C744" s="97"/>
    </row>
    <row r="745">
      <c r="B745" s="97"/>
      <c r="C745" s="97"/>
    </row>
    <row r="746">
      <c r="B746" s="97"/>
      <c r="C746" s="97"/>
    </row>
    <row r="747">
      <c r="B747" s="97"/>
      <c r="C747" s="97"/>
    </row>
    <row r="748">
      <c r="B748" s="97"/>
      <c r="C748" s="97"/>
    </row>
    <row r="749">
      <c r="B749" s="97"/>
      <c r="C749" s="97"/>
    </row>
    <row r="750">
      <c r="B750" s="97"/>
      <c r="C750" s="97"/>
    </row>
    <row r="751">
      <c r="B751" s="97"/>
      <c r="C751" s="97"/>
    </row>
    <row r="752">
      <c r="B752" s="97"/>
      <c r="C752" s="97"/>
    </row>
    <row r="753">
      <c r="B753" s="97"/>
      <c r="C753" s="97"/>
    </row>
    <row r="754">
      <c r="B754" s="97"/>
      <c r="C754" s="97"/>
    </row>
    <row r="755">
      <c r="B755" s="97"/>
      <c r="C755" s="97"/>
    </row>
    <row r="756">
      <c r="B756" s="97"/>
      <c r="C756" s="97"/>
    </row>
    <row r="757">
      <c r="B757" s="97"/>
      <c r="C757" s="97"/>
    </row>
    <row r="758">
      <c r="B758" s="97"/>
      <c r="C758" s="97"/>
    </row>
    <row r="759">
      <c r="B759" s="97"/>
      <c r="C759" s="97"/>
    </row>
    <row r="760">
      <c r="B760" s="97"/>
      <c r="C760" s="97"/>
    </row>
    <row r="761">
      <c r="B761" s="97"/>
      <c r="C761" s="97"/>
    </row>
    <row r="762">
      <c r="B762" s="97"/>
      <c r="C762" s="97"/>
    </row>
    <row r="763">
      <c r="B763" s="97"/>
      <c r="C763" s="97"/>
    </row>
    <row r="764">
      <c r="B764" s="97"/>
      <c r="C764" s="97"/>
    </row>
    <row r="765">
      <c r="B765" s="97"/>
      <c r="C765" s="97"/>
    </row>
    <row r="766">
      <c r="B766" s="97"/>
      <c r="C766" s="97"/>
    </row>
    <row r="767">
      <c r="B767" s="97"/>
      <c r="C767" s="97"/>
    </row>
    <row r="768">
      <c r="B768" s="97"/>
      <c r="C768" s="97"/>
    </row>
    <row r="769">
      <c r="B769" s="97"/>
      <c r="C769" s="97"/>
    </row>
    <row r="770">
      <c r="B770" s="97"/>
      <c r="C770" s="97"/>
    </row>
    <row r="771">
      <c r="B771" s="97"/>
      <c r="C771" s="97"/>
    </row>
    <row r="772">
      <c r="B772" s="97"/>
      <c r="C772" s="97"/>
    </row>
    <row r="773">
      <c r="B773" s="97"/>
      <c r="C773" s="97"/>
    </row>
    <row r="774">
      <c r="B774" s="97"/>
      <c r="C774" s="97"/>
    </row>
    <row r="775">
      <c r="B775" s="97"/>
      <c r="C775" s="97"/>
    </row>
    <row r="776">
      <c r="B776" s="97"/>
      <c r="C776" s="97"/>
    </row>
    <row r="777">
      <c r="B777" s="97"/>
      <c r="C777" s="97"/>
    </row>
    <row r="778">
      <c r="B778" s="97"/>
      <c r="C778" s="97"/>
    </row>
    <row r="779">
      <c r="B779" s="97"/>
      <c r="C779" s="97"/>
    </row>
    <row r="780">
      <c r="B780" s="97"/>
      <c r="C780" s="97"/>
    </row>
    <row r="781">
      <c r="B781" s="97"/>
      <c r="C781" s="97"/>
    </row>
    <row r="782">
      <c r="B782" s="97"/>
      <c r="C782" s="97"/>
    </row>
    <row r="783">
      <c r="B783" s="97"/>
      <c r="C783" s="97"/>
    </row>
    <row r="784">
      <c r="B784" s="97"/>
      <c r="C784" s="97"/>
    </row>
    <row r="785">
      <c r="B785" s="97"/>
      <c r="C785" s="97"/>
    </row>
    <row r="786">
      <c r="B786" s="97"/>
      <c r="C786" s="97"/>
    </row>
    <row r="787">
      <c r="B787" s="97"/>
      <c r="C787" s="97"/>
    </row>
    <row r="788">
      <c r="B788" s="97"/>
      <c r="C788" s="97"/>
    </row>
    <row r="789">
      <c r="B789" s="97"/>
      <c r="C789" s="97"/>
    </row>
    <row r="790">
      <c r="B790" s="97"/>
      <c r="C790" s="97"/>
    </row>
    <row r="791">
      <c r="B791" s="97"/>
      <c r="C791" s="97"/>
    </row>
    <row r="792">
      <c r="B792" s="97"/>
      <c r="C792" s="97"/>
    </row>
    <row r="793">
      <c r="B793" s="97"/>
      <c r="C793" s="97"/>
    </row>
    <row r="794">
      <c r="B794" s="97"/>
      <c r="C794" s="97"/>
    </row>
    <row r="795">
      <c r="B795" s="97"/>
      <c r="C795" s="97"/>
    </row>
    <row r="796">
      <c r="B796" s="97"/>
      <c r="C796" s="97"/>
    </row>
    <row r="797">
      <c r="B797" s="97"/>
      <c r="C797" s="97"/>
    </row>
    <row r="798">
      <c r="B798" s="97"/>
      <c r="C798" s="97"/>
    </row>
    <row r="799">
      <c r="B799" s="97"/>
      <c r="C799" s="97"/>
    </row>
    <row r="800">
      <c r="B800" s="97"/>
      <c r="C800" s="97"/>
    </row>
    <row r="801">
      <c r="B801" s="97"/>
      <c r="C801" s="97"/>
    </row>
    <row r="802">
      <c r="B802" s="97"/>
      <c r="C802" s="97"/>
    </row>
    <row r="803">
      <c r="B803" s="97"/>
      <c r="C803" s="97"/>
    </row>
    <row r="804">
      <c r="B804" s="97"/>
      <c r="C804" s="97"/>
    </row>
    <row r="805">
      <c r="B805" s="97"/>
      <c r="C805" s="97"/>
    </row>
    <row r="806">
      <c r="B806" s="97"/>
      <c r="C806" s="97"/>
    </row>
    <row r="807">
      <c r="B807" s="97"/>
      <c r="C807" s="97"/>
    </row>
    <row r="808">
      <c r="B808" s="97"/>
      <c r="C808" s="97"/>
    </row>
    <row r="809">
      <c r="B809" s="97"/>
      <c r="C809" s="97"/>
    </row>
    <row r="810">
      <c r="B810" s="97"/>
      <c r="C810" s="97"/>
    </row>
    <row r="811">
      <c r="B811" s="97"/>
      <c r="C811" s="97"/>
    </row>
    <row r="812">
      <c r="B812" s="97"/>
      <c r="C812" s="97"/>
    </row>
    <row r="813">
      <c r="B813" s="97"/>
      <c r="C813" s="97"/>
    </row>
    <row r="814">
      <c r="B814" s="97"/>
      <c r="C814" s="97"/>
    </row>
    <row r="815">
      <c r="B815" s="97"/>
      <c r="C815" s="97"/>
    </row>
    <row r="816">
      <c r="B816" s="97"/>
      <c r="C816" s="97"/>
    </row>
    <row r="817">
      <c r="B817" s="97"/>
      <c r="C817" s="97"/>
    </row>
    <row r="818">
      <c r="B818" s="97"/>
      <c r="C818" s="97"/>
    </row>
    <row r="819">
      <c r="B819" s="97"/>
      <c r="C819" s="97"/>
    </row>
    <row r="820">
      <c r="B820" s="97"/>
      <c r="C820" s="97"/>
    </row>
    <row r="821">
      <c r="B821" s="97"/>
      <c r="C821" s="97"/>
    </row>
    <row r="822">
      <c r="B822" s="97"/>
      <c r="C822" s="97"/>
    </row>
    <row r="823">
      <c r="B823" s="97"/>
      <c r="C823" s="97"/>
    </row>
    <row r="824">
      <c r="B824" s="97"/>
      <c r="C824" s="97"/>
    </row>
    <row r="825">
      <c r="B825" s="97"/>
      <c r="C825" s="97"/>
    </row>
    <row r="826">
      <c r="B826" s="97"/>
      <c r="C826" s="97"/>
    </row>
    <row r="827">
      <c r="B827" s="97"/>
      <c r="C827" s="97"/>
    </row>
    <row r="828">
      <c r="B828" s="97"/>
      <c r="C828" s="97"/>
    </row>
    <row r="829">
      <c r="B829" s="97"/>
      <c r="C829" s="97"/>
    </row>
    <row r="830">
      <c r="B830" s="97"/>
      <c r="C830" s="97"/>
    </row>
    <row r="831">
      <c r="B831" s="97"/>
      <c r="C831" s="97"/>
    </row>
    <row r="832">
      <c r="B832" s="97"/>
      <c r="C832" s="97"/>
    </row>
    <row r="833">
      <c r="B833" s="97"/>
      <c r="C833" s="97"/>
    </row>
    <row r="834">
      <c r="B834" s="97"/>
      <c r="C834" s="97"/>
    </row>
    <row r="835">
      <c r="B835" s="97"/>
      <c r="C835" s="97"/>
    </row>
    <row r="836">
      <c r="B836" s="97"/>
      <c r="C836" s="97"/>
    </row>
    <row r="837">
      <c r="B837" s="97"/>
      <c r="C837" s="97"/>
    </row>
    <row r="838">
      <c r="B838" s="97"/>
      <c r="C838" s="97"/>
    </row>
    <row r="839">
      <c r="B839" s="97"/>
      <c r="C839" s="97"/>
    </row>
    <row r="840">
      <c r="B840" s="97"/>
      <c r="C840" s="97"/>
    </row>
    <row r="841">
      <c r="B841" s="97"/>
      <c r="C841" s="97"/>
    </row>
    <row r="842">
      <c r="B842" s="97"/>
      <c r="C842" s="97"/>
    </row>
    <row r="843">
      <c r="B843" s="97"/>
      <c r="C843" s="97"/>
    </row>
    <row r="844">
      <c r="B844" s="97"/>
      <c r="C844" s="97"/>
    </row>
    <row r="845">
      <c r="B845" s="97"/>
      <c r="C845" s="97"/>
    </row>
    <row r="846">
      <c r="B846" s="97"/>
      <c r="C846" s="97"/>
    </row>
    <row r="847">
      <c r="B847" s="97"/>
      <c r="C847" s="97"/>
    </row>
    <row r="848">
      <c r="B848" s="97"/>
      <c r="C848" s="97"/>
    </row>
    <row r="849">
      <c r="B849" s="97"/>
      <c r="C849" s="97"/>
    </row>
    <row r="850">
      <c r="B850" s="97"/>
      <c r="C850" s="97"/>
    </row>
    <row r="851">
      <c r="B851" s="97"/>
      <c r="C851" s="97"/>
    </row>
    <row r="852">
      <c r="B852" s="97"/>
      <c r="C852" s="97"/>
    </row>
    <row r="853">
      <c r="B853" s="97"/>
      <c r="C853" s="97"/>
    </row>
    <row r="854">
      <c r="B854" s="97"/>
      <c r="C854" s="97"/>
    </row>
    <row r="855">
      <c r="B855" s="97"/>
      <c r="C855" s="97"/>
    </row>
    <row r="856">
      <c r="B856" s="97"/>
      <c r="C856" s="97"/>
    </row>
    <row r="857">
      <c r="B857" s="97"/>
      <c r="C857" s="97"/>
    </row>
    <row r="858">
      <c r="B858" s="97"/>
      <c r="C858" s="97"/>
    </row>
    <row r="859">
      <c r="B859" s="97"/>
      <c r="C859" s="97"/>
    </row>
    <row r="860">
      <c r="B860" s="97"/>
      <c r="C860" s="97"/>
    </row>
    <row r="861">
      <c r="B861" s="97"/>
      <c r="C861" s="97"/>
    </row>
    <row r="862">
      <c r="B862" s="97"/>
      <c r="C862" s="97"/>
    </row>
    <row r="863">
      <c r="B863" s="97"/>
      <c r="C863" s="97"/>
    </row>
    <row r="864">
      <c r="B864" s="97"/>
      <c r="C864" s="97"/>
    </row>
    <row r="865">
      <c r="B865" s="97"/>
      <c r="C865" s="97"/>
    </row>
    <row r="866">
      <c r="B866" s="97"/>
      <c r="C866" s="97"/>
    </row>
    <row r="867">
      <c r="B867" s="97"/>
      <c r="C867" s="97"/>
    </row>
    <row r="868">
      <c r="B868" s="97"/>
      <c r="C868" s="97"/>
    </row>
    <row r="869">
      <c r="B869" s="97"/>
      <c r="C869" s="97"/>
    </row>
    <row r="870">
      <c r="B870" s="97"/>
      <c r="C870" s="97"/>
    </row>
    <row r="871">
      <c r="B871" s="97"/>
      <c r="C871" s="97"/>
    </row>
    <row r="872">
      <c r="B872" s="97"/>
      <c r="C872" s="97"/>
    </row>
    <row r="873">
      <c r="B873" s="97"/>
      <c r="C873" s="97"/>
    </row>
    <row r="874">
      <c r="B874" s="97"/>
      <c r="C874" s="97"/>
    </row>
    <row r="875">
      <c r="B875" s="97"/>
      <c r="C875" s="97"/>
    </row>
    <row r="876">
      <c r="B876" s="97"/>
      <c r="C876" s="97"/>
    </row>
    <row r="877">
      <c r="B877" s="97"/>
      <c r="C877" s="97"/>
    </row>
    <row r="878">
      <c r="B878" s="97"/>
      <c r="C878" s="97"/>
    </row>
    <row r="879">
      <c r="B879" s="97"/>
      <c r="C879" s="97"/>
    </row>
    <row r="880">
      <c r="B880" s="97"/>
      <c r="C880" s="97"/>
    </row>
    <row r="881">
      <c r="B881" s="97"/>
      <c r="C881" s="97"/>
    </row>
    <row r="882">
      <c r="B882" s="97"/>
      <c r="C882" s="97"/>
    </row>
    <row r="883">
      <c r="B883" s="97"/>
      <c r="C883" s="97"/>
    </row>
    <row r="884">
      <c r="B884" s="97"/>
      <c r="C884" s="97"/>
    </row>
    <row r="885">
      <c r="B885" s="97"/>
      <c r="C885" s="97"/>
    </row>
    <row r="886">
      <c r="B886" s="97"/>
      <c r="C886" s="97"/>
    </row>
    <row r="887">
      <c r="B887" s="97"/>
      <c r="C887" s="97"/>
    </row>
    <row r="888">
      <c r="B888" s="97"/>
      <c r="C888" s="97"/>
    </row>
    <row r="889">
      <c r="B889" s="97"/>
      <c r="C889" s="97"/>
    </row>
    <row r="890">
      <c r="B890" s="97"/>
      <c r="C890" s="97"/>
    </row>
    <row r="891">
      <c r="B891" s="97"/>
      <c r="C891" s="97"/>
    </row>
    <row r="892">
      <c r="B892" s="97"/>
      <c r="C892" s="97"/>
    </row>
    <row r="893">
      <c r="B893" s="97"/>
      <c r="C893" s="97"/>
    </row>
    <row r="894">
      <c r="B894" s="97"/>
      <c r="C894" s="97"/>
    </row>
    <row r="895">
      <c r="B895" s="97"/>
      <c r="C895" s="97"/>
    </row>
    <row r="896">
      <c r="B896" s="97"/>
      <c r="C896" s="97"/>
    </row>
    <row r="897">
      <c r="B897" s="97"/>
      <c r="C897" s="97"/>
    </row>
    <row r="898">
      <c r="B898" s="97"/>
      <c r="C898" s="97"/>
    </row>
    <row r="899">
      <c r="B899" s="97"/>
      <c r="C899" s="97"/>
    </row>
    <row r="900">
      <c r="B900" s="97"/>
      <c r="C900" s="97"/>
    </row>
    <row r="901">
      <c r="B901" s="97"/>
      <c r="C901" s="97"/>
    </row>
    <row r="902">
      <c r="B902" s="97"/>
      <c r="C902" s="97"/>
    </row>
    <row r="903">
      <c r="B903" s="97"/>
      <c r="C903" s="97"/>
    </row>
    <row r="904">
      <c r="B904" s="97"/>
      <c r="C904" s="97"/>
    </row>
    <row r="905">
      <c r="B905" s="97"/>
      <c r="C905" s="97"/>
    </row>
    <row r="906">
      <c r="B906" s="97"/>
      <c r="C906" s="97"/>
    </row>
    <row r="907">
      <c r="B907" s="97"/>
      <c r="C907" s="97"/>
    </row>
    <row r="908">
      <c r="B908" s="97"/>
      <c r="C908" s="97"/>
    </row>
    <row r="909">
      <c r="B909" s="97"/>
      <c r="C909" s="97"/>
    </row>
    <row r="910">
      <c r="B910" s="97"/>
      <c r="C910" s="97"/>
    </row>
    <row r="911">
      <c r="B911" s="97"/>
      <c r="C911" s="97"/>
    </row>
    <row r="912">
      <c r="B912" s="97"/>
      <c r="C912" s="97"/>
    </row>
    <row r="913">
      <c r="B913" s="97"/>
      <c r="C913" s="97"/>
    </row>
    <row r="914">
      <c r="B914" s="97"/>
      <c r="C914" s="97"/>
    </row>
    <row r="915">
      <c r="B915" s="97"/>
      <c r="C915" s="97"/>
    </row>
    <row r="916">
      <c r="B916" s="97"/>
      <c r="C916" s="97"/>
    </row>
    <row r="917">
      <c r="B917" s="97"/>
      <c r="C917" s="97"/>
    </row>
    <row r="918">
      <c r="B918" s="97"/>
      <c r="C918" s="97"/>
    </row>
    <row r="919">
      <c r="B919" s="97"/>
      <c r="C919" s="97"/>
    </row>
    <row r="920">
      <c r="B920" s="97"/>
      <c r="C920" s="97"/>
    </row>
    <row r="921">
      <c r="B921" s="97"/>
      <c r="C921" s="97"/>
    </row>
    <row r="922">
      <c r="B922" s="97"/>
      <c r="C922" s="97"/>
    </row>
    <row r="923">
      <c r="B923" s="97"/>
      <c r="C923" s="97"/>
    </row>
    <row r="924">
      <c r="B924" s="97"/>
      <c r="C924" s="97"/>
    </row>
    <row r="925">
      <c r="B925" s="97"/>
      <c r="C925" s="97"/>
    </row>
    <row r="926">
      <c r="B926" s="97"/>
      <c r="C926" s="97"/>
    </row>
    <row r="927">
      <c r="B927" s="97"/>
      <c r="C927" s="97"/>
    </row>
    <row r="928">
      <c r="B928" s="97"/>
      <c r="C928" s="97"/>
    </row>
    <row r="929">
      <c r="B929" s="97"/>
      <c r="C929" s="97"/>
    </row>
    <row r="930">
      <c r="B930" s="97"/>
      <c r="C930" s="97"/>
    </row>
    <row r="931">
      <c r="B931" s="97"/>
      <c r="C931" s="97"/>
    </row>
    <row r="932">
      <c r="B932" s="97"/>
      <c r="C932" s="97"/>
    </row>
    <row r="933">
      <c r="B933" s="97"/>
      <c r="C933" s="97"/>
    </row>
    <row r="934">
      <c r="B934" s="97"/>
      <c r="C934" s="97"/>
    </row>
    <row r="935">
      <c r="B935" s="97"/>
      <c r="C935" s="97"/>
    </row>
    <row r="936">
      <c r="B936" s="97"/>
      <c r="C936" s="97"/>
    </row>
    <row r="937">
      <c r="B937" s="97"/>
      <c r="C937" s="97"/>
    </row>
    <row r="938">
      <c r="B938" s="97"/>
      <c r="C938" s="97"/>
    </row>
    <row r="939">
      <c r="B939" s="97"/>
      <c r="C939" s="97"/>
    </row>
    <row r="940">
      <c r="B940" s="97"/>
      <c r="C940" s="97"/>
    </row>
    <row r="941">
      <c r="B941" s="97"/>
      <c r="C941" s="97"/>
    </row>
    <row r="942">
      <c r="B942" s="97"/>
      <c r="C942" s="97"/>
    </row>
    <row r="943">
      <c r="B943" s="97"/>
      <c r="C943" s="97"/>
    </row>
    <row r="944">
      <c r="B944" s="97"/>
      <c r="C944" s="97"/>
    </row>
    <row r="945">
      <c r="B945" s="97"/>
      <c r="C945" s="97"/>
    </row>
    <row r="946">
      <c r="B946" s="97"/>
      <c r="C946" s="97"/>
    </row>
    <row r="947">
      <c r="B947" s="97"/>
      <c r="C947" s="97"/>
    </row>
    <row r="948">
      <c r="B948" s="97"/>
      <c r="C948" s="97"/>
    </row>
    <row r="949">
      <c r="B949" s="97"/>
      <c r="C949" s="97"/>
    </row>
    <row r="950">
      <c r="B950" s="97"/>
      <c r="C950" s="97"/>
    </row>
    <row r="951">
      <c r="B951" s="97"/>
      <c r="C951" s="97"/>
    </row>
    <row r="952">
      <c r="B952" s="97"/>
      <c r="C952" s="97"/>
    </row>
    <row r="953">
      <c r="B953" s="97"/>
      <c r="C953" s="97"/>
    </row>
    <row r="954">
      <c r="B954" s="97"/>
      <c r="C954" s="97"/>
    </row>
    <row r="955">
      <c r="B955" s="97"/>
      <c r="C955" s="97"/>
    </row>
    <row r="956">
      <c r="B956" s="97"/>
      <c r="C956" s="97"/>
    </row>
    <row r="957">
      <c r="B957" s="97"/>
      <c r="C957" s="97"/>
    </row>
    <row r="958">
      <c r="B958" s="97"/>
      <c r="C958" s="97"/>
    </row>
    <row r="959">
      <c r="B959" s="97"/>
      <c r="C959" s="97"/>
    </row>
    <row r="960">
      <c r="B960" s="97"/>
      <c r="C960" s="97"/>
    </row>
    <row r="961">
      <c r="B961" s="97"/>
      <c r="C961" s="97"/>
    </row>
    <row r="962">
      <c r="B962" s="97"/>
      <c r="C962" s="97"/>
    </row>
    <row r="963">
      <c r="B963" s="97"/>
      <c r="C963" s="97"/>
    </row>
    <row r="964">
      <c r="B964" s="97"/>
      <c r="C964" s="97"/>
    </row>
    <row r="965">
      <c r="B965" s="97"/>
      <c r="C965" s="97"/>
    </row>
    <row r="966">
      <c r="B966" s="97"/>
      <c r="C966" s="97"/>
    </row>
    <row r="967">
      <c r="B967" s="97"/>
      <c r="C967" s="97"/>
    </row>
    <row r="968">
      <c r="B968" s="97"/>
      <c r="C968" s="97"/>
    </row>
    <row r="969">
      <c r="B969" s="97"/>
      <c r="C969" s="97"/>
    </row>
    <row r="970">
      <c r="B970" s="97"/>
      <c r="C970" s="97"/>
    </row>
    <row r="971">
      <c r="B971" s="97"/>
      <c r="C971" s="97"/>
    </row>
    <row r="972">
      <c r="B972" s="97"/>
      <c r="C972" s="97"/>
    </row>
    <row r="973">
      <c r="B973" s="97"/>
      <c r="C973" s="97"/>
    </row>
    <row r="974">
      <c r="B974" s="97"/>
      <c r="C974" s="97"/>
    </row>
    <row r="975">
      <c r="B975" s="97"/>
      <c r="C975" s="97"/>
    </row>
    <row r="976">
      <c r="B976" s="97"/>
      <c r="C976" s="97"/>
    </row>
    <row r="977">
      <c r="B977" s="97"/>
      <c r="C977" s="97"/>
    </row>
    <row r="978">
      <c r="B978" s="97"/>
      <c r="C978" s="97"/>
    </row>
    <row r="979">
      <c r="B979" s="97"/>
      <c r="C979" s="97"/>
    </row>
    <row r="980">
      <c r="B980" s="97"/>
      <c r="C980" s="97"/>
    </row>
    <row r="981">
      <c r="B981" s="97"/>
      <c r="C981" s="97"/>
    </row>
    <row r="982">
      <c r="B982" s="97"/>
      <c r="C982" s="97"/>
    </row>
    <row r="983">
      <c r="B983" s="97"/>
      <c r="C983" s="97"/>
    </row>
    <row r="984">
      <c r="B984" s="97"/>
      <c r="C984" s="97"/>
    </row>
    <row r="985">
      <c r="B985" s="97"/>
      <c r="C985" s="97"/>
    </row>
    <row r="986">
      <c r="B986" s="97"/>
      <c r="C986" s="97"/>
    </row>
    <row r="987">
      <c r="B987" s="97"/>
      <c r="C987" s="97"/>
    </row>
    <row r="988">
      <c r="B988" s="97"/>
      <c r="C988" s="97"/>
    </row>
    <row r="989">
      <c r="B989" s="97"/>
      <c r="C989" s="97"/>
    </row>
    <row r="990">
      <c r="B990" s="97"/>
      <c r="C990" s="97"/>
    </row>
    <row r="991">
      <c r="B991" s="97"/>
      <c r="C991" s="97"/>
    </row>
    <row r="992">
      <c r="B992" s="97"/>
      <c r="C992" s="97"/>
    </row>
    <row r="993">
      <c r="B993" s="97"/>
      <c r="C993" s="97"/>
    </row>
    <row r="994">
      <c r="B994" s="97"/>
      <c r="C994" s="97"/>
    </row>
    <row r="995">
      <c r="B995" s="97"/>
      <c r="C995" s="97"/>
    </row>
    <row r="996">
      <c r="B996" s="97"/>
      <c r="C996" s="97"/>
    </row>
    <row r="997">
      <c r="B997" s="97"/>
      <c r="C997" s="97"/>
    </row>
    <row r="998">
      <c r="B998" s="97"/>
      <c r="C998" s="97"/>
    </row>
    <row r="999">
      <c r="B999" s="97"/>
      <c r="C999" s="97"/>
    </row>
    <row r="1000">
      <c r="B1000" s="97"/>
      <c r="C1000" s="97"/>
    </row>
  </sheetData>
  <drawing r:id="rId1"/>
</worksheet>
</file>