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Exportaciones\Formatos\"/>
    </mc:Choice>
  </mc:AlternateContent>
  <bookViews>
    <workbookView xWindow="0" yWindow="0" windowWidth="28800" windowHeight="13620" tabRatio="620"/>
  </bookViews>
  <sheets>
    <sheet name="ORIGINAL" sheetId="15" r:id="rId1"/>
    <sheet name="58-2020" sheetId="2" state="hidden" r:id="rId2"/>
    <sheet name="59-2020" sheetId="3" state="hidden" r:id="rId3"/>
    <sheet name="60-2020" sheetId="4" state="hidden" r:id="rId4"/>
    <sheet name="61-2020" sheetId="5" state="hidden" r:id="rId5"/>
    <sheet name="62-2020" sheetId="6" state="hidden" r:id="rId6"/>
    <sheet name="63-2020" sheetId="7" state="hidden" r:id="rId7"/>
    <sheet name="64-2020" sheetId="8" state="hidden" r:id="rId8"/>
    <sheet name="65-2020" sheetId="9" state="hidden" r:id="rId9"/>
    <sheet name="66-2020" sheetId="10" state="hidden" r:id="rId10"/>
    <sheet name="67-2020" sheetId="11" state="hidden" r:id="rId11"/>
    <sheet name="68-2020" sheetId="12" state="hidden" r:id="rId12"/>
    <sheet name="69-2020" sheetId="13" state="hidden" r:id="rId13"/>
  </sheets>
  <externalReferences>
    <externalReference r:id="rId14"/>
  </externalReferences>
  <definedNames>
    <definedName name="_xlnm.Print_Area" localSheetId="0">ORIGINAL!$A$1:$J$45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3" l="1"/>
  <c r="E17" i="13" s="1"/>
  <c r="C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D22" i="12"/>
  <c r="C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D13" i="11"/>
  <c r="C13" i="11"/>
  <c r="E12" i="11"/>
  <c r="E11" i="11"/>
  <c r="E10" i="11"/>
  <c r="E9" i="11"/>
  <c r="E8" i="11"/>
  <c r="E7" i="11"/>
  <c r="E6" i="11"/>
  <c r="E5" i="11"/>
  <c r="D29" i="10"/>
  <c r="E29" i="10" s="1"/>
  <c r="C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D18" i="9"/>
  <c r="C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D34" i="8"/>
  <c r="C34" i="8"/>
  <c r="E34" i="8" s="1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D6" i="7"/>
  <c r="C6" i="7"/>
  <c r="E5" i="7"/>
  <c r="D7" i="6"/>
  <c r="C7" i="6"/>
  <c r="E7" i="6" s="1"/>
  <c r="E6" i="6"/>
  <c r="E5" i="6"/>
  <c r="D6" i="5"/>
  <c r="C6" i="5"/>
  <c r="E5" i="5"/>
  <c r="C40" i="4"/>
  <c r="D39" i="4"/>
  <c r="E39" i="4" s="1"/>
  <c r="D38" i="4"/>
  <c r="E38" i="4" s="1"/>
  <c r="E37" i="4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E27" i="4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E19" i="4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D22" i="3"/>
  <c r="E22" i="3" s="1"/>
  <c r="C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31" i="2"/>
  <c r="E31" i="2" s="1"/>
  <c r="C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3" i="11" l="1"/>
  <c r="D40" i="4"/>
  <c r="E40" i="4" s="1"/>
  <c r="E6" i="5"/>
  <c r="E22" i="12"/>
  <c r="E6" i="7"/>
  <c r="E18" i="9"/>
  <c r="E5" i="4"/>
</calcChain>
</file>

<file path=xl/sharedStrings.xml><?xml version="1.0" encoding="utf-8"?>
<sst xmlns="http://schemas.openxmlformats.org/spreadsheetml/2006/main" count="522" uniqueCount="225">
  <si>
    <t>CODIGO</t>
  </si>
  <si>
    <t>PRODUCTO</t>
  </si>
  <si>
    <t>CANTIDAD SOLICITADA</t>
  </si>
  <si>
    <t>CANTIDAD FACTURADA</t>
  </si>
  <si>
    <t>COBERTURA</t>
  </si>
  <si>
    <t>RAZON DEL NO DESPACHO</t>
  </si>
  <si>
    <t>BOLETA No.:</t>
  </si>
  <si>
    <t>TOTALES</t>
  </si>
  <si>
    <t>POR VENCIMIENTO</t>
  </si>
  <si>
    <t>01414</t>
  </si>
  <si>
    <t>01432</t>
  </si>
  <si>
    <t>01434</t>
  </si>
  <si>
    <t>01618</t>
  </si>
  <si>
    <t>01619</t>
  </si>
  <si>
    <t>03003</t>
  </si>
  <si>
    <t>01266</t>
  </si>
  <si>
    <t>03026</t>
  </si>
  <si>
    <t>03037</t>
  </si>
  <si>
    <t>03023</t>
  </si>
  <si>
    <t>03024</t>
  </si>
  <si>
    <t>02625</t>
  </si>
  <si>
    <t>01013</t>
  </si>
  <si>
    <t>02003</t>
  </si>
  <si>
    <t>01220</t>
  </si>
  <si>
    <t>02406</t>
  </si>
  <si>
    <t>01435</t>
  </si>
  <si>
    <t>01436</t>
  </si>
  <si>
    <t>03009</t>
  </si>
  <si>
    <t>03012</t>
  </si>
  <si>
    <t>03013</t>
  </si>
  <si>
    <t>03014</t>
  </si>
  <si>
    <t>01628</t>
  </si>
  <si>
    <t>AMBROX 15MG/5mL JARABE 120 ML</t>
  </si>
  <si>
    <t>BONALERG BABY BON 5 MG/5ML JARABE 100 ML</t>
  </si>
  <si>
    <t>BONATRIM 200/40mg/5mg SUSPENSION ORAL BABY BON 120 ML</t>
  </si>
  <si>
    <t>BONATRIM FORTE 160/800 MG TABLETAS CAJA  10</t>
  </si>
  <si>
    <t>BONATRIM FORTE 160/800 MG TABLETAS CAJA  50</t>
  </si>
  <si>
    <t>DEXTROSA BONIN 5%  SOLUCION INYECTABLE  DE 1000ML</t>
  </si>
  <si>
    <t>DOLO NERVIDOCE SOLUCION INYECTABLE CAJA CON 2 AMPOLLAS  1 Y 2 ML</t>
  </si>
  <si>
    <t>ELECTRORAL  SUERO ORAL CHERRY  PUNCH 475 ML</t>
  </si>
  <si>
    <t>ELECTRORAL SOLUCION ORAL SABOR DURAZNO  475 ML</t>
  </si>
  <si>
    <t>ELECTRORAL SUERO ORAL COCO 475 ML</t>
  </si>
  <si>
    <t>ELECTRORAL SUERO ORAL MANZANA 475 ML</t>
  </si>
  <si>
    <t>HEPATRON TABLETAS RECUBIERTAS  ALU ALU  TABLETAS 30</t>
  </si>
  <si>
    <t>HIPOPRESS 7.5mg/mL SOLUCION ORAL  GOTAS</t>
  </si>
  <si>
    <t>NAUSEOL 50mg/mL SOLUCION INYECTABLE CAJA 2</t>
  </si>
  <si>
    <t>NERVIDOCE 25,000 SOLUCION  INYECTABLE CAJA 1 AMPOLLA  2 ML.</t>
  </si>
  <si>
    <t>NEUTRAGEL SUSPENSION 360ML</t>
  </si>
  <si>
    <t>PARHEL BONIN 400mg/10mL SUSPENSION ORAL 10 ML</t>
  </si>
  <si>
    <t>SEDALGINA 5MG/ML SOLUCION ORAL GOTAS BABY BON 15 ML</t>
  </si>
  <si>
    <t>SOL. ISOTONICA DE CLORURO DE SODIO BONIN 0.9% SOL. INY.  500 ML</t>
  </si>
  <si>
    <t>SOLUCION HARTMANN BONIN SOLUCION INYECTABLE  1000 ML</t>
  </si>
  <si>
    <t>SUERO MIXTO BONIN  5%  SOLUCION INYECTABLE  500 ML</t>
  </si>
  <si>
    <t>SUERO MIXTO BONIN 5% SOLUCION INYECTABLE  1000 ML</t>
  </si>
  <si>
    <t>VASOBRAL FORTE 75MG CAJA  DE  50 TABLETAS</t>
  </si>
  <si>
    <t>BB ELECTRORAL UVA 45 475ML</t>
  </si>
  <si>
    <t>01036</t>
  </si>
  <si>
    <t>03036</t>
  </si>
  <si>
    <t>ELECTRORAL JAMAICA 475ML</t>
  </si>
  <si>
    <t>01221</t>
  </si>
  <si>
    <t>NERVIDOCE 15000 2ML C/IND</t>
  </si>
  <si>
    <t>SIN EXISTENCIA</t>
  </si>
  <si>
    <t>03029</t>
  </si>
  <si>
    <t>03033</t>
  </si>
  <si>
    <t>03005</t>
  </si>
  <si>
    <t>03002</t>
  </si>
  <si>
    <t>03020</t>
  </si>
  <si>
    <t>03035</t>
  </si>
  <si>
    <t>03025</t>
  </si>
  <si>
    <t>03011</t>
  </si>
  <si>
    <t>AGUA DESTILADA   1000 ML</t>
  </si>
  <si>
    <t>AGUA DESTILADA   250  ML</t>
  </si>
  <si>
    <t>DEXTROSA 10% SOLUCION INYECTABLE DE 1000 ML</t>
  </si>
  <si>
    <t>DEXTROSA 5%  SOLUCION INYECTABLE  DE 1000ML</t>
  </si>
  <si>
    <t>DEXTROSA 5%  SOLUCION INYECTABLE DE 500 ML</t>
  </si>
  <si>
    <t>DEXTROVITA B 5% 1000 ML SOLUCION INYECTABLE</t>
  </si>
  <si>
    <t>ELECTRORAL DE DURAZNO  475</t>
  </si>
  <si>
    <t xml:space="preserve">ELECTRORAL SOLUCION  ELECTROLITICA SUERO ORAL SABOR NATURAL 500 ML </t>
  </si>
  <si>
    <t>ELECTRORAL SOLUCION ELECTROLITICA  SUERO ORAL  SABOR PIÑA 500 ML</t>
  </si>
  <si>
    <t>ELECTRORAL SOLUCION ELECTROLITICA SUERO ORAL CHERRY 500 ML</t>
  </si>
  <si>
    <t>ELECTRORAL SOLUCION ELECTROLITICA SUERO ORAL SABOR COCO 500 ML</t>
  </si>
  <si>
    <t>ELECTRORAL SOLUCION ELECTROLITICA SUERO ORAL SABOR MANZANA 500 ML</t>
  </si>
  <si>
    <t>HARTMANN SOLUCION INYECTABLE X 1000 ML</t>
  </si>
  <si>
    <t>HARTMANN SOLUCION INYECTABLE X 500 ML</t>
  </si>
  <si>
    <t>HEPATRON TABLETAS RECUBIERTAS CAJA 30</t>
  </si>
  <si>
    <t>SUERO MIXTO SOLUCION INYECTABLE AL 5% DE 1000 ML</t>
  </si>
  <si>
    <t>SUERO MIXTO SOLUCION INYECTABLE AL 5% DE 500 ML</t>
  </si>
  <si>
    <t>01440</t>
  </si>
  <si>
    <t>01428</t>
  </si>
  <si>
    <t>01649</t>
  </si>
  <si>
    <t>01625</t>
  </si>
  <si>
    <t>02409</t>
  </si>
  <si>
    <t>01058</t>
  </si>
  <si>
    <t>01026</t>
  </si>
  <si>
    <t>01077</t>
  </si>
  <si>
    <t>01225</t>
  </si>
  <si>
    <t>01094</t>
  </si>
  <si>
    <t>01017</t>
  </si>
  <si>
    <t>01089</t>
  </si>
  <si>
    <t>02404</t>
  </si>
  <si>
    <t>02615</t>
  </si>
  <si>
    <t>02632</t>
  </si>
  <si>
    <t>01048</t>
  </si>
  <si>
    <t>03010</t>
  </si>
  <si>
    <t>AINE BON BABY BON 5MG/mL SUSPENSION ORAL FCO. PET DE  120ML</t>
  </si>
  <si>
    <t>AMBROX  15mg/5ml JARABE FCO. PET DE 120 ML</t>
  </si>
  <si>
    <t>AMBROX BABY BON 15MG/5ML JARABE FCO. 120 ML</t>
  </si>
  <si>
    <t>AMBROX RETARD 75mg TABLETAS CAJA CON 10</t>
  </si>
  <si>
    <t>BONACEF 500mg TABLETAS RECUBIERTAS SIMPLES CAJA CON 50 TABLETAS</t>
  </si>
  <si>
    <t>BONAGEL COMPUESTO SUSPENSION ORAL FRASCO 360 ML</t>
  </si>
  <si>
    <t>BONATRIM 200/40mg/5mL. SUSPENSION ORAL BABY BON FCO. PET DE 120 ML</t>
  </si>
  <si>
    <t>BONATRIM FORTE 160/800 mg TABLETAS CAJA  CON 50 TABLETAS</t>
  </si>
  <si>
    <t>BONGESIC 100mg/2mL SOLUCION INYECTABLE CAJA CON 5 AMPOLLAS</t>
  </si>
  <si>
    <t>BONGESIC PLUS TABLETAS RECUBIERTAS SIMPLES 325mg + 37.50 mg CAJA CON 20 TABS.</t>
  </si>
  <si>
    <t>CO ETILAN TABLETAS CAJA  CON 30 TABLETAS</t>
  </si>
  <si>
    <t xml:space="preserve">DEXACOL 50mg/2mL. SOLUCION INYECTABLE CAJA CON 1 AMPOLLA DE 2 ML </t>
  </si>
  <si>
    <t>DEXTROSA BONIN 5% SOLUCION INYECTABLE FCOS. DE  1000 ML</t>
  </si>
  <si>
    <t>DEXTROSA BONIN 5% SOLUCION INYECTABLE FCOS. DE  500 ML</t>
  </si>
  <si>
    <t>DEXTROVITA B 5% SOLUCION INYECTABLE FCOS. DE 1000 ML</t>
  </si>
  <si>
    <t>ELECTRORAL SOLUCION ORAL  SABOR DURAZNO FCO. VIDRIO DE 475 ML</t>
  </si>
  <si>
    <t>ELECTRORAL SUERO ORAL  MANZANA FCO. VIDRIO DE  475 ML</t>
  </si>
  <si>
    <t>ELECTRORAL SUERO ORAL CHERRY PUNCH FCO. VIDRIO 475 ML</t>
  </si>
  <si>
    <t>ELECTRORAL SUERO ORAL COCO  FCO. VIDRIO DE 475 ML</t>
  </si>
  <si>
    <t>ELECTRORAL SUERO ORAL PIÑA  FCO. VIDRIO DE 475 ML</t>
  </si>
  <si>
    <t>ETILAN 300 MG TABLETAS CAJA  CON 30 TABS</t>
  </si>
  <si>
    <t>ETOCLON 300 MG TABLETAS RECUBIERTAS CAJA CON  30 TABS</t>
  </si>
  <si>
    <t>ETOCLON 600 MG TABLETAS RECUBIERTAS  CAJA  CON 30  TABS</t>
  </si>
  <si>
    <t>FERRATRON B12 JARABE FCO. PET DE 240 ML</t>
  </si>
  <si>
    <t>HEPATRON TABLETAS RECUBIERTAS  CAJA 30</t>
  </si>
  <si>
    <t>HIPOPRESS 7.5mg/mL SOLUCION ORAL GOTAS  20 ML</t>
  </si>
  <si>
    <t>NAUSEOL 25 MG SUPOSITORIOS CAJA 6</t>
  </si>
  <si>
    <t>NAUSEOL 50mg/mL SOLUCION INYECTABLE 1 ML  CAJA 2 AMPOLLAS</t>
  </si>
  <si>
    <t xml:space="preserve">PARHEL 200 MG TABLETAS CAJA 50 </t>
  </si>
  <si>
    <t>SEDALGINA  COMPUESTA SOLUCION INYECTABLE CAJA DE 3 DOSIS</t>
  </si>
  <si>
    <t>SEDALGINA 5mg/mL SOLUCION  ORAL GOTAS BABY BON 15 ML</t>
  </si>
  <si>
    <t>SOL. ISOTONICA DE CLORURO DE SODIO  BONIN 0.9% SOL. INY.1000 ML</t>
  </si>
  <si>
    <t>SOL. ISOTONICA DE CLORURO DE SODIO BONIN 0.9% SOL. INY. 500ML</t>
  </si>
  <si>
    <t>SOLUCION HARTMANN BONIN SOLUCION INYECTABLE 1000 ML</t>
  </si>
  <si>
    <t>SUERO MIXTO BONIN 5% SOLUCION INYECTABLE 1000 ML</t>
  </si>
  <si>
    <t>POR EXISTENCIAS</t>
  </si>
  <si>
    <t>02707</t>
  </si>
  <si>
    <t>HEPATRON ALU-ALU C/10 TABS MM</t>
  </si>
  <si>
    <t>61-2020</t>
  </si>
  <si>
    <t>60-2020</t>
  </si>
  <si>
    <t>59-2020</t>
  </si>
  <si>
    <t>58-2020</t>
  </si>
  <si>
    <t>62-2020</t>
  </si>
  <si>
    <t>02004</t>
  </si>
  <si>
    <t>BONADIONA 1ML C/2 AMP</t>
  </si>
  <si>
    <t>01431</t>
  </si>
  <si>
    <t>01438</t>
  </si>
  <si>
    <t>01624</t>
  </si>
  <si>
    <t>01650</t>
  </si>
  <si>
    <t>02223</t>
  </si>
  <si>
    <t>01038</t>
  </si>
  <si>
    <t>01088</t>
  </si>
  <si>
    <t>63-2020</t>
  </si>
  <si>
    <t>NERVIDOCE 25000 INYECTABLE.</t>
  </si>
  <si>
    <t>DOLONERVIDOCE CAJA INDIVIDUAL  2 AMPOLLAS</t>
  </si>
  <si>
    <t>BB AMBROX 7.5MG/ML  GOTAS 30 ML</t>
  </si>
  <si>
    <t>BB PARHEL 400 MG SUSPENSION 10 ML</t>
  </si>
  <si>
    <t>BB SEDALGINA 5MG/ML SOLUCION ORAL GOTAS</t>
  </si>
  <si>
    <t>AINE BON 15/MG/ML SUSPENSION ORAL GOTAS</t>
  </si>
  <si>
    <t>BONACEF 500MG COMPRIMIDOS TAB X 10</t>
  </si>
  <si>
    <t>BB BONACEF  250MG/5ML SUSPENSION 60 ML</t>
  </si>
  <si>
    <t>NAUSEOL AMPOLLA 1 ML caja de 2</t>
  </si>
  <si>
    <t>BONADIONA 10 MG X 2 AMPOLLAS</t>
  </si>
  <si>
    <t>COMPLEJO B BONIN SOLUCION INYECTABLE  FCO VIAL 10 ML</t>
  </si>
  <si>
    <t>HEPATRON  X 30 TAB</t>
  </si>
  <si>
    <t>SLN ISOTONICA DE CLORURO DE SODIO 500 ML</t>
  </si>
  <si>
    <t>SLN ISOTONICA DE CLORURO DE SODIO 1000 ML/FISIOLOGICO</t>
  </si>
  <si>
    <t xml:space="preserve">DEXTROVITA B 5% 1000 ML SOLUCION INYECTABLE   </t>
  </si>
  <si>
    <t>ELECTRORAL SOLUCION ELECTROLITICA SUERO  ORAL UVA 500 ML</t>
  </si>
  <si>
    <t>ELECTRORAL SUERO ORAL  DURAZNO 475 ML</t>
  </si>
  <si>
    <t>NAUSEOL JARABE 60ML</t>
  </si>
  <si>
    <t>BB AINE BON SUSPENSION FCO 120 ML</t>
  </si>
  <si>
    <t>SIN EXISTENCIAS</t>
  </si>
  <si>
    <t>64-2020</t>
  </si>
  <si>
    <t>65-2020</t>
  </si>
  <si>
    <t>03001</t>
  </si>
  <si>
    <t>03008</t>
  </si>
  <si>
    <t>DEXTROSA 5% SOLUCION INYECTABLE 250 ML</t>
  </si>
  <si>
    <t>SLN ISOTONICA DE CLORURO DE SODIO 250 ML</t>
  </si>
  <si>
    <t>POCO PRODUCTO</t>
  </si>
  <si>
    <t>66-2020</t>
  </si>
  <si>
    <t>ELECTRORAL SUERO ORAL BABY BON SOLUCION ORAL SABOR UVA FCO. VIDRIO DE 475 ML</t>
  </si>
  <si>
    <t>SOLUCION HARTMANN BONIN SOLUCION INYECTABLE 500 ML</t>
  </si>
  <si>
    <t>ELECTRORAL  SOLUCION ORAL SABOR JAMAICA  FCO. VIDRIO DE 475 ML</t>
  </si>
  <si>
    <t>67-2020</t>
  </si>
  <si>
    <t>01424</t>
  </si>
  <si>
    <t>68-2020</t>
  </si>
  <si>
    <t>01054</t>
  </si>
  <si>
    <t>02608</t>
  </si>
  <si>
    <t>03016</t>
  </si>
  <si>
    <t>DEXA NERVIDOCE SOLUCION INYECTABLE  1 ML C/IND (AMP 1+AMP2)</t>
  </si>
  <si>
    <t>NERVIDOCE DEPOSITO  15,000 SOLUCION INYECTABLE. CAJA 1 AMPOLLA 2ML</t>
  </si>
  <si>
    <t>NAUSEOL  50 mg TABLETAS  CAJA DISPENSADOR DE 500</t>
  </si>
  <si>
    <t>SOL. ISOTONICA DE CLORURO DE SODIO BONIN 0.9% SOL. INY.  1000 ML</t>
  </si>
  <si>
    <t>SOLUCION HARTMANN BONIN SOLUCION INYECTABLE  500 ML</t>
  </si>
  <si>
    <t>SOLUCION UNO  BONIN SOLUCION INYECTABLE 500 ML</t>
  </si>
  <si>
    <t>DEXTROVITA B 5% 1000 ML SOLUCION INYECTABLE  1000 ML</t>
  </si>
  <si>
    <t>ELECTRORAL SOLUCION ORAL  SABOR JAMAICA 475 ML</t>
  </si>
  <si>
    <t>BB BONALERG CORT 60 ML</t>
  </si>
  <si>
    <t>01060</t>
  </si>
  <si>
    <t>CORTO VENCIMIENTO</t>
  </si>
  <si>
    <t>AMBROX T JARABE 7.5 mg x 5mcg/5mL   FCO. VIDRIO  DE 120 ML</t>
  </si>
  <si>
    <t>69-2020</t>
  </si>
  <si>
    <t>NAUSEOL  15mg/5mL Jarabe 60 ml</t>
  </si>
  <si>
    <t>NAUSEOL 25 MG   SUPOSITORIOS  CAJA  6</t>
  </si>
  <si>
    <t>POR MONTO (REPOSICION)</t>
  </si>
  <si>
    <t>PEDIDO</t>
  </si>
  <si>
    <t>MES</t>
  </si>
  <si>
    <t>CANTIDAD SOLICITADA ORIGINAL</t>
  </si>
  <si>
    <t>CANTIDAD SOLICITADA BONIFICACION</t>
  </si>
  <si>
    <t>CANTIDAD FACTURADA ORIGINAL</t>
  </si>
  <si>
    <t>CANTIDAD FACTURADA BONIFICACION</t>
  </si>
  <si>
    <t>Código:</t>
  </si>
  <si>
    <t>EXPORTACIONES</t>
  </si>
  <si>
    <t>Página 1 de 1</t>
  </si>
  <si>
    <t>FO-EX-003-01</t>
  </si>
  <si>
    <t>Versión: 01</t>
  </si>
  <si>
    <t>BACK ORDER (ORIGINAL)</t>
  </si>
  <si>
    <t>Vigencia: 15/06/2024</t>
  </si>
  <si>
    <t>Vencimiento: 15/06/2027</t>
  </si>
  <si>
    <t>Laboratorios Bonin,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</si>
</sst>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name val="Bodoni MT Black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>
      <alignment vertical="top"/>
    </xf>
    <xf numFmtId="0" fontId="12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>
      <alignment vertical="top"/>
    </xf>
  </cellStyleXfs>
  <cellXfs count="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2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49" fontId="0" fillId="0" borderId="0" xfId="0" applyNumberFormat="1"/>
    <xf numFmtId="0" fontId="5" fillId="0" borderId="0" xfId="0" applyFont="1"/>
    <xf numFmtId="3" fontId="7" fillId="0" borderId="0" xfId="0" applyNumberFormat="1" applyFont="1" applyAlignment="1">
      <alignment horizontal="center"/>
    </xf>
    <xf numFmtId="2" fontId="0" fillId="0" borderId="0" xfId="0" applyNumberFormat="1"/>
    <xf numFmtId="3" fontId="0" fillId="0" borderId="0" xfId="0" applyNumberFormat="1" applyAlignment="1">
      <alignment horizontal="center"/>
    </xf>
    <xf numFmtId="3" fontId="11" fillId="0" borderId="0" xfId="0" applyNumberFormat="1" applyFont="1" applyAlignment="1">
      <alignment horizontal="center"/>
    </xf>
    <xf numFmtId="0" fontId="14" fillId="0" borderId="0" xfId="0" applyFont="1"/>
    <xf numFmtId="9" fontId="15" fillId="0" borderId="0" xfId="0" applyNumberFormat="1" applyFont="1" applyAlignment="1">
      <alignment horizontal="center"/>
    </xf>
    <xf numFmtId="0" fontId="17" fillId="2" borderId="1" xfId="0" applyFont="1" applyFill="1" applyBorder="1" applyAlignment="1">
      <alignment horizontal="center" vertical="top"/>
    </xf>
    <xf numFmtId="0" fontId="17" fillId="2" borderId="2" xfId="0" applyFont="1" applyFill="1" applyBorder="1" applyAlignment="1">
      <alignment horizontal="center" vertical="top"/>
    </xf>
    <xf numFmtId="0" fontId="17" fillId="2" borderId="4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horizontal="center" vertical="top"/>
    </xf>
    <xf numFmtId="0" fontId="17" fillId="2" borderId="6" xfId="0" applyFont="1" applyFill="1" applyBorder="1" applyAlignment="1">
      <alignment horizontal="center" vertical="top"/>
    </xf>
    <xf numFmtId="0" fontId="17" fillId="2" borderId="7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18" fillId="2" borderId="2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</cellXfs>
  <cellStyles count="11">
    <cellStyle name="Millares 2" xfId="3"/>
    <cellStyle name="Millares 3" xfId="7"/>
    <cellStyle name="Normal" xfId="0" builtinId="0"/>
    <cellStyle name="Normal 2" xfId="5"/>
    <cellStyle name="Normal 2 2" xfId="10"/>
    <cellStyle name="Normal 3" xfId="2"/>
    <cellStyle name="Normal 4" xfId="6"/>
    <cellStyle name="Porcentaje" xfId="1" builtinId="5"/>
    <cellStyle name="Porcentaje 2" xfId="4"/>
    <cellStyle name="Porcentaje 2 2" xfId="9"/>
    <cellStyle name="Porcentaje 3" xfId="8"/>
  </cellStyles>
  <dxfs count="7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25879</xdr:rowOff>
    </xdr:from>
    <xdr:to>
      <xdr:col>2</xdr:col>
      <xdr:colOff>681489</xdr:colOff>
      <xdr:row>6</xdr:row>
      <xdr:rowOff>163902</xdr:rowOff>
    </xdr:to>
    <xdr:pic>
      <xdr:nvPicPr>
        <xdr:cNvPr id="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3" y="383067"/>
          <a:ext cx="1336332" cy="1007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ninsrv03\Documentos%20Exportaciones\Control%20de%20Back%20Order\Boletas\Boleta%2060-2020\Datos%20para%20Factur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ODUCTOS"/>
      <sheetName val="Pedido Sugerido"/>
      <sheetName val="Pedido Sugerido (2)"/>
      <sheetName val="ORIGINAL C.1"/>
      <sheetName val="BONIFICACION C.2"/>
      <sheetName val="ORIGINAL C.3"/>
      <sheetName val="BONIFICACION C.3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B10" t="str">
            <v>01013</v>
          </cell>
          <cell r="C10">
            <v>100</v>
          </cell>
        </row>
        <row r="11">
          <cell r="B11" t="str">
            <v>01017</v>
          </cell>
          <cell r="C11">
            <v>300</v>
          </cell>
        </row>
        <row r="12">
          <cell r="B12" t="str">
            <v>01026</v>
          </cell>
          <cell r="C12">
            <v>200</v>
          </cell>
        </row>
        <row r="13">
          <cell r="B13" t="str">
            <v>01048</v>
          </cell>
          <cell r="C13">
            <v>50</v>
          </cell>
        </row>
        <row r="14">
          <cell r="B14" t="str">
            <v>01058</v>
          </cell>
          <cell r="C14">
            <v>100</v>
          </cell>
        </row>
        <row r="15">
          <cell r="B15" t="str">
            <v>01077</v>
          </cell>
          <cell r="C15">
            <v>200</v>
          </cell>
        </row>
        <row r="16">
          <cell r="B16" t="str">
            <v>01094</v>
          </cell>
          <cell r="C16">
            <v>100</v>
          </cell>
        </row>
        <row r="17">
          <cell r="B17" t="str">
            <v>01225</v>
          </cell>
          <cell r="C17">
            <v>300</v>
          </cell>
        </row>
        <row r="18">
          <cell r="B18" t="str">
            <v>01414</v>
          </cell>
          <cell r="C18">
            <v>500</v>
          </cell>
        </row>
        <row r="19">
          <cell r="B19" t="str">
            <v>01428</v>
          </cell>
          <cell r="C19">
            <v>100</v>
          </cell>
        </row>
        <row r="20">
          <cell r="B20" t="str">
            <v>01434</v>
          </cell>
          <cell r="C20">
            <v>1000</v>
          </cell>
        </row>
        <row r="21">
          <cell r="B21" t="str">
            <v>01436</v>
          </cell>
          <cell r="C21">
            <v>300</v>
          </cell>
        </row>
        <row r="22">
          <cell r="B22" t="str">
            <v>01440</v>
          </cell>
          <cell r="C22">
            <v>200</v>
          </cell>
        </row>
        <row r="23">
          <cell r="B23" t="str">
            <v>01619</v>
          </cell>
          <cell r="C23">
            <v>100</v>
          </cell>
        </row>
        <row r="24">
          <cell r="B24" t="str">
            <v>02404</v>
          </cell>
          <cell r="C24">
            <v>1000</v>
          </cell>
        </row>
        <row r="25">
          <cell r="B25" t="str">
            <v>01625</v>
          </cell>
          <cell r="C25">
            <v>50</v>
          </cell>
        </row>
        <row r="26">
          <cell r="B26" t="str">
            <v>01649</v>
          </cell>
          <cell r="C26">
            <v>100</v>
          </cell>
        </row>
        <row r="27">
          <cell r="B27" t="str">
            <v>02003</v>
          </cell>
          <cell r="C27">
            <v>10000</v>
          </cell>
        </row>
        <row r="28">
          <cell r="B28" t="str">
            <v>02409</v>
          </cell>
          <cell r="C28">
            <v>2000</v>
          </cell>
        </row>
        <row r="29">
          <cell r="B29" t="str">
            <v>02615</v>
          </cell>
          <cell r="C29">
            <v>200</v>
          </cell>
        </row>
        <row r="30">
          <cell r="B30" t="str">
            <v>02625</v>
          </cell>
          <cell r="C30">
            <v>3000</v>
          </cell>
        </row>
        <row r="31">
          <cell r="B31" t="str">
            <v>02632</v>
          </cell>
          <cell r="C31">
            <v>100</v>
          </cell>
        </row>
        <row r="32">
          <cell r="B32" t="str">
            <v>03002</v>
          </cell>
          <cell r="C32">
            <v>600</v>
          </cell>
        </row>
        <row r="33">
          <cell r="B33" t="str">
            <v>03003</v>
          </cell>
          <cell r="C33">
            <v>1000</v>
          </cell>
        </row>
        <row r="34">
          <cell r="B34" t="str">
            <v>03010</v>
          </cell>
          <cell r="C34">
            <v>800</v>
          </cell>
        </row>
        <row r="35">
          <cell r="B35" t="str">
            <v>03012</v>
          </cell>
          <cell r="C35">
            <v>800</v>
          </cell>
        </row>
        <row r="36">
          <cell r="B36" t="str">
            <v>03014</v>
          </cell>
          <cell r="C36">
            <v>300</v>
          </cell>
        </row>
        <row r="37">
          <cell r="B37" t="str">
            <v>03023</v>
          </cell>
          <cell r="C37">
            <v>2000</v>
          </cell>
        </row>
        <row r="38">
          <cell r="B38" t="str">
            <v>03024</v>
          </cell>
          <cell r="C38">
            <v>3500</v>
          </cell>
        </row>
        <row r="39">
          <cell r="B39" t="str">
            <v>03025</v>
          </cell>
          <cell r="C39">
            <v>1000</v>
          </cell>
        </row>
        <row r="40">
          <cell r="B40" t="str">
            <v>03026</v>
          </cell>
          <cell r="C40">
            <v>2500</v>
          </cell>
        </row>
        <row r="41">
          <cell r="B41" t="str">
            <v>03037</v>
          </cell>
          <cell r="C41">
            <v>1000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id="14" name="Tabla115" displayName="Tabla115" ref="B9:J43" totalsRowCount="1" headerRowDxfId="73">
  <autoFilter ref="B9:J42"/>
  <tableColumns count="9">
    <tableColumn id="7" name="PEDIDO" totalsRowDxfId="72"/>
    <tableColumn id="1" name="CODIGO"/>
    <tableColumn id="2" name="PRODUCTO"/>
    <tableColumn id="3" name="CANTIDAD SOLICITADA ORIGINAL" dataDxfId="71" totalsRowDxfId="70"/>
    <tableColumn id="10" name="CANTIDAD SOLICITADA BONIFICACION" dataDxfId="69" totalsRowDxfId="68"/>
    <tableColumn id="4" name="CANTIDAD FACTURADA ORIGINAL" dataDxfId="67" totalsRowDxfId="66"/>
    <tableColumn id="16" name="CANTIDAD FACTURADA BONIFICACION" dataDxfId="65" totalsRowDxfId="64"/>
    <tableColumn id="5" name="COBERTURA" dataDxfId="63" totalsRowDxfId="62" dataCellStyle="Porcentaje"/>
    <tableColumn id="9" name="MES" dataDxfId="61" totalsRowDxfId="6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0" name="Tabla134591011" displayName="Tabla134591011" ref="A4:F29" totalsRowShown="0" headerRowDxfId="19">
  <autoFilter ref="A4:F29"/>
  <tableColumns count="6">
    <tableColumn id="1" name="CODIGO"/>
    <tableColumn id="2" name="PRODUCTO"/>
    <tableColumn id="3" name="CANTIDAD SOLICITADA" dataDxfId="18"/>
    <tableColumn id="4" name="CANTIDAD FACTURADA" dataDxfId="17"/>
    <tableColumn id="5" name="COBERTURA" dataDxfId="16" dataCellStyle="Porcentaje">
      <calculatedColumnFormula>+D5/C5</calculatedColumnFormula>
    </tableColumn>
    <tableColumn id="6" name="RAZON DEL NO DESPACHO" dataDxfId="15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1" name="Tabla134591012" displayName="Tabla134591012" ref="A4:F13" totalsRowShown="0" headerRowDxfId="14">
  <autoFilter ref="A4:F13"/>
  <tableColumns count="6">
    <tableColumn id="1" name="CODIGO"/>
    <tableColumn id="2" name="PRODUCTO"/>
    <tableColumn id="3" name="CANTIDAD SOLICITADA" dataDxfId="13"/>
    <tableColumn id="4" name="CANTIDAD FACTURADA" dataDxfId="12"/>
    <tableColumn id="5" name="COBERTURA" dataDxfId="11" dataCellStyle="Porcentaje">
      <calculatedColumnFormula>+D5/C5</calculatedColumnFormula>
    </tableColumn>
    <tableColumn id="6" name="RAZON DEL NO DESPACHO" dataDxfId="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a13459101113" displayName="Tabla13459101113" ref="A4:F22" totalsRowShown="0" headerRowDxfId="9">
  <autoFilter ref="A4:F22"/>
  <tableColumns count="6">
    <tableColumn id="1" name="CODIGO"/>
    <tableColumn id="2" name="PRODUCTO"/>
    <tableColumn id="3" name="CANTIDAD SOLICITADA" dataDxfId="8"/>
    <tableColumn id="4" name="CANTIDAD FACTURADA" dataDxfId="7"/>
    <tableColumn id="5" name="COBERTURA" dataDxfId="6" dataCellStyle="Porcentaje">
      <calculatedColumnFormula>+D5/C5</calculatedColumnFormula>
    </tableColumn>
    <tableColumn id="6" name="RAZON DEL NO DESPACHO" dataDxfId="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3" name="Tabla1345910111314" displayName="Tabla1345910111314" ref="A4:F17" totalsRowShown="0" headerRowDxfId="4">
  <autoFilter ref="A4:F17"/>
  <tableColumns count="6">
    <tableColumn id="1" name="CODIGO"/>
    <tableColumn id="2" name="PRODUCTO"/>
    <tableColumn id="3" name="CANTIDAD SOLICITADA" dataDxfId="3"/>
    <tableColumn id="4" name="CANTIDAD FACTURADA" dataDxfId="2"/>
    <tableColumn id="5" name="COBERTURA" dataDxfId="1" dataCellStyle="Porcentaje">
      <calculatedColumnFormula>+D5/C5</calculatedColumnFormula>
    </tableColumn>
    <tableColumn id="6" name="RAZON DEL NO DESPACHO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4:F31" totalsRowShown="0" headerRowDxfId="59">
  <autoFilter ref="A4:F31"/>
  <tableColumns count="6">
    <tableColumn id="1" name="CODIGO"/>
    <tableColumn id="2" name="PRODUCTO"/>
    <tableColumn id="3" name="CANTIDAD SOLICITADA" dataDxfId="58"/>
    <tableColumn id="4" name="CANTIDAD FACTURADA" dataDxfId="57"/>
    <tableColumn id="5" name="COBERTURA" dataDxfId="56" dataCellStyle="Porcentaje">
      <calculatedColumnFormula>+D5/C5</calculatedColumnFormula>
    </tableColumn>
    <tableColumn id="6" name="RAZON DEL NO DESPACHO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A4:F22" totalsRowShown="0" headerRowDxfId="54">
  <autoFilter ref="A4:F22"/>
  <tableColumns count="6">
    <tableColumn id="1" name="CODIGO"/>
    <tableColumn id="2" name="PRODUCTO"/>
    <tableColumn id="3" name="CANTIDAD SOLICITADA" dataDxfId="53"/>
    <tableColumn id="4" name="CANTIDAD FACTURADA" dataDxfId="52"/>
    <tableColumn id="5" name="COBERTURA" dataDxfId="51" dataCellStyle="Porcentaje">
      <calculatedColumnFormula>+D5/C5</calculatedColumnFormula>
    </tableColumn>
    <tableColumn id="6" name="RAZON DEL NO DESPACHO" dataDxfId="5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1345" displayName="Tabla1345" ref="A4:F40" totalsRowShown="0" headerRowDxfId="49">
  <autoFilter ref="A4:F40"/>
  <tableColumns count="6">
    <tableColumn id="1" name="CODIGO"/>
    <tableColumn id="2" name="PRODUCTO"/>
    <tableColumn id="3" name="CANTIDAD SOLICITADA" dataDxfId="48"/>
    <tableColumn id="4" name="CANTIDAD FACTURADA" dataDxfId="47"/>
    <tableColumn id="5" name="COBERTURA" dataDxfId="46" dataCellStyle="Porcentaje">
      <calculatedColumnFormula>+D5/C5</calculatedColumnFormula>
    </tableColumn>
    <tableColumn id="6" name="RAZON DEL NO DESPACHO" dataDxfId="45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13456" displayName="Tabla13456" ref="A4:F6" totalsRowShown="0" headerRowDxfId="44">
  <autoFilter ref="A4:F6"/>
  <tableColumns count="6">
    <tableColumn id="1" name="CODIGO"/>
    <tableColumn id="2" name="PRODUCTO"/>
    <tableColumn id="3" name="CANTIDAD SOLICITADA" dataDxfId="43"/>
    <tableColumn id="4" name="CANTIDAD FACTURADA" dataDxfId="42"/>
    <tableColumn id="5" name="COBERTURA" dataDxfId="41" dataCellStyle="Porcentaje">
      <calculatedColumnFormula>+D5/C5</calculatedColumnFormula>
    </tableColumn>
    <tableColumn id="6" name="RAZON DEL NO DESPACHO" dataDxfId="4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13457" displayName="Tabla13457" ref="A4:F7" totalsRowShown="0" headerRowDxfId="39">
  <autoFilter ref="A4:F7"/>
  <tableColumns count="6">
    <tableColumn id="1" name="CODIGO"/>
    <tableColumn id="2" name="PRODUCTO"/>
    <tableColumn id="3" name="CANTIDAD SOLICITADA" dataDxfId="38"/>
    <tableColumn id="4" name="CANTIDAD FACTURADA" dataDxfId="37"/>
    <tableColumn id="5" name="COBERTURA" dataDxfId="36" dataCellStyle="Porcentaje">
      <calculatedColumnFormula>+D5/C5</calculatedColumnFormula>
    </tableColumn>
    <tableColumn id="6" name="RAZON DEL NO DESPACHO" dataDxfId="3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134568" displayName="Tabla134568" ref="A4:F6" totalsRowShown="0" headerRowDxfId="34">
  <autoFilter ref="A4:F6"/>
  <tableColumns count="6">
    <tableColumn id="1" name="CODIGO"/>
    <tableColumn id="2" name="PRODUCTO"/>
    <tableColumn id="3" name="CANTIDAD SOLICITADA" dataDxfId="33"/>
    <tableColumn id="4" name="CANTIDAD FACTURADA" dataDxfId="32"/>
    <tableColumn id="5" name="COBERTURA" dataDxfId="31" dataCellStyle="Porcentaje">
      <calculatedColumnFormula>+D5/C5</calculatedColumnFormula>
    </tableColumn>
    <tableColumn id="6" name="RAZON DEL NO DESPACHO" dataDxfId="3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Tabla13459" displayName="Tabla13459" ref="A4:F34" totalsRowShown="0" headerRowDxfId="29">
  <autoFilter ref="A4:F34"/>
  <tableColumns count="6">
    <tableColumn id="1" name="CODIGO"/>
    <tableColumn id="2" name="PRODUCTO"/>
    <tableColumn id="3" name="CANTIDAD SOLICITADA" dataDxfId="28"/>
    <tableColumn id="4" name="CANTIDAD FACTURADA" dataDxfId="27"/>
    <tableColumn id="5" name="COBERTURA" dataDxfId="26" dataCellStyle="Porcentaje">
      <calculatedColumnFormula>+D5/C5</calculatedColumnFormula>
    </tableColumn>
    <tableColumn id="6" name="RAZON DEL NO DESPACHO" dataDxfId="25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Tabla1345910" displayName="Tabla1345910" ref="A4:F18" totalsRowShown="0" headerRowDxfId="24">
  <autoFilter ref="A4:F18"/>
  <tableColumns count="6">
    <tableColumn id="1" name="CODIGO"/>
    <tableColumn id="2" name="PRODUCTO"/>
    <tableColumn id="3" name="CANTIDAD SOLICITADA" dataDxfId="23"/>
    <tableColumn id="4" name="CANTIDAD FACTURADA" dataDxfId="22"/>
    <tableColumn id="5" name="COBERTURA" dataDxfId="21" dataCellStyle="Porcentaje">
      <calculatedColumnFormula>+D5/C5</calculatedColumnFormula>
    </tableColumn>
    <tableColumn id="6" name="RAZON DEL NO DESPACHO" dataDxfId="2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showGridLines="0" tabSelected="1" view="pageBreakPreview" zoomScaleNormal="100" zoomScaleSheetLayoutView="100" workbookViewId="0">
      <selection activeCell="E15" sqref="E15"/>
    </sheetView>
  </sheetViews>
  <sheetFormatPr baseColWidth="10" defaultRowHeight="15" x14ac:dyDescent="0.25"/>
  <cols>
    <col min="1" max="1" width="3.28515625" customWidth="1"/>
    <col min="2" max="2" width="12.7109375" bestFit="1" customWidth="1"/>
    <col min="3" max="3" width="16.140625" customWidth="1"/>
    <col min="4" max="4" width="57.5703125" customWidth="1"/>
    <col min="5" max="5" width="16.28515625" customWidth="1"/>
    <col min="6" max="6" width="18.85546875" customWidth="1"/>
    <col min="7" max="8" width="16.7109375" style="13" customWidth="1"/>
    <col min="9" max="9" width="16.42578125" bestFit="1" customWidth="1"/>
    <col min="10" max="10" width="11.7109375" style="4" bestFit="1" customWidth="1"/>
    <col min="11" max="11" width="9.85546875" bestFit="1" customWidth="1"/>
    <col min="12" max="12" width="9.42578125" bestFit="1" customWidth="1"/>
  </cols>
  <sheetData>
    <row r="1" spans="2:10" ht="10.9" customHeight="1" x14ac:dyDescent="0.25"/>
    <row r="2" spans="2:10" ht="18.399999999999999" customHeight="1" x14ac:dyDescent="0.3">
      <c r="B2" s="18" t="s">
        <v>224</v>
      </c>
      <c r="C2" s="19"/>
      <c r="D2" s="24" t="s">
        <v>221</v>
      </c>
      <c r="E2" s="25"/>
      <c r="F2" s="25"/>
      <c r="G2" s="25"/>
      <c r="H2" s="26"/>
      <c r="I2" s="38" t="s">
        <v>216</v>
      </c>
      <c r="J2" s="39"/>
    </row>
    <row r="3" spans="2:10" ht="18.399999999999999" customHeight="1" x14ac:dyDescent="0.3">
      <c r="B3" s="20"/>
      <c r="C3" s="21"/>
      <c r="D3" s="27"/>
      <c r="E3" s="28"/>
      <c r="F3" s="28"/>
      <c r="G3" s="28"/>
      <c r="H3" s="29"/>
      <c r="I3" s="40" t="s">
        <v>219</v>
      </c>
      <c r="J3" s="41"/>
    </row>
    <row r="4" spans="2:10" ht="22.5" customHeight="1" x14ac:dyDescent="0.3">
      <c r="B4" s="20"/>
      <c r="C4" s="21"/>
      <c r="D4" s="27"/>
      <c r="E4" s="28"/>
      <c r="F4" s="28"/>
      <c r="G4" s="28"/>
      <c r="H4" s="29"/>
      <c r="I4" s="42" t="s">
        <v>220</v>
      </c>
      <c r="J4" s="43"/>
    </row>
    <row r="5" spans="2:10" ht="14.25" customHeight="1" x14ac:dyDescent="0.25">
      <c r="B5" s="20"/>
      <c r="C5" s="21"/>
      <c r="D5" s="30" t="s">
        <v>217</v>
      </c>
      <c r="E5" s="31"/>
      <c r="F5" s="31"/>
      <c r="G5" s="31"/>
      <c r="H5" s="32"/>
      <c r="I5" s="44" t="s">
        <v>222</v>
      </c>
      <c r="J5" s="45"/>
    </row>
    <row r="6" spans="2:10" ht="14.25" customHeight="1" x14ac:dyDescent="0.25">
      <c r="B6" s="20"/>
      <c r="C6" s="21"/>
      <c r="D6" s="30"/>
      <c r="E6" s="31"/>
      <c r="F6" s="31"/>
      <c r="G6" s="31"/>
      <c r="H6" s="32"/>
      <c r="I6" s="46" t="s">
        <v>223</v>
      </c>
      <c r="J6" s="47"/>
    </row>
    <row r="7" spans="2:10" ht="15.6" customHeight="1" x14ac:dyDescent="0.25">
      <c r="B7" s="22"/>
      <c r="C7" s="23"/>
      <c r="D7" s="33"/>
      <c r="E7" s="34"/>
      <c r="F7" s="34"/>
      <c r="G7" s="34"/>
      <c r="H7" s="35"/>
      <c r="I7" s="36" t="s">
        <v>218</v>
      </c>
      <c r="J7" s="37"/>
    </row>
    <row r="8" spans="2:10" s="7" customFormat="1" ht="14.25" x14ac:dyDescent="0.25">
      <c r="C8" s="8"/>
    </row>
    <row r="9" spans="2:10" ht="42.75" x14ac:dyDescent="0.25">
      <c r="B9" s="7" t="s">
        <v>210</v>
      </c>
      <c r="C9" s="7" t="s">
        <v>0</v>
      </c>
      <c r="D9" s="7" t="s">
        <v>1</v>
      </c>
      <c r="E9" s="8" t="s">
        <v>212</v>
      </c>
      <c r="F9" s="8" t="s">
        <v>213</v>
      </c>
      <c r="G9" s="8" t="s">
        <v>214</v>
      </c>
      <c r="H9" s="8" t="s">
        <v>215</v>
      </c>
      <c r="I9" s="8" t="s">
        <v>4</v>
      </c>
      <c r="J9" s="7" t="s">
        <v>211</v>
      </c>
    </row>
    <row r="10" spans="2:10" ht="14.25" x14ac:dyDescent="0.25">
      <c r="C10" s="10"/>
      <c r="E10" s="4"/>
      <c r="F10" s="14"/>
      <c r="G10" s="4"/>
      <c r="H10" s="14"/>
      <c r="I10" s="5"/>
    </row>
    <row r="11" spans="2:10" ht="14.25" x14ac:dyDescent="0.25">
      <c r="C11" s="10"/>
      <c r="E11" s="4"/>
      <c r="F11" s="14"/>
      <c r="G11" s="4"/>
      <c r="H11" s="14"/>
      <c r="I11" s="5"/>
    </row>
    <row r="12" spans="2:10" ht="14.25" x14ac:dyDescent="0.25">
      <c r="C12" s="10"/>
      <c r="E12" s="4"/>
      <c r="F12" s="14"/>
      <c r="G12" s="4"/>
      <c r="H12" s="14"/>
      <c r="I12" s="5"/>
    </row>
    <row r="13" spans="2:10" ht="14.25" x14ac:dyDescent="0.25">
      <c r="C13" s="10"/>
      <c r="E13" s="14"/>
      <c r="F13" s="14"/>
      <c r="G13" s="4"/>
      <c r="H13" s="14"/>
      <c r="I13" s="5"/>
    </row>
    <row r="14" spans="2:10" ht="14.25" x14ac:dyDescent="0.25">
      <c r="C14" s="10"/>
      <c r="E14" s="14"/>
      <c r="F14" s="14"/>
      <c r="G14" s="14"/>
      <c r="H14" s="14"/>
      <c r="I14" s="5"/>
    </row>
    <row r="15" spans="2:10" ht="14.25" x14ac:dyDescent="0.25">
      <c r="C15" s="10"/>
      <c r="E15" s="14"/>
      <c r="F15" s="14"/>
      <c r="G15" s="14"/>
      <c r="H15" s="14"/>
      <c r="I15" s="5"/>
    </row>
    <row r="16" spans="2:10" ht="14.25" x14ac:dyDescent="0.25">
      <c r="C16" s="10"/>
      <c r="E16" s="14"/>
      <c r="F16" s="14"/>
      <c r="G16" s="14"/>
      <c r="H16" s="14"/>
      <c r="I16" s="5"/>
    </row>
    <row r="17" spans="3:9" ht="14.25" x14ac:dyDescent="0.25">
      <c r="C17" s="10"/>
      <c r="E17" s="14"/>
      <c r="F17" s="14"/>
      <c r="G17" s="14"/>
      <c r="H17" s="14"/>
      <c r="I17" s="5"/>
    </row>
    <row r="18" spans="3:9" ht="14.25" x14ac:dyDescent="0.25">
      <c r="C18" s="10"/>
      <c r="E18" s="14"/>
      <c r="F18" s="14"/>
      <c r="G18" s="14"/>
      <c r="H18" s="14"/>
      <c r="I18" s="5"/>
    </row>
    <row r="19" spans="3:9" ht="14.25" x14ac:dyDescent="0.25">
      <c r="C19" s="10"/>
      <c r="E19" s="14"/>
      <c r="F19" s="14"/>
      <c r="G19" s="14"/>
      <c r="H19" s="14"/>
      <c r="I19" s="5"/>
    </row>
    <row r="20" spans="3:9" ht="14.25" x14ac:dyDescent="0.25">
      <c r="C20" s="10"/>
      <c r="E20" s="14"/>
      <c r="F20" s="14"/>
      <c r="G20" s="14"/>
      <c r="H20" s="14"/>
      <c r="I20" s="5"/>
    </row>
    <row r="21" spans="3:9" ht="14.25" x14ac:dyDescent="0.25">
      <c r="C21" s="10"/>
      <c r="E21" s="4"/>
      <c r="F21" s="14"/>
      <c r="G21" s="4"/>
      <c r="H21" s="14"/>
      <c r="I21" s="5"/>
    </row>
    <row r="22" spans="3:9" ht="14.25" x14ac:dyDescent="0.25">
      <c r="C22" s="10"/>
      <c r="E22" s="4"/>
      <c r="F22" s="14"/>
      <c r="G22" s="4"/>
      <c r="H22" s="14"/>
      <c r="I22" s="5"/>
    </row>
    <row r="23" spans="3:9" ht="14.25" x14ac:dyDescent="0.25">
      <c r="C23" s="10"/>
      <c r="E23" s="4"/>
      <c r="F23" s="14"/>
      <c r="G23" s="4"/>
      <c r="H23" s="14"/>
      <c r="I23" s="5"/>
    </row>
    <row r="24" spans="3:9" ht="14.25" x14ac:dyDescent="0.25">
      <c r="C24" s="10"/>
      <c r="E24" s="4"/>
      <c r="F24" s="14"/>
      <c r="G24" s="4"/>
      <c r="H24" s="14"/>
      <c r="I24" s="5"/>
    </row>
    <row r="25" spans="3:9" ht="14.25" x14ac:dyDescent="0.25">
      <c r="C25" s="10"/>
      <c r="E25" s="4"/>
      <c r="F25" s="14"/>
      <c r="G25" s="4"/>
      <c r="H25" s="14"/>
      <c r="I25" s="5"/>
    </row>
    <row r="26" spans="3:9" ht="14.25" x14ac:dyDescent="0.25">
      <c r="C26" s="10"/>
      <c r="E26" s="4"/>
      <c r="F26" s="14"/>
      <c r="G26" s="4"/>
      <c r="H26" s="14"/>
      <c r="I26" s="5"/>
    </row>
    <row r="27" spans="3:9" ht="14.25" x14ac:dyDescent="0.25">
      <c r="C27" s="10"/>
      <c r="E27" s="4"/>
      <c r="F27" s="14"/>
      <c r="G27" s="4"/>
      <c r="H27" s="14"/>
      <c r="I27" s="5"/>
    </row>
    <row r="28" spans="3:9" ht="14.25" x14ac:dyDescent="0.25">
      <c r="C28" s="10"/>
      <c r="E28" s="4"/>
      <c r="F28" s="14"/>
      <c r="G28" s="4"/>
      <c r="H28" s="14"/>
      <c r="I28" s="5"/>
    </row>
    <row r="29" spans="3:9" ht="14.25" x14ac:dyDescent="0.25">
      <c r="C29" s="10"/>
      <c r="E29" s="4"/>
      <c r="F29" s="14"/>
      <c r="G29" s="4"/>
      <c r="H29" s="14"/>
      <c r="I29" s="5"/>
    </row>
    <row r="30" spans="3:9" ht="14.25" x14ac:dyDescent="0.25">
      <c r="C30" s="10"/>
      <c r="E30" s="4"/>
      <c r="F30" s="14"/>
      <c r="G30" s="4"/>
      <c r="H30" s="14"/>
      <c r="I30" s="5"/>
    </row>
    <row r="31" spans="3:9" ht="14.25" x14ac:dyDescent="0.25">
      <c r="C31" s="10"/>
      <c r="E31" s="4"/>
      <c r="F31" s="14"/>
      <c r="G31" s="4"/>
      <c r="H31" s="14"/>
      <c r="I31" s="5"/>
    </row>
    <row r="32" spans="3:9" ht="14.25" x14ac:dyDescent="0.25">
      <c r="C32" s="10"/>
      <c r="E32" s="4"/>
      <c r="F32" s="14"/>
      <c r="G32" s="4"/>
      <c r="H32" s="14"/>
      <c r="I32" s="5"/>
    </row>
    <row r="33" spans="2:9" ht="14.25" x14ac:dyDescent="0.25">
      <c r="C33" s="10"/>
      <c r="E33" s="4"/>
      <c r="F33" s="14"/>
      <c r="G33" s="4"/>
      <c r="H33" s="14"/>
      <c r="I33" s="5"/>
    </row>
    <row r="34" spans="2:9" ht="14.25" x14ac:dyDescent="0.25">
      <c r="C34" s="10"/>
      <c r="E34" s="4"/>
      <c r="F34" s="14"/>
      <c r="G34" s="4"/>
      <c r="H34" s="14"/>
      <c r="I34" s="5"/>
    </row>
    <row r="35" spans="2:9" ht="14.25" x14ac:dyDescent="0.25">
      <c r="C35" s="10"/>
      <c r="E35" s="4"/>
      <c r="F35" s="14"/>
      <c r="G35" s="4"/>
      <c r="H35" s="14"/>
      <c r="I35" s="5"/>
    </row>
    <row r="36" spans="2:9" ht="14.25" x14ac:dyDescent="0.25">
      <c r="C36" s="10"/>
      <c r="E36" s="4"/>
      <c r="F36" s="14"/>
      <c r="G36" s="4"/>
      <c r="H36" s="14"/>
      <c r="I36" s="5"/>
    </row>
    <row r="37" spans="2:9" ht="14.25" x14ac:dyDescent="0.25">
      <c r="C37" s="10"/>
      <c r="E37" s="4"/>
      <c r="F37" s="14"/>
      <c r="G37" s="4"/>
      <c r="H37" s="14"/>
      <c r="I37" s="5"/>
    </row>
    <row r="38" spans="2:9" ht="14.25" x14ac:dyDescent="0.25">
      <c r="C38" s="10"/>
      <c r="E38" s="4"/>
      <c r="F38" s="14"/>
      <c r="G38" s="4"/>
      <c r="H38" s="14"/>
      <c r="I38" s="5"/>
    </row>
    <row r="39" spans="2:9" ht="14.25" x14ac:dyDescent="0.25">
      <c r="C39" s="10"/>
      <c r="E39" s="4"/>
      <c r="F39" s="14"/>
      <c r="G39" s="4"/>
      <c r="H39" s="14"/>
      <c r="I39" s="5"/>
    </row>
    <row r="40" spans="2:9" ht="14.25" x14ac:dyDescent="0.25">
      <c r="C40" s="10"/>
      <c r="E40" s="4"/>
      <c r="F40" s="14"/>
      <c r="G40" s="4"/>
      <c r="H40" s="14"/>
      <c r="I40" s="5"/>
    </row>
    <row r="41" spans="2:9" ht="14.25" x14ac:dyDescent="0.25">
      <c r="C41" s="10"/>
      <c r="E41" s="4"/>
      <c r="F41" s="14"/>
      <c r="G41" s="4"/>
      <c r="H41" s="14"/>
      <c r="I41" s="5"/>
    </row>
    <row r="42" spans="2:9" ht="14.25" x14ac:dyDescent="0.25">
      <c r="C42" s="10"/>
      <c r="E42" s="4"/>
      <c r="F42" s="14"/>
      <c r="G42" s="4"/>
      <c r="H42" s="14"/>
      <c r="I42" s="5"/>
    </row>
    <row r="43" spans="2:9" ht="16.350000000000001" x14ac:dyDescent="0.3">
      <c r="B43" s="16"/>
      <c r="E43" s="15"/>
      <c r="F43" s="15"/>
      <c r="G43" s="15"/>
      <c r="H43" s="15"/>
      <c r="I43" s="17"/>
    </row>
  </sheetData>
  <mergeCells count="9">
    <mergeCell ref="I7:J7"/>
    <mergeCell ref="I2:J2"/>
    <mergeCell ref="I3:J3"/>
    <mergeCell ref="I4:J4"/>
    <mergeCell ref="I5:J5"/>
    <mergeCell ref="I6:J6"/>
    <mergeCell ref="B2:C7"/>
    <mergeCell ref="D2:H4"/>
    <mergeCell ref="D5:H7"/>
  </mergeCells>
  <pageMargins left="0" right="0" top="0" bottom="0.59055118110236227" header="0" footer="0.31496062992125984"/>
  <pageSetup scale="70" orientation="landscape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opLeftCell="A5"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184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s="10" t="s">
        <v>154</v>
      </c>
      <c r="B5" t="s">
        <v>185</v>
      </c>
      <c r="C5" s="12">
        <v>1000</v>
      </c>
      <c r="D5" s="12">
        <v>0</v>
      </c>
      <c r="E5" s="5">
        <f>+D5/C5</f>
        <v>0</v>
      </c>
      <c r="F5" s="1" t="s">
        <v>176</v>
      </c>
    </row>
    <row r="6" spans="1:6" ht="16.350000000000001" x14ac:dyDescent="0.3">
      <c r="A6" t="s">
        <v>102</v>
      </c>
      <c r="B6" t="s">
        <v>133</v>
      </c>
      <c r="C6" s="12">
        <v>100</v>
      </c>
      <c r="D6" s="12">
        <v>100</v>
      </c>
      <c r="E6" s="5">
        <f>+D6/C6</f>
        <v>1</v>
      </c>
      <c r="F6" s="1"/>
    </row>
    <row r="7" spans="1:6" ht="16.350000000000001" x14ac:dyDescent="0.3">
      <c r="A7" t="s">
        <v>98</v>
      </c>
      <c r="B7" t="s">
        <v>126</v>
      </c>
      <c r="C7" s="12">
        <v>200</v>
      </c>
      <c r="D7" s="12">
        <v>200</v>
      </c>
      <c r="E7" s="5">
        <f>+D7/C7</f>
        <v>1</v>
      </c>
      <c r="F7" s="1"/>
    </row>
    <row r="8" spans="1:6" ht="16.350000000000001" x14ac:dyDescent="0.3">
      <c r="A8" t="s">
        <v>96</v>
      </c>
      <c r="B8" t="s">
        <v>124</v>
      </c>
      <c r="C8" s="12">
        <v>100</v>
      </c>
      <c r="D8" s="12">
        <v>100</v>
      </c>
      <c r="E8" s="5">
        <f>+D8/C8</f>
        <v>1</v>
      </c>
      <c r="F8" s="1"/>
    </row>
    <row r="9" spans="1:6" ht="16.350000000000001" x14ac:dyDescent="0.3">
      <c r="A9" t="s">
        <v>22</v>
      </c>
      <c r="B9" t="s">
        <v>131</v>
      </c>
      <c r="C9" s="12">
        <v>10000</v>
      </c>
      <c r="D9" s="12">
        <v>10000</v>
      </c>
      <c r="E9" s="5">
        <f>+D9/C9</f>
        <v>1</v>
      </c>
      <c r="F9" s="1"/>
    </row>
    <row r="10" spans="1:6" ht="16.350000000000001" x14ac:dyDescent="0.3">
      <c r="A10" t="s">
        <v>99</v>
      </c>
      <c r="B10" t="s">
        <v>127</v>
      </c>
      <c r="C10" s="12">
        <v>1000</v>
      </c>
      <c r="D10" s="12">
        <v>1000</v>
      </c>
      <c r="E10" s="5">
        <f t="shared" ref="E10:E24" si="0">+D10/C10</f>
        <v>1</v>
      </c>
      <c r="F10" s="1"/>
    </row>
    <row r="11" spans="1:6" ht="16.350000000000001" x14ac:dyDescent="0.3">
      <c r="A11" t="s">
        <v>91</v>
      </c>
      <c r="B11" t="s">
        <v>109</v>
      </c>
      <c r="C11" s="12">
        <v>500</v>
      </c>
      <c r="D11" s="12">
        <v>500</v>
      </c>
      <c r="E11" s="5">
        <f t="shared" si="0"/>
        <v>1</v>
      </c>
      <c r="F11" s="1"/>
    </row>
    <row r="12" spans="1:6" ht="16.350000000000001" x14ac:dyDescent="0.3">
      <c r="A12" t="s">
        <v>100</v>
      </c>
      <c r="B12" t="s">
        <v>130</v>
      </c>
      <c r="C12" s="12">
        <v>300</v>
      </c>
      <c r="D12" s="12">
        <v>300</v>
      </c>
      <c r="E12" s="5">
        <f t="shared" si="0"/>
        <v>1</v>
      </c>
      <c r="F12" s="1"/>
    </row>
    <row r="13" spans="1:6" ht="16.350000000000001" x14ac:dyDescent="0.3">
      <c r="A13" t="s">
        <v>20</v>
      </c>
      <c r="B13" t="s">
        <v>128</v>
      </c>
      <c r="C13" s="12">
        <v>3000</v>
      </c>
      <c r="D13" s="12">
        <v>3000</v>
      </c>
      <c r="E13" s="5">
        <f t="shared" si="0"/>
        <v>1</v>
      </c>
      <c r="F13" s="1"/>
    </row>
    <row r="14" spans="1:6" ht="16.350000000000001" x14ac:dyDescent="0.3">
      <c r="A14" t="s">
        <v>101</v>
      </c>
      <c r="B14" t="s">
        <v>132</v>
      </c>
      <c r="C14" s="12">
        <v>200</v>
      </c>
      <c r="D14" s="12">
        <v>200</v>
      </c>
      <c r="E14" s="5">
        <f t="shared" si="0"/>
        <v>1</v>
      </c>
      <c r="F14" s="1"/>
    </row>
    <row r="15" spans="1:6" ht="16.350000000000001" x14ac:dyDescent="0.3">
      <c r="A15" t="s">
        <v>65</v>
      </c>
      <c r="B15" t="s">
        <v>117</v>
      </c>
      <c r="C15" s="12">
        <v>1000</v>
      </c>
      <c r="D15" s="12">
        <v>0</v>
      </c>
      <c r="E15" s="5">
        <f t="shared" si="0"/>
        <v>0</v>
      </c>
      <c r="F15" s="1" t="s">
        <v>176</v>
      </c>
    </row>
    <row r="16" spans="1:6" ht="16.350000000000001" x14ac:dyDescent="0.3">
      <c r="A16" t="s">
        <v>14</v>
      </c>
      <c r="B16" t="s">
        <v>116</v>
      </c>
      <c r="C16" s="12">
        <v>3000</v>
      </c>
      <c r="D16" s="12">
        <v>2000</v>
      </c>
      <c r="E16" s="5">
        <f t="shared" si="0"/>
        <v>0.66666666666666663</v>
      </c>
      <c r="F16" s="1" t="s">
        <v>183</v>
      </c>
    </row>
    <row r="17" spans="1:6" ht="16.350000000000001" x14ac:dyDescent="0.3">
      <c r="A17" t="s">
        <v>27</v>
      </c>
      <c r="B17" t="s">
        <v>136</v>
      </c>
      <c r="C17" s="12">
        <v>3000</v>
      </c>
      <c r="D17" s="12">
        <v>3000</v>
      </c>
      <c r="E17" s="5">
        <f t="shared" si="0"/>
        <v>1</v>
      </c>
      <c r="F17" s="1"/>
    </row>
    <row r="18" spans="1:6" ht="16.350000000000001" x14ac:dyDescent="0.3">
      <c r="A18" t="s">
        <v>103</v>
      </c>
      <c r="B18" t="s">
        <v>135</v>
      </c>
      <c r="C18" s="12">
        <v>3000</v>
      </c>
      <c r="D18" s="12">
        <v>3000</v>
      </c>
      <c r="E18" s="5">
        <f t="shared" si="0"/>
        <v>1</v>
      </c>
      <c r="F18" s="1"/>
    </row>
    <row r="19" spans="1:6" ht="16.350000000000001" x14ac:dyDescent="0.3">
      <c r="A19" t="s">
        <v>69</v>
      </c>
      <c r="B19" t="s">
        <v>186</v>
      </c>
      <c r="C19" s="12">
        <v>1000</v>
      </c>
      <c r="D19" s="12">
        <v>1000</v>
      </c>
      <c r="E19" s="5">
        <f t="shared" si="0"/>
        <v>1</v>
      </c>
      <c r="F19" s="1"/>
    </row>
    <row r="20" spans="1:6" ht="16.350000000000001" x14ac:dyDescent="0.3">
      <c r="A20" t="s">
        <v>28</v>
      </c>
      <c r="B20" t="s">
        <v>137</v>
      </c>
      <c r="C20" s="12">
        <v>3000</v>
      </c>
      <c r="D20" s="12">
        <v>3000</v>
      </c>
      <c r="E20" s="5">
        <f t="shared" si="0"/>
        <v>1</v>
      </c>
      <c r="F20" s="1"/>
    </row>
    <row r="21" spans="1:6" ht="16.350000000000001" x14ac:dyDescent="0.3">
      <c r="A21" t="s">
        <v>30</v>
      </c>
      <c r="B21" t="s">
        <v>138</v>
      </c>
      <c r="C21" s="12">
        <v>1000</v>
      </c>
      <c r="D21" s="12">
        <v>1000</v>
      </c>
      <c r="E21" s="5">
        <f t="shared" si="0"/>
        <v>1</v>
      </c>
      <c r="F21" s="1"/>
    </row>
    <row r="22" spans="1:6" ht="16.350000000000001" x14ac:dyDescent="0.3">
      <c r="A22" t="s">
        <v>66</v>
      </c>
      <c r="B22" t="s">
        <v>118</v>
      </c>
      <c r="C22" s="12">
        <v>10000</v>
      </c>
      <c r="D22" s="12">
        <v>10000</v>
      </c>
      <c r="E22" s="5">
        <f t="shared" si="0"/>
        <v>1</v>
      </c>
      <c r="F22" s="1"/>
    </row>
    <row r="23" spans="1:6" ht="16.350000000000001" x14ac:dyDescent="0.3">
      <c r="A23" t="s">
        <v>18</v>
      </c>
      <c r="B23" t="s">
        <v>122</v>
      </c>
      <c r="C23" s="12">
        <v>3000</v>
      </c>
      <c r="D23" s="12">
        <v>3000</v>
      </c>
      <c r="E23" s="5">
        <f t="shared" si="0"/>
        <v>1</v>
      </c>
      <c r="F23" s="1"/>
    </row>
    <row r="24" spans="1:6" ht="16.350000000000001" x14ac:dyDescent="0.3">
      <c r="A24" t="s">
        <v>19</v>
      </c>
      <c r="B24" t="s">
        <v>120</v>
      </c>
      <c r="C24" s="12">
        <v>3000</v>
      </c>
      <c r="D24" s="12">
        <v>3000</v>
      </c>
      <c r="E24" s="5">
        <f t="shared" si="0"/>
        <v>1</v>
      </c>
      <c r="F24" s="1"/>
    </row>
    <row r="25" spans="1:6" ht="15.75" x14ac:dyDescent="0.25">
      <c r="A25" t="s">
        <v>68</v>
      </c>
      <c r="B25" t="s">
        <v>123</v>
      </c>
      <c r="C25" s="12">
        <v>2000</v>
      </c>
      <c r="D25" s="12">
        <v>2000</v>
      </c>
      <c r="E25" s="5">
        <f>+D25/C25</f>
        <v>1</v>
      </c>
      <c r="F25" s="1"/>
    </row>
    <row r="26" spans="1:6" ht="16.350000000000001" x14ac:dyDescent="0.3">
      <c r="A26" t="s">
        <v>16</v>
      </c>
      <c r="B26" t="s">
        <v>121</v>
      </c>
      <c r="C26" s="12">
        <v>3000</v>
      </c>
      <c r="D26" s="12">
        <v>3000</v>
      </c>
      <c r="E26" s="5">
        <f>+D26/C26</f>
        <v>1</v>
      </c>
      <c r="F26" s="1"/>
    </row>
    <row r="27" spans="1:6" ht="16.350000000000001" x14ac:dyDescent="0.3">
      <c r="A27" t="s">
        <v>57</v>
      </c>
      <c r="B27" t="s">
        <v>187</v>
      </c>
      <c r="C27" s="12">
        <v>1000</v>
      </c>
      <c r="D27" s="12">
        <v>0</v>
      </c>
      <c r="E27" s="5">
        <f>+D27/C27</f>
        <v>0</v>
      </c>
      <c r="F27" s="1" t="s">
        <v>176</v>
      </c>
    </row>
    <row r="28" spans="1:6" ht="16.350000000000001" x14ac:dyDescent="0.3">
      <c r="A28" t="s">
        <v>17</v>
      </c>
      <c r="B28" t="s">
        <v>119</v>
      </c>
      <c r="C28" s="12">
        <v>1000</v>
      </c>
      <c r="D28" s="12">
        <v>1000</v>
      </c>
      <c r="E28" s="5">
        <f>+D28/C28</f>
        <v>1</v>
      </c>
      <c r="F28" s="1"/>
    </row>
    <row r="29" spans="1:6" ht="16.350000000000001" x14ac:dyDescent="0.3">
      <c r="B29" s="3" t="s">
        <v>7</v>
      </c>
      <c r="C29" s="9">
        <f>SUM(C5:C28)</f>
        <v>54400</v>
      </c>
      <c r="D29" s="9">
        <f>SUM(D5:D28)</f>
        <v>50400</v>
      </c>
      <c r="E29" s="6">
        <f>+D29/C29</f>
        <v>0.92647058823529416</v>
      </c>
      <c r="F29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188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93</v>
      </c>
      <c r="B5" t="s">
        <v>113</v>
      </c>
      <c r="C5" s="12">
        <v>200</v>
      </c>
      <c r="D5" s="12">
        <v>200</v>
      </c>
      <c r="E5" s="5">
        <f t="shared" ref="E5:E13" si="0">+D5/C5</f>
        <v>1</v>
      </c>
      <c r="F5" s="1"/>
    </row>
    <row r="6" spans="1:6" ht="16.350000000000001" x14ac:dyDescent="0.3">
      <c r="A6" t="s">
        <v>92</v>
      </c>
      <c r="B6" t="s">
        <v>112</v>
      </c>
      <c r="C6" s="12">
        <v>100</v>
      </c>
      <c r="D6" s="12">
        <v>100</v>
      </c>
      <c r="E6" s="5">
        <f t="shared" si="0"/>
        <v>1</v>
      </c>
      <c r="F6" s="1"/>
    </row>
    <row r="7" spans="1:6" ht="16.350000000000001" x14ac:dyDescent="0.3">
      <c r="A7" t="s">
        <v>95</v>
      </c>
      <c r="B7" t="s">
        <v>115</v>
      </c>
      <c r="C7" s="12">
        <v>200</v>
      </c>
      <c r="D7" s="12">
        <v>200</v>
      </c>
      <c r="E7" s="5">
        <f t="shared" si="0"/>
        <v>1</v>
      </c>
      <c r="F7" s="1"/>
    </row>
    <row r="8" spans="1:6" ht="16.350000000000001" x14ac:dyDescent="0.3">
      <c r="A8" t="s">
        <v>189</v>
      </c>
      <c r="B8" t="s">
        <v>205</v>
      </c>
      <c r="C8" s="12">
        <v>300</v>
      </c>
      <c r="D8" s="12">
        <v>300</v>
      </c>
      <c r="E8" s="5">
        <f t="shared" si="0"/>
        <v>1</v>
      </c>
      <c r="F8" s="1"/>
    </row>
    <row r="9" spans="1:6" ht="16.350000000000001" x14ac:dyDescent="0.3">
      <c r="A9" t="s">
        <v>11</v>
      </c>
      <c r="B9" t="s">
        <v>110</v>
      </c>
      <c r="C9" s="12">
        <v>500</v>
      </c>
      <c r="D9" s="12">
        <v>500</v>
      </c>
      <c r="E9" s="5">
        <f t="shared" si="0"/>
        <v>1</v>
      </c>
      <c r="F9" s="1"/>
    </row>
    <row r="10" spans="1:6" ht="16.350000000000001" x14ac:dyDescent="0.3">
      <c r="A10" t="s">
        <v>87</v>
      </c>
      <c r="B10" t="s">
        <v>104</v>
      </c>
      <c r="C10" s="12">
        <v>100</v>
      </c>
      <c r="D10" s="12">
        <v>100</v>
      </c>
      <c r="E10" s="5">
        <f t="shared" si="0"/>
        <v>1</v>
      </c>
      <c r="F10" s="1"/>
    </row>
    <row r="11" spans="1:6" ht="16.350000000000001" x14ac:dyDescent="0.3">
      <c r="A11" t="s">
        <v>13</v>
      </c>
      <c r="B11" t="s">
        <v>111</v>
      </c>
      <c r="C11" s="12">
        <v>100</v>
      </c>
      <c r="D11" s="12">
        <v>100</v>
      </c>
      <c r="E11" s="5">
        <f t="shared" si="0"/>
        <v>1</v>
      </c>
      <c r="F11" s="1"/>
    </row>
    <row r="12" spans="1:6" ht="16.350000000000001" x14ac:dyDescent="0.3">
      <c r="A12" t="s">
        <v>89</v>
      </c>
      <c r="B12" t="s">
        <v>107</v>
      </c>
      <c r="C12" s="12">
        <v>300</v>
      </c>
      <c r="D12" s="12">
        <v>300</v>
      </c>
      <c r="E12" s="5">
        <f t="shared" si="0"/>
        <v>1</v>
      </c>
      <c r="F12" s="1"/>
    </row>
    <row r="13" spans="1:6" ht="16.350000000000001" x14ac:dyDescent="0.3">
      <c r="B13" s="3" t="s">
        <v>7</v>
      </c>
      <c r="C13" s="9">
        <f>SUM(C5:C12)</f>
        <v>1800</v>
      </c>
      <c r="D13" s="9">
        <f>SUM(D5:D12)</f>
        <v>1800</v>
      </c>
      <c r="E13" s="6">
        <f t="shared" si="0"/>
        <v>1</v>
      </c>
      <c r="F13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190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s="10" t="s">
        <v>21</v>
      </c>
      <c r="B5" t="s">
        <v>44</v>
      </c>
      <c r="C5" s="12">
        <v>500</v>
      </c>
      <c r="D5" s="12">
        <v>500</v>
      </c>
      <c r="E5" s="5">
        <f>+D5/C5</f>
        <v>1</v>
      </c>
      <c r="F5" s="1"/>
    </row>
    <row r="6" spans="1:6" ht="16.350000000000001" x14ac:dyDescent="0.3">
      <c r="A6" t="s">
        <v>191</v>
      </c>
      <c r="B6" t="s">
        <v>194</v>
      </c>
      <c r="C6" s="12">
        <v>300</v>
      </c>
      <c r="D6" s="12">
        <v>300</v>
      </c>
      <c r="E6" s="5">
        <f>+D6/C6</f>
        <v>1</v>
      </c>
      <c r="F6" s="1"/>
    </row>
    <row r="7" spans="1:6" ht="16.350000000000001" x14ac:dyDescent="0.3">
      <c r="A7" t="s">
        <v>23</v>
      </c>
      <c r="B7" t="s">
        <v>46</v>
      </c>
      <c r="C7" s="12">
        <v>1000</v>
      </c>
      <c r="D7" s="12">
        <v>1000</v>
      </c>
      <c r="E7" s="5">
        <f>+D7/C7</f>
        <v>1</v>
      </c>
      <c r="F7" s="1"/>
    </row>
    <row r="8" spans="1:6" ht="16.350000000000001" x14ac:dyDescent="0.3">
      <c r="A8" t="s">
        <v>59</v>
      </c>
      <c r="B8" t="s">
        <v>195</v>
      </c>
      <c r="C8" s="12">
        <v>500</v>
      </c>
      <c r="D8" s="12">
        <v>0</v>
      </c>
      <c r="E8" s="5">
        <f>+D8/C8</f>
        <v>0</v>
      </c>
      <c r="F8" s="1" t="s">
        <v>204</v>
      </c>
    </row>
    <row r="9" spans="1:6" ht="16.350000000000001" x14ac:dyDescent="0.3">
      <c r="A9" t="s">
        <v>9</v>
      </c>
      <c r="B9" t="s">
        <v>32</v>
      </c>
      <c r="C9" s="12">
        <v>50</v>
      </c>
      <c r="D9" s="12">
        <v>50</v>
      </c>
      <c r="E9" s="5">
        <f>+D9/C9</f>
        <v>1</v>
      </c>
      <c r="F9" s="1"/>
    </row>
    <row r="10" spans="1:6" ht="16.350000000000001" x14ac:dyDescent="0.3">
      <c r="A10" t="s">
        <v>31</v>
      </c>
      <c r="B10" t="s">
        <v>54</v>
      </c>
      <c r="C10" s="12">
        <v>500</v>
      </c>
      <c r="D10" s="12">
        <v>500</v>
      </c>
      <c r="E10" s="5">
        <f t="shared" ref="E10:E21" si="0">+D10/C10</f>
        <v>1</v>
      </c>
      <c r="F10" s="1"/>
    </row>
    <row r="11" spans="1:6" ht="16.350000000000001" x14ac:dyDescent="0.3">
      <c r="A11" t="s">
        <v>22</v>
      </c>
      <c r="B11" t="s">
        <v>45</v>
      </c>
      <c r="C11" s="12">
        <v>1500</v>
      </c>
      <c r="D11" s="12">
        <v>1500</v>
      </c>
      <c r="E11" s="5">
        <f t="shared" si="0"/>
        <v>1</v>
      </c>
      <c r="F11" s="1"/>
    </row>
    <row r="12" spans="1:6" ht="16.350000000000001" x14ac:dyDescent="0.3">
      <c r="A12" t="s">
        <v>192</v>
      </c>
      <c r="B12" t="s">
        <v>196</v>
      </c>
      <c r="C12" s="12">
        <v>20</v>
      </c>
      <c r="D12" s="12">
        <v>20</v>
      </c>
      <c r="E12" s="5">
        <f t="shared" si="0"/>
        <v>1</v>
      </c>
      <c r="F12" s="1"/>
    </row>
    <row r="13" spans="1:6" ht="16.350000000000001" x14ac:dyDescent="0.3">
      <c r="A13" t="s">
        <v>20</v>
      </c>
      <c r="B13" t="s">
        <v>43</v>
      </c>
      <c r="C13" s="12">
        <v>300</v>
      </c>
      <c r="D13" s="12">
        <v>300</v>
      </c>
      <c r="E13" s="5">
        <f t="shared" si="0"/>
        <v>1</v>
      </c>
      <c r="F13" s="1"/>
    </row>
    <row r="14" spans="1:6" ht="16.350000000000001" x14ac:dyDescent="0.3">
      <c r="A14" t="s">
        <v>103</v>
      </c>
      <c r="B14" t="s">
        <v>197</v>
      </c>
      <c r="C14" s="12">
        <v>120</v>
      </c>
      <c r="D14" s="12">
        <v>120</v>
      </c>
      <c r="E14" s="5">
        <f t="shared" si="0"/>
        <v>1</v>
      </c>
      <c r="F14" s="1"/>
    </row>
    <row r="15" spans="1:6" ht="16.350000000000001" x14ac:dyDescent="0.3">
      <c r="A15" t="s">
        <v>69</v>
      </c>
      <c r="B15" t="s">
        <v>198</v>
      </c>
      <c r="C15" s="12">
        <v>120</v>
      </c>
      <c r="D15" s="12">
        <v>120</v>
      </c>
      <c r="E15" s="5">
        <f t="shared" si="0"/>
        <v>1</v>
      </c>
      <c r="F15" s="1"/>
    </row>
    <row r="16" spans="1:6" ht="16.350000000000001" x14ac:dyDescent="0.3">
      <c r="A16" t="s">
        <v>28</v>
      </c>
      <c r="B16" t="s">
        <v>51</v>
      </c>
      <c r="C16" s="12">
        <v>120</v>
      </c>
      <c r="D16" s="12">
        <v>120</v>
      </c>
      <c r="E16" s="5">
        <f t="shared" si="0"/>
        <v>1</v>
      </c>
      <c r="F16" s="1"/>
    </row>
    <row r="17" spans="1:6" ht="16.350000000000001" x14ac:dyDescent="0.3">
      <c r="A17" t="s">
        <v>30</v>
      </c>
      <c r="B17" t="s">
        <v>53</v>
      </c>
      <c r="C17" s="12">
        <v>120</v>
      </c>
      <c r="D17" s="12">
        <v>120</v>
      </c>
      <c r="E17" s="5">
        <f t="shared" si="0"/>
        <v>1</v>
      </c>
      <c r="F17" s="1"/>
    </row>
    <row r="18" spans="1:6" ht="16.350000000000001" x14ac:dyDescent="0.3">
      <c r="A18" t="s">
        <v>193</v>
      </c>
      <c r="B18" t="s">
        <v>199</v>
      </c>
      <c r="C18" s="12">
        <v>120</v>
      </c>
      <c r="D18" s="12">
        <v>120</v>
      </c>
      <c r="E18" s="5">
        <f t="shared" si="0"/>
        <v>1</v>
      </c>
      <c r="F18" s="1"/>
    </row>
    <row r="19" spans="1:6" ht="16.350000000000001" x14ac:dyDescent="0.3">
      <c r="A19" t="s">
        <v>66</v>
      </c>
      <c r="B19" t="s">
        <v>200</v>
      </c>
      <c r="C19" s="12">
        <v>240</v>
      </c>
      <c r="D19" s="12">
        <v>240</v>
      </c>
      <c r="E19" s="5">
        <f t="shared" si="0"/>
        <v>1</v>
      </c>
      <c r="F19" s="1"/>
    </row>
    <row r="20" spans="1:6" ht="16.350000000000001" x14ac:dyDescent="0.3">
      <c r="A20" t="s">
        <v>57</v>
      </c>
      <c r="B20" t="s">
        <v>201</v>
      </c>
      <c r="C20" s="12">
        <v>240</v>
      </c>
      <c r="D20" s="12">
        <v>0</v>
      </c>
      <c r="E20" s="5">
        <f t="shared" si="0"/>
        <v>0</v>
      </c>
      <c r="F20" s="1" t="s">
        <v>176</v>
      </c>
    </row>
    <row r="21" spans="1:6" ht="16.350000000000001" x14ac:dyDescent="0.3">
      <c r="A21" s="10" t="s">
        <v>203</v>
      </c>
      <c r="B21" t="s">
        <v>202</v>
      </c>
      <c r="C21" s="12">
        <v>250</v>
      </c>
      <c r="D21" s="12">
        <v>250</v>
      </c>
      <c r="E21" s="5">
        <f t="shared" si="0"/>
        <v>1</v>
      </c>
      <c r="F21" s="1"/>
    </row>
    <row r="22" spans="1:6" ht="16.350000000000001" x14ac:dyDescent="0.3">
      <c r="B22" s="3" t="s">
        <v>7</v>
      </c>
      <c r="C22" s="9">
        <f>SUM(C5:C21)</f>
        <v>6000</v>
      </c>
      <c r="D22" s="9">
        <f>SUM(D5:D21)</f>
        <v>5260</v>
      </c>
      <c r="E22" s="6">
        <f>+D22/C22</f>
        <v>0.87666666666666671</v>
      </c>
      <c r="F22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9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206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s="10" t="s">
        <v>21</v>
      </c>
      <c r="B5" t="s">
        <v>44</v>
      </c>
      <c r="C5" s="12">
        <v>200</v>
      </c>
      <c r="D5" s="12">
        <v>200</v>
      </c>
      <c r="E5" s="5">
        <f t="shared" ref="E5:E17" si="0">+D5/C5</f>
        <v>1</v>
      </c>
      <c r="F5" s="1"/>
    </row>
    <row r="6" spans="1:6" ht="16.350000000000001" x14ac:dyDescent="0.3">
      <c r="A6" t="s">
        <v>191</v>
      </c>
      <c r="B6" t="s">
        <v>194</v>
      </c>
      <c r="C6" s="12">
        <v>450</v>
      </c>
      <c r="D6" s="12">
        <v>450</v>
      </c>
      <c r="E6" s="5">
        <f t="shared" si="0"/>
        <v>1</v>
      </c>
      <c r="F6" s="1"/>
    </row>
    <row r="7" spans="1:6" ht="16.350000000000001" x14ac:dyDescent="0.3">
      <c r="A7" t="s">
        <v>155</v>
      </c>
      <c r="B7" t="s">
        <v>207</v>
      </c>
      <c r="C7" s="12">
        <v>100</v>
      </c>
      <c r="D7" s="12">
        <v>100</v>
      </c>
      <c r="E7" s="5">
        <f t="shared" si="0"/>
        <v>1</v>
      </c>
      <c r="F7" s="1"/>
    </row>
    <row r="8" spans="1:6" ht="16.350000000000001" x14ac:dyDescent="0.3">
      <c r="A8" t="s">
        <v>23</v>
      </c>
      <c r="B8" t="s">
        <v>46</v>
      </c>
      <c r="C8" s="12">
        <v>700</v>
      </c>
      <c r="D8" s="12">
        <v>157</v>
      </c>
      <c r="E8" s="5">
        <f t="shared" si="0"/>
        <v>0.22428571428571428</v>
      </c>
      <c r="F8" s="1" t="s">
        <v>209</v>
      </c>
    </row>
    <row r="9" spans="1:6" ht="16.350000000000001" x14ac:dyDescent="0.3">
      <c r="A9" t="s">
        <v>15</v>
      </c>
      <c r="B9" t="s">
        <v>38</v>
      </c>
      <c r="C9" s="12">
        <v>300</v>
      </c>
      <c r="D9" s="12">
        <v>300</v>
      </c>
      <c r="E9" s="5">
        <f t="shared" si="0"/>
        <v>1</v>
      </c>
      <c r="F9" s="1"/>
    </row>
    <row r="10" spans="1:6" ht="16.350000000000001" x14ac:dyDescent="0.3">
      <c r="A10" t="s">
        <v>31</v>
      </c>
      <c r="B10" t="s">
        <v>54</v>
      </c>
      <c r="C10" s="12">
        <v>400</v>
      </c>
      <c r="D10" s="12">
        <v>400</v>
      </c>
      <c r="E10" s="5">
        <f t="shared" ref="E10:E16" si="1">+D10/C10</f>
        <v>1</v>
      </c>
      <c r="F10" s="1"/>
    </row>
    <row r="11" spans="1:6" ht="16.350000000000001" x14ac:dyDescent="0.3">
      <c r="A11" t="s">
        <v>22</v>
      </c>
      <c r="B11" t="s">
        <v>45</v>
      </c>
      <c r="C11" s="12">
        <v>2000</v>
      </c>
      <c r="D11" s="12">
        <v>2000</v>
      </c>
      <c r="E11" s="5">
        <f t="shared" si="1"/>
        <v>1</v>
      </c>
      <c r="F11" s="1"/>
    </row>
    <row r="12" spans="1:6" ht="16.350000000000001" x14ac:dyDescent="0.3">
      <c r="A12" t="s">
        <v>192</v>
      </c>
      <c r="B12" t="s">
        <v>196</v>
      </c>
      <c r="C12" s="12">
        <v>6</v>
      </c>
      <c r="D12" s="12">
        <v>6</v>
      </c>
      <c r="E12" s="5">
        <f t="shared" si="1"/>
        <v>1</v>
      </c>
      <c r="F12" s="1"/>
    </row>
    <row r="13" spans="1:6" ht="16.350000000000001" x14ac:dyDescent="0.3">
      <c r="A13" t="s">
        <v>100</v>
      </c>
      <c r="B13" t="s">
        <v>208</v>
      </c>
      <c r="C13" s="12">
        <v>200</v>
      </c>
      <c r="D13" s="12">
        <v>200</v>
      </c>
      <c r="E13" s="5">
        <f t="shared" si="1"/>
        <v>1</v>
      </c>
      <c r="F13" s="1"/>
    </row>
    <row r="14" spans="1:6" ht="16.350000000000001" x14ac:dyDescent="0.3">
      <c r="A14" t="s">
        <v>20</v>
      </c>
      <c r="B14" t="s">
        <v>43</v>
      </c>
      <c r="C14" s="12">
        <v>69</v>
      </c>
      <c r="D14" s="12">
        <v>69</v>
      </c>
      <c r="E14" s="5">
        <f t="shared" si="1"/>
        <v>1</v>
      </c>
      <c r="F14" s="1"/>
    </row>
    <row r="15" spans="1:6" ht="16.350000000000001" x14ac:dyDescent="0.3">
      <c r="A15" t="s">
        <v>27</v>
      </c>
      <c r="B15" t="s">
        <v>50</v>
      </c>
      <c r="C15" s="12">
        <v>240</v>
      </c>
      <c r="D15" s="12">
        <v>240</v>
      </c>
      <c r="E15" s="5">
        <f t="shared" si="1"/>
        <v>1</v>
      </c>
      <c r="F15" s="1"/>
    </row>
    <row r="16" spans="1:6" ht="16.350000000000001" x14ac:dyDescent="0.3">
      <c r="A16" t="s">
        <v>103</v>
      </c>
      <c r="B16" t="s">
        <v>197</v>
      </c>
      <c r="C16" s="12">
        <v>240</v>
      </c>
      <c r="D16" s="12">
        <v>240</v>
      </c>
      <c r="E16" s="5">
        <f t="shared" si="1"/>
        <v>1</v>
      </c>
      <c r="F16" s="1"/>
    </row>
    <row r="17" spans="2:6" ht="16.350000000000001" x14ac:dyDescent="0.3">
      <c r="B17" s="3" t="s">
        <v>7</v>
      </c>
      <c r="C17" s="9">
        <f>SUM(C5:C16)</f>
        <v>4905</v>
      </c>
      <c r="D17" s="9">
        <f>SUM(D5:D16)</f>
        <v>4362</v>
      </c>
      <c r="E17" s="6">
        <f t="shared" si="0"/>
        <v>0.88929663608562692</v>
      </c>
      <c r="F17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67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145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9</v>
      </c>
      <c r="B5" t="s">
        <v>32</v>
      </c>
      <c r="C5" s="4">
        <v>50</v>
      </c>
      <c r="D5" s="4">
        <v>50</v>
      </c>
      <c r="E5" s="5">
        <f>+D5/C5</f>
        <v>1</v>
      </c>
      <c r="F5" s="1"/>
    </row>
    <row r="6" spans="1:6" ht="16.350000000000001" x14ac:dyDescent="0.3">
      <c r="A6" t="s">
        <v>10</v>
      </c>
      <c r="B6" t="s">
        <v>33</v>
      </c>
      <c r="C6" s="4">
        <v>50</v>
      </c>
      <c r="D6" s="4">
        <v>50</v>
      </c>
      <c r="E6" s="5">
        <f>+D6/C6</f>
        <v>1</v>
      </c>
      <c r="F6" s="1"/>
    </row>
    <row r="7" spans="1:6" ht="16.350000000000001" x14ac:dyDescent="0.3">
      <c r="A7" t="s">
        <v>11</v>
      </c>
      <c r="B7" t="s">
        <v>34</v>
      </c>
      <c r="C7" s="4">
        <v>200</v>
      </c>
      <c r="D7" s="4">
        <v>200</v>
      </c>
      <c r="E7" s="5">
        <f t="shared" ref="E7:E30" si="0">+D7/C7</f>
        <v>1</v>
      </c>
      <c r="F7" s="1"/>
    </row>
    <row r="8" spans="1:6" ht="16.350000000000001" x14ac:dyDescent="0.3">
      <c r="A8" t="s">
        <v>12</v>
      </c>
      <c r="B8" t="s">
        <v>35</v>
      </c>
      <c r="C8" s="4">
        <v>25</v>
      </c>
      <c r="D8" s="4">
        <v>25</v>
      </c>
      <c r="E8" s="5">
        <f t="shared" si="0"/>
        <v>1</v>
      </c>
      <c r="F8" s="1"/>
    </row>
    <row r="9" spans="1:6" ht="16.350000000000001" x14ac:dyDescent="0.3">
      <c r="A9" t="s">
        <v>13</v>
      </c>
      <c r="B9" t="s">
        <v>36</v>
      </c>
      <c r="C9" s="4">
        <v>30</v>
      </c>
      <c r="D9" s="4">
        <v>30</v>
      </c>
      <c r="E9" s="5">
        <f t="shared" si="0"/>
        <v>1</v>
      </c>
      <c r="F9" s="1"/>
    </row>
    <row r="10" spans="1:6" ht="16.350000000000001" x14ac:dyDescent="0.3">
      <c r="A10" t="s">
        <v>14</v>
      </c>
      <c r="B10" t="s">
        <v>37</v>
      </c>
      <c r="C10" s="4">
        <v>120</v>
      </c>
      <c r="D10" s="4">
        <v>120</v>
      </c>
      <c r="E10" s="5">
        <f t="shared" si="0"/>
        <v>1</v>
      </c>
      <c r="F10" s="1"/>
    </row>
    <row r="11" spans="1:6" ht="16.350000000000001" x14ac:dyDescent="0.3">
      <c r="A11" t="s">
        <v>15</v>
      </c>
      <c r="B11" t="s">
        <v>38</v>
      </c>
      <c r="C11" s="4">
        <v>500</v>
      </c>
      <c r="D11" s="4">
        <v>500</v>
      </c>
      <c r="E11" s="5">
        <f t="shared" si="0"/>
        <v>1</v>
      </c>
      <c r="F11" s="1"/>
    </row>
    <row r="12" spans="1:6" ht="16.350000000000001" x14ac:dyDescent="0.3">
      <c r="A12" t="s">
        <v>16</v>
      </c>
      <c r="B12" t="s">
        <v>39</v>
      </c>
      <c r="C12" s="4">
        <v>240</v>
      </c>
      <c r="D12" s="4">
        <v>240</v>
      </c>
      <c r="E12" s="5">
        <f t="shared" si="0"/>
        <v>1</v>
      </c>
      <c r="F12" s="1"/>
    </row>
    <row r="13" spans="1:6" ht="16.350000000000001" x14ac:dyDescent="0.3">
      <c r="A13" t="s">
        <v>17</v>
      </c>
      <c r="B13" t="s">
        <v>40</v>
      </c>
      <c r="C13" s="4">
        <v>120</v>
      </c>
      <c r="D13" s="4">
        <v>120</v>
      </c>
      <c r="E13" s="5">
        <f t="shared" si="0"/>
        <v>1</v>
      </c>
      <c r="F13" s="1"/>
    </row>
    <row r="14" spans="1:6" ht="16.350000000000001" x14ac:dyDescent="0.3">
      <c r="A14" t="s">
        <v>18</v>
      </c>
      <c r="B14" t="s">
        <v>41</v>
      </c>
      <c r="C14" s="4">
        <v>480</v>
      </c>
      <c r="D14" s="4">
        <v>480</v>
      </c>
      <c r="E14" s="5">
        <f t="shared" si="0"/>
        <v>1</v>
      </c>
      <c r="F14" s="1"/>
    </row>
    <row r="15" spans="1:6" ht="16.350000000000001" x14ac:dyDescent="0.3">
      <c r="A15" t="s">
        <v>19</v>
      </c>
      <c r="B15" t="s">
        <v>42</v>
      </c>
      <c r="C15" s="4">
        <v>360</v>
      </c>
      <c r="D15" s="4">
        <v>360</v>
      </c>
      <c r="E15" s="5">
        <f t="shared" si="0"/>
        <v>1</v>
      </c>
      <c r="F15" s="1"/>
    </row>
    <row r="16" spans="1:6" ht="16.350000000000001" x14ac:dyDescent="0.3">
      <c r="A16" s="10" t="s">
        <v>56</v>
      </c>
      <c r="B16" t="s">
        <v>55</v>
      </c>
      <c r="C16" s="4">
        <v>1044</v>
      </c>
      <c r="D16" s="4">
        <v>0</v>
      </c>
      <c r="E16" s="5">
        <f t="shared" si="0"/>
        <v>0</v>
      </c>
      <c r="F16" s="1" t="s">
        <v>61</v>
      </c>
    </row>
    <row r="17" spans="1:6" ht="16.350000000000001" x14ac:dyDescent="0.3">
      <c r="A17" s="10" t="s">
        <v>57</v>
      </c>
      <c r="B17" s="11" t="s">
        <v>58</v>
      </c>
      <c r="C17" s="4">
        <v>174</v>
      </c>
      <c r="D17" s="4">
        <v>0</v>
      </c>
      <c r="E17" s="5">
        <f t="shared" si="0"/>
        <v>0</v>
      </c>
      <c r="F17" s="1" t="s">
        <v>61</v>
      </c>
    </row>
    <row r="18" spans="1:6" ht="16.350000000000001" x14ac:dyDescent="0.3">
      <c r="A18" t="s">
        <v>20</v>
      </c>
      <c r="B18" t="s">
        <v>43</v>
      </c>
      <c r="C18" s="4">
        <v>250</v>
      </c>
      <c r="D18" s="4">
        <v>250</v>
      </c>
      <c r="E18" s="5">
        <f t="shared" si="0"/>
        <v>1</v>
      </c>
      <c r="F18" s="1"/>
    </row>
    <row r="19" spans="1:6" ht="16.350000000000001" x14ac:dyDescent="0.3">
      <c r="A19" t="s">
        <v>21</v>
      </c>
      <c r="B19" t="s">
        <v>44</v>
      </c>
      <c r="C19" s="4">
        <v>550</v>
      </c>
      <c r="D19" s="4">
        <v>550</v>
      </c>
      <c r="E19" s="5">
        <f t="shared" si="0"/>
        <v>1</v>
      </c>
      <c r="F19" s="1"/>
    </row>
    <row r="20" spans="1:6" ht="16.350000000000001" x14ac:dyDescent="0.3">
      <c r="A20" t="s">
        <v>22</v>
      </c>
      <c r="B20" t="s">
        <v>45</v>
      </c>
      <c r="C20" s="4">
        <v>2500</v>
      </c>
      <c r="D20" s="4">
        <v>2500</v>
      </c>
      <c r="E20" s="5">
        <f t="shared" si="0"/>
        <v>1</v>
      </c>
      <c r="F20" s="1"/>
    </row>
    <row r="21" spans="1:6" ht="16.350000000000001" x14ac:dyDescent="0.3">
      <c r="A21" t="s">
        <v>23</v>
      </c>
      <c r="B21" t="s">
        <v>46</v>
      </c>
      <c r="C21" s="4">
        <v>300</v>
      </c>
      <c r="D21" s="4">
        <v>300</v>
      </c>
      <c r="E21" s="5">
        <f t="shared" si="0"/>
        <v>1</v>
      </c>
      <c r="F21" s="1"/>
    </row>
    <row r="22" spans="1:6" ht="16.350000000000001" x14ac:dyDescent="0.3">
      <c r="A22" t="s">
        <v>24</v>
      </c>
      <c r="B22" t="s">
        <v>47</v>
      </c>
      <c r="C22" s="4">
        <v>120</v>
      </c>
      <c r="D22" s="4">
        <v>120</v>
      </c>
      <c r="E22" s="5">
        <f t="shared" si="0"/>
        <v>1</v>
      </c>
      <c r="F22" s="1"/>
    </row>
    <row r="23" spans="1:6" ht="16.350000000000001" x14ac:dyDescent="0.3">
      <c r="A23" t="s">
        <v>25</v>
      </c>
      <c r="B23" t="s">
        <v>48</v>
      </c>
      <c r="C23" s="4">
        <v>50</v>
      </c>
      <c r="D23" s="4">
        <v>50</v>
      </c>
      <c r="E23" s="5">
        <f t="shared" si="0"/>
        <v>1</v>
      </c>
      <c r="F23" s="1"/>
    </row>
    <row r="24" spans="1:6" ht="16.350000000000001" x14ac:dyDescent="0.3">
      <c r="A24" t="s">
        <v>26</v>
      </c>
      <c r="B24" t="s">
        <v>49</v>
      </c>
      <c r="C24" s="4">
        <v>50</v>
      </c>
      <c r="D24" s="4">
        <v>50</v>
      </c>
      <c r="E24" s="5">
        <f t="shared" si="0"/>
        <v>1</v>
      </c>
      <c r="F24" s="1"/>
    </row>
    <row r="25" spans="1:6" ht="16.350000000000001" x14ac:dyDescent="0.3">
      <c r="A25" t="s">
        <v>27</v>
      </c>
      <c r="B25" t="s">
        <v>50</v>
      </c>
      <c r="C25" s="4">
        <v>456</v>
      </c>
      <c r="D25" s="4">
        <v>456</v>
      </c>
      <c r="E25" s="5">
        <f t="shared" si="0"/>
        <v>1</v>
      </c>
      <c r="F25" s="1"/>
    </row>
    <row r="26" spans="1:6" ht="16.350000000000001" x14ac:dyDescent="0.3">
      <c r="A26" t="s">
        <v>28</v>
      </c>
      <c r="B26" t="s">
        <v>51</v>
      </c>
      <c r="C26" s="4">
        <v>120</v>
      </c>
      <c r="D26" s="4">
        <v>120</v>
      </c>
      <c r="E26" s="5">
        <f t="shared" si="0"/>
        <v>1</v>
      </c>
      <c r="F26" s="1"/>
    </row>
    <row r="27" spans="1:6" ht="16.350000000000001" x14ac:dyDescent="0.3">
      <c r="A27" t="s">
        <v>29</v>
      </c>
      <c r="B27" t="s">
        <v>52</v>
      </c>
      <c r="C27" s="4">
        <v>120</v>
      </c>
      <c r="D27" s="4">
        <v>120</v>
      </c>
      <c r="E27" s="5">
        <f t="shared" si="0"/>
        <v>1</v>
      </c>
      <c r="F27" s="1"/>
    </row>
    <row r="28" spans="1:6" ht="16.350000000000001" x14ac:dyDescent="0.3">
      <c r="A28" t="s">
        <v>30</v>
      </c>
      <c r="B28" t="s">
        <v>53</v>
      </c>
      <c r="C28" s="4">
        <v>120</v>
      </c>
      <c r="D28" s="4">
        <v>120</v>
      </c>
      <c r="E28" s="5">
        <f t="shared" si="0"/>
        <v>1</v>
      </c>
      <c r="F28" s="1"/>
    </row>
    <row r="29" spans="1:6" ht="16.350000000000001" x14ac:dyDescent="0.3">
      <c r="A29" s="10" t="s">
        <v>59</v>
      </c>
      <c r="B29" s="11" t="s">
        <v>60</v>
      </c>
      <c r="C29" s="4">
        <v>725</v>
      </c>
      <c r="D29" s="4">
        <v>0</v>
      </c>
      <c r="E29" s="5">
        <f t="shared" si="0"/>
        <v>0</v>
      </c>
      <c r="F29" s="1" t="s">
        <v>8</v>
      </c>
    </row>
    <row r="30" spans="1:6" ht="16.350000000000001" x14ac:dyDescent="0.3">
      <c r="A30" t="s">
        <v>31</v>
      </c>
      <c r="B30" t="s">
        <v>54</v>
      </c>
      <c r="C30" s="4">
        <v>460</v>
      </c>
      <c r="D30" s="4">
        <v>460</v>
      </c>
      <c r="E30" s="5">
        <f t="shared" si="0"/>
        <v>1</v>
      </c>
      <c r="F30" s="1"/>
    </row>
    <row r="31" spans="1:6" ht="16.350000000000001" x14ac:dyDescent="0.3">
      <c r="B31" s="3" t="s">
        <v>7</v>
      </c>
      <c r="C31" s="9">
        <f>SUM(C5:C30)</f>
        <v>9214</v>
      </c>
      <c r="D31" s="9">
        <f>SUM(D5:D30)</f>
        <v>7271</v>
      </c>
      <c r="E31" s="6">
        <f>+D31/C31</f>
        <v>0.7891252441936184</v>
      </c>
      <c r="F31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144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62</v>
      </c>
      <c r="B5" t="s">
        <v>70</v>
      </c>
      <c r="C5" s="4">
        <v>2000</v>
      </c>
      <c r="D5" s="4">
        <v>2000</v>
      </c>
      <c r="E5" s="5">
        <f>+D5/C5</f>
        <v>1</v>
      </c>
      <c r="F5" s="1"/>
    </row>
    <row r="6" spans="1:6" ht="16.350000000000001" x14ac:dyDescent="0.3">
      <c r="A6" t="s">
        <v>63</v>
      </c>
      <c r="B6" t="s">
        <v>71</v>
      </c>
      <c r="C6" s="4">
        <v>5000</v>
      </c>
      <c r="D6" s="4">
        <v>5000</v>
      </c>
      <c r="E6" s="5">
        <f>+D6/C6</f>
        <v>1</v>
      </c>
      <c r="F6" s="1"/>
    </row>
    <row r="7" spans="1:6" ht="16.350000000000001" x14ac:dyDescent="0.3">
      <c r="A7" t="s">
        <v>64</v>
      </c>
      <c r="B7" t="s">
        <v>72</v>
      </c>
      <c r="C7" s="4">
        <v>500</v>
      </c>
      <c r="D7" s="4">
        <v>500</v>
      </c>
      <c r="E7" s="5">
        <f t="shared" ref="E7:E21" si="0">+D7/C7</f>
        <v>1</v>
      </c>
      <c r="F7" s="1"/>
    </row>
    <row r="8" spans="1:6" ht="16.350000000000001" x14ac:dyDescent="0.3">
      <c r="A8" t="s">
        <v>14</v>
      </c>
      <c r="B8" t="s">
        <v>73</v>
      </c>
      <c r="C8" s="4">
        <v>1500</v>
      </c>
      <c r="D8" s="4">
        <v>1500</v>
      </c>
      <c r="E8" s="5">
        <f t="shared" si="0"/>
        <v>1</v>
      </c>
      <c r="F8" s="1"/>
    </row>
    <row r="9" spans="1:6" ht="16.350000000000001" x14ac:dyDescent="0.3">
      <c r="A9" t="s">
        <v>65</v>
      </c>
      <c r="B9" t="s">
        <v>74</v>
      </c>
      <c r="C9" s="4">
        <v>1500</v>
      </c>
      <c r="D9" s="4">
        <v>1500</v>
      </c>
      <c r="E9" s="5">
        <f t="shared" si="0"/>
        <v>1</v>
      </c>
      <c r="F9" s="1"/>
    </row>
    <row r="10" spans="1:6" ht="16.350000000000001" x14ac:dyDescent="0.3">
      <c r="A10" t="s">
        <v>66</v>
      </c>
      <c r="B10" t="s">
        <v>75</v>
      </c>
      <c r="C10" s="4">
        <v>1000</v>
      </c>
      <c r="D10" s="4">
        <v>1000</v>
      </c>
      <c r="E10" s="5">
        <f t="shared" si="0"/>
        <v>1</v>
      </c>
      <c r="F10" s="1"/>
    </row>
    <row r="11" spans="1:6" ht="16.350000000000001" x14ac:dyDescent="0.3">
      <c r="A11" t="s">
        <v>17</v>
      </c>
      <c r="B11" t="s">
        <v>76</v>
      </c>
      <c r="C11" s="4">
        <v>1000</v>
      </c>
      <c r="D11" s="4">
        <v>1000</v>
      </c>
      <c r="E11" s="5">
        <f t="shared" si="0"/>
        <v>1</v>
      </c>
      <c r="F11" s="1"/>
    </row>
    <row r="12" spans="1:6" ht="16.350000000000001" x14ac:dyDescent="0.3">
      <c r="A12" t="s">
        <v>67</v>
      </c>
      <c r="B12" t="s">
        <v>77</v>
      </c>
      <c r="C12" s="4">
        <v>2000</v>
      </c>
      <c r="D12" s="4">
        <v>0</v>
      </c>
      <c r="E12" s="5">
        <f t="shared" si="0"/>
        <v>0</v>
      </c>
      <c r="F12" s="1" t="s">
        <v>61</v>
      </c>
    </row>
    <row r="13" spans="1:6" ht="15.75" x14ac:dyDescent="0.25">
      <c r="A13" t="s">
        <v>68</v>
      </c>
      <c r="B13" t="s">
        <v>78</v>
      </c>
      <c r="C13" s="4">
        <v>1000</v>
      </c>
      <c r="D13" s="4">
        <v>1000</v>
      </c>
      <c r="E13" s="5">
        <f t="shared" si="0"/>
        <v>1</v>
      </c>
      <c r="F13" s="1"/>
    </row>
    <row r="14" spans="1:6" ht="16.350000000000001" x14ac:dyDescent="0.3">
      <c r="A14" t="s">
        <v>16</v>
      </c>
      <c r="B14" t="s">
        <v>79</v>
      </c>
      <c r="C14" s="4">
        <v>1000</v>
      </c>
      <c r="D14" s="4">
        <v>1000</v>
      </c>
      <c r="E14" s="5">
        <f t="shared" si="0"/>
        <v>1</v>
      </c>
      <c r="F14" s="1"/>
    </row>
    <row r="15" spans="1:6" ht="16.350000000000001" x14ac:dyDescent="0.3">
      <c r="A15" t="s">
        <v>18</v>
      </c>
      <c r="B15" t="s">
        <v>80</v>
      </c>
      <c r="C15" s="4">
        <v>7000</v>
      </c>
      <c r="D15" s="4">
        <v>7000</v>
      </c>
      <c r="E15" s="5">
        <f t="shared" si="0"/>
        <v>1</v>
      </c>
      <c r="F15" s="1"/>
    </row>
    <row r="16" spans="1:6" ht="16.350000000000001" x14ac:dyDescent="0.3">
      <c r="A16" s="10" t="s">
        <v>19</v>
      </c>
      <c r="B16" t="s">
        <v>81</v>
      </c>
      <c r="C16" s="4">
        <v>1000</v>
      </c>
      <c r="D16" s="4">
        <v>1000</v>
      </c>
      <c r="E16" s="5">
        <f t="shared" si="0"/>
        <v>1</v>
      </c>
      <c r="F16" s="1"/>
    </row>
    <row r="17" spans="1:6" ht="16.350000000000001" x14ac:dyDescent="0.3">
      <c r="A17" s="10" t="s">
        <v>28</v>
      </c>
      <c r="B17" s="11" t="s">
        <v>82</v>
      </c>
      <c r="C17" s="4">
        <v>5000</v>
      </c>
      <c r="D17" s="4">
        <v>5000</v>
      </c>
      <c r="E17" s="5">
        <f t="shared" si="0"/>
        <v>1</v>
      </c>
      <c r="F17" s="1"/>
    </row>
    <row r="18" spans="1:6" ht="16.350000000000001" x14ac:dyDescent="0.3">
      <c r="A18" t="s">
        <v>69</v>
      </c>
      <c r="B18" t="s">
        <v>83</v>
      </c>
      <c r="C18" s="4">
        <v>5000</v>
      </c>
      <c r="D18" s="4">
        <v>5000</v>
      </c>
      <c r="E18" s="5">
        <f t="shared" si="0"/>
        <v>1</v>
      </c>
      <c r="F18" s="1"/>
    </row>
    <row r="19" spans="1:6" ht="16.350000000000001" x14ac:dyDescent="0.3">
      <c r="A19" t="s">
        <v>20</v>
      </c>
      <c r="B19" t="s">
        <v>84</v>
      </c>
      <c r="C19" s="4">
        <v>500</v>
      </c>
      <c r="D19" s="4">
        <v>500</v>
      </c>
      <c r="E19" s="5">
        <f t="shared" si="0"/>
        <v>1</v>
      </c>
      <c r="F19" s="1"/>
    </row>
    <row r="20" spans="1:6" ht="16.350000000000001" x14ac:dyDescent="0.3">
      <c r="A20" t="s">
        <v>30</v>
      </c>
      <c r="B20" t="s">
        <v>85</v>
      </c>
      <c r="C20" s="4">
        <v>3000</v>
      </c>
      <c r="D20" s="4">
        <v>800</v>
      </c>
      <c r="E20" s="5">
        <f t="shared" si="0"/>
        <v>0.26666666666666666</v>
      </c>
      <c r="F20" s="1" t="s">
        <v>61</v>
      </c>
    </row>
    <row r="21" spans="1:6" ht="16.350000000000001" x14ac:dyDescent="0.3">
      <c r="A21" t="s">
        <v>29</v>
      </c>
      <c r="B21" t="s">
        <v>86</v>
      </c>
      <c r="C21" s="4">
        <v>2000</v>
      </c>
      <c r="D21" s="4">
        <v>2000</v>
      </c>
      <c r="E21" s="5">
        <f t="shared" si="0"/>
        <v>1</v>
      </c>
      <c r="F21" s="1"/>
    </row>
    <row r="22" spans="1:6" ht="16.350000000000001" x14ac:dyDescent="0.3">
      <c r="B22" s="3" t="s">
        <v>7</v>
      </c>
      <c r="C22" s="9">
        <f>SUM(C5:C21)</f>
        <v>40000</v>
      </c>
      <c r="D22" s="9">
        <f>SUM(D5:D21)</f>
        <v>35800</v>
      </c>
      <c r="E22" s="6">
        <f>+D22/C22</f>
        <v>0.89500000000000002</v>
      </c>
      <c r="F22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opLeftCell="A4"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143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87</v>
      </c>
      <c r="B5" t="s">
        <v>104</v>
      </c>
      <c r="C5" s="4">
        <v>200</v>
      </c>
      <c r="D5" s="4">
        <f>VLOOKUP(Tabla1345[[#This Row],[CODIGO]],'[1]ORIGINAL C.3'!$B$10:$C$41,2,FALSE)</f>
        <v>200</v>
      </c>
      <c r="E5" s="5">
        <f>+D5/C5</f>
        <v>1</v>
      </c>
      <c r="F5" s="1"/>
    </row>
    <row r="6" spans="1:6" ht="16.350000000000001" x14ac:dyDescent="0.3">
      <c r="A6" t="s">
        <v>9</v>
      </c>
      <c r="B6" t="s">
        <v>105</v>
      </c>
      <c r="C6" s="4">
        <v>500</v>
      </c>
      <c r="D6" s="4">
        <f>VLOOKUP(Tabla1345[[#This Row],[CODIGO]],'[1]ORIGINAL C.3'!$B$10:$C$41,2,FALSE)</f>
        <v>500</v>
      </c>
      <c r="E6" s="5">
        <f>+D6/C6</f>
        <v>1</v>
      </c>
      <c r="F6" s="1"/>
    </row>
    <row r="7" spans="1:6" ht="16.350000000000001" x14ac:dyDescent="0.3">
      <c r="A7" t="s">
        <v>88</v>
      </c>
      <c r="B7" t="s">
        <v>106</v>
      </c>
      <c r="C7" s="4">
        <v>100</v>
      </c>
      <c r="D7" s="4">
        <f>VLOOKUP(Tabla1345[[#This Row],[CODIGO]],'[1]ORIGINAL C.3'!$B$10:$C$41,2,FALSE)</f>
        <v>100</v>
      </c>
      <c r="E7" s="5">
        <f t="shared" ref="E7:E39" si="0">+D7/C7</f>
        <v>1</v>
      </c>
      <c r="F7" s="1"/>
    </row>
    <row r="8" spans="1:6" ht="16.350000000000001" x14ac:dyDescent="0.3">
      <c r="A8" t="s">
        <v>89</v>
      </c>
      <c r="B8" t="s">
        <v>107</v>
      </c>
      <c r="C8" s="4">
        <v>100</v>
      </c>
      <c r="D8" s="4">
        <f>VLOOKUP(Tabla1345[[#This Row],[CODIGO]],'[1]ORIGINAL C.3'!$B$10:$C$41,2,FALSE)</f>
        <v>100</v>
      </c>
      <c r="E8" s="5">
        <f t="shared" si="0"/>
        <v>1</v>
      </c>
      <c r="F8" s="1"/>
    </row>
    <row r="9" spans="1:6" ht="16.350000000000001" x14ac:dyDescent="0.3">
      <c r="A9" t="s">
        <v>90</v>
      </c>
      <c r="B9" t="s">
        <v>108</v>
      </c>
      <c r="C9" s="4">
        <v>50</v>
      </c>
      <c r="D9" s="4">
        <f>VLOOKUP(Tabla1345[[#This Row],[CODIGO]],'[1]ORIGINAL C.3'!$B$10:$C$41,2,FALSE)</f>
        <v>50</v>
      </c>
      <c r="E9" s="5">
        <f t="shared" si="0"/>
        <v>1</v>
      </c>
      <c r="F9" s="1"/>
    </row>
    <row r="10" spans="1:6" ht="16.350000000000001" x14ac:dyDescent="0.3">
      <c r="A10" t="s">
        <v>91</v>
      </c>
      <c r="B10" t="s">
        <v>109</v>
      </c>
      <c r="C10" s="4">
        <v>2000</v>
      </c>
      <c r="D10" s="4">
        <f>VLOOKUP(Tabla1345[[#This Row],[CODIGO]],'[1]ORIGINAL C.3'!$B$10:$C$41,2,FALSE)</f>
        <v>2000</v>
      </c>
      <c r="E10" s="5">
        <f t="shared" si="0"/>
        <v>1</v>
      </c>
      <c r="F10" s="1"/>
    </row>
    <row r="11" spans="1:6" ht="16.350000000000001" x14ac:dyDescent="0.3">
      <c r="A11" t="s">
        <v>11</v>
      </c>
      <c r="B11" t="s">
        <v>110</v>
      </c>
      <c r="C11" s="4">
        <v>1000</v>
      </c>
      <c r="D11" s="4">
        <f>VLOOKUP(Tabla1345[[#This Row],[CODIGO]],'[1]ORIGINAL C.3'!$B$10:$C$41,2,FALSE)</f>
        <v>1000</v>
      </c>
      <c r="E11" s="5">
        <f t="shared" si="0"/>
        <v>1</v>
      </c>
      <c r="F11" s="1"/>
    </row>
    <row r="12" spans="1:6" ht="16.350000000000001" x14ac:dyDescent="0.3">
      <c r="A12" t="s">
        <v>13</v>
      </c>
      <c r="B12" t="s">
        <v>111</v>
      </c>
      <c r="C12" s="4">
        <v>100</v>
      </c>
      <c r="D12" s="4">
        <f>VLOOKUP(Tabla1345[[#This Row],[CODIGO]],'[1]ORIGINAL C.3'!$B$10:$C$41,2,FALSE)</f>
        <v>100</v>
      </c>
      <c r="E12" s="5">
        <f t="shared" si="0"/>
        <v>1</v>
      </c>
      <c r="F12" s="1"/>
    </row>
    <row r="13" spans="1:6" ht="16.350000000000001" x14ac:dyDescent="0.3">
      <c r="A13" t="s">
        <v>92</v>
      </c>
      <c r="B13" t="s">
        <v>112</v>
      </c>
      <c r="C13" s="4">
        <v>100</v>
      </c>
      <c r="D13" s="4">
        <f>VLOOKUP(Tabla1345[[#This Row],[CODIGO]],'[1]ORIGINAL C.3'!$B$10:$C$41,2,FALSE)</f>
        <v>100</v>
      </c>
      <c r="E13" s="5">
        <f t="shared" si="0"/>
        <v>1</v>
      </c>
      <c r="F13" s="1"/>
    </row>
    <row r="14" spans="1:6" ht="16.350000000000001" x14ac:dyDescent="0.3">
      <c r="A14" t="s">
        <v>93</v>
      </c>
      <c r="B14" t="s">
        <v>113</v>
      </c>
      <c r="C14" s="4">
        <v>200</v>
      </c>
      <c r="D14" s="4">
        <f>VLOOKUP(Tabla1345[[#This Row],[CODIGO]],'[1]ORIGINAL C.3'!$B$10:$C$41,2,FALSE)</f>
        <v>200</v>
      </c>
      <c r="E14" s="5">
        <f t="shared" si="0"/>
        <v>1</v>
      </c>
      <c r="F14" s="1"/>
    </row>
    <row r="15" spans="1:6" ht="16.350000000000001" x14ac:dyDescent="0.3">
      <c r="A15" t="s">
        <v>94</v>
      </c>
      <c r="B15" t="s">
        <v>114</v>
      </c>
      <c r="C15" s="4">
        <v>200</v>
      </c>
      <c r="D15" s="4">
        <f>VLOOKUP(Tabla1345[[#This Row],[CODIGO]],'[1]ORIGINAL C.3'!$B$10:$C$41,2,FALSE)</f>
        <v>200</v>
      </c>
      <c r="E15" s="5">
        <f t="shared" si="0"/>
        <v>1</v>
      </c>
      <c r="F15" s="1"/>
    </row>
    <row r="16" spans="1:6" ht="16.350000000000001" x14ac:dyDescent="0.3">
      <c r="A16" t="s">
        <v>95</v>
      </c>
      <c r="B16" t="s">
        <v>115</v>
      </c>
      <c r="C16" s="4">
        <v>300</v>
      </c>
      <c r="D16" s="4">
        <f>VLOOKUP(Tabla1345[[#This Row],[CODIGO]],'[1]ORIGINAL C.3'!$B$10:$C$41,2,FALSE)</f>
        <v>300</v>
      </c>
      <c r="E16" s="5">
        <f t="shared" si="0"/>
        <v>1</v>
      </c>
      <c r="F16" s="1"/>
    </row>
    <row r="17" spans="1:6" ht="16.350000000000001" x14ac:dyDescent="0.3">
      <c r="A17" t="s">
        <v>14</v>
      </c>
      <c r="B17" t="s">
        <v>116</v>
      </c>
      <c r="C17" s="4">
        <v>1000</v>
      </c>
      <c r="D17" s="4">
        <f>VLOOKUP(Tabla1345[[#This Row],[CODIGO]],'[1]ORIGINAL C.3'!$B$10:$C$41,2,FALSE)</f>
        <v>1000</v>
      </c>
      <c r="E17" s="5">
        <f t="shared" si="0"/>
        <v>1</v>
      </c>
      <c r="F17" s="1"/>
    </row>
    <row r="18" spans="1:6" ht="16.350000000000001" x14ac:dyDescent="0.3">
      <c r="A18" t="s">
        <v>65</v>
      </c>
      <c r="B18" t="s">
        <v>117</v>
      </c>
      <c r="C18" s="4">
        <v>600</v>
      </c>
      <c r="D18" s="4">
        <f>VLOOKUP(Tabla1345[[#This Row],[CODIGO]],'[1]ORIGINAL C.3'!$B$10:$C$41,2,FALSE)</f>
        <v>600</v>
      </c>
      <c r="E18" s="5">
        <f t="shared" si="0"/>
        <v>1</v>
      </c>
      <c r="F18" s="1"/>
    </row>
    <row r="19" spans="1:6" ht="16.350000000000001" x14ac:dyDescent="0.3">
      <c r="A19" t="s">
        <v>66</v>
      </c>
      <c r="B19" t="s">
        <v>118</v>
      </c>
      <c r="C19" s="4">
        <v>20000</v>
      </c>
      <c r="D19" s="4">
        <v>13793</v>
      </c>
      <c r="E19" s="5">
        <f t="shared" si="0"/>
        <v>0.68964999999999999</v>
      </c>
      <c r="F19" s="1"/>
    </row>
    <row r="20" spans="1:6" ht="16.350000000000001" x14ac:dyDescent="0.3">
      <c r="A20" t="s">
        <v>17</v>
      </c>
      <c r="B20" t="s">
        <v>119</v>
      </c>
      <c r="C20" s="4">
        <v>1000</v>
      </c>
      <c r="D20" s="4">
        <f>VLOOKUP(Tabla1345[[#This Row],[CODIGO]],'[1]ORIGINAL C.3'!$B$10:$C$41,2,FALSE)</f>
        <v>1000</v>
      </c>
      <c r="E20" s="5">
        <f t="shared" si="0"/>
        <v>1</v>
      </c>
      <c r="F20" s="1"/>
    </row>
    <row r="21" spans="1:6" ht="16.350000000000001" x14ac:dyDescent="0.3">
      <c r="A21" t="s">
        <v>19</v>
      </c>
      <c r="B21" t="s">
        <v>120</v>
      </c>
      <c r="C21" s="4">
        <v>3500</v>
      </c>
      <c r="D21" s="4">
        <f>VLOOKUP(Tabla1345[[#This Row],[CODIGO]],'[1]ORIGINAL C.3'!$B$10:$C$41,2,FALSE)</f>
        <v>3500</v>
      </c>
      <c r="E21" s="5">
        <f t="shared" si="0"/>
        <v>1</v>
      </c>
      <c r="F21" s="1"/>
    </row>
    <row r="22" spans="1:6" ht="16.350000000000001" x14ac:dyDescent="0.3">
      <c r="A22" t="s">
        <v>16</v>
      </c>
      <c r="B22" t="s">
        <v>121</v>
      </c>
      <c r="C22" s="4">
        <v>2500</v>
      </c>
      <c r="D22" s="4">
        <f>VLOOKUP(Tabla1345[[#This Row],[CODIGO]],'[1]ORIGINAL C.3'!$B$10:$C$41,2,FALSE)</f>
        <v>2500</v>
      </c>
      <c r="E22" s="5">
        <f t="shared" si="0"/>
        <v>1</v>
      </c>
      <c r="F22" s="1"/>
    </row>
    <row r="23" spans="1:6" ht="16.350000000000001" x14ac:dyDescent="0.3">
      <c r="A23" t="s">
        <v>18</v>
      </c>
      <c r="B23" t="s">
        <v>122</v>
      </c>
      <c r="C23" s="4">
        <v>2000</v>
      </c>
      <c r="D23" s="4">
        <f>VLOOKUP(Tabla1345[[#This Row],[CODIGO]],'[1]ORIGINAL C.3'!$B$10:$C$41,2,FALSE)</f>
        <v>2000</v>
      </c>
      <c r="E23" s="5">
        <f t="shared" si="0"/>
        <v>1</v>
      </c>
      <c r="F23" s="1"/>
    </row>
    <row r="24" spans="1:6" ht="15.75" x14ac:dyDescent="0.25">
      <c r="A24" t="s">
        <v>68</v>
      </c>
      <c r="B24" t="s">
        <v>123</v>
      </c>
      <c r="C24" s="4">
        <v>1000</v>
      </c>
      <c r="D24" s="4">
        <f>VLOOKUP(Tabla1345[[#This Row],[CODIGO]],'[1]ORIGINAL C.3'!$B$10:$C$41,2,FALSE)</f>
        <v>1000</v>
      </c>
      <c r="E24" s="5">
        <f t="shared" si="0"/>
        <v>1</v>
      </c>
      <c r="F24" s="1"/>
    </row>
    <row r="25" spans="1:6" ht="16.350000000000001" x14ac:dyDescent="0.3">
      <c r="A25" t="s">
        <v>96</v>
      </c>
      <c r="B25" t="s">
        <v>124</v>
      </c>
      <c r="C25" s="4">
        <v>100</v>
      </c>
      <c r="D25" s="4">
        <f>VLOOKUP(Tabla1345[[#This Row],[CODIGO]],'[1]ORIGINAL C.3'!$B$10:$C$41,2,FALSE)</f>
        <v>100</v>
      </c>
      <c r="E25" s="5">
        <f t="shared" si="0"/>
        <v>1</v>
      </c>
      <c r="F25" s="1"/>
    </row>
    <row r="26" spans="1:6" ht="16.350000000000001" x14ac:dyDescent="0.3">
      <c r="A26" t="s">
        <v>97</v>
      </c>
      <c r="B26" t="s">
        <v>125</v>
      </c>
      <c r="C26" s="4">
        <v>300</v>
      </c>
      <c r="D26" s="4">
        <f>VLOOKUP(Tabla1345[[#This Row],[CODIGO]],'[1]ORIGINAL C.3'!$B$10:$C$41,2,FALSE)</f>
        <v>300</v>
      </c>
      <c r="E26" s="5">
        <f t="shared" si="0"/>
        <v>1</v>
      </c>
      <c r="F26" s="1"/>
    </row>
    <row r="27" spans="1:6" ht="16.350000000000001" x14ac:dyDescent="0.3">
      <c r="A27" t="s">
        <v>98</v>
      </c>
      <c r="B27" t="s">
        <v>126</v>
      </c>
      <c r="C27" s="4">
        <v>100</v>
      </c>
      <c r="D27" s="4">
        <v>0</v>
      </c>
      <c r="E27" s="5">
        <f t="shared" si="0"/>
        <v>0</v>
      </c>
      <c r="F27" s="1" t="s">
        <v>8</v>
      </c>
    </row>
    <row r="28" spans="1:6" ht="16.350000000000001" x14ac:dyDescent="0.3">
      <c r="A28" t="s">
        <v>99</v>
      </c>
      <c r="B28" t="s">
        <v>127</v>
      </c>
      <c r="C28" s="4">
        <v>1000</v>
      </c>
      <c r="D28" s="4">
        <f>VLOOKUP(Tabla1345[[#This Row],[CODIGO]],'[1]ORIGINAL C.3'!$B$10:$C$41,2,FALSE)</f>
        <v>1000</v>
      </c>
      <c r="E28" s="5">
        <f t="shared" si="0"/>
        <v>1</v>
      </c>
      <c r="F28" s="1"/>
    </row>
    <row r="29" spans="1:6" ht="16.350000000000001" x14ac:dyDescent="0.3">
      <c r="A29" t="s">
        <v>20</v>
      </c>
      <c r="B29" t="s">
        <v>128</v>
      </c>
      <c r="C29" s="4">
        <v>3000</v>
      </c>
      <c r="D29" s="4">
        <f>VLOOKUP(Tabla1345[[#This Row],[CODIGO]],'[1]ORIGINAL C.3'!$B$10:$C$41,2,FALSE)</f>
        <v>3000</v>
      </c>
      <c r="E29" s="5">
        <f t="shared" si="0"/>
        <v>1</v>
      </c>
      <c r="F29" s="1"/>
    </row>
    <row r="30" spans="1:6" ht="16.350000000000001" x14ac:dyDescent="0.3">
      <c r="A30" t="s">
        <v>21</v>
      </c>
      <c r="B30" t="s">
        <v>129</v>
      </c>
      <c r="C30" s="4">
        <v>100</v>
      </c>
      <c r="D30" s="4">
        <f>VLOOKUP(Tabla1345[[#This Row],[CODIGO]],'[1]ORIGINAL C.3'!$B$10:$C$41,2,FALSE)</f>
        <v>100</v>
      </c>
      <c r="E30" s="5">
        <f t="shared" si="0"/>
        <v>1</v>
      </c>
      <c r="F30" s="1"/>
    </row>
    <row r="31" spans="1:6" ht="16.350000000000001" x14ac:dyDescent="0.3">
      <c r="A31" t="s">
        <v>100</v>
      </c>
      <c r="B31" t="s">
        <v>130</v>
      </c>
      <c r="C31" s="4">
        <v>200</v>
      </c>
      <c r="D31" s="4">
        <f>VLOOKUP(Tabla1345[[#This Row],[CODIGO]],'[1]ORIGINAL C.3'!$B$10:$C$41,2,FALSE)</f>
        <v>200</v>
      </c>
      <c r="E31" s="5">
        <f t="shared" si="0"/>
        <v>1</v>
      </c>
      <c r="F31" s="1"/>
    </row>
    <row r="32" spans="1:6" ht="16.350000000000001" x14ac:dyDescent="0.3">
      <c r="A32" t="s">
        <v>22</v>
      </c>
      <c r="B32" t="s">
        <v>131</v>
      </c>
      <c r="C32" s="4">
        <v>10000</v>
      </c>
      <c r="D32" s="4">
        <f>VLOOKUP(Tabla1345[[#This Row],[CODIGO]],'[1]ORIGINAL C.3'!$B$10:$C$41,2,FALSE)</f>
        <v>10000</v>
      </c>
      <c r="E32" s="5">
        <f t="shared" si="0"/>
        <v>1</v>
      </c>
      <c r="F32" s="1"/>
    </row>
    <row r="33" spans="1:6" ht="16.350000000000001" x14ac:dyDescent="0.3">
      <c r="A33" s="10" t="s">
        <v>101</v>
      </c>
      <c r="B33" t="s">
        <v>132</v>
      </c>
      <c r="C33" s="4">
        <v>100</v>
      </c>
      <c r="D33" s="4">
        <f>VLOOKUP(Tabla1345[[#This Row],[CODIGO]],'[1]ORIGINAL C.3'!$B$10:$C$41,2,FALSE)</f>
        <v>100</v>
      </c>
      <c r="E33" s="5">
        <f t="shared" si="0"/>
        <v>1</v>
      </c>
      <c r="F33" s="1"/>
    </row>
    <row r="34" spans="1:6" ht="16.350000000000001" x14ac:dyDescent="0.3">
      <c r="A34" s="10" t="s">
        <v>102</v>
      </c>
      <c r="B34" s="11" t="s">
        <v>133</v>
      </c>
      <c r="C34" s="4">
        <v>50</v>
      </c>
      <c r="D34" s="4">
        <f>VLOOKUP(Tabla1345[[#This Row],[CODIGO]],'[1]ORIGINAL C.3'!$B$10:$C$41,2,FALSE)</f>
        <v>50</v>
      </c>
      <c r="E34" s="5">
        <f t="shared" si="0"/>
        <v>1</v>
      </c>
      <c r="F34" s="1"/>
    </row>
    <row r="35" spans="1:6" ht="16.350000000000001" x14ac:dyDescent="0.3">
      <c r="A35" t="s">
        <v>26</v>
      </c>
      <c r="B35" t="s">
        <v>134</v>
      </c>
      <c r="C35" s="4">
        <v>300</v>
      </c>
      <c r="D35" s="4">
        <f>VLOOKUP(Tabla1345[[#This Row],[CODIGO]],'[1]ORIGINAL C.3'!$B$10:$C$41,2,FALSE)</f>
        <v>300</v>
      </c>
      <c r="E35" s="5">
        <f t="shared" si="0"/>
        <v>1</v>
      </c>
      <c r="F35" s="1"/>
    </row>
    <row r="36" spans="1:6" ht="16.350000000000001" x14ac:dyDescent="0.3">
      <c r="A36" t="s">
        <v>103</v>
      </c>
      <c r="B36" t="s">
        <v>135</v>
      </c>
      <c r="C36" s="4">
        <v>2000</v>
      </c>
      <c r="D36" s="4">
        <f>VLOOKUP(Tabla1345[[#This Row],[CODIGO]],'[1]ORIGINAL C.3'!$B$10:$C$41,2,FALSE)</f>
        <v>800</v>
      </c>
      <c r="E36" s="5">
        <f t="shared" si="0"/>
        <v>0.4</v>
      </c>
      <c r="F36" s="1" t="s">
        <v>139</v>
      </c>
    </row>
    <row r="37" spans="1:6" ht="16.350000000000001" x14ac:dyDescent="0.3">
      <c r="A37" t="s">
        <v>27</v>
      </c>
      <c r="B37" t="s">
        <v>136</v>
      </c>
      <c r="C37" s="4">
        <v>3000</v>
      </c>
      <c r="D37" s="4">
        <v>0</v>
      </c>
      <c r="E37" s="5">
        <f t="shared" si="0"/>
        <v>0</v>
      </c>
      <c r="F37" s="1" t="s">
        <v>61</v>
      </c>
    </row>
    <row r="38" spans="1:6" ht="16.350000000000001" x14ac:dyDescent="0.3">
      <c r="A38" t="s">
        <v>28</v>
      </c>
      <c r="B38" t="s">
        <v>137</v>
      </c>
      <c r="C38" s="4">
        <v>3000</v>
      </c>
      <c r="D38" s="4">
        <f>VLOOKUP(Tabla1345[[#This Row],[CODIGO]],'[1]ORIGINAL C.3'!$B$10:$C$41,2,FALSE)</f>
        <v>800</v>
      </c>
      <c r="E38" s="5">
        <f t="shared" si="0"/>
        <v>0.26666666666666666</v>
      </c>
      <c r="F38" s="1"/>
    </row>
    <row r="39" spans="1:6" ht="16.350000000000001" x14ac:dyDescent="0.3">
      <c r="A39" t="s">
        <v>30</v>
      </c>
      <c r="B39" t="s">
        <v>138</v>
      </c>
      <c r="C39" s="4">
        <v>300</v>
      </c>
      <c r="D39" s="4">
        <f>VLOOKUP(Tabla1345[[#This Row],[CODIGO]],'[1]ORIGINAL C.3'!$B$10:$C$41,2,FALSE)</f>
        <v>300</v>
      </c>
      <c r="E39" s="5">
        <f t="shared" si="0"/>
        <v>1</v>
      </c>
      <c r="F39" s="1"/>
    </row>
    <row r="40" spans="1:6" ht="15.75" x14ac:dyDescent="0.25">
      <c r="B40" s="3" t="s">
        <v>7</v>
      </c>
      <c r="C40" s="9">
        <f>SUM(C5:C39)</f>
        <v>60000</v>
      </c>
      <c r="D40" s="9">
        <f>SUM(D5:D39)</f>
        <v>47293</v>
      </c>
      <c r="E40" s="6">
        <f>+D40/C40</f>
        <v>0.78821666666666668</v>
      </c>
      <c r="F40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142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140</v>
      </c>
      <c r="B5" t="s">
        <v>141</v>
      </c>
      <c r="C5" s="4">
        <v>1000</v>
      </c>
      <c r="D5" s="4">
        <v>1000</v>
      </c>
      <c r="E5" s="5">
        <f>+D5/C5</f>
        <v>1</v>
      </c>
      <c r="F5" s="1"/>
    </row>
    <row r="6" spans="1:6" ht="16.350000000000001" x14ac:dyDescent="0.3">
      <c r="B6" s="3" t="s">
        <v>7</v>
      </c>
      <c r="C6" s="9">
        <f>SUM(C5:C5)</f>
        <v>1000</v>
      </c>
      <c r="D6" s="9">
        <f>SUM(D5:D5)</f>
        <v>1000</v>
      </c>
      <c r="E6" s="6">
        <f>+D6/C6</f>
        <v>1</v>
      </c>
      <c r="F6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146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20</v>
      </c>
      <c r="B5" t="s">
        <v>84</v>
      </c>
      <c r="C5" s="4">
        <v>500</v>
      </c>
      <c r="D5" s="4">
        <v>500</v>
      </c>
      <c r="E5" s="5">
        <f>+D5/C5</f>
        <v>1</v>
      </c>
      <c r="F5" s="1"/>
    </row>
    <row r="6" spans="1:6" ht="16.350000000000001" x14ac:dyDescent="0.3">
      <c r="A6" t="s">
        <v>18</v>
      </c>
      <c r="B6" t="s">
        <v>80</v>
      </c>
      <c r="C6" s="4">
        <v>5000</v>
      </c>
      <c r="D6" s="4">
        <v>5000</v>
      </c>
      <c r="E6" s="5">
        <f>+D6/C6</f>
        <v>1</v>
      </c>
      <c r="F6" s="1"/>
    </row>
    <row r="7" spans="1:6" ht="16.350000000000001" x14ac:dyDescent="0.3">
      <c r="B7" s="3" t="s">
        <v>7</v>
      </c>
      <c r="C7" s="9">
        <f>SUM(C5:C6)</f>
        <v>5500</v>
      </c>
      <c r="D7" s="9">
        <f>SUM(D5:D6)</f>
        <v>5500</v>
      </c>
      <c r="E7" s="6">
        <f>+D7/C7</f>
        <v>1</v>
      </c>
      <c r="F7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156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147</v>
      </c>
      <c r="B5" t="s">
        <v>148</v>
      </c>
      <c r="C5" s="4">
        <v>200</v>
      </c>
      <c r="D5" s="4">
        <v>200</v>
      </c>
      <c r="E5" s="5">
        <f>+D5/C5</f>
        <v>1</v>
      </c>
      <c r="F5" s="1"/>
    </row>
    <row r="6" spans="1:6" ht="16.350000000000001" x14ac:dyDescent="0.3">
      <c r="B6" s="3" t="s">
        <v>7</v>
      </c>
      <c r="C6" s="9">
        <f>SUM(C5:C5)</f>
        <v>200</v>
      </c>
      <c r="D6" s="9">
        <f>SUM(D5:D5)</f>
        <v>200</v>
      </c>
      <c r="E6" s="6">
        <f>+D6/C6</f>
        <v>1</v>
      </c>
      <c r="F6" s="1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opLeftCell="A12"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177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23</v>
      </c>
      <c r="B5" t="s">
        <v>157</v>
      </c>
      <c r="C5" s="4">
        <v>100</v>
      </c>
      <c r="D5" s="4">
        <v>100</v>
      </c>
      <c r="E5" s="5">
        <f t="shared" ref="E5:E34" si="0">+D5/C5</f>
        <v>1</v>
      </c>
      <c r="F5" s="1"/>
    </row>
    <row r="6" spans="1:6" ht="16.350000000000001" x14ac:dyDescent="0.3">
      <c r="A6" t="s">
        <v>15</v>
      </c>
      <c r="B6" t="s">
        <v>158</v>
      </c>
      <c r="C6" s="4">
        <v>200</v>
      </c>
      <c r="D6" s="4">
        <v>200</v>
      </c>
      <c r="E6" s="5">
        <f t="shared" si="0"/>
        <v>1</v>
      </c>
      <c r="F6" s="1"/>
    </row>
    <row r="7" spans="1:6" ht="16.350000000000001" x14ac:dyDescent="0.3">
      <c r="A7" t="s">
        <v>149</v>
      </c>
      <c r="B7" t="s">
        <v>159</v>
      </c>
      <c r="C7" s="4">
        <v>100</v>
      </c>
      <c r="D7" s="4">
        <v>100</v>
      </c>
      <c r="E7" s="5">
        <f t="shared" si="0"/>
        <v>1</v>
      </c>
      <c r="F7" s="1"/>
    </row>
    <row r="8" spans="1:6" ht="16.350000000000001" x14ac:dyDescent="0.3">
      <c r="A8" t="s">
        <v>25</v>
      </c>
      <c r="B8" t="s">
        <v>160</v>
      </c>
      <c r="C8" s="4">
        <v>100</v>
      </c>
      <c r="D8" s="4">
        <v>100</v>
      </c>
      <c r="E8" s="5">
        <f t="shared" si="0"/>
        <v>1</v>
      </c>
      <c r="F8" s="1"/>
    </row>
    <row r="9" spans="1:6" ht="16.350000000000001" x14ac:dyDescent="0.3">
      <c r="A9" t="s">
        <v>26</v>
      </c>
      <c r="B9" t="s">
        <v>161</v>
      </c>
      <c r="C9" s="4">
        <v>200</v>
      </c>
      <c r="D9" s="4">
        <v>200</v>
      </c>
      <c r="E9" s="5">
        <f t="shared" si="0"/>
        <v>1</v>
      </c>
      <c r="F9" s="1"/>
    </row>
    <row r="10" spans="1:6" ht="16.350000000000001" x14ac:dyDescent="0.3">
      <c r="A10" t="s">
        <v>150</v>
      </c>
      <c r="B10" t="s">
        <v>162</v>
      </c>
      <c r="C10" s="4">
        <v>200</v>
      </c>
      <c r="D10" s="4">
        <v>200</v>
      </c>
      <c r="E10" s="5">
        <f t="shared" si="0"/>
        <v>1</v>
      </c>
      <c r="F10" s="1"/>
    </row>
    <row r="11" spans="1:6" ht="16.350000000000001" x14ac:dyDescent="0.3">
      <c r="A11" t="s">
        <v>151</v>
      </c>
      <c r="B11" t="s">
        <v>163</v>
      </c>
      <c r="C11" s="4">
        <v>50</v>
      </c>
      <c r="D11" s="4">
        <v>50</v>
      </c>
      <c r="E11" s="5">
        <f t="shared" si="0"/>
        <v>1</v>
      </c>
      <c r="F11" s="1"/>
    </row>
    <row r="12" spans="1:6" ht="16.350000000000001" x14ac:dyDescent="0.3">
      <c r="A12" t="s">
        <v>152</v>
      </c>
      <c r="B12" t="s">
        <v>164</v>
      </c>
      <c r="C12" s="4">
        <v>50</v>
      </c>
      <c r="D12" s="4">
        <v>50</v>
      </c>
      <c r="E12" s="5">
        <f t="shared" si="0"/>
        <v>1</v>
      </c>
      <c r="F12" s="1"/>
    </row>
    <row r="13" spans="1:6" ht="16.350000000000001" x14ac:dyDescent="0.3">
      <c r="A13" t="s">
        <v>22</v>
      </c>
      <c r="B13" t="s">
        <v>165</v>
      </c>
      <c r="C13" s="4">
        <v>200</v>
      </c>
      <c r="D13" s="4">
        <v>200</v>
      </c>
      <c r="E13" s="5">
        <f t="shared" si="0"/>
        <v>1</v>
      </c>
      <c r="F13" s="1"/>
    </row>
    <row r="14" spans="1:6" ht="16.350000000000001" x14ac:dyDescent="0.3">
      <c r="A14" t="s">
        <v>147</v>
      </c>
      <c r="B14" t="s">
        <v>166</v>
      </c>
      <c r="C14" s="4">
        <v>200</v>
      </c>
      <c r="D14" s="4">
        <v>200</v>
      </c>
      <c r="E14" s="5">
        <f t="shared" si="0"/>
        <v>1</v>
      </c>
      <c r="F14" s="1"/>
    </row>
    <row r="15" spans="1:6" ht="16.350000000000001" x14ac:dyDescent="0.3">
      <c r="A15" t="s">
        <v>153</v>
      </c>
      <c r="B15" t="s">
        <v>167</v>
      </c>
      <c r="C15" s="4">
        <v>600</v>
      </c>
      <c r="D15" s="4">
        <v>600</v>
      </c>
      <c r="E15" s="5">
        <f t="shared" si="0"/>
        <v>1</v>
      </c>
      <c r="F15" s="1"/>
    </row>
    <row r="16" spans="1:6" ht="16.350000000000001" x14ac:dyDescent="0.3">
      <c r="A16" t="s">
        <v>20</v>
      </c>
      <c r="B16" t="s">
        <v>168</v>
      </c>
      <c r="C16" s="4">
        <v>300</v>
      </c>
      <c r="D16" s="4">
        <v>300</v>
      </c>
      <c r="E16" s="5">
        <f t="shared" si="0"/>
        <v>1</v>
      </c>
      <c r="F16" s="1"/>
    </row>
    <row r="17" spans="1:6" ht="16.350000000000001" x14ac:dyDescent="0.3">
      <c r="A17" t="s">
        <v>65</v>
      </c>
      <c r="B17" t="s">
        <v>74</v>
      </c>
      <c r="C17" s="4">
        <v>600</v>
      </c>
      <c r="D17" s="4">
        <v>600</v>
      </c>
      <c r="E17" s="5">
        <f t="shared" si="0"/>
        <v>1</v>
      </c>
      <c r="F17" s="1"/>
    </row>
    <row r="18" spans="1:6" ht="16.350000000000001" x14ac:dyDescent="0.3">
      <c r="A18" t="s">
        <v>14</v>
      </c>
      <c r="B18" t="s">
        <v>73</v>
      </c>
      <c r="C18" s="4">
        <v>480</v>
      </c>
      <c r="D18" s="4">
        <v>480</v>
      </c>
      <c r="E18" s="5">
        <f t="shared" si="0"/>
        <v>1</v>
      </c>
      <c r="F18" s="1"/>
    </row>
    <row r="19" spans="1:6" ht="16.350000000000001" x14ac:dyDescent="0.3">
      <c r="A19" t="s">
        <v>27</v>
      </c>
      <c r="B19" t="s">
        <v>169</v>
      </c>
      <c r="C19" s="4">
        <v>600</v>
      </c>
      <c r="D19" s="4">
        <v>600</v>
      </c>
      <c r="E19" s="5">
        <f t="shared" si="0"/>
        <v>1</v>
      </c>
      <c r="F19" s="1"/>
    </row>
    <row r="20" spans="1:6" ht="16.350000000000001" x14ac:dyDescent="0.3">
      <c r="A20" t="s">
        <v>103</v>
      </c>
      <c r="B20" t="s">
        <v>170</v>
      </c>
      <c r="C20" s="4">
        <v>480</v>
      </c>
      <c r="D20" s="4">
        <v>480</v>
      </c>
      <c r="E20" s="5">
        <f t="shared" si="0"/>
        <v>1</v>
      </c>
      <c r="F20" s="1"/>
    </row>
    <row r="21" spans="1:6" ht="16.350000000000001" x14ac:dyDescent="0.3">
      <c r="A21" t="s">
        <v>69</v>
      </c>
      <c r="B21" t="s">
        <v>83</v>
      </c>
      <c r="C21" s="4">
        <v>960</v>
      </c>
      <c r="D21" s="4">
        <v>960</v>
      </c>
      <c r="E21" s="5">
        <f t="shared" si="0"/>
        <v>1</v>
      </c>
      <c r="F21" s="1"/>
    </row>
    <row r="22" spans="1:6" ht="16.350000000000001" x14ac:dyDescent="0.3">
      <c r="A22" t="s">
        <v>28</v>
      </c>
      <c r="B22" t="s">
        <v>82</v>
      </c>
      <c r="C22" s="4">
        <v>600</v>
      </c>
      <c r="D22" s="4">
        <v>600</v>
      </c>
      <c r="E22" s="5">
        <f t="shared" si="0"/>
        <v>1</v>
      </c>
      <c r="F22" s="1"/>
    </row>
    <row r="23" spans="1:6" ht="16.350000000000001" x14ac:dyDescent="0.3">
      <c r="A23" t="s">
        <v>29</v>
      </c>
      <c r="B23" t="s">
        <v>86</v>
      </c>
      <c r="C23" s="4">
        <v>120</v>
      </c>
      <c r="D23" s="4">
        <v>120</v>
      </c>
      <c r="E23" s="5">
        <f t="shared" si="0"/>
        <v>1</v>
      </c>
      <c r="F23" s="1"/>
    </row>
    <row r="24" spans="1:6" ht="16.350000000000001" x14ac:dyDescent="0.3">
      <c r="A24" t="s">
        <v>30</v>
      </c>
      <c r="B24" t="s">
        <v>85</v>
      </c>
      <c r="C24" s="4">
        <v>48</v>
      </c>
      <c r="D24" s="4">
        <v>48</v>
      </c>
      <c r="E24" s="5">
        <f t="shared" si="0"/>
        <v>1</v>
      </c>
      <c r="F24" s="1"/>
    </row>
    <row r="25" spans="1:6" ht="16.350000000000001" x14ac:dyDescent="0.3">
      <c r="A25" t="s">
        <v>66</v>
      </c>
      <c r="B25" t="s">
        <v>171</v>
      </c>
      <c r="C25" s="4">
        <v>120</v>
      </c>
      <c r="D25" s="4">
        <v>120</v>
      </c>
      <c r="E25" s="5">
        <f t="shared" si="0"/>
        <v>1</v>
      </c>
      <c r="F25" s="1"/>
    </row>
    <row r="26" spans="1:6" ht="16.350000000000001" x14ac:dyDescent="0.3">
      <c r="A26" t="s">
        <v>18</v>
      </c>
      <c r="B26" t="s">
        <v>80</v>
      </c>
      <c r="C26" s="4">
        <v>600</v>
      </c>
      <c r="D26" s="4">
        <v>600</v>
      </c>
      <c r="E26" s="5">
        <f t="shared" si="0"/>
        <v>1</v>
      </c>
      <c r="F26" s="1"/>
    </row>
    <row r="27" spans="1:6" ht="16.350000000000001" x14ac:dyDescent="0.3">
      <c r="A27" t="s">
        <v>19</v>
      </c>
      <c r="B27" t="s">
        <v>81</v>
      </c>
      <c r="C27" s="4">
        <v>480</v>
      </c>
      <c r="D27" s="4">
        <v>600</v>
      </c>
      <c r="E27" s="5">
        <f t="shared" si="0"/>
        <v>1.25</v>
      </c>
      <c r="F27" s="1"/>
    </row>
    <row r="28" spans="1:6" ht="15.75" x14ac:dyDescent="0.25">
      <c r="A28" t="s">
        <v>68</v>
      </c>
      <c r="B28" t="s">
        <v>78</v>
      </c>
      <c r="C28" s="4">
        <v>480</v>
      </c>
      <c r="D28" s="4">
        <v>600</v>
      </c>
      <c r="E28" s="5">
        <f t="shared" si="0"/>
        <v>1.25</v>
      </c>
      <c r="F28" s="1"/>
    </row>
    <row r="29" spans="1:6" ht="16.350000000000001" x14ac:dyDescent="0.3">
      <c r="A29" t="s">
        <v>16</v>
      </c>
      <c r="B29" t="s">
        <v>79</v>
      </c>
      <c r="C29" s="4">
        <v>120</v>
      </c>
      <c r="D29" s="4">
        <v>120</v>
      </c>
      <c r="E29" s="5">
        <f t="shared" si="0"/>
        <v>1</v>
      </c>
      <c r="F29" s="1"/>
    </row>
    <row r="30" spans="1:6" ht="16.350000000000001" x14ac:dyDescent="0.3">
      <c r="A30" t="s">
        <v>154</v>
      </c>
      <c r="B30" t="s">
        <v>172</v>
      </c>
      <c r="C30" s="4">
        <v>240</v>
      </c>
      <c r="D30" s="4">
        <v>0</v>
      </c>
      <c r="E30" s="5">
        <f t="shared" si="0"/>
        <v>0</v>
      </c>
      <c r="F30" s="1" t="s">
        <v>176</v>
      </c>
    </row>
    <row r="31" spans="1:6" ht="16.350000000000001" x14ac:dyDescent="0.3">
      <c r="A31" t="s">
        <v>17</v>
      </c>
      <c r="B31" t="s">
        <v>173</v>
      </c>
      <c r="C31" s="4">
        <v>120</v>
      </c>
      <c r="D31" s="4">
        <v>120</v>
      </c>
      <c r="E31" s="5">
        <f t="shared" si="0"/>
        <v>1</v>
      </c>
      <c r="F31" s="1"/>
    </row>
    <row r="32" spans="1:6" ht="16.350000000000001" x14ac:dyDescent="0.3">
      <c r="A32" t="s">
        <v>155</v>
      </c>
      <c r="B32" t="s">
        <v>174</v>
      </c>
      <c r="C32" s="4">
        <v>200</v>
      </c>
      <c r="D32" s="4">
        <v>200</v>
      </c>
      <c r="E32" s="5">
        <f t="shared" si="0"/>
        <v>1</v>
      </c>
      <c r="F32" s="1"/>
    </row>
    <row r="33" spans="1:6" ht="16.350000000000001" x14ac:dyDescent="0.3">
      <c r="A33" s="10" t="s">
        <v>87</v>
      </c>
      <c r="B33" t="s">
        <v>175</v>
      </c>
      <c r="C33" s="4">
        <v>100</v>
      </c>
      <c r="D33" s="4">
        <v>100</v>
      </c>
      <c r="E33" s="5">
        <f t="shared" si="0"/>
        <v>1</v>
      </c>
      <c r="F33" s="1"/>
    </row>
    <row r="34" spans="1:6" ht="16.350000000000001" x14ac:dyDescent="0.3">
      <c r="B34" s="3" t="s">
        <v>7</v>
      </c>
      <c r="C34" s="9">
        <f>SUM(C5:C33)</f>
        <v>8648</v>
      </c>
      <c r="D34" s="9">
        <f>SUM(D5:D33)</f>
        <v>8648</v>
      </c>
      <c r="E34" s="6">
        <f t="shared" si="0"/>
        <v>1</v>
      </c>
      <c r="F34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B25" sqref="B25"/>
    </sheetView>
  </sheetViews>
  <sheetFormatPr baseColWidth="10" defaultRowHeight="15" x14ac:dyDescent="0.25"/>
  <cols>
    <col min="1" max="1" width="10.28515625" customWidth="1"/>
    <col min="2" max="2" width="70.5703125" bestFit="1" customWidth="1"/>
    <col min="3" max="3" width="14.28515625" customWidth="1"/>
    <col min="4" max="4" width="14.140625" customWidth="1"/>
    <col min="5" max="5" width="14" bestFit="1" customWidth="1"/>
    <col min="6" max="6" width="26.7109375" bestFit="1" customWidth="1"/>
    <col min="7" max="7" width="24.42578125" bestFit="1" customWidth="1"/>
  </cols>
  <sheetData>
    <row r="2" spans="1:6" ht="23.85" x14ac:dyDescent="0.4">
      <c r="A2" s="48" t="s">
        <v>6</v>
      </c>
      <c r="B2" s="48"/>
      <c r="C2" s="2" t="s">
        <v>178</v>
      </c>
    </row>
    <row r="4" spans="1:6" ht="28.5" x14ac:dyDescent="0.25">
      <c r="A4" s="7" t="s">
        <v>0</v>
      </c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1:6" ht="16.350000000000001" x14ac:dyDescent="0.3">
      <c r="A5" t="s">
        <v>179</v>
      </c>
      <c r="B5" t="s">
        <v>181</v>
      </c>
      <c r="C5" s="12">
        <v>2000</v>
      </c>
      <c r="D5" s="12">
        <v>0</v>
      </c>
      <c r="E5" s="5">
        <f t="shared" ref="E5:E18" si="0">+D5/C5</f>
        <v>0</v>
      </c>
      <c r="F5" s="1" t="s">
        <v>176</v>
      </c>
    </row>
    <row r="6" spans="1:6" ht="16.350000000000001" x14ac:dyDescent="0.3">
      <c r="A6" t="s">
        <v>65</v>
      </c>
      <c r="B6" t="s">
        <v>74</v>
      </c>
      <c r="C6" s="12">
        <v>1000</v>
      </c>
      <c r="D6" s="12">
        <v>0</v>
      </c>
      <c r="E6" s="5">
        <f t="shared" si="0"/>
        <v>0</v>
      </c>
      <c r="F6" s="1" t="s">
        <v>176</v>
      </c>
    </row>
    <row r="7" spans="1:6" ht="16.350000000000001" x14ac:dyDescent="0.3">
      <c r="A7" t="s">
        <v>14</v>
      </c>
      <c r="B7" t="s">
        <v>73</v>
      </c>
      <c r="C7" s="12">
        <v>2000</v>
      </c>
      <c r="D7" s="12">
        <v>0</v>
      </c>
      <c r="E7" s="5">
        <f t="shared" si="0"/>
        <v>0</v>
      </c>
      <c r="F7" s="1" t="s">
        <v>176</v>
      </c>
    </row>
    <row r="8" spans="1:6" ht="16.350000000000001" x14ac:dyDescent="0.3">
      <c r="A8" t="s">
        <v>180</v>
      </c>
      <c r="B8" t="s">
        <v>182</v>
      </c>
      <c r="C8" s="12">
        <v>8000</v>
      </c>
      <c r="D8" s="12">
        <v>2000</v>
      </c>
      <c r="E8" s="5">
        <f t="shared" si="0"/>
        <v>0.25</v>
      </c>
      <c r="F8" s="1" t="s">
        <v>183</v>
      </c>
    </row>
    <row r="9" spans="1:6" ht="16.350000000000001" x14ac:dyDescent="0.3">
      <c r="A9" t="s">
        <v>27</v>
      </c>
      <c r="B9" t="s">
        <v>169</v>
      </c>
      <c r="C9" s="12">
        <v>5000</v>
      </c>
      <c r="D9" s="12">
        <v>1200</v>
      </c>
      <c r="E9" s="5">
        <f t="shared" si="0"/>
        <v>0.24</v>
      </c>
      <c r="F9" s="1" t="s">
        <v>183</v>
      </c>
    </row>
    <row r="10" spans="1:6" ht="16.350000000000001" x14ac:dyDescent="0.3">
      <c r="A10" t="s">
        <v>103</v>
      </c>
      <c r="B10" t="s">
        <v>170</v>
      </c>
      <c r="C10" s="12">
        <v>8000</v>
      </c>
      <c r="D10" s="12">
        <v>2000</v>
      </c>
      <c r="E10" s="5">
        <f t="shared" si="0"/>
        <v>0.25</v>
      </c>
      <c r="F10" s="1" t="s">
        <v>183</v>
      </c>
    </row>
    <row r="11" spans="1:6" ht="16.350000000000001" x14ac:dyDescent="0.3">
      <c r="A11" t="s">
        <v>69</v>
      </c>
      <c r="B11" t="s">
        <v>83</v>
      </c>
      <c r="C11" s="12">
        <v>1000</v>
      </c>
      <c r="D11" s="12">
        <v>384</v>
      </c>
      <c r="E11" s="5">
        <f t="shared" si="0"/>
        <v>0.38400000000000001</v>
      </c>
      <c r="F11" s="1" t="s">
        <v>183</v>
      </c>
    </row>
    <row r="12" spans="1:6" ht="16.350000000000001" x14ac:dyDescent="0.3">
      <c r="A12" t="s">
        <v>28</v>
      </c>
      <c r="B12" t="s">
        <v>82</v>
      </c>
      <c r="C12" s="12">
        <v>2000</v>
      </c>
      <c r="D12" s="12">
        <v>500</v>
      </c>
      <c r="E12" s="5">
        <f t="shared" si="0"/>
        <v>0.25</v>
      </c>
      <c r="F12" s="1" t="s">
        <v>183</v>
      </c>
    </row>
    <row r="13" spans="1:6" ht="16.350000000000001" x14ac:dyDescent="0.3">
      <c r="A13" t="s">
        <v>29</v>
      </c>
      <c r="B13" t="s">
        <v>86</v>
      </c>
      <c r="C13" s="12">
        <v>2000</v>
      </c>
      <c r="D13" s="12">
        <v>500</v>
      </c>
      <c r="E13" s="5">
        <f t="shared" si="0"/>
        <v>0.25</v>
      </c>
      <c r="F13" s="1" t="s">
        <v>183</v>
      </c>
    </row>
    <row r="14" spans="1:6" ht="16.350000000000001" x14ac:dyDescent="0.3">
      <c r="A14" t="s">
        <v>30</v>
      </c>
      <c r="B14" t="s">
        <v>85</v>
      </c>
      <c r="C14" s="12">
        <v>2000</v>
      </c>
      <c r="D14" s="12">
        <v>500</v>
      </c>
      <c r="E14" s="5">
        <f t="shared" si="0"/>
        <v>0.25</v>
      </c>
      <c r="F14" s="1" t="s">
        <v>183</v>
      </c>
    </row>
    <row r="15" spans="1:6" ht="16.350000000000001" x14ac:dyDescent="0.3">
      <c r="A15" t="s">
        <v>66</v>
      </c>
      <c r="B15" t="s">
        <v>75</v>
      </c>
      <c r="C15" s="12">
        <v>3000</v>
      </c>
      <c r="D15" s="12">
        <v>3000</v>
      </c>
      <c r="E15" s="5">
        <f t="shared" si="0"/>
        <v>1</v>
      </c>
      <c r="F15" s="1"/>
    </row>
    <row r="16" spans="1:6" ht="16.350000000000001" x14ac:dyDescent="0.3">
      <c r="A16" t="s">
        <v>62</v>
      </c>
      <c r="B16" t="s">
        <v>70</v>
      </c>
      <c r="C16" s="12">
        <v>4000</v>
      </c>
      <c r="D16" s="12">
        <v>4000</v>
      </c>
      <c r="E16" s="5">
        <f t="shared" si="0"/>
        <v>1</v>
      </c>
      <c r="F16" s="1"/>
    </row>
    <row r="17" spans="1:6" ht="16.350000000000001" x14ac:dyDescent="0.3">
      <c r="A17" t="s">
        <v>63</v>
      </c>
      <c r="B17" t="s">
        <v>71</v>
      </c>
      <c r="C17" s="12">
        <v>4000</v>
      </c>
      <c r="D17" s="12">
        <v>4000</v>
      </c>
      <c r="E17" s="5">
        <f t="shared" si="0"/>
        <v>1</v>
      </c>
      <c r="F17" s="1"/>
    </row>
    <row r="18" spans="1:6" ht="16.350000000000001" x14ac:dyDescent="0.3">
      <c r="B18" s="3" t="s">
        <v>7</v>
      </c>
      <c r="C18" s="9">
        <f>SUM(C5:C17)</f>
        <v>44000</v>
      </c>
      <c r="D18" s="9">
        <f>SUM(D5:D17)</f>
        <v>18084</v>
      </c>
      <c r="E18" s="6">
        <f t="shared" si="0"/>
        <v>0.41099999999999998</v>
      </c>
      <c r="F18" s="1"/>
    </row>
  </sheetData>
  <mergeCells count="1">
    <mergeCell ref="A2:B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ORIGINAL</vt:lpstr>
      <vt:lpstr>58-2020</vt:lpstr>
      <vt:lpstr>59-2020</vt:lpstr>
      <vt:lpstr>60-2020</vt:lpstr>
      <vt:lpstr>61-2020</vt:lpstr>
      <vt:lpstr>62-2020</vt:lpstr>
      <vt:lpstr>63-2020</vt:lpstr>
      <vt:lpstr>64-2020</vt:lpstr>
      <vt:lpstr>65-2020</vt:lpstr>
      <vt:lpstr>66-2020</vt:lpstr>
      <vt:lpstr>67-2020</vt:lpstr>
      <vt:lpstr>68-2020</vt:lpstr>
      <vt:lpstr>69-2020</vt:lpstr>
      <vt:lpstr>ORIGINAL!Área_de_impresión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Exportaciones</dc:creator>
  <cp:lastModifiedBy>Gestion de Calidad Bonin</cp:lastModifiedBy>
  <cp:lastPrinted>2024-05-28T12:16:46Z</cp:lastPrinted>
  <dcterms:created xsi:type="dcterms:W3CDTF">2020-08-05T18:02:09Z</dcterms:created>
  <dcterms:modified xsi:type="dcterms:W3CDTF">2024-06-11T21:51:12Z</dcterms:modified>
</cp:coreProperties>
</file>