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drawing+xml" PartName="/xl/drawings/drawing3.xml"/>
  <Override ContentType="application/vnd.openxmlformats-officedocument.spreadsheetml.worksheet+xml" PartName="/xl/worksheets/sheet4.xml"/>
  <Override ContentType="application/vnd.openxmlformats-officedocument.drawing+xml" PartName="/xl/drawings/drawing4.xml"/>
  <Override ContentType="application/vnd.openxmlformats-officedocument.spreadsheetml.worksheet+xml" PartName="/xl/worksheets/sheet5.xml"/>
  <Override ContentType="application/vnd.openxmlformats-officedocument.drawing+xml" PartName="/xl/drawings/drawing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0250" windowWidth="25610" xWindow="0" yWindow="0"/>
  </bookViews>
  <sheets>
    <sheet name="SDG 15.3.1" sheetId="1" state="visible" r:id="rId1"/>
    <sheet name="Productivity" sheetId="2" state="visible" r:id="rId2"/>
    <sheet name="Soil organic carbon" sheetId="3" state="visible" r:id="rId3"/>
    <sheet name="Land cover" sheetId="4" state="visible" r:id="rId4"/>
    <sheet name="UNCCD Reporting" sheetId="5" state="visible" r:id="rId5"/>
  </sheets>
  <definedNames/>
  <calcPr calcId="179017" fullCalcOnLoad="1"/>
</workbook>
</file>

<file path=xl/sharedStrings.xml><?xml version="1.0" encoding="utf-8"?>
<sst xmlns="http://schemas.openxmlformats.org/spreadsheetml/2006/main" uniqueCount="88">
  <si>
    <t>Trends.Earth SDG 15.3.1 summary table</t>
  </si>
  <si>
    <t>Summary of SDG 15.3.1 Indicator</t>
  </si>
  <si>
    <t>Area (sq km)</t>
  </si>
  <si>
    <t>Percent of total land area</t>
  </si>
  <si>
    <t>Total land area:</t>
  </si>
  <si>
    <t>Land area improved:</t>
  </si>
  <si>
    <t>Land area stable:</t>
  </si>
  <si>
    <t>Land area degraded:</t>
  </si>
  <si>
    <t>Land area with no data:</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</si>
  <si>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</si>
  <si>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</si>
  <si>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productivity summary table</t>
  </si>
  <si>
    <t>Summary of change in productivity</t>
  </si>
  <si>
    <t>Land area with improved productivity:</t>
  </si>
  <si>
    <t>Land area with stable productivity:</t>
  </si>
  <si>
    <t>Land area with degraded productivity:</t>
  </si>
  <si>
    <t>Land area with no data for productivity:</t>
  </si>
  <si>
    <t>* For the SDG indicator, areas are considered to be improved if they have "Improving" productivity, to be stable if they have "stable" productivity, and to be "degraded" if they are classified as "stressed", in "moderate decline" or "declining".</t>
  </si>
  <si>
    <t>Area of land with improving productivity by type of land cover transition (sq. km)</t>
  </si>
  <si>
    <t>Land cover type in target year</t>
  </si>
  <si>
    <t>Tree-covered areas</t>
  </si>
  <si>
    <t>Grasslands</t>
  </si>
  <si>
    <t>Croplands</t>
  </si>
  <si>
    <t>Wetlands</t>
  </si>
  <si>
    <t>Artificial areas</t>
  </si>
  <si>
    <t>Other lands</t>
  </si>
  <si>
    <t>Water bodies</t>
  </si>
  <si>
    <t>Total:</t>
  </si>
  <si>
    <t>Land cover type in baseline year</t>
  </si>
  <si>
    <t>Area of land with stable productivity by type of land cover transition (sq. km)</t>
  </si>
  <si>
    <t>Area of land with stressed productivity by type of land cover transition (sq. km)</t>
  </si>
  <si>
    <t>Area of land with moderate decline for productivity by type of land cover transition (sq. km)</t>
  </si>
  <si>
    <t>Area of land with declining productivity by type of land cover transition (sq. km)</t>
  </si>
  <si>
    <t>Area of land with no data for productivity by type of land cover transition (sq. km)</t>
  </si>
  <si>
    <t>Trends.Earth soil organic carbon summary table</t>
  </si>
  <si>
    <t>Summary of change in soil organic carbon</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</si>
  <si>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</si>
  <si>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</si>
  <si>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</si>
  <si>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</si>
  <si>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</si>
  <si>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</si>
  <si>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Baseline soil organic carbon (tonnes / ha)</t>
  </si>
  <si>
    <t>Target soil organic carbon (tonnes / ha)</t>
  </si>
  <si>
    <t>Baseline area (sq. km)</t>
  </si>
  <si>
    <t>Target area (sq. km)</t>
  </si>
  <si>
    <t>Baseline soil organic carbon (tonnes)</t>
  </si>
  <si>
    <t>Target soil organic carbon (tonnes)</t>
  </si>
  <si>
    <t>Change in soil organic carbon (tonnes)</t>
  </si>
  <si>
    <t>Change in soil organic carbon (percent)</t>
  </si>
  <si>
    <t>Soil organic carbon change from baseline to target by type of land cover transition (as percentage of initial stock)*</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</si>
  <si>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</si>
  <si>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Trends.Earth land cover summary table</t>
  </si>
  <si>
    <t>Summary of change in land cover</t>
  </si>
  <si>
    <t>Land area with improved land cover:</t>
  </si>
  <si>
    <t>Land area with stable land cover:</t>
  </si>
  <si>
    <t>Land area with degraded land cover:</t>
  </si>
  <si>
    <t>Land area with no data for land cover:</t>
  </si>
  <si>
    <t>Land cover change by cover class</t>
  </si>
  <si>
    <t>Change in area (sq. km)</t>
  </si>
  <si>
    <t>Change in area (percent)</t>
  </si>
  <si>
    <t>Land area by type of land cover transition (sq. km)</t>
  </si>
  <si>
    <t>trends.earth output summarized in UNCCD reporting format</t>
  </si>
  <si>
    <t>Page 3 of 34 - Country Profile</t>
  </si>
  <si>
    <t>Year</t>
  </si>
  <si>
    <t>Total land sq. km</t>
  </si>
  <si>
    <t>Water bodies sq. km</t>
  </si>
  <si>
    <t>Total country area sq. km</t>
  </si>
  <si>
    <t>Page 4 of 34 - SO1-1 Trends in land cover</t>
  </si>
  <si>
    <t>Grassland</t>
  </si>
  <si>
    <t>Cropland</t>
  </si>
  <si>
    <t>Wetland</t>
  </si>
  <si>
    <t>Artifical surfaces</t>
  </si>
  <si>
    <t>Other land</t>
  </si>
  <si>
    <t>Page 4 of 34 - SO1-1 Land cover area change matrix (sq. km)</t>
  </si>
  <si>
    <t>Land cover in target year</t>
  </si>
  <si>
    <t>Page 6 of 34 - SO1-2 Trends in land productivity or functioning of the land (for pixels with unchanged land cover)</t>
  </si>
  <si>
    <t>Net land productivity dynamics (2000-2010 sq. km)</t>
  </si>
  <si>
    <t>Land cover class</t>
  </si>
  <si>
    <t>Declining</t>
  </si>
  <si>
    <t>Moderate decline</t>
  </si>
  <si>
    <t>Stressed</t>
  </si>
  <si>
    <t>Stable</t>
  </si>
  <si>
    <t>Increasing</t>
  </si>
  <si>
    <t>No data</t>
  </si>
  <si>
    <t>Land cover type</t>
  </si>
  <si>
    <t>Page 8 of 34 - SO1-3 Trends in carbon stock above and below ground</t>
  </si>
  <si>
    <t>Soil organic carbon stock in topsoil, tonnes per ha</t>
  </si>
</sst>
</file>

<file path=xl/styles.xml><?xml version="1.0" encoding="utf-8"?>
<styleSheet xmlns="http://schemas.openxmlformats.org/spreadsheetml/2006/main">
  <numFmts count="1">
    <numFmt formatCode="#,##0.0" numFmtId="164"/>
  </numFmts>
  <fonts count="19">
    <font>
      <name val="Calibri"/>
      <family val="2"/>
      <color theme="1"/>
      <sz val="11"/>
      <scheme val="minor"/>
    </font>
    <font>
      <name val="Calibri"/>
      <family val="2"/>
      <b val="1"/>
      <color theme="1"/>
      <sz val="11"/>
      <scheme val="minor"/>
    </font>
    <font>
      <name val="Calibri"/>
      <family val="2"/>
      <b val="1"/>
      <color theme="1"/>
      <sz val="12"/>
      <scheme val="minor"/>
    </font>
    <font>
      <name val="Calibri"/>
      <family val="2"/>
      <b val="1"/>
      <color theme="1"/>
      <sz val="14"/>
      <scheme val="minor"/>
    </font>
    <font>
      <name val="Calibri"/>
      <family val="2"/>
      <color theme="1"/>
      <sz val="14"/>
      <scheme val="minor"/>
    </font>
    <font>
      <name val="Calibri"/>
      <family val="2"/>
      <i val="1"/>
      <color theme="1"/>
      <sz val="11"/>
      <scheme val="minor"/>
    </font>
    <font>
      <name val="Calibri"/>
      <family val="2"/>
      <color theme="0"/>
      <sz val="14"/>
      <scheme val="minor"/>
    </font>
    <font>
      <name val="Calibri"/>
      <family val="2"/>
      <b val="1"/>
      <i val="1"/>
      <color theme="1"/>
      <sz val="12"/>
      <scheme val="minor"/>
    </font>
    <font>
      <name val="Calibri"/>
      <family val="2"/>
      <color theme="1"/>
      <sz val="11"/>
      <scheme val="minor"/>
    </font>
    <font>
      <name val="Calibri"/>
      <family val="2"/>
      <color theme="0"/>
      <sz val="11"/>
      <scheme val="minor"/>
    </font>
    <font>
      <name val="Calibri"/>
      <family val="2"/>
      <b val="1"/>
      <i val="1"/>
      <color theme="1"/>
      <sz val="11"/>
      <scheme val="minor"/>
    </font>
    <font>
      <name val="Calibri"/>
      <family val="2"/>
      <b val="1"/>
      <color theme="1"/>
      <sz val="18"/>
      <scheme val="minor"/>
    </font>
    <font>
      <name val="Calibri"/>
      <family val="2"/>
      <color theme="1"/>
      <sz val="18"/>
      <scheme val="minor"/>
    </font>
    <font>
      <name val="Calibri"/>
      <family val="2"/>
      <i val="1"/>
      <color theme="1"/>
      <sz val="18"/>
      <scheme val="minor"/>
    </font>
    <font>
      <name val="Calibri"/>
      <family val="2"/>
      <b val="1"/>
      <color theme="0"/>
      <sz val="14"/>
      <scheme val="minor"/>
    </font>
    <font>
      <name val="Calibri"/>
      <family val="2"/>
      <i val="1"/>
      <color theme="0"/>
      <sz val="11"/>
      <scheme val="minor"/>
    </font>
    <font>
      <name val="Calibri"/>
      <family val="2"/>
      <sz val="14"/>
      <scheme val="minor"/>
    </font>
    <font>
      <name val="Calibri"/>
      <family val="2"/>
      <sz val="11"/>
      <scheme val="minor"/>
    </font>
    <font>
      <name val="Calibri"/>
      <family val="2"/>
      <i val="1"/>
      <sz val="11"/>
      <scheme val="minor"/>
    </font>
  </fonts>
  <fills count="16">
    <fill>
      <patternFill/>
    </fill>
    <fill>
      <patternFill patternType="gray125"/>
    </fill>
    <fill>
      <patternFill patternType="solid">
        <fgColor theme="5" tint="0.7999816888943144"/>
        <bgColor indexed="64"/>
      </patternFill>
    </fill>
    <fill>
      <patternFill patternType="solid">
        <fgColor theme="4" tint="0.7999816888943144"/>
        <bgColor indexed="64"/>
      </patternFill>
    </fill>
    <fill>
      <patternFill patternType="solid">
        <fgColor rgb="FFF6F6EA"/>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borderId="0" fillId="0" fontId="8" numFmtId="0"/>
    <xf borderId="0" fillId="0" fontId="8" numFmtId="0"/>
    <xf borderId="0" fillId="0" fontId="8" numFmtId="43"/>
  </cellStyleXfs>
  <cellXfs count="137">
    <xf borderId="0" fillId="0" fontId="0" numFmtId="0" pivotButton="0" quotePrefix="0" xfId="0"/>
    <xf applyAlignment="1" borderId="0" fillId="0" fontId="3" numFmtId="0" pivotButton="0" quotePrefix="0" xfId="0">
      <alignment horizontal="center"/>
    </xf>
    <xf applyAlignment="1" borderId="2" fillId="0" fontId="1" numFmtId="0" pivotButton="0" quotePrefix="0" xfId="0">
      <alignment horizontal="right"/>
    </xf>
    <xf applyAlignment="1" borderId="4" fillId="0" fontId="1" numFmtId="0" pivotButton="0" quotePrefix="0" xfId="0">
      <alignment horizontal="center"/>
    </xf>
    <xf borderId="0" fillId="0" fontId="3" numFmtId="0" pivotButton="0" quotePrefix="0" xfId="0"/>
    <xf applyAlignment="1" borderId="0" fillId="0" fontId="2" numFmtId="0" pivotButton="0" quotePrefix="0" xfId="0">
      <alignment horizontal="right" textRotation="90" vertical="center"/>
    </xf>
    <xf applyAlignment="1" borderId="0" fillId="0" fontId="5" numFmtId="0" pivotButton="0" quotePrefix="0" xfId="0">
      <alignment horizontal="right"/>
    </xf>
    <xf applyAlignment="1" borderId="5" fillId="0" fontId="1" numFmtId="0" pivotButton="0" quotePrefix="0" xfId="0">
      <alignment horizontal="center"/>
    </xf>
    <xf applyAlignment="1" borderId="0" fillId="0" fontId="7" numFmtId="0" pivotButton="0" quotePrefix="0" xfId="0">
      <alignment horizontal="right" textRotation="90" vertical="center"/>
    </xf>
    <xf applyAlignment="1" borderId="0" fillId="0" fontId="2" numFmtId="0" pivotButton="0" quotePrefix="0" xfId="0">
      <alignment horizontal="right" textRotation="90" vertical="center" wrapText="1"/>
    </xf>
    <xf borderId="0" fillId="0" fontId="11" numFmtId="0" pivotButton="0" quotePrefix="0" xfId="0"/>
    <xf borderId="0" fillId="0" fontId="12" numFmtId="0" pivotButton="0" quotePrefix="0" xfId="0"/>
    <xf applyAlignment="1" borderId="0" fillId="0" fontId="12" numFmtId="0" pivotButton="0" quotePrefix="0" xfId="0">
      <alignment horizontal="center"/>
    </xf>
    <xf applyAlignment="1" borderId="0" fillId="0" fontId="13" numFmtId="0" pivotButton="0" quotePrefix="0" xfId="0">
      <alignment horizontal="center"/>
    </xf>
    <xf applyAlignment="1" borderId="9" fillId="0" fontId="1" numFmtId="0" pivotButton="0" quotePrefix="0" xfId="0">
      <alignment horizontal="center"/>
    </xf>
    <xf applyAlignment="1" borderId="10" fillId="0" fontId="1" numFmtId="0" pivotButton="0" quotePrefix="0" xfId="0">
      <alignment horizontal="center"/>
    </xf>
    <xf applyAlignment="1" borderId="7" fillId="0" fontId="1" numFmtId="0" pivotButton="0" quotePrefix="0" xfId="0">
      <alignment horizontal="center"/>
    </xf>
    <xf applyAlignment="1" borderId="8" fillId="0" fontId="1" numFmtId="2" pivotButton="0" quotePrefix="0" xfId="0">
      <alignment horizontal="center" wrapText="1"/>
    </xf>
    <xf applyAlignment="1" borderId="11" fillId="0" fontId="1" numFmtId="2" pivotButton="0" quotePrefix="0" xfId="0">
      <alignment horizontal="center" wrapText="1"/>
    </xf>
    <xf applyAlignment="1" borderId="0" fillId="0" fontId="5" numFmtId="2" pivotButton="0" quotePrefix="0" xfId="0">
      <alignment horizontal="center"/>
    </xf>
    <xf applyAlignment="1" borderId="13" fillId="0" fontId="1" numFmtId="0" pivotButton="0" quotePrefix="0" xfId="0">
      <alignment horizontal="center"/>
    </xf>
    <xf applyAlignment="1" borderId="14" fillId="0" fontId="1" numFmtId="0" pivotButton="0" quotePrefix="0" xfId="0">
      <alignment horizontal="center"/>
    </xf>
    <xf applyAlignment="1" borderId="0" fillId="0" fontId="5" numFmtId="9" pivotButton="0" quotePrefix="0" xfId="1">
      <alignment horizontal="center"/>
    </xf>
    <xf applyAlignment="1" borderId="7" fillId="0" fontId="0" numFmtId="4" pivotButton="0" quotePrefix="0" xfId="0">
      <alignment horizontal="center"/>
    </xf>
    <xf applyAlignment="1" borderId="0" fillId="0" fontId="10" numFmtId="4" pivotButton="0" quotePrefix="0" xfId="0">
      <alignment horizontal="center"/>
    </xf>
    <xf applyAlignment="1" borderId="0" fillId="0" fontId="5" numFmtId="4" pivotButton="0" quotePrefix="0" xfId="0">
      <alignment horizontal="center"/>
    </xf>
    <xf applyAlignment="1" borderId="7" fillId="0" fontId="0" numFmtId="4" pivotButton="0" quotePrefix="0" xfId="2">
      <alignment horizontal="center"/>
    </xf>
    <xf applyAlignment="1" borderId="0" fillId="0" fontId="7" numFmtId="0" pivotButton="0" quotePrefix="0" xfId="0">
      <alignment horizontal="right"/>
    </xf>
    <xf applyAlignment="1" borderId="0" fillId="0" fontId="1" numFmtId="0" pivotButton="0" quotePrefix="0" xfId="0">
      <alignment horizontal="right"/>
    </xf>
    <xf applyAlignment="1" borderId="0" fillId="4" fontId="0" numFmtId="10" pivotButton="0" quotePrefix="0" xfId="1">
      <alignment horizontal="center"/>
    </xf>
    <xf applyAlignment="1" borderId="7" fillId="0" fontId="0" numFmtId="10" pivotButton="0" quotePrefix="0" xfId="1">
      <alignment horizontal="center"/>
    </xf>
    <xf applyAlignment="1" borderId="0" fillId="0" fontId="7" numFmtId="10" pivotButton="0" quotePrefix="0" xfId="1">
      <alignment horizontal="center"/>
    </xf>
    <xf borderId="0" fillId="0" fontId="0" numFmtId="0" pivotButton="0" quotePrefix="0" xfId="0"/>
    <xf borderId="0" fillId="0" fontId="0" numFmtId="0" pivotButton="0" quotePrefix="0" xfId="0"/>
    <xf borderId="0" fillId="0" fontId="1" numFmtId="0" pivotButton="0" quotePrefix="0" xfId="0"/>
    <xf applyAlignment="1" borderId="0" fillId="0" fontId="1" numFmtId="0" pivotButton="0" quotePrefix="0" xfId="0">
      <alignment horizontal="center"/>
    </xf>
    <xf applyAlignment="1" borderId="0" fillId="0" fontId="10" numFmtId="0" pivotButton="0" quotePrefix="0" xfId="0">
      <alignment horizontal="center"/>
    </xf>
    <xf applyAlignment="1" borderId="7" fillId="0" fontId="1" numFmtId="2" pivotButton="0" quotePrefix="0" xfId="0">
      <alignment horizontal="center" wrapText="1"/>
    </xf>
    <xf applyAlignment="1" borderId="7" fillId="0" fontId="1" numFmtId="2" pivotButton="0" quotePrefix="0" xfId="0">
      <alignment horizontal="center" wrapText="1"/>
    </xf>
    <xf applyAlignment="1" borderId="7" fillId="0" fontId="1" numFmtId="0" pivotButton="0" quotePrefix="0" xfId="0">
      <alignment horizontal="center" wrapText="1"/>
    </xf>
    <xf borderId="0" fillId="7" fontId="1" numFmtId="0" pivotButton="0" quotePrefix="0" xfId="0"/>
    <xf applyAlignment="1" borderId="2" fillId="0" fontId="1" numFmtId="0" pivotButton="0" quotePrefix="0" xfId="0">
      <alignment horizontal="center" wrapText="1"/>
    </xf>
    <xf borderId="0" fillId="0" fontId="1" numFmtId="0" pivotButton="0" quotePrefix="0" xfId="0"/>
    <xf borderId="0" fillId="0" fontId="0" numFmtId="0" pivotButton="0" quotePrefix="0" xfId="0"/>
    <xf applyAlignment="1" borderId="0" fillId="0" fontId="0" numFmtId="0" pivotButton="0" quotePrefix="0" xfId="0">
      <alignment horizontal="center"/>
    </xf>
    <xf applyAlignment="1" borderId="0" fillId="0" fontId="5" numFmtId="0" pivotButton="0" quotePrefix="0" xfId="0">
      <alignment horizontal="center"/>
    </xf>
    <xf applyAlignment="1" borderId="0" fillId="0" fontId="0" numFmtId="0" pivotButton="0" quotePrefix="0" xfId="0">
      <alignment wrapText="1"/>
    </xf>
    <xf borderId="0" fillId="0" fontId="5" numFmtId="0" pivotButton="0" quotePrefix="0" xfId="0"/>
    <xf applyAlignment="1" borderId="0" fillId="0" fontId="3" numFmtId="0" pivotButton="0" quotePrefix="0" xfId="0">
      <alignment horizontal="center"/>
    </xf>
    <xf applyAlignment="1" borderId="0" fillId="0" fontId="0" numFmtId="0" pivotButton="0" quotePrefix="0" xfId="0">
      <alignment wrapText="1"/>
    </xf>
    <xf applyAlignment="1" borderId="0" fillId="0" fontId="0" numFmtId="0" pivotButton="0" quotePrefix="0" xfId="0">
      <alignment horizontal="center"/>
    </xf>
    <xf applyAlignment="1" borderId="0" fillId="0" fontId="3" numFmtId="0" pivotButton="0" quotePrefix="0" xfId="0">
      <alignment wrapText="1"/>
    </xf>
    <xf applyAlignment="1" borderId="0" fillId="0" fontId="0" numFmtId="0" pivotButton="0" quotePrefix="0" xfId="0">
      <alignment horizontal="center" wrapText="1"/>
    </xf>
    <xf applyAlignment="1" borderId="0" fillId="0" fontId="5" numFmtId="0" pivotButton="0" quotePrefix="0" xfId="0">
      <alignment horizontal="center" wrapText="1"/>
    </xf>
    <xf applyAlignment="1" borderId="0" fillId="0" fontId="0" numFmtId="164" pivotButton="0" quotePrefix="0" xfId="0">
      <alignment horizontal="center"/>
    </xf>
    <xf applyAlignment="1" borderId="0" fillId="4" fontId="0" numFmtId="164" pivotButton="0" quotePrefix="0" xfId="1">
      <alignment horizontal="center"/>
    </xf>
    <xf applyAlignment="1" borderId="0" fillId="0" fontId="1" numFmtId="0" pivotButton="0" quotePrefix="0" xfId="0">
      <alignment horizontal="center" wrapText="1"/>
    </xf>
    <xf borderId="0" fillId="0" fontId="0" numFmtId="0" pivotButton="0" quotePrefix="0" xfId="0"/>
    <xf applyAlignment="1" borderId="0" fillId="0" fontId="1" numFmtId="0" pivotButton="0" quotePrefix="0" xfId="0">
      <alignment textRotation="90"/>
    </xf>
    <xf borderId="0" fillId="0" fontId="0" numFmtId="0" pivotButton="0" quotePrefix="0" xfId="0"/>
    <xf applyAlignment="1" borderId="0" fillId="0" fontId="0" numFmtId="10" pivotButton="0" quotePrefix="0" xfId="0">
      <alignment horizontal="center"/>
    </xf>
    <xf borderId="7" fillId="0" fontId="8" numFmtId="10" pivotButton="0" quotePrefix="0" xfId="1"/>
    <xf applyAlignment="1" borderId="7" fillId="0" fontId="5" numFmtId="0" pivotButton="0" quotePrefix="0" xfId="0">
      <alignment horizontal="center"/>
    </xf>
    <xf borderId="0" fillId="0" fontId="0" numFmtId="0" pivotButton="0" quotePrefix="0" xfId="0"/>
    <xf applyAlignment="1" borderId="0" fillId="0" fontId="0" numFmtId="0" pivotButton="0" quotePrefix="0" xfId="0">
      <alignment wrapText="1"/>
    </xf>
    <xf applyAlignment="1" borderId="0" fillId="0" fontId="0" numFmtId="0" pivotButton="0" quotePrefix="0" xfId="0">
      <alignment horizontal="center"/>
    </xf>
    <xf borderId="0" fillId="0" fontId="1" numFmtId="0" pivotButton="0" quotePrefix="0" xfId="0"/>
    <xf applyAlignment="1" borderId="0" fillId="0" fontId="0" numFmtId="0" pivotButton="0" quotePrefix="0" xfId="0">
      <alignment horizontal="center"/>
    </xf>
    <xf applyAlignment="1" borderId="0" fillId="0" fontId="1" numFmtId="0" pivotButton="0" quotePrefix="0" xfId="0">
      <alignment horizontal="center"/>
    </xf>
    <xf applyAlignment="1" borderId="2" fillId="0" fontId="1" numFmtId="0" pivotButton="0" quotePrefix="0" xfId="0">
      <alignment horizontal="center"/>
    </xf>
    <xf applyAlignment="1" borderId="0" fillId="0" fontId="0" numFmtId="0" pivotButton="0" quotePrefix="0" xfId="0">
      <alignment horizontal="center"/>
    </xf>
    <xf applyAlignment="1" borderId="0" fillId="0" fontId="5" numFmtId="0" pivotButton="0" quotePrefix="0" xfId="0">
      <alignment horizontal="center"/>
    </xf>
    <xf applyAlignment="1" borderId="0" fillId="0" fontId="5" numFmtId="4" pivotButton="0" quotePrefix="0" xfId="0">
      <alignment horizontal="center"/>
    </xf>
    <xf applyAlignment="1" borderId="0" fillId="0" fontId="0" numFmtId="0" pivotButton="0" quotePrefix="0" xfId="0">
      <alignment horizontal="center"/>
    </xf>
    <xf applyAlignment="1" borderId="0" fillId="0" fontId="5" numFmtId="0" pivotButton="0" quotePrefix="0" xfId="0">
      <alignment horizontal="center"/>
    </xf>
    <xf borderId="0" fillId="0" fontId="0" numFmtId="0" pivotButton="0" quotePrefix="0" xfId="0"/>
    <xf applyAlignment="1" borderId="0" fillId="10" fontId="9" numFmtId="164" pivotButton="0" quotePrefix="0" xfId="1">
      <alignment horizontal="center"/>
    </xf>
    <xf applyAlignment="1" borderId="0" fillId="10" fontId="9" numFmtId="10" pivotButton="0" quotePrefix="0" xfId="1">
      <alignment horizontal="center"/>
    </xf>
    <xf applyAlignment="1" borderId="0" fillId="11" fontId="9" numFmtId="164" pivotButton="0" quotePrefix="0" xfId="1">
      <alignment horizontal="center"/>
    </xf>
    <xf applyAlignment="1" borderId="0" fillId="11" fontId="9" numFmtId="10" pivotButton="0" quotePrefix="0" xfId="1">
      <alignment horizontal="center"/>
    </xf>
    <xf applyAlignment="1" borderId="0" fillId="15" fontId="9" numFmtId="164" pivotButton="0" quotePrefix="0" xfId="1">
      <alignment horizontal="center"/>
    </xf>
    <xf applyAlignment="1" borderId="0" fillId="15" fontId="9" numFmtId="10" pivotButton="0" quotePrefix="0" xfId="1">
      <alignment horizontal="center"/>
    </xf>
    <xf borderId="0" fillId="0" fontId="0" numFmtId="0" pivotButton="0" quotePrefix="0" xfId="0"/>
    <xf applyAlignment="1" borderId="7" fillId="0" fontId="0" numFmtId="4" pivotButton="0" quotePrefix="0" xfId="0">
      <alignment horizontal="center" wrapText="1"/>
    </xf>
    <xf applyAlignment="1" borderId="7" fillId="0" fontId="0" numFmtId="4" pivotButton="0" quotePrefix="0" xfId="0">
      <alignment horizontal="center"/>
    </xf>
    <xf applyAlignment="1" borderId="0" fillId="5" fontId="14" numFmtId="0" pivotButton="0" quotePrefix="0" xfId="0">
      <alignment horizontal="center"/>
    </xf>
    <xf applyAlignment="1" borderId="0" fillId="0" fontId="1" numFmtId="0" pivotButton="0" quotePrefix="0" xfId="0">
      <alignment horizontal="left" wrapText="1"/>
    </xf>
    <xf applyAlignment="1" borderId="0" fillId="10" fontId="6" numFmtId="0" pivotButton="0" quotePrefix="0" xfId="0">
      <alignment horizontal="center"/>
    </xf>
    <xf borderId="0" fillId="0" fontId="0" numFmtId="0" pivotButton="0" quotePrefix="0" xfId="0"/>
    <xf borderId="0" fillId="0" fontId="10" numFmtId="0" pivotButton="0" quotePrefix="0" xfId="0"/>
    <xf applyAlignment="1" borderId="0" fillId="0" fontId="2" numFmtId="0" pivotButton="0" quotePrefix="0" xfId="0">
      <alignment horizontal="center"/>
    </xf>
    <xf applyAlignment="1" borderId="0" fillId="0" fontId="0" numFmtId="0" pivotButton="0" quotePrefix="0" xfId="0">
      <alignment horizontal="center"/>
    </xf>
    <xf applyAlignment="1" borderId="6" fillId="0" fontId="2" numFmtId="0" pivotButton="0" quotePrefix="0" xfId="0">
      <alignment horizontal="right" textRotation="90" vertical="center"/>
    </xf>
    <xf applyAlignment="1" borderId="0" fillId="12" fontId="4" numFmtId="0" pivotButton="0" quotePrefix="0" xfId="0">
      <alignment horizontal="center"/>
    </xf>
    <xf applyAlignment="1" borderId="0" fillId="0" fontId="0" numFmtId="0" pivotButton="0" quotePrefix="0" xfId="0">
      <alignment wrapText="1"/>
    </xf>
    <xf applyAlignment="1" borderId="0" fillId="13" fontId="16" numFmtId="0" pivotButton="0" quotePrefix="0" xfId="0">
      <alignment horizontal="center"/>
    </xf>
    <xf borderId="0" fillId="13" fontId="17" numFmtId="0" pivotButton="0" quotePrefix="0" xfId="0"/>
    <xf applyAlignment="1" borderId="0" fillId="13" fontId="17" numFmtId="0" pivotButton="0" quotePrefix="0" xfId="0">
      <alignment horizontal="center"/>
    </xf>
    <xf applyAlignment="1" borderId="0" fillId="13" fontId="18" numFmtId="0" pivotButton="0" quotePrefix="0" xfId="0">
      <alignment horizontal="center"/>
    </xf>
    <xf applyAlignment="1" borderId="0" fillId="14" fontId="6" numFmtId="0" pivotButton="0" quotePrefix="0" xfId="0">
      <alignment horizontal="center"/>
    </xf>
    <xf borderId="0" fillId="14" fontId="0" numFmtId="0" pivotButton="0" quotePrefix="0" xfId="0"/>
    <xf applyAlignment="1" borderId="0" fillId="14" fontId="0" numFmtId="0" pivotButton="0" quotePrefix="0" xfId="0">
      <alignment horizontal="center"/>
    </xf>
    <xf applyAlignment="1" borderId="0" fillId="14" fontId="5" numFmtId="0" pivotButton="0" quotePrefix="0" xfId="0">
      <alignment horizontal="center"/>
    </xf>
    <xf applyAlignment="1" borderId="0" fillId="15" fontId="6" numFmtId="0" pivotButton="0" quotePrefix="0" xfId="0">
      <alignment horizontal="center"/>
    </xf>
    <xf borderId="0" fillId="15" fontId="0" numFmtId="0" pivotButton="0" quotePrefix="0" xfId="0"/>
    <xf applyAlignment="1" borderId="0" fillId="15" fontId="0" numFmtId="0" pivotButton="0" quotePrefix="0" xfId="0">
      <alignment horizontal="center"/>
    </xf>
    <xf applyAlignment="1" borderId="0" fillId="15" fontId="5" numFmtId="0" pivotButton="0" quotePrefix="0" xfId="0">
      <alignment horizontal="center"/>
    </xf>
    <xf applyAlignment="1" borderId="0" fillId="11" fontId="6" numFmtId="0" pivotButton="0" quotePrefix="0" xfId="0">
      <alignment horizontal="center"/>
    </xf>
    <xf borderId="0" fillId="11" fontId="0" numFmtId="0" pivotButton="0" quotePrefix="0" xfId="0"/>
    <xf applyAlignment="1" borderId="0" fillId="11" fontId="0" numFmtId="0" pivotButton="0" quotePrefix="0" xfId="0">
      <alignment horizontal="center"/>
    </xf>
    <xf applyAlignment="1" borderId="0" fillId="11" fontId="5" numFmtId="0" pivotButton="0" quotePrefix="0" xfId="0">
      <alignment horizontal="center"/>
    </xf>
    <xf applyAlignment="1" borderId="0" fillId="0" fontId="0" numFmtId="0" pivotButton="0" quotePrefix="0" xfId="0">
      <alignment horizontal="left" wrapText="1"/>
    </xf>
    <xf borderId="0" fillId="0" fontId="5" numFmtId="0" pivotButton="0" quotePrefix="0" xfId="0"/>
    <xf applyAlignment="1" borderId="0" fillId="8" fontId="6" numFmtId="0" pivotButton="0" quotePrefix="0" xfId="0">
      <alignment horizontal="center"/>
    </xf>
    <xf borderId="0" fillId="8" fontId="9" numFmtId="0" pivotButton="0" quotePrefix="0" xfId="0"/>
    <xf applyAlignment="1" borderId="6" fillId="0" fontId="2" numFmtId="0" pivotButton="0" quotePrefix="0" xfId="0">
      <alignment horizontal="right" textRotation="90" vertical="center" wrapText="1"/>
    </xf>
    <xf applyAlignment="1" borderId="0" fillId="2" fontId="4" numFmtId="0" pivotButton="0" quotePrefix="0" xfId="0">
      <alignment horizontal="center"/>
    </xf>
    <xf applyAlignment="1" borderId="1" fillId="0" fontId="2" numFmtId="0" pivotButton="0" quotePrefix="0" xfId="0">
      <alignment horizontal="center"/>
    </xf>
    <xf applyAlignment="1" borderId="0" fillId="0" fontId="5" numFmtId="0" pivotButton="0" quotePrefix="0" xfId="0">
      <alignment horizontal="center"/>
    </xf>
    <xf applyAlignment="1" borderId="0" fillId="9" fontId="6" numFmtId="0" pivotButton="0" quotePrefix="0" xfId="0">
      <alignment horizontal="center"/>
    </xf>
    <xf borderId="0" fillId="9" fontId="9" numFmtId="0" pivotButton="0" quotePrefix="0" xfId="0"/>
    <xf applyAlignment="1" borderId="0" fillId="9" fontId="15" numFmtId="0" pivotButton="0" quotePrefix="0" xfId="0">
      <alignment horizontal="center"/>
    </xf>
    <xf applyAlignment="1" borderId="0" fillId="3" fontId="4" numFmtId="0" pivotButton="0" quotePrefix="0" xfId="0">
      <alignment horizontal="center"/>
    </xf>
    <xf applyAlignment="1" borderId="17" fillId="0" fontId="1" numFmtId="0" pivotButton="0" quotePrefix="0" xfId="0">
      <alignment horizontal="center"/>
    </xf>
    <xf applyAlignment="1" borderId="18" fillId="0" fontId="1" numFmtId="0" pivotButton="0" quotePrefix="0" xfId="0">
      <alignment horizontal="center"/>
    </xf>
    <xf applyAlignment="1" borderId="19" fillId="0" fontId="1" numFmtId="0" pivotButton="0" quotePrefix="0" xfId="0">
      <alignment horizontal="center"/>
    </xf>
    <xf applyAlignment="1" borderId="6" fillId="0" fontId="1" numFmtId="0" pivotButton="0" quotePrefix="0" xfId="0">
      <alignment horizontal="right" textRotation="90" vertical="center"/>
    </xf>
    <xf borderId="0" fillId="0" fontId="0" numFmtId="0" pivotButton="0" quotePrefix="0" xfId="0"/>
    <xf applyAlignment="1" borderId="1" fillId="6" fontId="3" numFmtId="0" pivotButton="0" quotePrefix="0" xfId="0">
      <alignment horizontal="center"/>
    </xf>
    <xf applyAlignment="1" borderId="2" fillId="7" fontId="1" numFmtId="0" pivotButton="0" quotePrefix="0" xfId="0">
      <alignment horizontal="center"/>
    </xf>
    <xf applyAlignment="1" borderId="15" fillId="7" fontId="1" numFmtId="0" pivotButton="0" quotePrefix="0" xfId="0">
      <alignment horizontal="center"/>
    </xf>
    <xf applyAlignment="1" borderId="16" fillId="7" fontId="1" numFmtId="0" pivotButton="0" quotePrefix="0" xfId="0">
      <alignment horizontal="center"/>
    </xf>
    <xf applyAlignment="1" borderId="0" fillId="6" fontId="3" numFmtId="0" pivotButton="0" quotePrefix="0" xfId="0">
      <alignment horizontal="center"/>
    </xf>
    <xf applyAlignment="1" borderId="2" fillId="0" fontId="1" numFmtId="0" pivotButton="0" quotePrefix="0" xfId="0">
      <alignment horizontal="right" wrapText="1"/>
    </xf>
    <xf applyAlignment="1" borderId="12" fillId="0" fontId="1" numFmtId="0" pivotButton="0" quotePrefix="0" xfId="0">
      <alignment horizontal="center" wrapText="1"/>
    </xf>
    <xf applyAlignment="1" borderId="3" fillId="0" fontId="1" numFmtId="0" pivotButton="0" quotePrefix="0" xfId="0">
      <alignment horizontal="center" wrapText="1"/>
    </xf>
    <xf applyAlignment="1" borderId="8" fillId="0" fontId="1" numFmtId="0" pivotButton="0" quotePrefix="0" xfId="0">
      <alignment horizontal="center" wrapText="1"/>
    </xf>
  </cellXfs>
  <cellStyles count="3">
    <cellStyle builtinId="0" name="Normal" xfId="0"/>
    <cellStyle builtinId="5" name="Percent" xfId="1"/>
    <cellStyle builtinId="3" name="Comma"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haredStrings.xml" Type="http://schemas.openxmlformats.org/officeDocument/2006/relationships/sharedStrings" /><Relationship Id="rId7" Target="styles.xml" Type="http://schemas.openxmlformats.org/officeDocument/2006/relationships/styles" /><Relationship Id="rId8"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media/image2.png" Type="http://schemas.openxmlformats.org/officeDocument/2006/relationships/image" /></Relationships>
</file>

<file path=xl/drawings/_rels/drawing3.xml.rels><Relationships xmlns="http://schemas.openxmlformats.org/package/2006/relationships"><Relationship Id="rId1" Target="/xl/media/image3.png" Type="http://schemas.openxmlformats.org/officeDocument/2006/relationships/image" /></Relationships>
</file>

<file path=xl/drawings/_rels/drawing4.xml.rels><Relationships xmlns="http://schemas.openxmlformats.org/package/2006/relationships"><Relationship Id="rId1" Target="/xl/media/image4.png" Type="http://schemas.openxmlformats.org/officeDocument/2006/relationships/image" /></Relationships>
</file>

<file path=xl/drawings/_rels/drawing5.xml.rels><Relationships xmlns="http://schemas.openxmlformats.org/package/2006/relationships"><Relationship Id="rId1" Target="/xl/media/image5.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descr="Picture" id="1" name="Image 1"/>
        <cNvPicPr/>
      </nvPicPr>
      <blipFill>
        <a:blip cstate="print" r:embed="rId1"/>
        <a:stretch>
          <a:fillRect/>
        </a:stretch>
      </blipFill>
      <spPr>
        <a:prstGeom prst="rect"/>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descr="Picture" id="1" name="Image 1"/>
        <cNvPicPr/>
      </nvPicPr>
      <blipFill>
        <a:blip cstate="print" r:embed="rId1"/>
        <a:stretch>
          <a:fillRect/>
        </a:stretch>
      </blipFill>
      <spPr>
        <a:prstGeom prst="rect"/>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descr="Picture" id="1" name="Image 1"/>
        <cNvPicPr/>
      </nvPicPr>
      <blipFill>
        <a:blip cstate="print" r:embed="rId1"/>
        <a:stretch>
          <a:fillRect/>
        </a:stretch>
      </blipFill>
      <spPr>
        <a:prstGeom prst="rect"/>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descr="Picture" id="1" name="Image 1"/>
        <cNvPicPr/>
      </nvPicPr>
      <blipFill>
        <a:blip cstate="print" r:embed="rId1"/>
        <a:stretch>
          <a:fillRect/>
        </a:stretch>
      </blipFill>
      <spPr>
        <a:prstGeom prst="rect"/>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6</col>
      <colOff>0</colOff>
      <row>0</row>
      <rowOff>0</rowOff>
    </from>
    <ext cx="2838450" cy="561975"/>
    <pic>
      <nvPicPr>
        <cNvPr descr="Picture" id="1" name="Image 1"/>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2.xml.rels><Relationships xmlns="http://schemas.openxmlformats.org/package/2006/relationships"><Relationship Id="rId1" Target="/xl/drawings/drawing2.xml" Type="http://schemas.openxmlformats.org/officeDocument/2006/relationships/drawing" /></Relationships>
</file>

<file path=xl/worksheets/_rels/sheet3.xml.rels><Relationships xmlns="http://schemas.openxmlformats.org/package/2006/relationships"><Relationship Id="rId1" Target="/xl/drawings/drawing3.xml" Type="http://schemas.openxmlformats.org/officeDocument/2006/relationships/drawing" /></Relationships>
</file>

<file path=xl/worksheets/_rels/sheet4.xml.rels><Relationships xmlns="http://schemas.openxmlformats.org/package/2006/relationships"><Relationship Id="rId1" Target="/xl/drawings/drawing4.xml" Type="http://schemas.openxmlformats.org/officeDocument/2006/relationships/drawing" /></Relationships>
</file>

<file path=xl/worksheets/_rels/sheet5.xml.rels><Relationships xmlns="http://schemas.openxmlformats.org/package/2006/relationships"><Relationship Id="rId1" Target="/xl/drawings/drawing5.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J13"/>
  <sheetViews>
    <sheetView tabSelected="1" workbookViewId="0" zoomScaleNormal="100">
      <selection activeCell="A1" sqref="A1"/>
    </sheetView>
  </sheetViews>
  <sheetFormatPr baseColWidth="8" defaultColWidth="9.1796875" defaultRowHeight="14.5" outlineLevelCol="0"/>
  <cols>
    <col customWidth="1" max="1" min="1" style="127" width="9.1796875"/>
    <col customWidth="1" max="2" min="2" style="127" width="14.54296875"/>
    <col customWidth="1" max="5" min="3" style="91" width="15.54296875"/>
    <col customWidth="1" max="6" min="6" style="91" width="16.81640625"/>
    <col customWidth="1" max="9" min="7" style="91" width="15.54296875"/>
    <col customWidth="1" max="10" min="10" style="118" width="15.54296875"/>
    <col customWidth="1" max="16384" min="11" style="127" width="9.1796875"/>
  </cols>
  <sheetData>
    <row customHeight="1" ht="30" r="1" s="127" spans="1:10">
      <c r="A1" s="10" t="s">
        <v>0</v>
      </c>
      <c r="B1" s="11" t="n"/>
      <c r="C1" s="12" t="n"/>
      <c r="D1" s="12" t="n"/>
      <c r="E1" s="12" t="n"/>
      <c r="F1" s="12" t="n"/>
      <c r="G1" s="12" t="n"/>
      <c r="H1" s="12" t="n"/>
      <c r="I1" s="12" t="n"/>
      <c r="J1" s="13" t="n"/>
    </row>
    <row customHeight="1" ht="18.5" r="2" s="127" spans="1:10">
      <c r="A2" s="4" t="n"/>
    </row>
    <row customHeight="1" ht="18.5" r="3" s="127" spans="1:10">
      <c r="A3" s="85" t="s">
        <v>1</v>
      </c>
    </row>
    <row customFormat="1" customHeight="1" ht="30" r="4" s="94" spans="1:10">
      <c r="A4" s="51" t="n"/>
      <c r="C4" s="52" t="n"/>
      <c r="D4" s="52" t="n"/>
      <c r="E4" s="52" t="n"/>
      <c r="F4" s="56" t="s">
        <v>2</v>
      </c>
      <c r="G4" s="56" t="s">
        <v>3</v>
      </c>
      <c r="H4" s="52" t="n"/>
      <c r="I4" s="52" t="n"/>
      <c r="J4" s="53" t="n"/>
    </row>
    <row customHeight="1" ht="18.5" r="5" s="127" spans="1:10">
      <c r="A5" s="4" t="n"/>
      <c r="E5" s="28" t="s">
        <v>4</v>
      </c>
      <c r="F5" s="54">
        <f>SUM(F6:F9)</f>
        <v/>
      </c>
      <c r="G5" s="60">
        <f>SUM(G6:G9)</f>
        <v/>
      </c>
    </row>
    <row customHeight="1" ht="18.5" r="6" s="127" spans="1:10">
      <c r="A6" s="4" t="n"/>
      <c r="E6" s="28" t="s">
        <v>5</v>
      </c>
      <c r="F6" s="76" t="n">
        <v>2430270.767687584</v>
      </c>
      <c r="G6" s="77">
        <f>F6/$F$5</f>
        <v/>
      </c>
      <c r="H6" s="91" t="n"/>
    </row>
    <row customHeight="1" ht="18.5" r="7" s="127" spans="1:10">
      <c r="A7" s="4" t="n"/>
      <c r="E7" s="28" t="s">
        <v>6</v>
      </c>
      <c r="F7" s="55" t="n">
        <v>3526441.38822551</v>
      </c>
      <c r="G7" s="29">
        <f>F7/$F$5</f>
        <v/>
      </c>
      <c r="H7" s="91" t="n"/>
    </row>
    <row customHeight="1" ht="18.5" r="8" s="127" spans="1:10">
      <c r="A8" s="4" t="n"/>
      <c r="E8" s="28" t="s">
        <v>7</v>
      </c>
      <c r="F8" s="80" t="n">
        <v>1032095.301408076</v>
      </c>
      <c r="G8" s="81">
        <f>F8/$F$5</f>
        <v/>
      </c>
      <c r="H8" s="91" t="n"/>
    </row>
    <row customHeight="1" ht="18.5" r="9" s="127" spans="1:10">
      <c r="A9" s="4" t="n"/>
      <c r="E9" s="28" t="s">
        <v>8</v>
      </c>
      <c r="F9" s="78" t="n">
        <v>65318.26028098887</v>
      </c>
      <c r="G9" s="79">
        <f>F9/$F$5</f>
        <v/>
      </c>
      <c r="H9" s="91" t="n"/>
    </row>
    <row customHeight="1" ht="18.5" r="10" s="127" spans="1:10">
      <c r="A10" s="4" t="n"/>
    </row>
    <row customFormat="1" customHeight="1" ht="30" r="11" s="94" spans="1:10">
      <c r="A11" s="86" t="s">
        <v>9</v>
      </c>
    </row>
    <row r="13" spans="1:10">
      <c r="A13" s="66" t="s">
        <v>10</v>
      </c>
    </row>
  </sheetData>
  <mergeCells count="2">
    <mergeCell ref="A3:J3"/>
    <mergeCell ref="A11:J11"/>
  </mergeCells>
  <pageMargins bottom="0.75" footer="0.3" header="0.3" left="0.7" right="0.7" top="0.75"/>
  <pageSetup orientation="portrait"/>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J87"/>
  <sheetViews>
    <sheetView workbookViewId="0">
      <selection activeCell="A1" sqref="A1"/>
    </sheetView>
  </sheetViews>
  <sheetFormatPr baseColWidth="8" defaultColWidth="9.1796875" defaultRowHeight="14.5" outlineLevelCol="0"/>
  <cols>
    <col customWidth="1" max="1" min="1" style="127" width="8.7265625"/>
    <col customWidth="1" max="2" min="2" style="127" width="14.54296875"/>
    <col customWidth="1" max="9" min="3" style="91" width="15.54296875"/>
    <col customWidth="1" max="10" min="10" style="118" width="15.54296875"/>
    <col customWidth="1" max="16384" min="11" style="127" width="9.1796875"/>
  </cols>
  <sheetData>
    <row customHeight="1" ht="30" r="1" s="127" spans="1:10">
      <c r="A1" s="10" t="s">
        <v>11</v>
      </c>
    </row>
    <row customHeight="1" ht="18.65" r="2" s="127" spans="1:10">
      <c r="A2" s="4" t="n"/>
    </row>
    <row customHeight="1" ht="20.15" r="3" s="127" spans="1:10">
      <c r="A3" s="85" t="s">
        <v>12</v>
      </c>
    </row>
    <row customHeight="1" ht="30" r="4" s="127" spans="1:10">
      <c r="A4" s="4" t="n"/>
      <c r="F4" s="56" t="s">
        <v>2</v>
      </c>
      <c r="G4" s="56" t="s">
        <v>3</v>
      </c>
    </row>
    <row customHeight="1" ht="20.15" r="5" s="127" spans="1:10">
      <c r="A5" s="4" t="n"/>
      <c r="E5" s="28" t="s">
        <v>4</v>
      </c>
      <c r="F5" s="54">
        <f>SUM(F6:F9)</f>
        <v/>
      </c>
      <c r="G5" s="60">
        <f>SUM(G6:G9)</f>
        <v/>
      </c>
    </row>
    <row customHeight="1" ht="20.15" r="6" s="127" spans="1:10">
      <c r="A6" s="4" t="n"/>
      <c r="E6" s="28" t="s">
        <v>13</v>
      </c>
      <c r="F6" s="76" t="n">
        <v>2454243.633404796</v>
      </c>
      <c r="G6" s="77">
        <f>F6/$F$5</f>
        <v/>
      </c>
    </row>
    <row customHeight="1" ht="20.15" r="7" s="127" spans="1:10">
      <c r="A7" s="4" t="n"/>
      <c r="E7" s="28" t="s">
        <v>14</v>
      </c>
      <c r="F7" s="55" t="n">
        <v>3647298.531859051</v>
      </c>
      <c r="G7" s="29">
        <f>F7/$F$5</f>
        <v/>
      </c>
    </row>
    <row customHeight="1" ht="20.15" r="8" s="127" spans="1:10">
      <c r="A8" s="4" t="n"/>
      <c r="E8" s="28" t="s">
        <v>15</v>
      </c>
      <c r="F8" s="80" t="n">
        <v>903176.7100861985</v>
      </c>
      <c r="G8" s="81">
        <f>F8/$F$5</f>
        <v/>
      </c>
    </row>
    <row customHeight="1" ht="20.15" r="9" s="127" spans="1:10">
      <c r="A9" s="4" t="n"/>
      <c r="E9" s="28" t="s">
        <v>16</v>
      </c>
      <c r="F9" s="78" t="n">
        <v>49406.84225210175</v>
      </c>
      <c r="G9" s="79">
        <f>F9/$F$5</f>
        <v/>
      </c>
    </row>
    <row customHeight="1" ht="20.15" r="10" s="127" spans="1:10">
      <c r="A10" s="4" t="n"/>
      <c r="C10" s="91" t="n"/>
      <c r="D10" s="91" t="n"/>
      <c r="E10" s="91" t="n"/>
      <c r="F10" s="91" t="n"/>
      <c r="G10" s="91" t="n"/>
      <c r="H10" s="91" t="n"/>
      <c r="I10" s="91" t="n"/>
      <c r="J10" s="118" t="n"/>
    </row>
    <row customHeight="1" ht="33" r="11" s="127" spans="1:10">
      <c r="A11" s="86" t="s">
        <v>17</v>
      </c>
    </row>
    <row customHeight="1" ht="20.15" r="12" s="127" spans="1:10">
      <c r="A12" s="4" t="n"/>
      <c r="C12" s="91" t="n"/>
      <c r="D12" s="91" t="n"/>
      <c r="E12" s="91" t="n"/>
      <c r="F12" s="91" t="n"/>
      <c r="G12" s="91" t="n"/>
      <c r="H12" s="91" t="n"/>
      <c r="I12" s="91" t="n"/>
      <c r="J12" s="118" t="n"/>
    </row>
    <row customHeight="1" ht="20.15" r="13" s="127" spans="1:10">
      <c r="A13" s="87" t="s">
        <v>18</v>
      </c>
    </row>
    <row customHeight="1" ht="20.15" r="14" s="127" spans="1:10">
      <c r="B14" s="48" t="n"/>
      <c r="C14" s="90" t="s">
        <v>19</v>
      </c>
    </row>
    <row customHeight="1" ht="29" r="15" s="127" spans="1:10">
      <c r="C15" s="136" t="s">
        <v>20</v>
      </c>
      <c r="D15" s="14" t="s">
        <v>21</v>
      </c>
      <c r="E15" s="14" t="s">
        <v>22</v>
      </c>
      <c r="F15" s="14" t="s">
        <v>23</v>
      </c>
      <c r="G15" s="14" t="s">
        <v>24</v>
      </c>
      <c r="H15" s="14" t="s">
        <v>25</v>
      </c>
      <c r="I15" s="15" t="s">
        <v>26</v>
      </c>
      <c r="J15" s="118" t="s">
        <v>27</v>
      </c>
    </row>
    <row customHeight="1" ht="29" r="16" s="127" spans="1:10">
      <c r="A16" s="92" t="s">
        <v>28</v>
      </c>
      <c r="B16" s="133" t="s">
        <v>20</v>
      </c>
      <c r="C16" s="84" t="n">
        <v>1040798.315138768</v>
      </c>
      <c r="D16" s="84" t="n">
        <v>4944.900101933918</v>
      </c>
      <c r="E16" s="84" t="n">
        <v>6174.976684334618</v>
      </c>
      <c r="F16" s="84" t="n">
        <v>1156.946363476079</v>
      </c>
      <c r="G16" s="84" t="n">
        <v>1221.92996278548</v>
      </c>
      <c r="H16" s="84" t="n">
        <v>103.8703422175463</v>
      </c>
      <c r="I16" s="84" t="n">
        <v>118.5927946700113</v>
      </c>
      <c r="J16" s="72">
        <f>SUM(C16:I16)</f>
        <v/>
      </c>
    </row>
    <row customHeight="1" ht="25" r="17" s="127" spans="1:10">
      <c r="B17" s="2" t="s">
        <v>21</v>
      </c>
      <c r="C17" s="84" t="n">
        <v>29683.78854965769</v>
      </c>
      <c r="D17" s="84" t="n">
        <v>373520.3802020737</v>
      </c>
      <c r="E17" s="84" t="n">
        <v>7936.26367134898</v>
      </c>
      <c r="F17" s="84" t="n">
        <v>121.5419165550744</v>
      </c>
      <c r="G17" s="84" t="n">
        <v>1489.70031856876</v>
      </c>
      <c r="H17" s="84" t="n">
        <v>293.99309896035</v>
      </c>
      <c r="I17" s="84" t="n">
        <v>35.01386478103537</v>
      </c>
      <c r="J17" s="72">
        <f>SUM(C17:I17)</f>
        <v/>
      </c>
    </row>
    <row customHeight="1" ht="25" r="18" s="127" spans="1:10">
      <c r="B18" s="2" t="s">
        <v>22</v>
      </c>
      <c r="C18" s="84" t="n">
        <v>7219.122235556395</v>
      </c>
      <c r="D18" s="84" t="n">
        <v>726.2142034806677</v>
      </c>
      <c r="E18" s="84" t="n">
        <v>813942.4269738831</v>
      </c>
      <c r="F18" s="84" t="n">
        <v>28.25669837910653</v>
      </c>
      <c r="G18" s="84" t="n">
        <v>11576.61974015406</v>
      </c>
      <c r="H18" s="84" t="n">
        <v>23.27618819421313</v>
      </c>
      <c r="I18" s="84" t="n">
        <v>15.58240554643013</v>
      </c>
      <c r="J18" s="72">
        <f>SUM(C18:I18)</f>
        <v/>
      </c>
    </row>
    <row customHeight="1" ht="25" r="19" s="127" spans="1:10">
      <c r="B19" s="2" t="s">
        <v>23</v>
      </c>
      <c r="C19" s="84" t="n">
        <v>8651.192607321824</v>
      </c>
      <c r="D19" s="84" t="n">
        <v>67.29700411582084</v>
      </c>
      <c r="E19" s="84" t="n">
        <v>21.94474263710179</v>
      </c>
      <c r="F19" s="84" t="n">
        <v>45981.84581650027</v>
      </c>
      <c r="G19" s="84" t="n">
        <v>39.91046001802356</v>
      </c>
      <c r="H19" s="84" t="n">
        <v>0.5697497478176855</v>
      </c>
      <c r="I19" s="84" t="n">
        <v>14.56154755096658</v>
      </c>
      <c r="J19" s="72">
        <f>SUM(C19:I19)</f>
        <v/>
      </c>
    </row>
    <row customHeight="1" ht="25" r="20" s="127" spans="1:10">
      <c r="B20" s="2" t="s">
        <v>24</v>
      </c>
      <c r="C20" s="84" t="n">
        <v>0</v>
      </c>
      <c r="D20" s="84" t="n">
        <v>0</v>
      </c>
      <c r="E20" s="84" t="n">
        <v>0</v>
      </c>
      <c r="F20" s="84" t="n">
        <v>0</v>
      </c>
      <c r="G20" s="84" t="n">
        <v>43662.81691689355</v>
      </c>
      <c r="H20" s="84" t="n">
        <v>0</v>
      </c>
      <c r="I20" s="84" t="n">
        <v>0</v>
      </c>
      <c r="J20" s="72">
        <f>SUM(C20:I20)</f>
        <v/>
      </c>
    </row>
    <row customHeight="1" ht="25" r="21" s="127" spans="1:10">
      <c r="B21" s="2" t="s">
        <v>25</v>
      </c>
      <c r="C21" s="84" t="n">
        <v>142.7270942855244</v>
      </c>
      <c r="D21" s="84" t="n">
        <v>4861.239836413473</v>
      </c>
      <c r="E21" s="84" t="n">
        <v>379.0039306176251</v>
      </c>
      <c r="F21" s="84" t="n">
        <v>0.4024111631215089</v>
      </c>
      <c r="G21" s="84" t="n">
        <v>1093.664699984254</v>
      </c>
      <c r="H21" s="84" t="n">
        <v>47664.1587055471</v>
      </c>
      <c r="I21" s="84" t="n">
        <v>14.43849604314537</v>
      </c>
      <c r="J21" s="72">
        <f>SUM(C21:I21)</f>
        <v/>
      </c>
    </row>
    <row customHeight="1" ht="25" r="22" s="127" spans="1:10">
      <c r="B22" s="2" t="s">
        <v>26</v>
      </c>
      <c r="C22" s="84" t="n">
        <v>446.5214958739317</v>
      </c>
      <c r="D22" s="84" t="n">
        <v>60.11908375270271</v>
      </c>
      <c r="E22" s="84" t="n">
        <v>45.36735117647451</v>
      </c>
      <c r="F22" s="84" t="n">
        <v>84.35633002641225</v>
      </c>
      <c r="G22" s="84" t="n">
        <v>55.37766257279094</v>
      </c>
      <c r="H22" s="84" t="n">
        <v>22.59511582352103</v>
      </c>
      <c r="I22" s="84" t="n">
        <v>17023.39136242993</v>
      </c>
      <c r="J22" s="72">
        <f>SUM(C22:I22)</f>
        <v/>
      </c>
    </row>
    <row customHeight="1" ht="25" r="23" s="127" spans="1:10">
      <c r="A23" s="5" t="n"/>
      <c r="B23" s="6" t="s">
        <v>27</v>
      </c>
      <c r="C23" s="72">
        <f>SUM(C16:C22)</f>
        <v/>
      </c>
      <c r="D23" s="72">
        <f>SUM(D16:D22)</f>
        <v/>
      </c>
      <c r="E23" s="72">
        <f>SUM(E16:E22)</f>
        <v/>
      </c>
      <c r="F23" s="72">
        <f>SUM(F16:F22)</f>
        <v/>
      </c>
      <c r="G23" s="72">
        <f>SUM(G16:G22)</f>
        <v/>
      </c>
      <c r="H23" s="72">
        <f>SUM(H16:H22)</f>
        <v/>
      </c>
      <c r="I23" s="72">
        <f>SUM(I16:I22)</f>
        <v/>
      </c>
      <c r="J23" s="24">
        <f>SUM(J16:J22)</f>
        <v/>
      </c>
    </row>
    <row customHeight="1" ht="20.15" r="25" s="127" spans="1:10">
      <c r="A25" s="93" t="s">
        <v>29</v>
      </c>
    </row>
    <row customHeight="1" ht="20.15" r="26" s="127" spans="1:10">
      <c r="B26" s="48" t="n"/>
      <c r="C26" s="90" t="s">
        <v>19</v>
      </c>
    </row>
    <row customHeight="1" ht="29" r="27" s="127" spans="1:10">
      <c r="C27" s="135" t="s">
        <v>20</v>
      </c>
      <c r="D27" s="3" t="s">
        <v>21</v>
      </c>
      <c r="E27" s="3" t="s">
        <v>22</v>
      </c>
      <c r="F27" s="3" t="s">
        <v>23</v>
      </c>
      <c r="G27" s="3" t="s">
        <v>24</v>
      </c>
      <c r="H27" s="3" t="s">
        <v>25</v>
      </c>
      <c r="I27" s="7" t="s">
        <v>26</v>
      </c>
      <c r="J27" s="118" t="s">
        <v>27</v>
      </c>
    </row>
    <row customHeight="1" ht="29" r="28" s="127" spans="1:10">
      <c r="A28" s="92" t="s">
        <v>28</v>
      </c>
      <c r="B28" s="133" t="s">
        <v>20</v>
      </c>
      <c r="C28" s="84" t="n">
        <v>1218450.007013979</v>
      </c>
      <c r="D28" s="84" t="n">
        <v>8939.478961688359</v>
      </c>
      <c r="E28" s="84" t="n">
        <v>11100.65375477328</v>
      </c>
      <c r="F28" s="84" t="n">
        <v>2415.696595845797</v>
      </c>
      <c r="G28" s="84" t="n">
        <v>1781.627115414547</v>
      </c>
      <c r="H28" s="84" t="n">
        <v>116.4115874430275</v>
      </c>
      <c r="I28" s="84" t="n">
        <v>275.4818114973904</v>
      </c>
      <c r="J28" s="72">
        <f>SUM(C28:I28)</f>
        <v/>
      </c>
    </row>
    <row customHeight="1" ht="25" r="29" s="127" spans="1:10">
      <c r="B29" s="2" t="s">
        <v>21</v>
      </c>
      <c r="C29" s="84" t="n">
        <v>16461.1676144568</v>
      </c>
      <c r="D29" s="84" t="n">
        <v>559870.4679129976</v>
      </c>
      <c r="E29" s="84" t="n">
        <v>7374.557906528717</v>
      </c>
      <c r="F29" s="84" t="n">
        <v>251.2804843668529</v>
      </c>
      <c r="G29" s="84" t="n">
        <v>2526.45717855303</v>
      </c>
      <c r="H29" s="84" t="n">
        <v>1428.881241561226</v>
      </c>
      <c r="I29" s="84" t="n">
        <v>67.27729978239891</v>
      </c>
      <c r="J29" s="72">
        <f>SUM(C29:I29)</f>
        <v/>
      </c>
    </row>
    <row customHeight="1" ht="25" r="30" s="127" spans="1:10">
      <c r="B30" s="2" t="s">
        <v>22</v>
      </c>
      <c r="C30" s="84" t="n">
        <v>5401.673081134321</v>
      </c>
      <c r="D30" s="84" t="n">
        <v>767.7016413848751</v>
      </c>
      <c r="E30" s="84" t="n">
        <v>1525148.512075387</v>
      </c>
      <c r="F30" s="84" t="n">
        <v>44.07665247499644</v>
      </c>
      <c r="G30" s="84" t="n">
        <v>24006.63672937499</v>
      </c>
      <c r="H30" s="84" t="n">
        <v>25.33553321302815</v>
      </c>
      <c r="I30" s="84" t="n">
        <v>48.78842801582672</v>
      </c>
      <c r="J30" s="72">
        <f>SUM(C30:I30)</f>
        <v/>
      </c>
    </row>
    <row customHeight="1" ht="25" r="31" s="127" spans="1:10">
      <c r="B31" s="2" t="s">
        <v>23</v>
      </c>
      <c r="C31" s="84" t="n">
        <v>6535.426179169835</v>
      </c>
      <c r="D31" s="84" t="n">
        <v>157.2893517541283</v>
      </c>
      <c r="E31" s="84" t="n">
        <v>69.21044582903785</v>
      </c>
      <c r="F31" s="84" t="n">
        <v>85088.63520083431</v>
      </c>
      <c r="G31" s="84" t="n">
        <v>58.35322089836084</v>
      </c>
      <c r="H31" s="84" t="n">
        <v>1.402387896606778</v>
      </c>
      <c r="I31" s="84" t="n">
        <v>28.59692488979721</v>
      </c>
      <c r="J31" s="72">
        <f>SUM(C31:I31)</f>
        <v/>
      </c>
    </row>
    <row customHeight="1" ht="25" r="32" s="127" spans="1:10">
      <c r="B32" s="2" t="s">
        <v>24</v>
      </c>
      <c r="C32" s="84" t="n">
        <v>0</v>
      </c>
      <c r="D32" s="84" t="n">
        <v>0</v>
      </c>
      <c r="E32" s="84" t="n">
        <v>0</v>
      </c>
      <c r="F32" s="84" t="n">
        <v>0</v>
      </c>
      <c r="G32" s="84" t="n">
        <v>54814.06297211297</v>
      </c>
      <c r="H32" s="84" t="n">
        <v>0</v>
      </c>
      <c r="I32" s="84" t="n">
        <v>0</v>
      </c>
      <c r="J32" s="72">
        <f>SUM(C32:I32)</f>
        <v/>
      </c>
    </row>
    <row customHeight="1" ht="25" r="33" s="127" spans="1:10">
      <c r="B33" s="2" t="s">
        <v>25</v>
      </c>
      <c r="C33" s="84" t="n">
        <v>36.82981542595066</v>
      </c>
      <c r="D33" s="84" t="n">
        <v>1782.045886009839</v>
      </c>
      <c r="E33" s="84" t="n">
        <v>232.0981980234626</v>
      </c>
      <c r="F33" s="84" t="n">
        <v>0.4872397888151706</v>
      </c>
      <c r="G33" s="84" t="n">
        <v>1448.089563037576</v>
      </c>
      <c r="H33" s="84" t="n">
        <v>109896.9349001004</v>
      </c>
      <c r="I33" s="84" t="n">
        <v>50.15479773509096</v>
      </c>
      <c r="J33" s="72">
        <f>SUM(C33:I33)</f>
        <v/>
      </c>
    </row>
    <row customHeight="1" ht="25" r="34" s="127" spans="1:10">
      <c r="B34" s="2" t="s">
        <v>26</v>
      </c>
      <c r="C34" s="84" t="n">
        <v>645.7835786874515</v>
      </c>
      <c r="D34" s="84" t="n">
        <v>106.9517954567163</v>
      </c>
      <c r="E34" s="84" t="n">
        <v>67.98180825629198</v>
      </c>
      <c r="F34" s="84" t="n">
        <v>99.30041164027448</v>
      </c>
      <c r="G34" s="84" t="n">
        <v>81.9631115861098</v>
      </c>
      <c r="H34" s="84" t="n">
        <v>65.06271197532988</v>
      </c>
      <c r="I34" s="84" t="n">
        <v>33113.26321172931</v>
      </c>
      <c r="J34" s="72">
        <f>SUM(C34:I34)</f>
        <v/>
      </c>
    </row>
    <row customHeight="1" ht="25" r="35" s="127" spans="1:10">
      <c r="A35" s="5" t="n"/>
      <c r="B35" s="6" t="s">
        <v>27</v>
      </c>
      <c r="C35" s="72">
        <f>SUM(C28:C34)</f>
        <v/>
      </c>
      <c r="D35" s="72">
        <f>SUM(D28:D34)</f>
        <v/>
      </c>
      <c r="E35" s="72">
        <f>SUM(E28:E34)</f>
        <v/>
      </c>
      <c r="F35" s="72">
        <f>SUM(F28:F34)</f>
        <v/>
      </c>
      <c r="G35" s="72">
        <f>SUM(G28:G34)</f>
        <v/>
      </c>
      <c r="H35" s="72">
        <f>SUM(H28:H34)</f>
        <v/>
      </c>
      <c r="I35" s="72">
        <f>SUM(I28:I34)</f>
        <v/>
      </c>
      <c r="J35" s="24">
        <f>SUM(J28:J34)</f>
        <v/>
      </c>
    </row>
    <row customHeight="1" ht="20.15" r="37" s="127" spans="1:10">
      <c r="A37" s="95" t="s">
        <v>30</v>
      </c>
    </row>
    <row customHeight="1" ht="20.15" r="38" s="127" spans="1:10">
      <c r="B38" s="48" t="n"/>
      <c r="C38" s="90" t="s">
        <v>19</v>
      </c>
    </row>
    <row customHeight="1" ht="29" r="39" s="127" spans="1:10">
      <c r="C39" s="135" t="s">
        <v>20</v>
      </c>
      <c r="D39" s="3" t="s">
        <v>21</v>
      </c>
      <c r="E39" s="3" t="s">
        <v>22</v>
      </c>
      <c r="F39" s="3" t="s">
        <v>23</v>
      </c>
      <c r="G39" s="3" t="s">
        <v>24</v>
      </c>
      <c r="H39" s="3" t="s">
        <v>25</v>
      </c>
      <c r="I39" s="7" t="s">
        <v>26</v>
      </c>
      <c r="J39" s="118" t="s">
        <v>27</v>
      </c>
    </row>
    <row customHeight="1" ht="29" r="40" s="127" spans="1:10">
      <c r="A40" s="92" t="s">
        <v>28</v>
      </c>
      <c r="B40" s="133" t="s">
        <v>20</v>
      </c>
      <c r="C40" s="84" t="n">
        <v>1826.667408067555</v>
      </c>
      <c r="D40" s="84" t="n">
        <v>23.74761759507048</v>
      </c>
      <c r="E40" s="84" t="n">
        <v>11.46485484448352</v>
      </c>
      <c r="F40" s="84" t="n">
        <v>1.420098148143606</v>
      </c>
      <c r="G40" s="84" t="n">
        <v>31.66947275445898</v>
      </c>
      <c r="H40" s="84" t="n">
        <v>5.448300463105248</v>
      </c>
      <c r="I40" s="84" t="n">
        <v>19.84008545284707</v>
      </c>
      <c r="J40" s="72">
        <f>SUM(C40:I40)</f>
        <v/>
      </c>
    </row>
    <row customHeight="1" ht="25" r="41" s="127" spans="1:10">
      <c r="B41" s="2" t="s">
        <v>21</v>
      </c>
      <c r="C41" s="84" t="n">
        <v>32.06055437760561</v>
      </c>
      <c r="D41" s="84" t="n">
        <v>10217.86109542686</v>
      </c>
      <c r="E41" s="84" t="n">
        <v>276.716823331477</v>
      </c>
      <c r="F41" s="84" t="n">
        <v>0.04370067195926797</v>
      </c>
      <c r="G41" s="84" t="n">
        <v>104.1393037865553</v>
      </c>
      <c r="H41" s="84" t="n">
        <v>155.0287126253938</v>
      </c>
      <c r="I41" s="84" t="n">
        <v>16.29087166658942</v>
      </c>
      <c r="J41" s="72">
        <f>SUM(C41:I41)</f>
        <v/>
      </c>
    </row>
    <row customHeight="1" ht="25" r="42" s="127" spans="1:10">
      <c r="B42" s="2" t="s">
        <v>22</v>
      </c>
      <c r="C42" s="84" t="n">
        <v>1.822535948525351</v>
      </c>
      <c r="D42" s="84" t="n">
        <v>27.74800732249514</v>
      </c>
      <c r="E42" s="84" t="n">
        <v>26970.44416536492</v>
      </c>
      <c r="F42" s="84" t="n">
        <v>0</v>
      </c>
      <c r="G42" s="84" t="n">
        <v>425.7368856058085</v>
      </c>
      <c r="H42" s="84" t="n">
        <v>4.451657191642469</v>
      </c>
      <c r="I42" s="84" t="n">
        <v>14.70927509797002</v>
      </c>
      <c r="J42" s="72">
        <f>SUM(C42:I42)</f>
        <v/>
      </c>
    </row>
    <row customHeight="1" ht="25" r="43" s="127" spans="1:10">
      <c r="B43" s="2" t="s">
        <v>23</v>
      </c>
      <c r="C43" s="84" t="n">
        <v>0.5081972897343463</v>
      </c>
      <c r="D43" s="84" t="n">
        <v>0.4088527309836069</v>
      </c>
      <c r="E43" s="84" t="n">
        <v>0</v>
      </c>
      <c r="F43" s="84" t="n">
        <v>466.0352777683068</v>
      </c>
      <c r="G43" s="84" t="n">
        <v>8.046196367804466</v>
      </c>
      <c r="H43" s="84" t="n">
        <v>0.2405782929155786</v>
      </c>
      <c r="I43" s="84" t="n">
        <v>3.277159842325073</v>
      </c>
      <c r="J43" s="72">
        <f>SUM(C43:I43)</f>
        <v/>
      </c>
    </row>
    <row customHeight="1" ht="25" r="44" s="127" spans="1:10">
      <c r="B44" s="2" t="s">
        <v>24</v>
      </c>
      <c r="C44" s="84" t="n">
        <v>0</v>
      </c>
      <c r="D44" s="84" t="n">
        <v>0</v>
      </c>
      <c r="E44" s="84" t="n">
        <v>0</v>
      </c>
      <c r="F44" s="84" t="n">
        <v>0</v>
      </c>
      <c r="G44" s="84" t="n">
        <v>3060.198269191169</v>
      </c>
      <c r="H44" s="84" t="n">
        <v>0</v>
      </c>
      <c r="I44" s="84" t="n">
        <v>0</v>
      </c>
      <c r="J44" s="72">
        <f>SUM(C44:I44)</f>
        <v/>
      </c>
    </row>
    <row customHeight="1" ht="25" r="45" s="127" spans="1:10">
      <c r="B45" s="2" t="s">
        <v>25</v>
      </c>
      <c r="C45" s="84" t="n">
        <v>0.324333743498712</v>
      </c>
      <c r="D45" s="84" t="n">
        <v>87.84124799600075</v>
      </c>
      <c r="E45" s="84" t="n">
        <v>29.95778998530689</v>
      </c>
      <c r="F45" s="84" t="n">
        <v>0.04984613852836024</v>
      </c>
      <c r="G45" s="84" t="n">
        <v>118.4456056773108</v>
      </c>
      <c r="H45" s="84" t="n">
        <v>19771.69228801773</v>
      </c>
      <c r="I45" s="84" t="n">
        <v>12.21226552396655</v>
      </c>
      <c r="J45" s="72">
        <f>SUM(C45:I45)</f>
        <v/>
      </c>
    </row>
    <row customHeight="1" ht="25" r="46" s="127" spans="1:10">
      <c r="B46" s="2" t="s">
        <v>26</v>
      </c>
      <c r="C46" s="84" t="n">
        <v>2.750285907477008</v>
      </c>
      <c r="D46" s="84" t="n">
        <v>12.14966781882874</v>
      </c>
      <c r="E46" s="84" t="n">
        <v>3.626468612626377</v>
      </c>
      <c r="F46" s="84" t="n">
        <v>11.85803745091034</v>
      </c>
      <c r="G46" s="84" t="n">
        <v>22.56521218209794</v>
      </c>
      <c r="H46" s="84" t="n">
        <v>23.88696372987553</v>
      </c>
      <c r="I46" s="84" t="n">
        <v>2664.019018353711</v>
      </c>
      <c r="J46" s="72">
        <f>SUM(C46:I46)</f>
        <v/>
      </c>
    </row>
    <row customHeight="1" ht="25" r="47" s="127" spans="1:10">
      <c r="A47" s="5" t="n"/>
      <c r="B47" s="6" t="s">
        <v>27</v>
      </c>
      <c r="C47" s="72">
        <f>SUM(C40:C46)</f>
        <v/>
      </c>
      <c r="D47" s="72">
        <f>SUM(D40:D46)</f>
        <v/>
      </c>
      <c r="E47" s="72">
        <f>SUM(E40:E46)</f>
        <v/>
      </c>
      <c r="F47" s="72">
        <f>SUM(F40:F46)</f>
        <v/>
      </c>
      <c r="G47" s="72">
        <f>SUM(G40:G46)</f>
        <v/>
      </c>
      <c r="H47" s="72">
        <f>SUM(H40:H46)</f>
        <v/>
      </c>
      <c r="I47" s="72">
        <f>SUM(I40:I46)</f>
        <v/>
      </c>
      <c r="J47" s="24">
        <f>SUM(J40:J46)</f>
        <v/>
      </c>
    </row>
    <row customHeight="1" ht="20.15" r="49" s="127" spans="1:10">
      <c r="A49" s="99" t="s">
        <v>31</v>
      </c>
    </row>
    <row customHeight="1" ht="20.15" r="50" s="127" spans="1:10">
      <c r="B50" s="48" t="n"/>
      <c r="C50" s="90" t="s">
        <v>19</v>
      </c>
    </row>
    <row customHeight="1" ht="29" r="51" s="127" spans="1:10">
      <c r="C51" s="135" t="s">
        <v>20</v>
      </c>
      <c r="D51" s="3" t="s">
        <v>21</v>
      </c>
      <c r="E51" s="3" t="s">
        <v>22</v>
      </c>
      <c r="F51" s="3" t="s">
        <v>23</v>
      </c>
      <c r="G51" s="3" t="s">
        <v>24</v>
      </c>
      <c r="H51" s="3" t="s">
        <v>25</v>
      </c>
      <c r="I51" s="7" t="s">
        <v>26</v>
      </c>
      <c r="J51" s="118" t="s">
        <v>27</v>
      </c>
    </row>
    <row customHeight="1" ht="29" r="52" s="127" spans="1:10">
      <c r="A52" s="92" t="s">
        <v>28</v>
      </c>
      <c r="B52" s="133" t="s">
        <v>20</v>
      </c>
      <c r="C52" s="84" t="n">
        <v>179053.5765507933</v>
      </c>
      <c r="D52" s="84" t="n">
        <v>1767.450129673141</v>
      </c>
      <c r="E52" s="84" t="n">
        <v>2588.705331856697</v>
      </c>
      <c r="F52" s="84" t="n">
        <v>639.7350699817624</v>
      </c>
      <c r="G52" s="84" t="n">
        <v>230.9204954246144</v>
      </c>
      <c r="H52" s="84" t="n">
        <v>18.03915104198927</v>
      </c>
      <c r="I52" s="84" t="n">
        <v>50.9535329495515</v>
      </c>
      <c r="J52" s="72">
        <f>SUM(C52:I52)</f>
        <v/>
      </c>
    </row>
    <row customHeight="1" ht="25" r="53" s="127" spans="1:10">
      <c r="B53" s="2" t="s">
        <v>21</v>
      </c>
      <c r="C53" s="84" t="n">
        <v>2390.520912813932</v>
      </c>
      <c r="D53" s="84" t="n">
        <v>84382.76617194455</v>
      </c>
      <c r="E53" s="84" t="n">
        <v>2443.797742879371</v>
      </c>
      <c r="F53" s="84" t="n">
        <v>48.43803811079228</v>
      </c>
      <c r="G53" s="84" t="n">
        <v>249.4375129524371</v>
      </c>
      <c r="H53" s="84" t="n">
        <v>370.3508833295195</v>
      </c>
      <c r="I53" s="84" t="n">
        <v>11.6857185048224</v>
      </c>
      <c r="J53" s="72">
        <f>SUM(C53:I53)</f>
        <v/>
      </c>
    </row>
    <row customHeight="1" ht="25" r="54" s="127" spans="1:10">
      <c r="B54" s="2" t="s">
        <v>22</v>
      </c>
      <c r="C54" s="84" t="n">
        <v>1104.220694841809</v>
      </c>
      <c r="D54" s="84" t="n">
        <v>103.4530248920206</v>
      </c>
      <c r="E54" s="84" t="n">
        <v>256521.8489998371</v>
      </c>
      <c r="F54" s="84" t="n">
        <v>23.48369709827753</v>
      </c>
      <c r="G54" s="84" t="n">
        <v>2813.497889378971</v>
      </c>
      <c r="H54" s="84" t="n">
        <v>3.027852917269209</v>
      </c>
      <c r="I54" s="84" t="n">
        <v>40.27371224782487</v>
      </c>
      <c r="J54" s="72">
        <f>SUM(C54:I54)</f>
        <v/>
      </c>
    </row>
    <row customHeight="1" ht="25" r="55" s="127" spans="1:10">
      <c r="B55" s="2" t="s">
        <v>23</v>
      </c>
      <c r="C55" s="84" t="n">
        <v>610.0418723682707</v>
      </c>
      <c r="D55" s="84" t="n">
        <v>34.76837099935175</v>
      </c>
      <c r="E55" s="84" t="n">
        <v>41.06555453093099</v>
      </c>
      <c r="F55" s="84" t="n">
        <v>15625.05292300883</v>
      </c>
      <c r="G55" s="84" t="n">
        <v>5.844309500394401</v>
      </c>
      <c r="H55" s="84" t="n">
        <v>0.24435355040427</v>
      </c>
      <c r="I55" s="84" t="n">
        <v>5.98447468783243</v>
      </c>
      <c r="J55" s="72">
        <f>SUM(C55:I55)</f>
        <v/>
      </c>
    </row>
    <row customHeight="1" ht="25" r="56" s="127" spans="1:10">
      <c r="B56" s="2" t="s">
        <v>24</v>
      </c>
      <c r="C56" s="84" t="n">
        <v>0</v>
      </c>
      <c r="D56" s="84" t="n">
        <v>0</v>
      </c>
      <c r="E56" s="84" t="n">
        <v>0</v>
      </c>
      <c r="F56" s="84" t="n">
        <v>0</v>
      </c>
      <c r="G56" s="84" t="n">
        <v>6202.174079847479</v>
      </c>
      <c r="H56" s="84" t="n">
        <v>0</v>
      </c>
      <c r="I56" s="84" t="n">
        <v>0</v>
      </c>
      <c r="J56" s="72">
        <f>SUM(C56:I56)</f>
        <v/>
      </c>
    </row>
    <row customHeight="1" ht="25" r="57" s="127" spans="1:10">
      <c r="B57" s="2" t="s">
        <v>25</v>
      </c>
      <c r="C57" s="84" t="n">
        <v>4.03018380119391</v>
      </c>
      <c r="D57" s="84" t="n">
        <v>904.1036153712578</v>
      </c>
      <c r="E57" s="84" t="n">
        <v>18.49442321826825</v>
      </c>
      <c r="F57" s="84" t="n">
        <v>0.07634237987322827</v>
      </c>
      <c r="G57" s="84" t="n">
        <v>149.651424655934</v>
      </c>
      <c r="H57" s="84" t="n">
        <v>13560.50094364008</v>
      </c>
      <c r="I57" s="84" t="n">
        <v>22.3148224334233</v>
      </c>
      <c r="J57" s="72">
        <f>SUM(C57:I57)</f>
        <v/>
      </c>
    </row>
    <row customHeight="1" ht="25" r="58" s="127" spans="1:10">
      <c r="B58" s="2" t="s">
        <v>26</v>
      </c>
      <c r="C58" s="84" t="n">
        <v>97.28706156724647</v>
      </c>
      <c r="D58" s="84" t="n">
        <v>26.54671220446894</v>
      </c>
      <c r="E58" s="84" t="n">
        <v>14.66008141919787</v>
      </c>
      <c r="F58" s="84" t="n">
        <v>16.19264880988646</v>
      </c>
      <c r="G58" s="84" t="n">
        <v>9.965737159555477</v>
      </c>
      <c r="H58" s="84" t="n">
        <v>6.646765215815615</v>
      </c>
      <c r="I58" s="84" t="n">
        <v>5569.210105426655</v>
      </c>
      <c r="J58" s="72">
        <f>SUM(C58:I58)</f>
        <v/>
      </c>
    </row>
    <row customHeight="1" ht="25" r="59" s="127" spans="1:10">
      <c r="A59" s="5" t="n"/>
      <c r="B59" s="6" t="s">
        <v>27</v>
      </c>
      <c r="C59" s="72">
        <f>SUM(C52:C58)</f>
        <v/>
      </c>
      <c r="D59" s="72">
        <f>SUM(D52:D58)</f>
        <v/>
      </c>
      <c r="E59" s="72">
        <f>SUM(E52:E58)</f>
        <v/>
      </c>
      <c r="F59" s="72">
        <f>SUM(F52:F58)</f>
        <v/>
      </c>
      <c r="G59" s="72">
        <f>SUM(G52:G58)</f>
        <v/>
      </c>
      <c r="H59" s="72">
        <f>SUM(H52:H58)</f>
        <v/>
      </c>
      <c r="I59" s="72">
        <f>SUM(I52:I58)</f>
        <v/>
      </c>
      <c r="J59" s="24">
        <f>SUM(J52:J58)</f>
        <v/>
      </c>
    </row>
    <row customHeight="1" ht="20.15" r="61" s="127" spans="1:10">
      <c r="A61" s="103" t="s">
        <v>32</v>
      </c>
    </row>
    <row customHeight="1" ht="20.15" r="62" s="127" spans="1:10">
      <c r="B62" s="48" t="n"/>
      <c r="C62" s="90" t="s">
        <v>19</v>
      </c>
      <c r="J62" s="118" t="n"/>
    </row>
    <row customHeight="1" ht="29" r="63" s="127" spans="1:10">
      <c r="C63" s="135" t="s">
        <v>20</v>
      </c>
      <c r="D63" s="3" t="s">
        <v>21</v>
      </c>
      <c r="E63" s="3" t="s">
        <v>22</v>
      </c>
      <c r="F63" s="3" t="s">
        <v>23</v>
      </c>
      <c r="G63" s="3" t="s">
        <v>24</v>
      </c>
      <c r="H63" s="3" t="s">
        <v>25</v>
      </c>
      <c r="I63" s="7" t="s">
        <v>26</v>
      </c>
      <c r="J63" s="118" t="s">
        <v>27</v>
      </c>
    </row>
    <row customHeight="1" ht="29" r="64" s="127" spans="1:10">
      <c r="A64" s="92" t="s">
        <v>28</v>
      </c>
      <c r="B64" s="133" t="s">
        <v>20</v>
      </c>
      <c r="C64" s="84" t="n">
        <v>83423.61612443246</v>
      </c>
      <c r="D64" s="84" t="n">
        <v>1718.687555343592</v>
      </c>
      <c r="E64" s="84" t="n">
        <v>1779.841379225892</v>
      </c>
      <c r="F64" s="84" t="n">
        <v>358.4447110581057</v>
      </c>
      <c r="G64" s="84" t="n">
        <v>286.1062137589252</v>
      </c>
      <c r="H64" s="84" t="n">
        <v>28.34912468414615</v>
      </c>
      <c r="I64" s="84" t="n">
        <v>48.04800486222997</v>
      </c>
      <c r="J64" s="72">
        <f>SUM(C64:I64)</f>
        <v/>
      </c>
    </row>
    <row customHeight="1" ht="25" r="65" s="127" spans="1:10">
      <c r="B65" s="2" t="s">
        <v>21</v>
      </c>
      <c r="C65" s="84" t="n">
        <v>491.4585783734613</v>
      </c>
      <c r="D65" s="84" t="n">
        <v>34542.3896668789</v>
      </c>
      <c r="E65" s="84" t="n">
        <v>134.1370559545869</v>
      </c>
      <c r="F65" s="84" t="n">
        <v>11.79413554861377</v>
      </c>
      <c r="G65" s="84" t="n">
        <v>510.2392950602747</v>
      </c>
      <c r="H65" s="84" t="n">
        <v>23.43325097683002</v>
      </c>
      <c r="I65" s="84" t="n">
        <v>65.3348401689038</v>
      </c>
      <c r="J65" s="72">
        <f>SUM(C65:I65)</f>
        <v/>
      </c>
    </row>
    <row customHeight="1" ht="25" r="66" s="127" spans="1:10">
      <c r="B66" s="2" t="s">
        <v>22</v>
      </c>
      <c r="C66" s="84" t="n">
        <v>205.6633691349783</v>
      </c>
      <c r="D66" s="84" t="n">
        <v>146.043707505243</v>
      </c>
      <c r="E66" s="84" t="n">
        <v>124592.8419128195</v>
      </c>
      <c r="F66" s="84" t="n">
        <v>4.636890230807591</v>
      </c>
      <c r="G66" s="84" t="n">
        <v>3459.190099937691</v>
      </c>
      <c r="H66" s="84" t="n">
        <v>5.48597330200715</v>
      </c>
      <c r="I66" s="84" t="n">
        <v>57.94913096925185</v>
      </c>
      <c r="J66" s="72">
        <f>SUM(C66:I66)</f>
        <v/>
      </c>
    </row>
    <row customHeight="1" ht="25" r="67" s="127" spans="1:10">
      <c r="B67" s="2" t="s">
        <v>23</v>
      </c>
      <c r="C67" s="84" t="n">
        <v>105.786961005898</v>
      </c>
      <c r="D67" s="84" t="n">
        <v>15.3041001401739</v>
      </c>
      <c r="E67" s="84" t="n">
        <v>13.88595712045226</v>
      </c>
      <c r="F67" s="84" t="n">
        <v>4721.080148976213</v>
      </c>
      <c r="G67" s="84" t="n">
        <v>14.43767078668592</v>
      </c>
      <c r="H67" s="84" t="n">
        <v>0.2521588311380244</v>
      </c>
      <c r="I67" s="84" t="n">
        <v>16.72107478041904</v>
      </c>
      <c r="J67" s="72">
        <f>SUM(C67:I67)</f>
        <v/>
      </c>
    </row>
    <row customHeight="1" ht="25" r="68" s="127" spans="1:10">
      <c r="B68" s="2" t="s">
        <v>24</v>
      </c>
      <c r="C68" s="84" t="n">
        <v>0</v>
      </c>
      <c r="D68" s="84" t="n">
        <v>0</v>
      </c>
      <c r="E68" s="84" t="n">
        <v>0</v>
      </c>
      <c r="F68" s="84" t="n">
        <v>0</v>
      </c>
      <c r="G68" s="84" t="n">
        <v>7423.250495114367</v>
      </c>
      <c r="H68" s="84" t="n">
        <v>0</v>
      </c>
      <c r="I68" s="84" t="n">
        <v>0</v>
      </c>
      <c r="J68" s="72">
        <f>SUM(C68:I68)</f>
        <v/>
      </c>
    </row>
    <row customHeight="1" ht="25" r="69" s="127" spans="1:10">
      <c r="B69" s="2" t="s">
        <v>25</v>
      </c>
      <c r="C69" s="84" t="n">
        <v>1.707098282378493</v>
      </c>
      <c r="D69" s="84" t="n">
        <v>24.17432960079453</v>
      </c>
      <c r="E69" s="84" t="n">
        <v>3.989180656935</v>
      </c>
      <c r="F69" s="84" t="n">
        <v>0.1988543594499903</v>
      </c>
      <c r="G69" s="84" t="n">
        <v>528.6967603579275</v>
      </c>
      <c r="H69" s="84" t="n">
        <v>2683.409246500839</v>
      </c>
      <c r="I69" s="84" t="n">
        <v>39.48864903155408</v>
      </c>
      <c r="J69" s="72">
        <f>SUM(C69:I69)</f>
        <v/>
      </c>
    </row>
    <row customHeight="1" ht="25" r="70" s="127" spans="1:10">
      <c r="B70" s="2" t="s">
        <v>26</v>
      </c>
      <c r="C70" s="84" t="n">
        <v>53.41142079406992</v>
      </c>
      <c r="D70" s="84" t="n">
        <v>11.84893332592693</v>
      </c>
      <c r="E70" s="84" t="n">
        <v>6.649658357982448</v>
      </c>
      <c r="F70" s="84" t="n">
        <v>6.020657167414121</v>
      </c>
      <c r="G70" s="84" t="n">
        <v>19.08101130496539</v>
      </c>
      <c r="H70" s="84" t="n">
        <v>3.492533855785149</v>
      </c>
      <c r="I70" s="84" t="n">
        <v>2249.553158497908</v>
      </c>
      <c r="J70" s="72">
        <f>SUM(C70:I70)</f>
        <v/>
      </c>
    </row>
    <row customHeight="1" ht="25" r="71" s="127" spans="1:10">
      <c r="A71" s="5" t="n"/>
      <c r="B71" s="6" t="s">
        <v>27</v>
      </c>
      <c r="C71" s="72">
        <f>SUM(C64:C70)</f>
        <v/>
      </c>
      <c r="D71" s="72">
        <f>SUM(D64:D70)</f>
        <v/>
      </c>
      <c r="E71" s="72">
        <f>SUM(E64:E70)</f>
        <v/>
      </c>
      <c r="F71" s="72">
        <f>SUM(F64:F70)</f>
        <v/>
      </c>
      <c r="G71" s="72">
        <f>SUM(G64:G70)</f>
        <v/>
      </c>
      <c r="H71" s="72">
        <f>SUM(H64:H70)</f>
        <v/>
      </c>
      <c r="I71" s="72">
        <f>SUM(I64:I70)</f>
        <v/>
      </c>
      <c r="J71" s="24">
        <f>SUM(J64:J70)</f>
        <v/>
      </c>
    </row>
    <row r="72" s="127" spans="1:10">
      <c r="C72" s="91" t="n"/>
      <c r="D72" s="91" t="n"/>
      <c r="E72" s="91" t="n"/>
      <c r="F72" s="91" t="n"/>
      <c r="G72" s="91" t="n"/>
      <c r="H72" s="91" t="n"/>
      <c r="I72" s="91" t="n"/>
      <c r="J72" s="118" t="n"/>
    </row>
    <row customHeight="1" ht="20.15" r="73" s="127" spans="1:10">
      <c r="A73" s="107" t="s">
        <v>33</v>
      </c>
    </row>
    <row customHeight="1" ht="20.15" r="74" s="127" spans="1:10">
      <c r="B74" s="48" t="n"/>
      <c r="C74" s="90" t="s">
        <v>19</v>
      </c>
      <c r="J74" s="118" t="n"/>
    </row>
    <row customHeight="1" ht="29" r="75" s="127" spans="1:10">
      <c r="C75" s="135" t="s">
        <v>20</v>
      </c>
      <c r="D75" s="3" t="s">
        <v>21</v>
      </c>
      <c r="E75" s="3" t="s">
        <v>22</v>
      </c>
      <c r="F75" s="3" t="s">
        <v>23</v>
      </c>
      <c r="G75" s="3" t="s">
        <v>24</v>
      </c>
      <c r="H75" s="3" t="s">
        <v>25</v>
      </c>
      <c r="I75" s="7" t="s">
        <v>26</v>
      </c>
      <c r="J75" s="118" t="s">
        <v>27</v>
      </c>
    </row>
    <row customHeight="1" ht="29" r="76" s="127" spans="1:10">
      <c r="A76" s="92" t="s">
        <v>28</v>
      </c>
      <c r="B76" s="133" t="s">
        <v>20</v>
      </c>
      <c r="C76" s="84" t="n">
        <v>20237.1676242218</v>
      </c>
      <c r="D76" s="84" t="n">
        <v>45.85364712078926</v>
      </c>
      <c r="E76" s="84" t="n">
        <v>69.43979711991234</v>
      </c>
      <c r="F76" s="84" t="n">
        <v>61.50214666167183</v>
      </c>
      <c r="G76" s="84" t="n">
        <v>86.93991639647791</v>
      </c>
      <c r="H76" s="84" t="n">
        <v>6.475432561789739</v>
      </c>
      <c r="I76" s="84" t="n">
        <v>1600.829724490218</v>
      </c>
      <c r="J76" s="72">
        <f>SUM(C76:I76)</f>
        <v/>
      </c>
    </row>
    <row customHeight="1" ht="25" r="77" s="127" spans="1:10">
      <c r="B77" s="2" t="s">
        <v>21</v>
      </c>
      <c r="C77" s="84" t="n">
        <v>75.39547003693397</v>
      </c>
      <c r="D77" s="84" t="n">
        <v>5898.370947854037</v>
      </c>
      <c r="E77" s="84" t="n">
        <v>5.437056051764842</v>
      </c>
      <c r="F77" s="84" t="n">
        <v>4.012046482240345</v>
      </c>
      <c r="G77" s="84" t="n">
        <v>65.58786422071641</v>
      </c>
      <c r="H77" s="84" t="n">
        <v>2.832407931730912</v>
      </c>
      <c r="I77" s="84" t="n">
        <v>360.1735119339115</v>
      </c>
      <c r="J77" s="72">
        <f>SUM(C77:I77)</f>
        <v/>
      </c>
    </row>
    <row customHeight="1" ht="25" r="78" s="127" spans="1:10">
      <c r="B78" s="2" t="s">
        <v>22</v>
      </c>
      <c r="C78" s="84" t="n">
        <v>33.76124593613042</v>
      </c>
      <c r="D78" s="84" t="n">
        <v>3.074105537038964</v>
      </c>
      <c r="E78" s="84" t="n">
        <v>6346.178551273955</v>
      </c>
      <c r="F78" s="84" t="n">
        <v>2.714813958831545</v>
      </c>
      <c r="G78" s="84" t="n">
        <v>271.0868652482832</v>
      </c>
      <c r="H78" s="84" t="n">
        <v>0.7122443034676696</v>
      </c>
      <c r="I78" s="84" t="n">
        <v>80.13263927295732</v>
      </c>
      <c r="J78" s="72">
        <f>SUM(C78:I78)</f>
        <v/>
      </c>
    </row>
    <row customHeight="1" ht="25" r="79" s="127" spans="1:10">
      <c r="B79" s="2" t="s">
        <v>23</v>
      </c>
      <c r="C79" s="84" t="n">
        <v>93.16935504930802</v>
      </c>
      <c r="D79" s="84" t="n">
        <v>1.774286000570708</v>
      </c>
      <c r="E79" s="84" t="n">
        <v>0.06051575631890078</v>
      </c>
      <c r="F79" s="84" t="n">
        <v>2978.709058328648</v>
      </c>
      <c r="G79" s="84" t="n">
        <v>16.21743072309275</v>
      </c>
      <c r="H79" s="84" t="n">
        <v>0</v>
      </c>
      <c r="I79" s="84" t="n">
        <v>118.6741101334269</v>
      </c>
      <c r="J79" s="72">
        <f>SUM(C79:I79)</f>
        <v/>
      </c>
    </row>
    <row customHeight="1" ht="25" r="80" s="127" spans="1:10">
      <c r="B80" s="2" t="s">
        <v>24</v>
      </c>
      <c r="C80" s="84" t="n">
        <v>0</v>
      </c>
      <c r="D80" s="84" t="n">
        <v>0</v>
      </c>
      <c r="E80" s="84" t="n">
        <v>0</v>
      </c>
      <c r="F80" s="84" t="n">
        <v>0</v>
      </c>
      <c r="G80" s="84" t="n">
        <v>1654.8129230788</v>
      </c>
      <c r="H80" s="84" t="n">
        <v>0</v>
      </c>
      <c r="I80" s="84" t="n">
        <v>0</v>
      </c>
      <c r="J80" s="72">
        <f>SUM(C80:I80)</f>
        <v/>
      </c>
    </row>
    <row customHeight="1" ht="25" r="81" s="127" spans="1:10">
      <c r="B81" s="2" t="s">
        <v>25</v>
      </c>
      <c r="C81" s="84" t="n">
        <v>1.524084354893916</v>
      </c>
      <c r="D81" s="84" t="n">
        <v>8.441983050758173</v>
      </c>
      <c r="E81" s="84" t="n">
        <v>1.854217319293344</v>
      </c>
      <c r="F81" s="84" t="n">
        <v>0.1156151113640341</v>
      </c>
      <c r="G81" s="84" t="n">
        <v>126.9786633026714</v>
      </c>
      <c r="H81" s="84" t="n">
        <v>10348.1588705369</v>
      </c>
      <c r="I81" s="84" t="n">
        <v>29.72677846100655</v>
      </c>
      <c r="J81" s="72">
        <f>SUM(C81:I81)</f>
        <v/>
      </c>
    </row>
    <row customHeight="1" ht="25" r="82" s="127" spans="1:10">
      <c r="B82" s="2" t="s">
        <v>26</v>
      </c>
      <c r="C82" s="84" t="n">
        <v>245.2995304172589</v>
      </c>
      <c r="D82" s="84" t="n">
        <v>108.1553842212079</v>
      </c>
      <c r="E82" s="84" t="n">
        <v>127.9466214390365</v>
      </c>
      <c r="F82" s="84" t="n">
        <v>189.5012745692593</v>
      </c>
      <c r="G82" s="84" t="n">
        <v>155.4007439223519</v>
      </c>
      <c r="H82" s="84" t="n">
        <v>132.1795120019702</v>
      </c>
      <c r="I82" s="84" t="n">
        <v>6302483.923482774</v>
      </c>
      <c r="J82" s="72">
        <f>SUM(C82:I82)</f>
        <v/>
      </c>
    </row>
    <row customHeight="1" ht="25" r="83" s="127" spans="1:10">
      <c r="A83" s="5" t="n"/>
      <c r="B83" s="6" t="s">
        <v>27</v>
      </c>
      <c r="C83" s="72">
        <f>SUM(C76:C82)</f>
        <v/>
      </c>
      <c r="D83" s="72">
        <f>SUM(D76:D82)</f>
        <v/>
      </c>
      <c r="E83" s="72">
        <f>SUM(E76:E82)</f>
        <v/>
      </c>
      <c r="F83" s="72">
        <f>SUM(F76:F82)</f>
        <v/>
      </c>
      <c r="G83" s="72">
        <f>SUM(G76:G82)</f>
        <v/>
      </c>
      <c r="H83" s="72">
        <f>SUM(H76:H82)</f>
        <v/>
      </c>
      <c r="I83" s="72">
        <f>SUM(I76:I82)</f>
        <v/>
      </c>
      <c r="J83" s="24">
        <f>SUM(J76:J82)</f>
        <v/>
      </c>
    </row>
    <row r="84" s="127" spans="1:10">
      <c r="C84" s="91" t="n"/>
      <c r="D84" s="91" t="n"/>
      <c r="E84" s="91" t="n"/>
      <c r="F84" s="91" t="n"/>
      <c r="G84" s="91" t="n"/>
      <c r="H84" s="91" t="n"/>
      <c r="I84" s="91" t="n"/>
      <c r="J84" s="118" t="n"/>
    </row>
    <row customFormat="1" customHeight="1" ht="30" r="85" s="94" spans="1:10">
      <c r="A85" s="86" t="s">
        <v>9</v>
      </c>
    </row>
    <row r="87" spans="1:10">
      <c r="A87" s="66" t="s">
        <v>10</v>
      </c>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bottom="0.75" footer="0.3" header="0.3" left="0.7" right="0.7" top="0.75"/>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J38"/>
  <sheetViews>
    <sheetView workbookViewId="0" zoomScaleNormal="100">
      <selection activeCell="A1" sqref="A1"/>
    </sheetView>
  </sheetViews>
  <sheetFormatPr baseColWidth="8" defaultColWidth="9.1796875" defaultRowHeight="14.5" outlineLevelCol="0"/>
  <cols>
    <col customWidth="1" max="1" min="1" style="127" width="9.1796875"/>
    <col customWidth="1" max="2" min="2" style="127" width="14.54296875"/>
    <col customWidth="1" max="10" min="3" style="127" width="15.54296875"/>
    <col customWidth="1" max="16384" min="11" style="127" width="9.1796875"/>
  </cols>
  <sheetData>
    <row customHeight="1" ht="30" r="1" s="127" spans="1:10">
      <c r="A1" s="10" t="s">
        <v>34</v>
      </c>
    </row>
    <row customHeight="1" ht="18.65" r="2" s="127" spans="1:10">
      <c r="A2" s="4" t="n"/>
    </row>
    <row customHeight="1" ht="20.15" r="3" s="127" spans="1:10">
      <c r="A3" s="85" t="s">
        <v>35</v>
      </c>
    </row>
    <row customHeight="1" ht="30" r="4" s="127" spans="1:10">
      <c r="A4" s="4" t="n"/>
      <c r="F4" s="56" t="s">
        <v>2</v>
      </c>
      <c r="G4" s="56" t="s">
        <v>3</v>
      </c>
    </row>
    <row customHeight="1" ht="18.5" r="5" s="127" spans="1:10">
      <c r="A5" s="4" t="n"/>
      <c r="C5" s="91" t="n"/>
      <c r="D5" s="91" t="n"/>
      <c r="E5" s="28" t="s">
        <v>4</v>
      </c>
      <c r="F5" s="54">
        <f>SUM(F6:F9)</f>
        <v/>
      </c>
      <c r="G5" s="60">
        <f>SUM(G6:G9)</f>
        <v/>
      </c>
      <c r="H5" s="91" t="n"/>
      <c r="I5" s="91" t="n"/>
      <c r="J5" s="118" t="n"/>
    </row>
    <row customHeight="1" ht="18.5" r="6" s="127" spans="1:10">
      <c r="A6" s="4" t="n"/>
      <c r="C6" s="91" t="n"/>
      <c r="D6" s="91" t="n"/>
      <c r="E6" s="28" t="s">
        <v>36</v>
      </c>
      <c r="F6" s="76" t="n">
        <v>19178.52651596082</v>
      </c>
      <c r="G6" s="77">
        <f>F6/$F$5</f>
        <v/>
      </c>
      <c r="H6" s="91" t="n"/>
      <c r="I6" s="91" t="n"/>
      <c r="J6" s="118" t="n"/>
    </row>
    <row customHeight="1" ht="18.5" r="7" s="127" spans="1:10">
      <c r="A7" s="4" t="n"/>
      <c r="C7" s="91" t="n"/>
      <c r="D7" s="91" t="n"/>
      <c r="E7" s="28" t="s">
        <v>37</v>
      </c>
      <c r="F7" s="55" t="n">
        <v>6919883.075390348</v>
      </c>
      <c r="G7" s="29">
        <f>F7/$F$5</f>
        <v/>
      </c>
      <c r="H7" s="91" t="n"/>
      <c r="I7" s="91" t="n"/>
      <c r="J7" s="118" t="n"/>
    </row>
    <row customHeight="1" ht="18.5" r="8" s="127" spans="1:10">
      <c r="A8" s="4" t="n"/>
      <c r="C8" s="91" t="n"/>
      <c r="D8" s="91" t="n"/>
      <c r="E8" s="28" t="s">
        <v>38</v>
      </c>
      <c r="F8" s="80" t="n">
        <v>74872.254278647</v>
      </c>
      <c r="G8" s="81">
        <f>F8/$F$5</f>
        <v/>
      </c>
      <c r="H8" s="91" t="n"/>
      <c r="I8" s="91" t="n"/>
      <c r="J8" s="118" t="n"/>
    </row>
    <row customHeight="1" ht="18.5" r="9" s="127" spans="1:10">
      <c r="A9" s="4" t="n"/>
      <c r="C9" s="91" t="n"/>
      <c r="D9" s="91" t="n"/>
      <c r="E9" s="28" t="s">
        <v>39</v>
      </c>
      <c r="F9" s="78" t="n">
        <v>40189.25838907737</v>
      </c>
      <c r="G9" s="79">
        <f>F9/$F$5</f>
        <v/>
      </c>
      <c r="H9" s="91" t="n"/>
      <c r="I9" s="91" t="n"/>
      <c r="J9" s="118" t="n"/>
    </row>
    <row customHeight="1" ht="18.65" r="10" s="127" spans="1:10">
      <c r="A10" s="4" t="n"/>
    </row>
    <row customHeight="1" ht="18.65" r="11" s="127" spans="1:10">
      <c r="A11" s="4" t="n"/>
      <c r="F11" s="27" t="s">
        <v>40</v>
      </c>
      <c r="G11" s="31">
        <f>I22/G22</f>
        <v/>
      </c>
    </row>
    <row customHeight="1" ht="18.65" r="12" s="127" spans="1:10">
      <c r="A12" s="4" t="n"/>
    </row>
    <row customHeight="1" ht="18.65" r="13" s="127" spans="1:10">
      <c r="A13" s="113" t="s">
        <v>41</v>
      </c>
    </row>
    <row customHeight="1" ht="18.65" r="14" s="127" spans="1:10">
      <c r="A14" s="4" t="n"/>
    </row>
    <row customHeight="1" ht="45" r="15" s="127" spans="1:10">
      <c r="C15" s="17" t="s">
        <v>42</v>
      </c>
      <c r="D15" s="17" t="s">
        <v>43</v>
      </c>
      <c r="E15" s="17" t="s">
        <v>44</v>
      </c>
      <c r="F15" s="17" t="s">
        <v>45</v>
      </c>
      <c r="G15" s="17" t="s">
        <v>46</v>
      </c>
      <c r="H15" s="17" t="s">
        <v>47</v>
      </c>
      <c r="I15" s="18" t="s">
        <v>48</v>
      </c>
      <c r="J15" s="18" t="s">
        <v>49</v>
      </c>
    </row>
    <row customHeight="1" ht="29" r="16" s="127" spans="1:10">
      <c r="A16" s="115" t="n"/>
      <c r="B16" s="133" t="s">
        <v>20</v>
      </c>
      <c r="C16" s="26" t="n">
        <v>149.278377505963</v>
      </c>
      <c r="D16" s="26" t="n">
        <v>149.0846833787179</v>
      </c>
      <c r="E16" s="26" t="n">
        <v>2591506.08177589</v>
      </c>
      <c r="F16" s="26" t="n">
        <v>2623073.272484629</v>
      </c>
      <c r="G16" s="26">
        <f>C16*E16*100</f>
        <v/>
      </c>
      <c r="H16" s="26">
        <f>D16*F16*100</f>
        <v/>
      </c>
      <c r="I16" s="84">
        <f>H16-G16</f>
        <v/>
      </c>
      <c r="J16" s="30">
        <f>I16/G16</f>
        <v/>
      </c>
    </row>
    <row customHeight="1" ht="25" r="17" s="127" spans="1:10">
      <c r="B17" s="2" t="s">
        <v>21</v>
      </c>
      <c r="C17" s="26" t="n">
        <v>117.4393746494287</v>
      </c>
      <c r="D17" s="26" t="n">
        <v>117.1732266375653</v>
      </c>
      <c r="E17" s="26" t="n">
        <v>1143394.729323249</v>
      </c>
      <c r="F17" s="26" t="n">
        <v>1095591.277564836</v>
      </c>
      <c r="G17" s="26">
        <f>C17*E17*100</f>
        <v/>
      </c>
      <c r="H17" s="26">
        <f>D17*F17*100</f>
        <v/>
      </c>
      <c r="I17" s="84">
        <f>H17-G17</f>
        <v/>
      </c>
      <c r="J17" s="30">
        <f>I17/G17</f>
        <v/>
      </c>
    </row>
    <row customHeight="1" ht="25" r="18" s="127" spans="1:10">
      <c r="B18" s="2" t="s">
        <v>22</v>
      </c>
      <c r="C18" s="26" t="n">
        <v>91.6638804031587</v>
      </c>
      <c r="D18" s="26" t="n">
        <v>91.16294486760403</v>
      </c>
      <c r="E18" s="26" t="n">
        <v>2811980.976942204</v>
      </c>
      <c r="F18" s="26" t="n">
        <v>2794229.80969251</v>
      </c>
      <c r="G18" s="26">
        <f>C18*E18*100</f>
        <v/>
      </c>
      <c r="H18" s="26">
        <f>D18*F18*100</f>
        <v/>
      </c>
      <c r="I18" s="84">
        <f>H18-G18</f>
        <v/>
      </c>
      <c r="J18" s="30">
        <f>I18/G18</f>
        <v/>
      </c>
    </row>
    <row customHeight="1" ht="25" r="19" s="127" spans="1:10">
      <c r="B19" s="2" t="s">
        <v>23</v>
      </c>
      <c r="C19" s="26" t="n">
        <v>193.8555159697494</v>
      </c>
      <c r="D19" s="26" t="n">
        <v>193.8126395828377</v>
      </c>
      <c r="E19" s="26" t="n">
        <v>171426.0112958496</v>
      </c>
      <c r="F19" s="26" t="n">
        <v>160036.7127934069</v>
      </c>
      <c r="G19" s="26">
        <f>C19*E19*100</f>
        <v/>
      </c>
      <c r="H19" s="26">
        <f>D19*F19*100</f>
        <v/>
      </c>
      <c r="I19" s="84">
        <f>H19-G19</f>
        <v/>
      </c>
      <c r="J19" s="30">
        <f>I19/G19</f>
        <v/>
      </c>
    </row>
    <row customHeight="1" ht="25" r="20" s="127" spans="1:10">
      <c r="B20" s="2" t="s">
        <v>24</v>
      </c>
      <c r="C20" s="26" t="n">
        <v>93.89393001563104</v>
      </c>
      <c r="D20" s="26" t="n">
        <v>91.32745685116274</v>
      </c>
      <c r="E20" s="26" t="n">
        <v>116817.3156562384</v>
      </c>
      <c r="F20" s="26" t="n">
        <v>171563.1745209245</v>
      </c>
      <c r="G20" s="26">
        <f>C20*E20*100</f>
        <v/>
      </c>
      <c r="H20" s="26">
        <f>D20*F20*100</f>
        <v/>
      </c>
      <c r="I20" s="84">
        <f>H20-G20</f>
        <v/>
      </c>
      <c r="J20" s="30">
        <f>I20/G20</f>
        <v/>
      </c>
    </row>
    <row customHeight="1" ht="25" r="21" s="127" spans="1:10">
      <c r="B21" s="2" t="s">
        <v>25</v>
      </c>
      <c r="C21" s="26" t="n">
        <v>45.17506985722516</v>
      </c>
      <c r="D21" s="26" t="n">
        <v>45.45159995511491</v>
      </c>
      <c r="E21" s="26" t="n">
        <v>215912.0992284563</v>
      </c>
      <c r="F21" s="26" t="n">
        <v>206542.9671655802</v>
      </c>
      <c r="G21" s="26">
        <f>C21*E21*100</f>
        <v/>
      </c>
      <c r="H21" s="26">
        <f>D21*F21*100</f>
        <v/>
      </c>
      <c r="I21" s="84">
        <f>H21-G21</f>
        <v/>
      </c>
      <c r="J21" s="30">
        <f>I21/G21</f>
        <v/>
      </c>
    </row>
    <row customHeight="1" ht="25" r="22" s="127" spans="1:10">
      <c r="A22" s="9" t="n"/>
      <c r="C22" s="72" t="n"/>
      <c r="D22" s="6" t="s">
        <v>27</v>
      </c>
      <c r="E22" s="72">
        <f>SUM(E16:E21)</f>
        <v/>
      </c>
      <c r="F22" s="72">
        <f>SUM(F16:F21)</f>
        <v/>
      </c>
      <c r="G22" s="72">
        <f>SUM(G16:G21)</f>
        <v/>
      </c>
      <c r="H22" s="72">
        <f>SUM(H16:H21)</f>
        <v/>
      </c>
      <c r="I22" s="72">
        <f>SUM(I16:I21)</f>
        <v/>
      </c>
    </row>
    <row customHeight="1" ht="20.15" r="24" s="127" spans="1:10">
      <c r="A24" s="116" t="s">
        <v>50</v>
      </c>
    </row>
    <row customHeight="1" ht="20.15" r="25" s="127" spans="1:10">
      <c r="B25" s="48" t="n"/>
      <c r="C25" s="117" t="s">
        <v>19</v>
      </c>
    </row>
    <row customHeight="1" ht="29" r="26" s="127" spans="1:10">
      <c r="C26" s="39" t="s">
        <v>20</v>
      </c>
      <c r="D26" s="16" t="s">
        <v>21</v>
      </c>
      <c r="E26" s="16" t="s">
        <v>22</v>
      </c>
      <c r="F26" s="16" t="s">
        <v>23</v>
      </c>
      <c r="G26" s="16" t="s">
        <v>24</v>
      </c>
      <c r="H26" s="16" t="s">
        <v>25</v>
      </c>
    </row>
    <row customHeight="1" ht="29" r="27" s="127" spans="1:10">
      <c r="A27" s="92" t="s">
        <v>28</v>
      </c>
      <c r="B27" s="133" t="s">
        <v>20</v>
      </c>
      <c r="C27" s="61" t="n">
        <v>-0.0003338172327609862</v>
      </c>
      <c r="D27" s="61" t="n">
        <v>-0.008815626813963032</v>
      </c>
      <c r="E27" s="61" t="n">
        <v>-0.08516900172976972</v>
      </c>
      <c r="F27" s="61" t="n">
        <v>-0.0008943589857413093</v>
      </c>
      <c r="G27" s="61" t="n">
        <v>-0.2302483104082816</v>
      </c>
      <c r="H27" s="61" t="n">
        <v>-0.1697000239349381</v>
      </c>
    </row>
    <row customHeight="1" ht="28" r="28" s="127" spans="1:10">
      <c r="B28" s="2" t="s">
        <v>21</v>
      </c>
      <c r="C28" s="61" t="n">
        <v>0.004834702070905557</v>
      </c>
      <c r="D28" s="61" t="n">
        <v>-0.0009969162271161154</v>
      </c>
      <c r="E28" s="61" t="n">
        <v>-0.09068282187273294</v>
      </c>
      <c r="F28" s="61" t="n">
        <v>0.003010396965311407</v>
      </c>
      <c r="G28" s="61" t="n">
        <v>-0.206482022218755</v>
      </c>
      <c r="H28" s="61" t="n">
        <v>-0.3404795326978741</v>
      </c>
    </row>
    <row customHeight="1" ht="28" r="29" s="127" spans="1:10">
      <c r="B29" s="2" t="s">
        <v>22</v>
      </c>
      <c r="C29" s="61" t="n">
        <v>0.08327693376368767</v>
      </c>
      <c r="D29" s="61" t="n">
        <v>0.1029468027799719</v>
      </c>
      <c r="E29" s="61" t="n">
        <v>-0.002870367772250694</v>
      </c>
      <c r="F29" s="61" t="n">
        <v>0.09202530761983002</v>
      </c>
      <c r="G29" s="61" t="n">
        <v>-0.2284055265845872</v>
      </c>
      <c r="H29" s="61" t="n">
        <v>-0.1752966012309669</v>
      </c>
    </row>
    <row customHeight="1" ht="28" r="30" s="127" spans="1:10">
      <c r="B30" s="2" t="s">
        <v>23</v>
      </c>
      <c r="C30" s="61" t="n">
        <v>0.0002304442680242313</v>
      </c>
      <c r="D30" s="61" t="n">
        <v>-0.001695344830698255</v>
      </c>
      <c r="E30" s="61" t="n">
        <v>-0.08805453220561825</v>
      </c>
      <c r="F30" s="61" t="n">
        <v>-9.011407601704475e-05</v>
      </c>
      <c r="G30" s="61" t="n">
        <v>-0.207290209731995</v>
      </c>
      <c r="H30" s="61" t="n">
        <v>-0.2154302509269845</v>
      </c>
    </row>
    <row customHeight="1" ht="28" r="31" s="127" spans="1:10">
      <c r="B31" s="2" t="s">
        <v>24</v>
      </c>
      <c r="C31" s="61" t="s"/>
      <c r="D31" s="61" t="s"/>
      <c r="E31" s="61" t="s"/>
      <c r="F31" s="61" t="s"/>
      <c r="G31" s="61" t="n">
        <v>-0.02733374951970853</v>
      </c>
      <c r="H31" s="61" t="s"/>
    </row>
    <row customHeight="1" ht="28" r="32" s="127" spans="1:10">
      <c r="B32" s="2" t="s">
        <v>25</v>
      </c>
      <c r="C32" s="61" t="n">
        <v>0.1497582793000355</v>
      </c>
      <c r="D32" s="61" t="n">
        <v>0.2791973696654059</v>
      </c>
      <c r="E32" s="61" t="n">
        <v>0.2241426428918438</v>
      </c>
      <c r="F32" s="61" t="n">
        <v>0.1151013723742799</v>
      </c>
      <c r="G32" s="61" t="n">
        <v>-0.0220688799317304</v>
      </c>
      <c r="H32" s="61" t="n">
        <v>-4.80591376256603e-06</v>
      </c>
    </row>
    <row customFormat="1" customHeight="1" ht="25" r="33" s="112" spans="1:10">
      <c r="A33" s="8" t="n"/>
      <c r="B33" s="6" t="n"/>
      <c r="C33" s="62" t="n"/>
      <c r="D33" s="62" t="n"/>
      <c r="E33" s="62" t="n"/>
      <c r="F33" s="62" t="n"/>
      <c r="G33" s="62" t="n"/>
      <c r="H33" s="62" t="n"/>
      <c r="I33" s="118" t="n"/>
      <c r="J33" s="118" t="n"/>
    </row>
    <row customFormat="1" customHeight="1" ht="48.75" r="34" s="112" spans="1:10">
      <c r="A34" s="111" t="s">
        <v>51</v>
      </c>
    </row>
    <row customFormat="1" customHeight="1" ht="30" r="36" s="94" spans="1:10">
      <c r="A36" s="86" t="s">
        <v>9</v>
      </c>
    </row>
    <row r="38" spans="1:10">
      <c r="A38" s="66" t="s">
        <v>10</v>
      </c>
      <c r="C38" s="91" t="n"/>
      <c r="D38" s="91" t="n"/>
      <c r="E38" s="91" t="n"/>
      <c r="F38" s="91" t="n"/>
      <c r="G38" s="91" t="n"/>
      <c r="H38" s="91" t="n"/>
      <c r="I38" s="91" t="n"/>
      <c r="J38" s="118" t="n"/>
    </row>
  </sheetData>
  <mergeCells count="8">
    <mergeCell ref="A34:J34"/>
    <mergeCell ref="A36:J36"/>
    <mergeCell ref="A3:J3"/>
    <mergeCell ref="A13:J13"/>
    <mergeCell ref="A16:A21"/>
    <mergeCell ref="A24:J24"/>
    <mergeCell ref="C25:J25"/>
    <mergeCell ref="A27:A32"/>
  </mergeCells>
  <pageMargins bottom="0.75" footer="0.3" header="0.3" left="0.7" right="0.7" top="0.75"/>
  <pageSetup orientation="portrait"/>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J37"/>
  <sheetViews>
    <sheetView workbookViewId="0">
      <selection activeCell="A1" sqref="A1"/>
    </sheetView>
  </sheetViews>
  <sheetFormatPr baseColWidth="8" defaultColWidth="9.1796875" defaultRowHeight="14.5" outlineLevelCol="0"/>
  <cols>
    <col customWidth="1" max="1" min="1" style="127" width="8.7265625"/>
    <col customWidth="1" max="2" min="2" style="127" width="14.54296875"/>
    <col customWidth="1" max="9" min="3" style="127" width="15.54296875"/>
    <col customWidth="1" max="10" min="10" style="118" width="15.54296875"/>
    <col customWidth="1" max="16384" min="11" style="127" width="9.1796875"/>
  </cols>
  <sheetData>
    <row customFormat="1" customHeight="1" ht="30" r="1" s="11" spans="1:10">
      <c r="A1" s="10" t="s">
        <v>52</v>
      </c>
      <c r="J1" s="13" t="n"/>
    </row>
    <row customHeight="1" ht="18.65" r="2" s="127" spans="1:10">
      <c r="A2" s="4" t="n"/>
    </row>
    <row customHeight="1" ht="20.15" r="3" s="127" spans="1:10">
      <c r="A3" s="85" t="s">
        <v>53</v>
      </c>
    </row>
    <row customHeight="1" ht="30" r="4" s="127" spans="1:10">
      <c r="A4" s="4" t="n"/>
      <c r="F4" s="56" t="s">
        <v>2</v>
      </c>
      <c r="G4" s="56" t="s">
        <v>3</v>
      </c>
    </row>
    <row customHeight="1" ht="18.5" r="5" s="127" spans="1:10">
      <c r="A5" s="4" t="n"/>
      <c r="C5" s="91" t="n"/>
      <c r="D5" s="91" t="n"/>
      <c r="E5" s="28" t="s">
        <v>4</v>
      </c>
      <c r="F5" s="54">
        <f>SUM(F6:F9)</f>
        <v/>
      </c>
      <c r="G5" s="60">
        <f>SUM(G6:G9)</f>
        <v/>
      </c>
      <c r="H5" s="91" t="n"/>
      <c r="I5" s="91" t="n"/>
    </row>
    <row customHeight="1" ht="18.5" r="6" s="127" spans="1:10">
      <c r="A6" s="4" t="n"/>
      <c r="C6" s="91" t="n"/>
      <c r="D6" s="91" t="n"/>
      <c r="E6" s="28" t="s">
        <v>54</v>
      </c>
      <c r="F6" s="76" t="n">
        <v>89793.2826554615</v>
      </c>
      <c r="G6" s="77">
        <f>F6/$F$5</f>
        <v/>
      </c>
      <c r="H6" s="91" t="n"/>
      <c r="I6" s="91" t="n"/>
    </row>
    <row customHeight="1" ht="18.5" r="7" s="127" spans="1:10">
      <c r="A7" s="4" t="n"/>
      <c r="C7" s="91" t="n"/>
      <c r="D7" s="91" t="n"/>
      <c r="E7" s="28" t="s">
        <v>55</v>
      </c>
      <c r="F7" s="55" t="n">
        <v>6844435.870952271</v>
      </c>
      <c r="G7" s="29">
        <f>F7/$F$5</f>
        <v/>
      </c>
      <c r="H7" s="91" t="n"/>
      <c r="I7" s="91" t="n"/>
    </row>
    <row customHeight="1" ht="18.5" r="8" s="127" spans="1:10">
      <c r="A8" s="4" t="n"/>
      <c r="C8" s="91" t="n"/>
      <c r="D8" s="91" t="n"/>
      <c r="E8" s="28" t="s">
        <v>56</v>
      </c>
      <c r="F8" s="80" t="n">
        <v>119896.5639944243</v>
      </c>
      <c r="G8" s="81">
        <f>F8/$F$5</f>
        <v/>
      </c>
      <c r="H8" s="91" t="n"/>
      <c r="I8" s="91" t="n"/>
    </row>
    <row customHeight="1" ht="18.5" r="9" s="127" spans="1:10">
      <c r="A9" s="4" t="n"/>
      <c r="C9" s="91" t="n"/>
      <c r="D9" s="91" t="n"/>
      <c r="E9" s="28" t="s">
        <v>57</v>
      </c>
      <c r="F9" s="78" t="n">
        <v>0</v>
      </c>
      <c r="G9" s="79">
        <f>F9/$F$5</f>
        <v/>
      </c>
      <c r="H9" s="91" t="n"/>
      <c r="I9" s="91" t="n"/>
    </row>
    <row customHeight="1" ht="18.65" r="10" s="127" spans="1:10">
      <c r="A10" s="4" t="n"/>
    </row>
    <row customHeight="1" ht="18.65" r="11" s="127" spans="1:10">
      <c r="A11" s="119" t="s">
        <v>58</v>
      </c>
    </row>
    <row customHeight="1" ht="18.65" r="12" s="127" spans="1:10">
      <c r="A12" s="4" t="n"/>
    </row>
    <row customHeight="1" ht="45" r="13" s="127" spans="1:10">
      <c r="C13" s="17" t="s">
        <v>44</v>
      </c>
      <c r="D13" s="17" t="s">
        <v>45</v>
      </c>
      <c r="E13" s="18" t="s">
        <v>59</v>
      </c>
      <c r="F13" s="18" t="s">
        <v>60</v>
      </c>
    </row>
    <row customHeight="1" ht="29" r="14" s="127" spans="1:10">
      <c r="A14" s="115" t="n"/>
      <c r="B14" s="133" t="s">
        <v>20</v>
      </c>
      <c r="C14" s="84">
        <f>J26</f>
        <v/>
      </c>
      <c r="D14" s="84">
        <f>C33</f>
        <v/>
      </c>
      <c r="E14" s="84">
        <f>D14-C14</f>
        <v/>
      </c>
      <c r="F14" s="30">
        <f>(D14-C14)/C14</f>
        <v/>
      </c>
    </row>
    <row customHeight="1" ht="25" r="15" s="127" spans="1:10">
      <c r="B15" s="2" t="s">
        <v>21</v>
      </c>
      <c r="C15" s="84">
        <f>J27</f>
        <v/>
      </c>
      <c r="D15" s="84">
        <f>D33</f>
        <v/>
      </c>
      <c r="E15" s="84">
        <f>D15-C15</f>
        <v/>
      </c>
      <c r="F15" s="30">
        <f>(D15-C15)/C15</f>
        <v/>
      </c>
    </row>
    <row customHeight="1" ht="25" r="16" s="127" spans="1:10">
      <c r="B16" s="2" t="s">
        <v>22</v>
      </c>
      <c r="C16" s="84">
        <f>J28</f>
        <v/>
      </c>
      <c r="D16" s="84">
        <f>E33</f>
        <v/>
      </c>
      <c r="E16" s="84">
        <f>D16-C16</f>
        <v/>
      </c>
      <c r="F16" s="30">
        <f>(D16-C16)/C16</f>
        <v/>
      </c>
    </row>
    <row customHeight="1" ht="25" r="17" s="127" spans="1:10">
      <c r="B17" s="2" t="s">
        <v>23</v>
      </c>
      <c r="C17" s="84">
        <f>J29</f>
        <v/>
      </c>
      <c r="D17" s="84">
        <f>F33</f>
        <v/>
      </c>
      <c r="E17" s="84">
        <f>D17-C17</f>
        <v/>
      </c>
      <c r="F17" s="30">
        <f>(D17-C17)/C17</f>
        <v/>
      </c>
    </row>
    <row customHeight="1" ht="25" r="18" s="127" spans="1:10">
      <c r="B18" s="2" t="s">
        <v>24</v>
      </c>
      <c r="C18" s="84">
        <f>J30</f>
        <v/>
      </c>
      <c r="D18" s="84">
        <f>G33</f>
        <v/>
      </c>
      <c r="E18" s="84">
        <f>D18-C18</f>
        <v/>
      </c>
      <c r="F18" s="30">
        <f>(D18-C18)/C18</f>
        <v/>
      </c>
    </row>
    <row customHeight="1" ht="25" r="19" s="127" spans="1:10">
      <c r="B19" s="2" t="s">
        <v>25</v>
      </c>
      <c r="C19" s="84">
        <f>J31</f>
        <v/>
      </c>
      <c r="D19" s="84">
        <f>H33</f>
        <v/>
      </c>
      <c r="E19" s="84">
        <f>D19-C19</f>
        <v/>
      </c>
      <c r="F19" s="30">
        <f>(D19-C19)/C19</f>
        <v/>
      </c>
    </row>
    <row customHeight="1" ht="25" r="20" s="127" spans="1:10">
      <c r="B20" s="2" t="s">
        <v>26</v>
      </c>
      <c r="C20" s="84">
        <f>J32</f>
        <v/>
      </c>
      <c r="D20" s="84">
        <f>I33</f>
        <v/>
      </c>
      <c r="E20" s="84">
        <f>D20-C20</f>
        <v/>
      </c>
      <c r="F20" s="30">
        <f>(D20-C20)/C20</f>
        <v/>
      </c>
    </row>
    <row customHeight="1" ht="25" r="21" s="127" spans="1:10">
      <c r="A21" s="9" t="n"/>
      <c r="B21" s="6" t="s">
        <v>27</v>
      </c>
      <c r="C21" s="72">
        <f>SUM(C14:C20)</f>
        <v/>
      </c>
      <c r="D21" s="72">
        <f>SUM(D14:D20)</f>
        <v/>
      </c>
      <c r="E21" s="72">
        <f>SUM(E14:E20)</f>
        <v/>
      </c>
      <c r="F21" s="22" t="n"/>
    </row>
    <row customHeight="1" ht="18.65" r="22" s="127" spans="1:10">
      <c r="A22" s="4" t="n"/>
      <c r="B22" s="6" t="n"/>
      <c r="C22" s="19" t="n"/>
      <c r="D22" s="19" t="n"/>
    </row>
    <row customHeight="1" ht="20.15" r="23" s="127" spans="1:10">
      <c r="A23" s="122" t="s">
        <v>61</v>
      </c>
    </row>
    <row customHeight="1" ht="20.15" r="24" s="127" spans="1:10">
      <c r="B24" s="48" t="n"/>
      <c r="C24" s="90" t="s">
        <v>19</v>
      </c>
    </row>
    <row customHeight="1" ht="29" r="25" s="127" spans="1:10">
      <c r="C25" s="134" t="s">
        <v>20</v>
      </c>
      <c r="D25" s="20" t="s">
        <v>21</v>
      </c>
      <c r="E25" s="20" t="s">
        <v>22</v>
      </c>
      <c r="F25" s="20" t="s">
        <v>23</v>
      </c>
      <c r="G25" s="20" t="s">
        <v>24</v>
      </c>
      <c r="H25" s="20" t="s">
        <v>25</v>
      </c>
      <c r="I25" s="21" t="s">
        <v>26</v>
      </c>
      <c r="J25" s="118" t="s">
        <v>27</v>
      </c>
    </row>
    <row customHeight="1" ht="29" r="26" s="127" spans="1:10">
      <c r="A26" s="92" t="s">
        <v>28</v>
      </c>
      <c r="B26" s="133" t="s">
        <v>20</v>
      </c>
      <c r="C26" s="84" t="n">
        <v>2543789.349860262</v>
      </c>
      <c r="D26" s="84" t="n">
        <v>17440.11801335487</v>
      </c>
      <c r="E26" s="84" t="n">
        <v>21725.08180215488</v>
      </c>
      <c r="F26" s="84" t="n">
        <v>4633.74498517156</v>
      </c>
      <c r="G26" s="84" t="n">
        <v>3639.193176534503</v>
      </c>
      <c r="H26" s="84" t="n">
        <v>278.5939384116042</v>
      </c>
      <c r="I26" s="84" t="n">
        <v>2113.745953922248</v>
      </c>
      <c r="J26" s="72">
        <f>SUM(C26:I26)</f>
        <v/>
      </c>
    </row>
    <row customHeight="1" ht="25" r="27" s="127" spans="1:10">
      <c r="B27" s="2" t="s">
        <v>21</v>
      </c>
      <c r="C27" s="84" t="n">
        <v>49134.39167971643</v>
      </c>
      <c r="D27" s="84" t="n">
        <v>1068432.235997176</v>
      </c>
      <c r="E27" s="84" t="n">
        <v>18170.9102560949</v>
      </c>
      <c r="F27" s="84" t="n">
        <v>437.1103217355329</v>
      </c>
      <c r="G27" s="84" t="n">
        <v>4945.561473141773</v>
      </c>
      <c r="H27" s="84" t="n">
        <v>2274.51959538505</v>
      </c>
      <c r="I27" s="84" t="n">
        <v>555.7761068376614</v>
      </c>
      <c r="J27" s="72">
        <f>SUM(C27:I27)</f>
        <v/>
      </c>
    </row>
    <row customHeight="1" ht="25" r="28" s="127" spans="1:10">
      <c r="B28" s="2" t="s">
        <v>22</v>
      </c>
      <c r="C28" s="84" t="n">
        <v>13966.26316255216</v>
      </c>
      <c r="D28" s="84" t="n">
        <v>1774.23469012234</v>
      </c>
      <c r="E28" s="84" t="n">
        <v>2753522.252678566</v>
      </c>
      <c r="F28" s="84" t="n">
        <v>103.1687521420197</v>
      </c>
      <c r="G28" s="84" t="n">
        <v>42552.7682096998</v>
      </c>
      <c r="H28" s="84" t="n">
        <v>62.28944912162778</v>
      </c>
      <c r="I28" s="84" t="n">
        <v>257.435591150261</v>
      </c>
      <c r="J28" s="72">
        <f>SUM(C28:I28)</f>
        <v/>
      </c>
    </row>
    <row customHeight="1" ht="25" r="29" s="127" spans="1:10">
      <c r="B29" s="2" t="s">
        <v>23</v>
      </c>
      <c r="C29" s="84" t="n">
        <v>15996.12517220487</v>
      </c>
      <c r="D29" s="84" t="n">
        <v>276.8419657410291</v>
      </c>
      <c r="E29" s="84" t="n">
        <v>146.1672158738418</v>
      </c>
      <c r="F29" s="84" t="n">
        <v>154861.3584254166</v>
      </c>
      <c r="G29" s="84" t="n">
        <v>142.8092882943619</v>
      </c>
      <c r="H29" s="84" t="n">
        <v>2.709228318882336</v>
      </c>
      <c r="I29" s="84" t="n">
        <v>187.8152918847672</v>
      </c>
      <c r="J29" s="72">
        <f>SUM(C29:I29)</f>
        <v/>
      </c>
    </row>
    <row customHeight="1" ht="25" r="30" s="127" spans="1:10">
      <c r="B30" s="2" t="s">
        <v>24</v>
      </c>
      <c r="C30" s="84" t="n">
        <v>0</v>
      </c>
      <c r="D30" s="84" t="n">
        <v>0</v>
      </c>
      <c r="E30" s="84" t="n">
        <v>0</v>
      </c>
      <c r="F30" s="84" t="n">
        <v>0</v>
      </c>
      <c r="G30" s="84" t="n">
        <v>116817.3156562384</v>
      </c>
      <c r="H30" s="84" t="n">
        <v>0</v>
      </c>
      <c r="I30" s="84" t="n">
        <v>0</v>
      </c>
      <c r="J30" s="72">
        <f>SUM(C30:I30)</f>
        <v/>
      </c>
    </row>
    <row customHeight="1" ht="25" r="31" s="127" spans="1:10">
      <c r="B31" s="2" t="s">
        <v>25</v>
      </c>
      <c r="C31" s="84" t="n">
        <v>187.1426098934401</v>
      </c>
      <c r="D31" s="84" t="n">
        <v>7667.846898442123</v>
      </c>
      <c r="E31" s="84" t="n">
        <v>665.3977398208912</v>
      </c>
      <c r="F31" s="84" t="n">
        <v>1.330308941152293</v>
      </c>
      <c r="G31" s="84" t="n">
        <v>3465.526717015673</v>
      </c>
      <c r="H31" s="84" t="n">
        <v>203924.8549543431</v>
      </c>
      <c r="I31" s="84" t="n">
        <v>168.3358092281868</v>
      </c>
      <c r="J31" s="72">
        <f>SUM(C31:I31)</f>
        <v/>
      </c>
    </row>
    <row customHeight="1" ht="25" r="32" s="127" spans="1:10">
      <c r="B32" s="2" t="s">
        <v>26</v>
      </c>
      <c r="C32" s="84" t="n">
        <v>1491.053373247436</v>
      </c>
      <c r="D32" s="84" t="n">
        <v>325.7715767798514</v>
      </c>
      <c r="E32" s="84" t="n">
        <v>266.2319892616098</v>
      </c>
      <c r="F32" s="84" t="n">
        <v>407.2293596641569</v>
      </c>
      <c r="G32" s="84" t="n">
        <v>344.3534787278714</v>
      </c>
      <c r="H32" s="84" t="n">
        <v>253.8636026022974</v>
      </c>
      <c r="I32" s="84" t="n">
        <v>6363103.360339211</v>
      </c>
      <c r="J32" s="72">
        <f>SUM(C32:I32)</f>
        <v/>
      </c>
    </row>
    <row customFormat="1" customHeight="1" ht="25" r="33" s="112" spans="1:10">
      <c r="A33" s="8" t="n"/>
      <c r="B33" s="6" t="s">
        <v>27</v>
      </c>
      <c r="C33" s="72">
        <f>SUM(C26:C32)</f>
        <v/>
      </c>
      <c r="D33" s="72">
        <f>SUM(D26:D32)</f>
        <v/>
      </c>
      <c r="E33" s="72">
        <f>SUM(E26:E32)</f>
        <v/>
      </c>
      <c r="F33" s="72">
        <f>SUM(F26:F32)</f>
        <v/>
      </c>
      <c r="G33" s="72">
        <f>SUM(G26:G32)</f>
        <v/>
      </c>
      <c r="H33" s="72">
        <f>SUM(H26:H32)</f>
        <v/>
      </c>
      <c r="I33" s="72">
        <f>SUM(I26:I32)</f>
        <v/>
      </c>
      <c r="J33" s="24">
        <f>SUM(C33:I33)</f>
        <v/>
      </c>
    </row>
    <row customFormat="1" customHeight="1" ht="30" r="35" s="94" spans="1:10">
      <c r="A35" s="86" t="s">
        <v>9</v>
      </c>
    </row>
    <row r="37" spans="1:10">
      <c r="A37" s="66" t="s">
        <v>10</v>
      </c>
      <c r="C37" s="91" t="n"/>
      <c r="D37" s="91" t="n"/>
      <c r="E37" s="91" t="n"/>
      <c r="F37" s="91" t="n"/>
      <c r="G37" s="91" t="n"/>
      <c r="H37" s="91" t="n"/>
      <c r="I37" s="91" t="n"/>
    </row>
  </sheetData>
  <mergeCells count="7">
    <mergeCell ref="A35:J35"/>
    <mergeCell ref="A3:J3"/>
    <mergeCell ref="A11:J11"/>
    <mergeCell ref="A14:A20"/>
    <mergeCell ref="A23:J23"/>
    <mergeCell ref="C24:I24"/>
    <mergeCell ref="A26:A32"/>
  </mergeCells>
  <pageMargins bottom="0.75" footer="0.3" header="0.3" left="0.7" right="0.7" top="0.75"/>
  <pageSetup orientation="portrait"/>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I84"/>
  <sheetViews>
    <sheetView workbookViewId="0" zoomScaleNormal="100">
      <selection activeCell="A1" sqref="A1"/>
    </sheetView>
  </sheetViews>
  <sheetFormatPr baseColWidth="8" defaultRowHeight="14.5" outlineLevelCol="0"/>
  <cols>
    <col bestFit="1" customWidth="1" max="1" min="1" style="127" width="3.1796875"/>
    <col customWidth="1" max="2" min="2" style="91" width="15.26953125"/>
    <col customWidth="1" max="9" min="3" style="127" width="18.7265625"/>
  </cols>
  <sheetData>
    <row customHeight="1" ht="30" r="1" s="127" spans="1:9">
      <c r="A1" s="10" t="s">
        <v>62</v>
      </c>
      <c r="B1" s="12" t="n"/>
      <c r="C1" s="12" t="n"/>
      <c r="D1" s="12" t="n"/>
      <c r="E1" s="12" t="n"/>
      <c r="F1" s="12" t="n"/>
      <c r="G1" s="12" t="n"/>
      <c r="H1" s="12" t="n"/>
      <c r="I1" s="12" t="n"/>
    </row>
    <row customHeight="1" ht="14.25" r="2" s="127" spans="1:9">
      <c r="A2" s="66" t="n"/>
      <c r="B2" s="68" t="n"/>
      <c r="C2" s="68" t="n"/>
      <c r="D2" s="68" t="n"/>
      <c r="E2" s="68" t="n"/>
      <c r="F2" s="68" t="n"/>
      <c r="G2" s="68" t="n"/>
      <c r="H2" s="68" t="n"/>
      <c r="I2" s="36" t="n"/>
    </row>
    <row customHeight="1" ht="18.5" r="3" s="127" spans="1:9">
      <c r="A3" s="40" t="n"/>
      <c r="B3" s="128" t="s">
        <v>63</v>
      </c>
    </row>
    <row customHeight="1" ht="29" r="4" s="127" spans="1:9">
      <c r="B4" s="16" t="s">
        <v>64</v>
      </c>
      <c r="C4" s="39" t="s">
        <v>65</v>
      </c>
      <c r="D4" s="39" t="s">
        <v>66</v>
      </c>
      <c r="E4" s="39" t="s">
        <v>67</v>
      </c>
    </row>
    <row r="5" s="127" spans="1:9">
      <c r="B5" s="16">
        <f>IF(ISBLANK(B24),"",B24)</f>
        <v/>
      </c>
      <c r="C5" s="83">
        <f>IF(ISBLANK(B24),"",SUM(C24:H24))</f>
        <v/>
      </c>
      <c r="D5" s="83" t="n">
        <v>6366191.863719494</v>
      </c>
      <c r="E5" s="84">
        <f>IF(ISBLANK(B24),"",SUM(C5:D5))</f>
        <v/>
      </c>
    </row>
    <row r="6" s="127" spans="1:9">
      <c r="B6" s="16">
        <f>IF(ISBLANK(B25),"",B25)</f>
        <v/>
      </c>
      <c r="C6" s="83">
        <f>IF(ISBLANK(B25),"",SUM(C25:H25))</f>
        <v/>
      </c>
      <c r="D6" s="83" t="n">
        <v>6365962.60897451</v>
      </c>
      <c r="E6" s="84">
        <f>IF(ISBLANK(B25),"",SUM(C6:D6))</f>
        <v/>
      </c>
    </row>
    <row customHeight="1" ht="15" r="7" s="127" spans="1:9">
      <c r="A7" s="58" t="n"/>
      <c r="B7" s="16">
        <f>IF(ISBLANK(B26),"",B26)</f>
        <v/>
      </c>
      <c r="C7" s="83">
        <f>IF(ISBLANK(B26),"",SUM(C26:H26))</f>
        <v/>
      </c>
      <c r="D7" s="84" t="n">
        <v>6366075.349139</v>
      </c>
      <c r="E7" s="84">
        <f>IF(ISBLANK(B26),"",SUM(C7:D7))</f>
        <v/>
      </c>
    </row>
    <row customHeight="1" ht="15" r="8" s="127" spans="1:9">
      <c r="A8" s="58" t="n"/>
      <c r="B8" s="16">
        <f>IF(ISBLANK(B27),"",B27)</f>
        <v/>
      </c>
      <c r="C8" s="83">
        <f>IF(ISBLANK(B27),"",SUM(C27:H27))</f>
        <v/>
      </c>
      <c r="D8" s="84" t="n">
        <v>6366120.416317375</v>
      </c>
      <c r="E8" s="84">
        <f>IF(ISBLANK(B27),"",SUM(C8:D8))</f>
        <v/>
      </c>
    </row>
    <row customHeight="1" ht="15" r="9" s="127" spans="1:9">
      <c r="A9" s="58" t="n"/>
      <c r="B9" s="16">
        <f>IF(ISBLANK(B28),"",B28)</f>
        <v/>
      </c>
      <c r="C9" s="83">
        <f>IF(ISBLANK(B28),"",SUM(C28:H28))</f>
        <v/>
      </c>
      <c r="D9" s="84" t="n">
        <v>6365921.553405162</v>
      </c>
      <c r="E9" s="84">
        <f>IF(ISBLANK(B28),"",SUM(C9:D9))</f>
        <v/>
      </c>
    </row>
    <row customHeight="1" ht="15" r="10" s="127" spans="1:9">
      <c r="A10" s="58" t="n"/>
      <c r="B10" s="16">
        <f>IF(ISBLANK(B29),"",B29)</f>
        <v/>
      </c>
      <c r="C10" s="83">
        <f>IF(ISBLANK(B29),"",SUM(C29:H29))</f>
        <v/>
      </c>
      <c r="D10" s="84" t="n">
        <v>6365795.592574165</v>
      </c>
      <c r="E10" s="84">
        <f>IF(ISBLANK(B29),"",SUM(C10:D10))</f>
        <v/>
      </c>
    </row>
    <row customHeight="1" ht="15" r="11" s="127" spans="1:9">
      <c r="A11" s="58" t="n"/>
      <c r="B11" s="16">
        <f>IF(ISBLANK(B30),"",B30)</f>
        <v/>
      </c>
      <c r="C11" s="83">
        <f>IF(ISBLANK(B30),"",SUM(C30:H30))</f>
        <v/>
      </c>
      <c r="D11" s="84" t="n">
        <v>6365469.19472197</v>
      </c>
      <c r="E11" s="84">
        <f>IF(ISBLANK(B30),"",SUM(C11:D11))</f>
        <v/>
      </c>
    </row>
    <row customHeight="1" ht="15" r="12" s="127" spans="1:9">
      <c r="A12" s="58" t="n"/>
      <c r="B12" s="16">
        <f>IF(ISBLANK(B31),"",B31)</f>
        <v/>
      </c>
      <c r="C12" s="83">
        <f>IF(ISBLANK(B31),"",SUM(C31:H31))</f>
        <v/>
      </c>
      <c r="D12" s="84" t="n">
        <v>6365317.647664431</v>
      </c>
      <c r="E12" s="84">
        <f>IF(ISBLANK(B31),"",SUM(C12:D12))</f>
        <v/>
      </c>
    </row>
    <row customHeight="1" ht="15" r="13" s="127" spans="1:9">
      <c r="A13" s="58" t="n"/>
      <c r="B13" s="16">
        <f>IF(ISBLANK(B32),"",B32)</f>
        <v/>
      </c>
      <c r="C13" s="83">
        <f>IF(ISBLANK(B32),"",SUM(C32:H32))</f>
        <v/>
      </c>
      <c r="D13" s="84" t="n">
        <v>6365156.834972279</v>
      </c>
      <c r="E13" s="84">
        <f>IF(ISBLANK(B32),"",SUM(C13:D13))</f>
        <v/>
      </c>
    </row>
    <row customHeight="1" ht="15" r="14" s="127" spans="1:9">
      <c r="A14" s="58" t="n"/>
      <c r="B14" s="16">
        <f>IF(ISBLANK(B33),"",B33)</f>
        <v/>
      </c>
      <c r="C14" s="83">
        <f>IF(ISBLANK(B33),"",SUM(C33:H33))</f>
        <v/>
      </c>
      <c r="D14" s="84" t="n">
        <v>6365278.67893997</v>
      </c>
      <c r="E14" s="84">
        <f>IF(ISBLANK(B33),"",SUM(C14:D14))</f>
        <v/>
      </c>
    </row>
    <row customHeight="1" ht="15" r="15" s="127" spans="1:9">
      <c r="A15" s="58" t="n"/>
      <c r="B15" s="16">
        <f>IF(ISBLANK(B34),"",B34)</f>
        <v/>
      </c>
      <c r="C15" s="83">
        <f>IF(ISBLANK(B34),"",SUM(C34:H34))</f>
        <v/>
      </c>
      <c r="D15" s="84" t="n">
        <v>6365427.605524127</v>
      </c>
      <c r="E15" s="84">
        <f>IF(ISBLANK(B34),"",SUM(C15:D15))</f>
        <v/>
      </c>
    </row>
    <row customHeight="1" ht="15" r="16" s="127" spans="1:9">
      <c r="A16" s="58" t="n"/>
      <c r="B16" s="16">
        <f>IF(ISBLANK(B35),"",B35)</f>
        <v/>
      </c>
      <c r="C16" s="83">
        <f>IF(ISBLANK(B35),"",SUM(C35:H35))</f>
        <v/>
      </c>
      <c r="D16" s="84" t="n">
        <v>6365384.920721963</v>
      </c>
      <c r="E16" s="84">
        <f>IF(ISBLANK(B35),"",SUM(C16:D16))</f>
        <v/>
      </c>
    </row>
    <row customHeight="1" ht="15" r="17" s="127" spans="1:9">
      <c r="A17" s="58" t="n"/>
      <c r="B17" s="16">
        <f>IF(ISBLANK(B36),"",B36)</f>
        <v/>
      </c>
      <c r="C17" s="83">
        <f>IF(ISBLANK(B36),"",SUM(C36:H36))</f>
        <v/>
      </c>
      <c r="D17" s="84" t="n">
        <v>6365422.373167342</v>
      </c>
      <c r="E17" s="84">
        <f>IF(ISBLANK(B36),"",SUM(C17:D17))</f>
        <v/>
      </c>
    </row>
    <row r="18" spans="1:9">
      <c r="A18" s="58" t="n"/>
      <c r="B18" s="16">
        <f>IF(ISBLANK(B37),"",B37)</f>
        <v/>
      </c>
      <c r="C18" s="83">
        <f>IF(ISBLANK(B37),"",SUM(C37:H37))</f>
        <v/>
      </c>
      <c r="D18" s="84" t="n">
        <v>6366407.872180334</v>
      </c>
      <c r="E18" s="84">
        <f>IF(ISBLANK(B37),"",SUM(C18:D18))</f>
        <v/>
      </c>
    </row>
    <row r="19" spans="1:9">
      <c r="A19" s="58" t="n"/>
      <c r="B19" s="16">
        <f>IF(ISBLANK(B38),"",B38)</f>
        <v/>
      </c>
      <c r="C19" s="83">
        <f>IF(ISBLANK(B38),"",SUM(C38:H38))</f>
        <v/>
      </c>
      <c r="D19" s="84" t="n">
        <v>6366386.46909221</v>
      </c>
      <c r="E19" s="84">
        <f>IF(ISBLANK(B38),"",SUM(C19:D19))</f>
        <v/>
      </c>
    </row>
    <row r="20" spans="1:9">
      <c r="A20" s="58" t="n"/>
      <c r="B20" s="16">
        <f>IF(ISBLANK(B39),"",B39)</f>
        <v/>
      </c>
      <c r="C20" s="83">
        <f>IF(ISBLANK(B39),"",SUM(C39:H39))</f>
        <v/>
      </c>
      <c r="D20" s="84" t="n"/>
      <c r="E20" s="84">
        <f>IF(ISBLANK(B39),"",SUM(C20:D20))</f>
        <v/>
      </c>
    </row>
    <row customHeight="1" ht="18.5" r="22" s="127" spans="1:9">
      <c r="A22" s="40" t="n"/>
      <c r="B22" s="128" t="s">
        <v>68</v>
      </c>
    </row>
    <row r="23" s="127" spans="1:9">
      <c r="B23" s="16" t="s">
        <v>64</v>
      </c>
      <c r="C23" s="38" t="s">
        <v>20</v>
      </c>
      <c r="D23" s="38" t="s">
        <v>69</v>
      </c>
      <c r="E23" s="38" t="s">
        <v>70</v>
      </c>
      <c r="F23" s="38" t="s">
        <v>71</v>
      </c>
      <c r="G23" s="38" t="s">
        <v>72</v>
      </c>
      <c r="H23" s="38" t="s">
        <v>73</v>
      </c>
    </row>
    <row r="24" s="127" spans="1:9">
      <c r="B24" s="16" t="n">
        <v>2001</v>
      </c>
      <c r="C24" s="84" t="n">
        <v>2593619.827729787</v>
      </c>
      <c r="D24" s="84" t="n">
        <v>1143950.50543009</v>
      </c>
      <c r="E24" s="84" t="n">
        <v>2812238.412533364</v>
      </c>
      <c r="F24" s="84" t="n">
        <v>171613.8265877351</v>
      </c>
      <c r="G24" s="84" t="n">
        <v>116817.3156562376</v>
      </c>
      <c r="H24" s="84" t="n">
        <v>216080.4350376848</v>
      </c>
    </row>
    <row r="25" s="127" spans="1:9">
      <c r="B25" s="16" t="n">
        <v>2002</v>
      </c>
      <c r="C25" s="84" t="n">
        <v>2593245.787341579</v>
      </c>
      <c r="D25" s="84" t="n">
        <v>1140741.426673046</v>
      </c>
      <c r="E25" s="84" t="n">
        <v>2806043.345966707</v>
      </c>
      <c r="F25" s="84" t="n">
        <v>170818.2512693343</v>
      </c>
      <c r="G25" s="84" t="n">
        <v>127896.4564641339</v>
      </c>
      <c r="H25" s="84" t="n">
        <v>215804.3100050784</v>
      </c>
    </row>
    <row r="26" s="127" spans="1:9">
      <c r="B26" s="16" t="n">
        <v>2003</v>
      </c>
      <c r="C26" s="84" t="n">
        <v>2595188.106034197</v>
      </c>
      <c r="D26" s="84" t="n">
        <v>1135121.392847593</v>
      </c>
      <c r="E26" s="84" t="n">
        <v>2797941.997110399</v>
      </c>
      <c r="F26" s="84" t="n">
        <v>170398.6478702535</v>
      </c>
      <c r="G26" s="84" t="n">
        <v>140189.3713519533</v>
      </c>
      <c r="H26" s="84" t="n">
        <v>215597.3223409933</v>
      </c>
    </row>
    <row r="27" s="127" spans="1:9">
      <c r="B27" s="16" t="n">
        <v>2004</v>
      </c>
      <c r="C27" s="84" t="n">
        <v>2597001.821295076</v>
      </c>
      <c r="D27" s="84" t="n">
        <v>1127083.015543293</v>
      </c>
      <c r="E27" s="84" t="n">
        <v>2794283.298235109</v>
      </c>
      <c r="F27" s="84" t="n">
        <v>168510.0456541625</v>
      </c>
      <c r="G27" s="84" t="n">
        <v>153649.8370589727</v>
      </c>
      <c r="H27" s="84" t="n">
        <v>213863.7525904177</v>
      </c>
    </row>
    <row r="28" s="127" spans="1:9">
      <c r="B28" s="16" t="n">
        <v>2005</v>
      </c>
      <c r="C28" s="84" t="n">
        <v>2598717.523748211</v>
      </c>
      <c r="D28" s="84" t="n">
        <v>1123608.927103927</v>
      </c>
      <c r="E28" s="84" t="n">
        <v>2794990.549559484</v>
      </c>
      <c r="F28" s="84" t="n">
        <v>168215.1709442325</v>
      </c>
      <c r="G28" s="84" t="n">
        <v>155898.9209842813</v>
      </c>
      <c r="H28" s="84" t="n">
        <v>213159.540949105</v>
      </c>
    </row>
    <row r="29" s="127" spans="1:9">
      <c r="B29" s="16" t="n">
        <v>2006</v>
      </c>
      <c r="C29" s="84" t="n">
        <v>2602840.252508805</v>
      </c>
      <c r="D29" s="84" t="n">
        <v>1120174.369318943</v>
      </c>
      <c r="E29" s="84" t="n">
        <v>2794265.137951405</v>
      </c>
      <c r="F29" s="84" t="n">
        <v>167539.2964796912</v>
      </c>
      <c r="G29" s="84" t="n">
        <v>157469.0080394427</v>
      </c>
      <c r="H29" s="84" t="n">
        <v>212428.5298219642</v>
      </c>
    </row>
    <row r="30" s="127" spans="1:9">
      <c r="B30" s="16" t="n">
        <v>2007</v>
      </c>
      <c r="C30" s="84" t="n">
        <v>2608484.99767029</v>
      </c>
      <c r="D30" s="84" t="n">
        <v>1115789.107310873</v>
      </c>
      <c r="E30" s="84" t="n">
        <v>2793558.072513239</v>
      </c>
      <c r="F30" s="84" t="n">
        <v>165996.1651271252</v>
      </c>
      <c r="G30" s="84" t="n">
        <v>159186.6215218293</v>
      </c>
      <c r="H30" s="84" t="n">
        <v>212028.0278290892</v>
      </c>
    </row>
    <row r="31" s="127" spans="1:9">
      <c r="B31" s="16" t="n">
        <v>2008</v>
      </c>
      <c r="C31" s="84" t="n">
        <v>2620223.179491642</v>
      </c>
      <c r="D31" s="84" t="n">
        <v>1106119.178536725</v>
      </c>
      <c r="E31" s="84" t="n">
        <v>2791916.722290909</v>
      </c>
      <c r="F31" s="84" t="n">
        <v>164158.3769991537</v>
      </c>
      <c r="G31" s="84" t="n">
        <v>161239.2295181732</v>
      </c>
      <c r="H31" s="84" t="n">
        <v>211537.8521933714</v>
      </c>
    </row>
    <row r="32" s="127" spans="1:9">
      <c r="B32" s="16" t="n">
        <v>2009</v>
      </c>
      <c r="C32" s="84" t="n">
        <v>2628750.501137699</v>
      </c>
      <c r="D32" s="84" t="n">
        <v>1098579.220418885</v>
      </c>
      <c r="E32" s="84" t="n">
        <v>2794360.89261742</v>
      </c>
      <c r="F32" s="84" t="n">
        <v>161378.0149833293</v>
      </c>
      <c r="G32" s="84" t="n">
        <v>162393.8356474777</v>
      </c>
      <c r="H32" s="84" t="n">
        <v>209892.8869173357</v>
      </c>
    </row>
    <row r="33" s="127" spans="1:9">
      <c r="B33" s="16" t="n">
        <v>2010</v>
      </c>
      <c r="C33" s="84" t="n">
        <v>2626253.509696573</v>
      </c>
      <c r="D33" s="84" t="n">
        <v>1099063.847119908</v>
      </c>
      <c r="E33" s="84" t="n">
        <v>2796677.019067307</v>
      </c>
      <c r="F33" s="84" t="n">
        <v>161446.5081550592</v>
      </c>
      <c r="G33" s="84" t="n">
        <v>163513.8236362805</v>
      </c>
      <c r="H33" s="84" t="n">
        <v>208278.8000792814</v>
      </c>
    </row>
    <row r="34" s="127" spans="1:9">
      <c r="B34" s="16" t="n">
        <v>2011</v>
      </c>
      <c r="C34" s="84" t="n">
        <v>2623937.980478283</v>
      </c>
      <c r="D34" s="84" t="n">
        <v>1098497.512195163</v>
      </c>
      <c r="E34" s="84" t="n">
        <v>2798313.204388512</v>
      </c>
      <c r="F34" s="84" t="n">
        <v>161678.5584424936</v>
      </c>
      <c r="G34" s="84" t="n">
        <v>164610.4347499562</v>
      </c>
      <c r="H34" s="84" t="n">
        <v>208046.8909158545</v>
      </c>
    </row>
    <row r="35" spans="1:9">
      <c r="B35" s="16" t="n">
        <v>2012</v>
      </c>
      <c r="C35" s="84" t="n">
        <v>2622050.724017755</v>
      </c>
      <c r="D35" s="84" t="n">
        <v>1098847.739182376</v>
      </c>
      <c r="E35" s="84" t="n">
        <v>2798811.365120761</v>
      </c>
      <c r="F35" s="84" t="n">
        <v>161729.3245177475</v>
      </c>
      <c r="G35" s="84" t="n">
        <v>166264.0776537278</v>
      </c>
      <c r="H35" s="84" t="n">
        <v>207424.0354800343</v>
      </c>
    </row>
    <row r="36" spans="1:9">
      <c r="B36" s="16" t="n">
        <v>2013</v>
      </c>
      <c r="C36" s="84" t="n">
        <v>2622235.252601606</v>
      </c>
      <c r="D36" s="84" t="n">
        <v>1098427.407972179</v>
      </c>
      <c r="E36" s="84" t="n">
        <v>2797537.829780469</v>
      </c>
      <c r="F36" s="84" t="n">
        <v>161562.4645988519</v>
      </c>
      <c r="G36" s="84" t="n">
        <v>168153.3325395267</v>
      </c>
      <c r="H36" s="84" t="n">
        <v>207173.5260343972</v>
      </c>
    </row>
    <row r="37" spans="1:9">
      <c r="B37" s="16" t="n">
        <v>2014</v>
      </c>
      <c r="C37" s="84" t="n">
        <v>2624813.038602175</v>
      </c>
      <c r="D37" s="84" t="n">
        <v>1095939.369718841</v>
      </c>
      <c r="E37" s="84" t="n">
        <v>2795593.646396042</v>
      </c>
      <c r="F37" s="84" t="n">
        <v>160429.1924743234</v>
      </c>
      <c r="G37" s="84" t="n">
        <v>170421.001781008</v>
      </c>
      <c r="H37" s="84" t="n">
        <v>206908.0655416584</v>
      </c>
    </row>
    <row r="38" spans="1:9">
      <c r="B38" s="16" t="n">
        <v>2015</v>
      </c>
      <c r="C38" s="84" t="n">
        <v>2624564.325857859</v>
      </c>
      <c r="D38" s="84" t="n">
        <v>1095917.04914162</v>
      </c>
      <c r="E38" s="84" t="n">
        <v>2794496.041681771</v>
      </c>
      <c r="F38" s="84" t="n">
        <v>160443.9421530695</v>
      </c>
      <c r="G38" s="84" t="n">
        <v>171907.5279996525</v>
      </c>
      <c r="H38" s="84" t="n">
        <v>206796.8307681823</v>
      </c>
    </row>
    <row r="39" spans="1:9">
      <c r="B39" s="16" t="n"/>
      <c r="C39" s="84" t="n"/>
      <c r="D39" s="84" t="n"/>
      <c r="E39" s="84" t="n"/>
      <c r="F39" s="84" t="n"/>
      <c r="G39" s="84" t="n"/>
      <c r="H39" s="84" t="n"/>
    </row>
    <row customHeight="1" ht="31" r="40" s="127" spans="1:9"/>
    <row customHeight="1" ht="25.5" r="41" s="127" spans="1:9">
      <c r="B41" s="132" t="s">
        <v>74</v>
      </c>
    </row>
    <row customHeight="1" ht="25.5" r="42" s="127" spans="1:9">
      <c r="B42" s="48" t="n"/>
      <c r="C42" s="123" t="s">
        <v>75</v>
      </c>
    </row>
    <row customHeight="1" ht="25.5" r="43" s="127" spans="1:9">
      <c r="C43" s="39" t="s">
        <v>20</v>
      </c>
      <c r="D43" s="16" t="s">
        <v>21</v>
      </c>
      <c r="E43" s="16" t="s">
        <v>22</v>
      </c>
      <c r="F43" s="16" t="s">
        <v>23</v>
      </c>
      <c r="G43" s="16" t="s">
        <v>24</v>
      </c>
      <c r="H43" s="16" t="s">
        <v>73</v>
      </c>
    </row>
    <row customHeight="1" ht="30" r="44" s="127" spans="1:9">
      <c r="A44" s="126" t="s">
        <v>28</v>
      </c>
      <c r="B44" s="41" t="s">
        <v>20</v>
      </c>
      <c r="C44" s="84">
        <f>'Land cover'!C26</f>
        <v/>
      </c>
      <c r="D44" s="84">
        <f>'Land cover'!D26</f>
        <v/>
      </c>
      <c r="E44" s="84">
        <f>'Land cover'!E26</f>
        <v/>
      </c>
      <c r="F44" s="84">
        <f>'Land cover'!F26</f>
        <v/>
      </c>
      <c r="G44" s="84">
        <f>'Land cover'!G26</f>
        <v/>
      </c>
      <c r="H44" s="84">
        <f>'Land cover'!H26</f>
        <v/>
      </c>
    </row>
    <row customHeight="1" ht="30" r="45" s="127" spans="1:9">
      <c r="B45" s="69" t="s">
        <v>21</v>
      </c>
      <c r="C45" s="84">
        <f>'Land cover'!C27</f>
        <v/>
      </c>
      <c r="D45" s="84">
        <f>'Land cover'!D27</f>
        <v/>
      </c>
      <c r="E45" s="84">
        <f>'Land cover'!E27</f>
        <v/>
      </c>
      <c r="F45" s="84">
        <f>'Land cover'!F27</f>
        <v/>
      </c>
      <c r="G45" s="84">
        <f>'Land cover'!G27</f>
        <v/>
      </c>
      <c r="H45" s="84">
        <f>'Land cover'!H27</f>
        <v/>
      </c>
    </row>
    <row customHeight="1" ht="30" r="46" s="127" spans="1:9">
      <c r="B46" s="69" t="s">
        <v>22</v>
      </c>
      <c r="C46" s="84">
        <f>'Land cover'!C28</f>
        <v/>
      </c>
      <c r="D46" s="84">
        <f>'Land cover'!D28</f>
        <v/>
      </c>
      <c r="E46" s="84">
        <f>'Land cover'!E28</f>
        <v/>
      </c>
      <c r="F46" s="84">
        <f>'Land cover'!F28</f>
        <v/>
      </c>
      <c r="G46" s="84">
        <f>'Land cover'!G28</f>
        <v/>
      </c>
      <c r="H46" s="84">
        <f>'Land cover'!H28</f>
        <v/>
      </c>
    </row>
    <row customHeight="1" ht="30" r="47" s="127" spans="1:9">
      <c r="B47" s="69" t="s">
        <v>23</v>
      </c>
      <c r="C47" s="84">
        <f>'Land cover'!C29</f>
        <v/>
      </c>
      <c r="D47" s="84">
        <f>'Land cover'!D29</f>
        <v/>
      </c>
      <c r="E47" s="84">
        <f>'Land cover'!E29</f>
        <v/>
      </c>
      <c r="F47" s="84">
        <f>'Land cover'!F29</f>
        <v/>
      </c>
      <c r="G47" s="84">
        <f>'Land cover'!G29</f>
        <v/>
      </c>
      <c r="H47" s="84">
        <f>'Land cover'!H29</f>
        <v/>
      </c>
    </row>
    <row customHeight="1" ht="30" r="48" s="127" spans="1:9">
      <c r="B48" s="69" t="s">
        <v>24</v>
      </c>
      <c r="C48" s="84">
        <f>'Land cover'!C30</f>
        <v/>
      </c>
      <c r="D48" s="84">
        <f>'Land cover'!D30</f>
        <v/>
      </c>
      <c r="E48" s="84">
        <f>'Land cover'!E30</f>
        <v/>
      </c>
      <c r="F48" s="84">
        <f>'Land cover'!F30</f>
        <v/>
      </c>
      <c r="G48" s="84">
        <f>'Land cover'!G30</f>
        <v/>
      </c>
      <c r="H48" s="84">
        <f>'Land cover'!H30</f>
        <v/>
      </c>
    </row>
    <row customHeight="1" ht="30" r="49" s="127" spans="1:9">
      <c r="B49" s="69" t="s">
        <v>73</v>
      </c>
      <c r="C49" s="84">
        <f>'Land cover'!C31</f>
        <v/>
      </c>
      <c r="D49" s="84">
        <f>'Land cover'!D31</f>
        <v/>
      </c>
      <c r="E49" s="84">
        <f>'Land cover'!E31</f>
        <v/>
      </c>
      <c r="F49" s="84">
        <f>'Land cover'!F31</f>
        <v/>
      </c>
      <c r="G49" s="84">
        <f>'Land cover'!G31</f>
        <v/>
      </c>
      <c r="H49" s="84">
        <f>'Land cover'!H31</f>
        <v/>
      </c>
    </row>
    <row r="50" s="127" spans="1:9">
      <c r="B50" s="91" t="n"/>
    </row>
    <row customHeight="1" ht="28.5" r="51" s="127" spans="1:9">
      <c r="B51" s="132" t="s">
        <v>76</v>
      </c>
    </row>
    <row customHeight="1" ht="25" r="52" s="127" spans="1:9">
      <c r="B52" s="91" t="n"/>
      <c r="C52" s="123" t="s">
        <v>77</v>
      </c>
    </row>
    <row customHeight="1" ht="25" r="53" s="127" spans="1:9">
      <c r="B53" s="39" t="s">
        <v>78</v>
      </c>
      <c r="C53" s="16" t="s">
        <v>79</v>
      </c>
      <c r="D53" s="39" t="s">
        <v>80</v>
      </c>
      <c r="E53" s="16" t="s">
        <v>81</v>
      </c>
      <c r="F53" s="16" t="s">
        <v>82</v>
      </c>
      <c r="G53" s="16" t="s">
        <v>83</v>
      </c>
      <c r="H53" s="16" t="s">
        <v>84</v>
      </c>
    </row>
    <row customHeight="1" ht="30" r="54" s="127" spans="1:9">
      <c r="A54" s="126" t="s">
        <v>85</v>
      </c>
      <c r="B54" s="41" t="s">
        <v>20</v>
      </c>
      <c r="C54" s="84" t="n">
        <v>83423.61612443246</v>
      </c>
      <c r="D54" s="84" t="n">
        <v>179053.5765507933</v>
      </c>
      <c r="E54" s="84" t="n">
        <v>1826.667408067555</v>
      </c>
      <c r="F54" s="84" t="n">
        <v>1218450.007013979</v>
      </c>
      <c r="G54" s="84" t="n">
        <v>1040798.315138768</v>
      </c>
      <c r="H54" s="84" t="n">
        <v>20237.1676242218</v>
      </c>
    </row>
    <row customHeight="1" ht="30" r="55" s="127" spans="1:9">
      <c r="B55" s="69" t="s">
        <v>21</v>
      </c>
      <c r="C55" s="84" t="n">
        <v>34542.3896668789</v>
      </c>
      <c r="D55" s="84" t="n">
        <v>84382.76617194455</v>
      </c>
      <c r="E55" s="84" t="n">
        <v>10217.86109542686</v>
      </c>
      <c r="F55" s="84" t="n">
        <v>559870.4679129976</v>
      </c>
      <c r="G55" s="84" t="n">
        <v>373520.3802020737</v>
      </c>
      <c r="H55" s="84" t="n">
        <v>5898.370947854037</v>
      </c>
    </row>
    <row customHeight="1" ht="30" r="56" s="127" spans="1:9">
      <c r="B56" s="69" t="s">
        <v>22</v>
      </c>
      <c r="C56" s="84" t="n">
        <v>124592.8419128195</v>
      </c>
      <c r="D56" s="84" t="n">
        <v>256521.8489998371</v>
      </c>
      <c r="E56" s="84" t="n">
        <v>26970.44416536492</v>
      </c>
      <c r="F56" s="84" t="n">
        <v>1525148.512075387</v>
      </c>
      <c r="G56" s="84" t="n">
        <v>813942.4269738831</v>
      </c>
      <c r="H56" s="84" t="n">
        <v>6346.178551273955</v>
      </c>
    </row>
    <row customHeight="1" ht="30" r="57" s="127" spans="1:9">
      <c r="B57" s="69" t="s">
        <v>23</v>
      </c>
      <c r="C57" s="84" t="n">
        <v>4721.080148976213</v>
      </c>
      <c r="D57" s="84" t="n">
        <v>15625.05292300883</v>
      </c>
      <c r="E57" s="84" t="n">
        <v>466.0352777683068</v>
      </c>
      <c r="F57" s="84" t="n">
        <v>85088.63520083431</v>
      </c>
      <c r="G57" s="84" t="n">
        <v>45981.84581650027</v>
      </c>
      <c r="H57" s="84" t="n">
        <v>2978.709058328648</v>
      </c>
    </row>
    <row customHeight="1" ht="30" r="58" s="127" spans="1:9">
      <c r="B58" s="69" t="s">
        <v>24</v>
      </c>
      <c r="C58" s="84" t="n">
        <v>7423.250495114367</v>
      </c>
      <c r="D58" s="84" t="n">
        <v>6202.174079847479</v>
      </c>
      <c r="E58" s="84" t="n">
        <v>3060.198269191169</v>
      </c>
      <c r="F58" s="84" t="n">
        <v>54814.06297211297</v>
      </c>
      <c r="G58" s="84" t="n">
        <v>43662.81691689355</v>
      </c>
      <c r="H58" s="84" t="n">
        <v>1654.8129230788</v>
      </c>
    </row>
    <row customHeight="1" ht="30" r="59" s="127" spans="1:9">
      <c r="B59" s="69" t="s">
        <v>73</v>
      </c>
      <c r="C59" s="84" t="n">
        <v>2683.409246500839</v>
      </c>
      <c r="D59" s="84" t="n">
        <v>13560.50094364008</v>
      </c>
      <c r="E59" s="84" t="n">
        <v>19771.69228801773</v>
      </c>
      <c r="F59" s="84" t="n">
        <v>109896.9349001004</v>
      </c>
      <c r="G59" s="84" t="n">
        <v>47664.1587055471</v>
      </c>
      <c r="H59" s="84" t="n">
        <v>10348.1588705369</v>
      </c>
    </row>
    <row customHeight="1" ht="30" r="60" s="127" spans="1:9">
      <c r="B60" s="118" t="n"/>
      <c r="C60" s="72" t="n"/>
      <c r="D60" s="72" t="n"/>
      <c r="E60" s="72" t="n"/>
      <c r="F60" s="72" t="n"/>
      <c r="G60" s="72" t="n"/>
      <c r="H60" s="72" t="n"/>
    </row>
    <row customHeight="1" ht="18.5" r="61" s="127" spans="1:9">
      <c r="B61" s="128" t="s">
        <v>86</v>
      </c>
    </row>
    <row r="62" spans="1:9">
      <c r="B62" s="129" t="s">
        <v>87</v>
      </c>
    </row>
    <row r="63" spans="1:9">
      <c r="B63" s="16" t="s">
        <v>64</v>
      </c>
      <c r="C63" s="38" t="s">
        <v>20</v>
      </c>
      <c r="D63" s="38" t="s">
        <v>69</v>
      </c>
      <c r="E63" s="38" t="s">
        <v>70</v>
      </c>
      <c r="F63" s="38" t="s">
        <v>71</v>
      </c>
      <c r="G63" s="38" t="s">
        <v>72</v>
      </c>
      <c r="H63" s="38" t="s">
        <v>73</v>
      </c>
    </row>
    <row r="64" spans="1:9">
      <c r="B64" s="16" t="n">
        <v>2001</v>
      </c>
      <c r="C64" s="84" t="n">
        <v>149.278377505963</v>
      </c>
      <c r="D64" s="84" t="n">
        <v>117.4393746494287</v>
      </c>
      <c r="E64" s="84" t="n">
        <v>91.6638804031587</v>
      </c>
      <c r="F64" s="84" t="n">
        <v>193.8555159697494</v>
      </c>
      <c r="G64" s="84" t="n">
        <v>93.89393001563104</v>
      </c>
      <c r="H64" s="84" t="n">
        <v>45.17506985722516</v>
      </c>
    </row>
    <row r="65" spans="1:9">
      <c r="B65" s="16" t="n">
        <v>2002</v>
      </c>
      <c r="C65" s="84" t="n">
        <v>149.2753167222396</v>
      </c>
      <c r="D65" s="84" t="n">
        <v>117.4333990628974</v>
      </c>
      <c r="E65" s="84" t="n">
        <v>91.6534565058064</v>
      </c>
      <c r="F65" s="84" t="n">
        <v>193.8548721351501</v>
      </c>
      <c r="G65" s="84" t="n">
        <v>93.79437100759429</v>
      </c>
      <c r="H65" s="84" t="n">
        <v>45.17636402723161</v>
      </c>
    </row>
    <row r="66" spans="1:9">
      <c r="B66" s="16" t="n">
        <v>2003</v>
      </c>
      <c r="C66" s="84" t="n">
        <v>149.2701245563718</v>
      </c>
      <c r="D66" s="84" t="n">
        <v>117.4224337587328</v>
      </c>
      <c r="E66" s="84" t="n">
        <v>91.62985896191643</v>
      </c>
      <c r="F66" s="84" t="n">
        <v>193.8532528462215</v>
      </c>
      <c r="G66" s="84" t="n">
        <v>93.65735342187045</v>
      </c>
      <c r="H66" s="84" t="n">
        <v>45.1805404545217</v>
      </c>
    </row>
    <row r="67" spans="1:9">
      <c r="B67" s="16" t="n">
        <v>2004</v>
      </c>
      <c r="C67" s="84" t="n">
        <v>149.2607799127831</v>
      </c>
      <c r="D67" s="84" t="n">
        <v>117.4028748275983</v>
      </c>
      <c r="E67" s="84" t="n">
        <v>91.59118410016477</v>
      </c>
      <c r="F67" s="84" t="n">
        <v>193.8505648874211</v>
      </c>
      <c r="G67" s="84" t="n">
        <v>93.49199961188525</v>
      </c>
      <c r="H67" s="84" t="n">
        <v>45.18637185873162</v>
      </c>
    </row>
    <row r="68" spans="1:9">
      <c r="B68" s="16" t="n">
        <v>2005</v>
      </c>
      <c r="C68" s="84" t="n">
        <v>149.2504245076247</v>
      </c>
      <c r="D68" s="84" t="n">
        <v>117.3856361290229</v>
      </c>
      <c r="E68" s="84" t="n">
        <v>91.55327157965191</v>
      </c>
      <c r="F68" s="84" t="n">
        <v>193.847820462594</v>
      </c>
      <c r="G68" s="84" t="n">
        <v>93.31977929258927</v>
      </c>
      <c r="H68" s="84" t="n">
        <v>45.19666911047543</v>
      </c>
    </row>
    <row r="69" spans="1:9">
      <c r="B69" s="16" t="n">
        <v>2006</v>
      </c>
      <c r="C69" s="84" t="n">
        <v>149.239396793925</v>
      </c>
      <c r="D69" s="84" t="n">
        <v>117.3662474448047</v>
      </c>
      <c r="E69" s="84" t="n">
        <v>91.51516472460735</v>
      </c>
      <c r="F69" s="84" t="n">
        <v>193.8448968739873</v>
      </c>
      <c r="G69" s="84" t="n">
        <v>93.14182863910912</v>
      </c>
      <c r="H69" s="84" t="n">
        <v>45.20732878137736</v>
      </c>
    </row>
    <row r="70" spans="1:9">
      <c r="B70" s="16" t="n">
        <v>2007</v>
      </c>
      <c r="C70" s="84" t="n">
        <v>149.2273071721369</v>
      </c>
      <c r="D70" s="84" t="n">
        <v>117.347523205643</v>
      </c>
      <c r="E70" s="84" t="n">
        <v>91.47691439733619</v>
      </c>
      <c r="F70" s="84" t="n">
        <v>193.8419271235002</v>
      </c>
      <c r="G70" s="84" t="n">
        <v>92.95840958867369</v>
      </c>
      <c r="H70" s="84" t="n">
        <v>45.22131774895649</v>
      </c>
    </row>
    <row r="71" spans="1:9">
      <c r="B71" s="16" t="n">
        <v>2008</v>
      </c>
      <c r="C71" s="84" t="n">
        <v>149.2139370470637</v>
      </c>
      <c r="D71" s="84" t="n">
        <v>117.3277941621685</v>
      </c>
      <c r="E71" s="84" t="n">
        <v>91.43890432855565</v>
      </c>
      <c r="F71" s="84" t="n">
        <v>193.8388863906185</v>
      </c>
      <c r="G71" s="84" t="n">
        <v>92.76740959338746</v>
      </c>
      <c r="H71" s="84" t="n">
        <v>45.23663927125793</v>
      </c>
    </row>
    <row r="72" spans="1:9">
      <c r="B72" s="16" t="n">
        <v>2009</v>
      </c>
      <c r="C72" s="84" t="n">
        <v>149.1994481575635</v>
      </c>
      <c r="D72" s="84" t="n">
        <v>117.3057421094497</v>
      </c>
      <c r="E72" s="84" t="n">
        <v>91.40149866206198</v>
      </c>
      <c r="F72" s="84" t="n">
        <v>193.8358328836812</v>
      </c>
      <c r="G72" s="84" t="n">
        <v>92.57385456524717</v>
      </c>
      <c r="H72" s="84" t="n">
        <v>45.2573489086496</v>
      </c>
    </row>
    <row r="73" spans="1:9">
      <c r="B73" s="16" t="n">
        <v>2010</v>
      </c>
      <c r="C73" s="84" t="n">
        <v>149.1829834025845</v>
      </c>
      <c r="D73" s="84" t="n">
        <v>117.2852466841873</v>
      </c>
      <c r="E73" s="84" t="n">
        <v>91.36369417680964</v>
      </c>
      <c r="F73" s="84" t="n">
        <v>193.8325748568328</v>
      </c>
      <c r="G73" s="84" t="n">
        <v>92.37626690347143</v>
      </c>
      <c r="H73" s="84" t="n">
        <v>45.28296897829302</v>
      </c>
    </row>
    <row r="74" spans="1:9">
      <c r="B74" s="16" t="n">
        <v>2011</v>
      </c>
      <c r="C74" s="84" t="n">
        <v>149.1648822187914</v>
      </c>
      <c r="D74" s="84" t="n">
        <v>117.263480759246</v>
      </c>
      <c r="E74" s="84" t="n">
        <v>91.32532133570875</v>
      </c>
      <c r="F74" s="84" t="n">
        <v>193.829020950952</v>
      </c>
      <c r="G74" s="84" t="n">
        <v>92.17622563461423</v>
      </c>
      <c r="H74" s="84" t="n">
        <v>45.31468681577721</v>
      </c>
    </row>
    <row r="75" spans="1:9">
      <c r="B75" s="16" t="n">
        <v>2012</v>
      </c>
      <c r="C75" s="84" t="n">
        <v>149.1457831564444</v>
      </c>
      <c r="D75" s="84" t="n">
        <v>117.2415598171788</v>
      </c>
      <c r="E75" s="84" t="n">
        <v>91.2857839143518</v>
      </c>
      <c r="F75" s="84" t="n">
        <v>193.8251832310328</v>
      </c>
      <c r="G75" s="84" t="n">
        <v>91.96995082921016</v>
      </c>
      <c r="H75" s="84" t="n">
        <v>45.34600809183389</v>
      </c>
    </row>
    <row r="76" spans="1:9">
      <c r="B76" s="16" t="n">
        <v>2013</v>
      </c>
      <c r="C76" s="84" t="n">
        <v>149.1263285937452</v>
      </c>
      <c r="D76" s="84" t="n">
        <v>117.2192635096759</v>
      </c>
      <c r="E76" s="84" t="n">
        <v>91.24534523401213</v>
      </c>
      <c r="F76" s="84" t="n">
        <v>193.8211761299901</v>
      </c>
      <c r="G76" s="84" t="n">
        <v>91.76056160016921</v>
      </c>
      <c r="H76" s="84" t="n">
        <v>45.38082997380177</v>
      </c>
    </row>
    <row r="77" spans="1:9">
      <c r="B77" s="16" t="n">
        <v>2014</v>
      </c>
      <c r="C77" s="84" t="n">
        <v>149.105456676897</v>
      </c>
      <c r="D77" s="84" t="n">
        <v>117.1963920447946</v>
      </c>
      <c r="E77" s="84" t="n">
        <v>91.20431601446596</v>
      </c>
      <c r="F77" s="84" t="n">
        <v>193.8169338682538</v>
      </c>
      <c r="G77" s="84" t="n">
        <v>91.54507489490992</v>
      </c>
      <c r="H77" s="84" t="n">
        <v>45.41529542453844</v>
      </c>
    </row>
    <row r="78" s="127" spans="1:9">
      <c r="B78" s="16" t="n">
        <v>2015</v>
      </c>
      <c r="C78" s="84" t="n">
        <v>149.0846833787179</v>
      </c>
      <c r="D78" s="84" t="n">
        <v>117.1732266375653</v>
      </c>
      <c r="E78" s="84" t="n">
        <v>91.16294486760403</v>
      </c>
      <c r="F78" s="84" t="n">
        <v>193.8126395828377</v>
      </c>
      <c r="G78" s="84" t="n">
        <v>91.32745685116274</v>
      </c>
      <c r="H78" s="84" t="n">
        <v>45.45159995511491</v>
      </c>
    </row>
    <row r="79" s="127" spans="1:9">
      <c r="B79" s="16" t="n"/>
      <c r="C79" s="84" t="n"/>
      <c r="D79" s="84" t="n"/>
      <c r="E79" s="84" t="n"/>
      <c r="F79" s="84" t="n"/>
      <c r="G79" s="84" t="n"/>
      <c r="H79" s="84" t="n"/>
    </row>
    <row r="80" s="127" spans="1:9">
      <c r="B80" s="91" t="n"/>
    </row>
    <row r="81" s="127" spans="1:9">
      <c r="B81" s="91" t="n"/>
    </row>
    <row customFormat="1" customHeight="1" ht="30" r="82" s="94" spans="1:9">
      <c r="A82" s="86" t="s">
        <v>9</v>
      </c>
    </row>
    <row r="83" s="127" spans="1:9">
      <c r="B83" s="91" t="n"/>
      <c r="C83" s="91" t="n"/>
      <c r="D83" s="91" t="n"/>
      <c r="E83" s="91" t="n"/>
      <c r="F83" s="91" t="n"/>
      <c r="G83" s="91" t="n"/>
      <c r="H83" s="91" t="n"/>
      <c r="I83" s="91" t="n"/>
    </row>
    <row r="84" s="127" spans="1:9">
      <c r="A84" s="66" t="s">
        <v>10</v>
      </c>
      <c r="B84" s="91" t="n"/>
      <c r="C84" s="91" t="n"/>
      <c r="D84" s="91" t="n"/>
      <c r="E84" s="91" t="n"/>
      <c r="F84" s="91" t="n"/>
      <c r="G84" s="91" t="n"/>
      <c r="H84" s="91" t="n"/>
      <c r="I84" s="91" t="n"/>
    </row>
  </sheetData>
  <mergeCells count="11">
    <mergeCell ref="A82:I82"/>
    <mergeCell ref="C42:H42"/>
    <mergeCell ref="A44:A49"/>
    <mergeCell ref="A54:A59"/>
    <mergeCell ref="B3:E3"/>
    <mergeCell ref="B22:H22"/>
    <mergeCell ref="B61:H61"/>
    <mergeCell ref="B62:H62"/>
    <mergeCell ref="B41:H41"/>
    <mergeCell ref="B51:H51"/>
    <mergeCell ref="C52:H52"/>
  </mergeCells>
  <pageMargins bottom="0.75" footer="0.3" header="0.3" left="0.7" right="0.7" top="0.75"/>
  <pageSetup orientation="portrait"/>
  <drawing r:id="rId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http://purl.org/dc/terms/" xmlns:xsi="http://www.w3.org/2001/XMLSchema-instance">
  <dc:creator>Alex Zvoleff</dc:creator>
  <dct:created xsi:type="dcterms:W3CDTF">2018-01-12T23:04:18Z</dct:created>
  <dct:modified xsi:type="dcterms:W3CDTF">2018-04-03T21:04:13Z</dct:modified>
  <cp:lastModifiedBy>Alex Zvoleff</cp:lastModifiedBy>
</cp:coreProperties>
</file>