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enciker\Downloads\"/>
    </mc:Choice>
  </mc:AlternateContent>
  <xr:revisionPtr revIDLastSave="0" documentId="13_ncr:1_{BF1CBBB6-A07A-42B7-AE6A-C3CBAF0BAD82}" xr6:coauthVersionLast="47" xr6:coauthVersionMax="47" xr10:uidLastSave="{00000000-0000-0000-0000-000000000000}"/>
  <bookViews>
    <workbookView xWindow="-110" yWindow="-110" windowWidth="19420" windowHeight="10300" activeTab="1" xr2:uid="{E169E57B-0263-4891-9062-DFA650A8D63C}"/>
  </bookViews>
  <sheets>
    <sheet name="Tracker" sheetId="1" r:id="rId1"/>
    <sheet name="Dashboard" sheetId="2" r:id="rId2"/>
    <sheet name="Sheet1" sheetId="4" r:id="rId3"/>
    <sheet name="Dev Dashboard" sheetId="3" r:id="rId4"/>
    <sheet name="Sheet2" sheetId="5" r:id="rId5"/>
  </sheets>
  <definedNames>
    <definedName name="_xlnm._FilterDatabase" localSheetId="3" hidden="1">'Dev Dashboard'!$B$21:$C$27</definedName>
    <definedName name="_xlnm._FilterDatabase" localSheetId="0" hidden="1">Tracker!$A$1:$M$19</definedName>
    <definedName name="Completion">Tracker!$R$2:$R$4</definedName>
    <definedName name="Consideration">Tracker!$U$3:$U$4</definedName>
    <definedName name="No">Tracker!$T$3</definedName>
    <definedName name="_xlnm.Print_Area" localSheetId="3">'Dev Dashboard'!$A$1:$T$16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Dashboard!$K$2</definedName>
    <definedName name="solver_typ" localSheetId="1" hidden="1">1</definedName>
    <definedName name="solver_val" localSheetId="1" hidden="1">0</definedName>
    <definedName name="solver_ver" localSheetId="1" hidden="1">3</definedName>
    <definedName name="Yes">Tracker!$S$3:$S$5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A14" i="3" a="1"/>
  <c r="A14" i="3" s="1"/>
  <c r="B4" i="3"/>
  <c r="B5" i="3"/>
  <c r="C14" i="2" a="1"/>
  <c r="C14" i="2" s="1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E4" i="2"/>
  <c r="F4" i="2"/>
  <c r="G4" i="2"/>
  <c r="H4" i="2"/>
  <c r="I4" i="2"/>
  <c r="D4" i="2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B8" i="3"/>
  <c r="C8" i="3"/>
  <c r="D8" i="3"/>
  <c r="E8" i="3"/>
  <c r="F8" i="3"/>
  <c r="G8" i="3"/>
  <c r="B9" i="3"/>
  <c r="C9" i="3"/>
  <c r="D9" i="3"/>
  <c r="E9" i="3"/>
  <c r="F9" i="3"/>
  <c r="G9" i="3"/>
  <c r="C4" i="3"/>
  <c r="D4" i="3"/>
  <c r="E4" i="3"/>
  <c r="F4" i="3"/>
  <c r="G4" i="3"/>
  <c r="H5" i="3" l="1"/>
  <c r="H6" i="3"/>
  <c r="H8" i="3"/>
  <c r="H9" i="3"/>
  <c r="H7" i="3"/>
  <c r="B10" i="3"/>
  <c r="G10" i="3"/>
  <c r="F10" i="3"/>
  <c r="E10" i="3"/>
  <c r="D10" i="3"/>
  <c r="H4" i="3"/>
  <c r="C10" i="3"/>
  <c r="H10" i="3" l="1"/>
  <c r="I2" i="1" l="1"/>
  <c r="J6" i="2" l="1"/>
  <c r="J7" i="2"/>
  <c r="J8" i="2"/>
  <c r="J9" i="2"/>
  <c r="J5" i="2"/>
  <c r="I10" i="2"/>
  <c r="D10" i="2"/>
  <c r="H10" i="2"/>
  <c r="G10" i="2"/>
  <c r="F10" i="2"/>
  <c r="E10" i="2"/>
  <c r="J4" i="2"/>
  <c r="J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<sst xmlns="http://schemas.openxmlformats.org/spreadsheetml/2006/main" count="395" uniqueCount="54">
  <si>
    <t>Emp ID</t>
  </si>
  <si>
    <t>Name</t>
  </si>
  <si>
    <t>Location</t>
  </si>
  <si>
    <t>DOJ</t>
  </si>
  <si>
    <t>LWD</t>
  </si>
  <si>
    <t>Completion status</t>
  </si>
  <si>
    <t>Extn Status</t>
  </si>
  <si>
    <t>Chennai</t>
  </si>
  <si>
    <t>Banglore</t>
  </si>
  <si>
    <t>Hyderabad</t>
  </si>
  <si>
    <t>Mumbai</t>
  </si>
  <si>
    <t>Noida</t>
  </si>
  <si>
    <t>Lucknow</t>
  </si>
  <si>
    <t>Yes</t>
  </si>
  <si>
    <t>No</t>
  </si>
  <si>
    <t>Consideration</t>
  </si>
  <si>
    <t>Hold</t>
  </si>
  <si>
    <t>NA</t>
  </si>
  <si>
    <t>Approval</t>
  </si>
  <si>
    <t>Doc error</t>
  </si>
  <si>
    <t>Balaji</t>
  </si>
  <si>
    <t>Naveen</t>
  </si>
  <si>
    <t>Vijay</t>
  </si>
  <si>
    <t>ramesh</t>
  </si>
  <si>
    <t>Suresh</t>
  </si>
  <si>
    <t>Rajesh</t>
  </si>
  <si>
    <t>Arun</t>
  </si>
  <si>
    <t>Arunkumar</t>
  </si>
  <si>
    <t>Arunachalam</t>
  </si>
  <si>
    <t>Aravind</t>
  </si>
  <si>
    <t>Sam</t>
  </si>
  <si>
    <t>Saini</t>
  </si>
  <si>
    <t>Magnus</t>
  </si>
  <si>
    <t>Calrson</t>
  </si>
  <si>
    <t>Andrew</t>
  </si>
  <si>
    <t>Jaden</t>
  </si>
  <si>
    <t>Ben</t>
  </si>
  <si>
    <t>Vinay</t>
  </si>
  <si>
    <t>All</t>
  </si>
  <si>
    <t>All Date</t>
  </si>
  <si>
    <t>All Extn Status</t>
  </si>
  <si>
    <t>Total</t>
  </si>
  <si>
    <t>Completion Date</t>
  </si>
  <si>
    <t>Specific Date</t>
  </si>
  <si>
    <t>SPOC</t>
  </si>
  <si>
    <t>Ajay</t>
  </si>
  <si>
    <t>Amir</t>
  </si>
  <si>
    <t>Revathi</t>
  </si>
  <si>
    <t/>
  </si>
  <si>
    <t>Search Box</t>
  </si>
  <si>
    <t>Nil</t>
  </si>
  <si>
    <t>Date Preference</t>
  </si>
  <si>
    <t>All date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</si>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</sst>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4009]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2" borderId="1" xfId="0" applyFill="1" applyBorder="1"/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Invisible" pivot="0" table="0" count="0" xr9:uid="{6A01974B-BDAB-4F9E-8E45-D9E9B6C949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21515692194335"/>
          <c:y val="5.08689598117011E-2"/>
          <c:w val="0.87825294524059172"/>
          <c:h val="0.74531583178942229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Dashboard!$J$3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Dashboard!$C$4:$C$10</c15:sqref>
                  </c15:fullRef>
                </c:ext>
              </c:extLst>
              <c:f>Dashboard!$C$4:$C$9</c:f>
              <c:strCache>
                <c:ptCount val="6"/>
                <c:pt idx="0">
                  <c:v>Chennai</c:v>
                </c:pt>
                <c:pt idx="1">
                  <c:v>Banglore</c:v>
                </c:pt>
                <c:pt idx="2">
                  <c:v>Hyderabad</c:v>
                </c:pt>
                <c:pt idx="3">
                  <c:v>Mumbai</c:v>
                </c:pt>
                <c:pt idx="4">
                  <c:v>Noida</c:v>
                </c:pt>
                <c:pt idx="5">
                  <c:v>Lucknow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Dashboard!$J$4:$J$10</c15:sqref>
                  </c15:fullRef>
                </c:ext>
              </c:extLst>
              <c:f>Dashboard!$J$4:$J$9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02-46C2-B4E5-E443D2DB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4436463"/>
        <c:axId val="1608724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Dashboard!$D$3</c15:sqref>
                        </c15:formulaRef>
                      </c:ext>
                    </c:extLst>
                    <c:strCache>
                      <c:ptCount val="1"/>
                      <c:pt idx="0">
                        <c:v>Yes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Dashboard!$D$4:$D$10</c15:sqref>
                        </c15:fullRef>
                        <c15:formulaRef>
                          <c15:sqref>Dashboard!$D$4:$D$9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02-46C2-B4E5-E443D2DB016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Dashboard!$E$3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Dashboard!$E$4:$E$10</c15:sqref>
                        </c15:fullRef>
                        <c15:formulaRef>
                          <c15:sqref>Dashboard!$E$4:$E$9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D02-46C2-B4E5-E443D2DB016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Dashboard!$F$3</c15:sqref>
                        </c15:formulaRef>
                      </c:ext>
                    </c:extLst>
                    <c:strCache>
                      <c:ptCount val="1"/>
                      <c:pt idx="0">
                        <c:v>Hold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Dashboard!$F$4:$F$10</c15:sqref>
                        </c15:fullRef>
                        <c15:formulaRef>
                          <c15:sqref>Dashboard!$F$4:$F$9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D02-46C2-B4E5-E443D2DB016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Dashboard!$G$3</c15:sqref>
                        </c15:formulaRef>
                      </c:ext>
                    </c:extLst>
                    <c:strCache>
                      <c:ptCount val="1"/>
                      <c:pt idx="0">
                        <c:v>NA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Dashboard!$G$4:$G$10</c15:sqref>
                        </c15:fullRef>
                        <c15:formulaRef>
                          <c15:sqref>Dashboard!$G$4:$G$9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D02-46C2-B4E5-E443D2DB016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Dashboard!$H$3</c15:sqref>
                        </c15:formulaRef>
                      </c:ext>
                    </c:extLst>
                    <c:strCache>
                      <c:ptCount val="1"/>
                      <c:pt idx="0">
                        <c:v>Doc error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Dashboard!$H$4:$H$10</c15:sqref>
                        </c15:fullRef>
                        <c15:formulaRef>
                          <c15:sqref>Dashboard!$H$4:$H$9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D02-46C2-B4E5-E443D2DB016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Dashboard!$I$3</c15:sqref>
                        </c15:formulaRef>
                      </c:ext>
                    </c:extLst>
                    <c:strCache>
                      <c:ptCount val="1"/>
                      <c:pt idx="0">
                        <c:v>Approval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Dashboard!$C$4:$C$10</c15:sqref>
                        </c15:fullRef>
                        <c15:formulaRef>
                          <c15:sqref>Dashboard!$C$4:$C$9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Dashboard!$I$4:$I$10</c15:sqref>
                        </c15:fullRef>
                        <c15:formulaRef>
                          <c15:sqref>Dashboard!$I$4:$I$9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D02-46C2-B4E5-E443D2DB0161}"/>
                  </c:ext>
                </c:extLst>
              </c15:ser>
            </c15:filteredBarSeries>
          </c:ext>
        </c:extLst>
      </c:barChart>
      <c:catAx>
        <c:axId val="154436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2431"/>
        <c:crosses val="autoZero"/>
        <c:auto val="1"/>
        <c:lblAlgn val="ctr"/>
        <c:lblOffset val="100"/>
        <c:noMultiLvlLbl val="0"/>
      </c:catAx>
      <c:valAx>
        <c:axId val="160872431"/>
        <c:scaling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 Count</a:t>
                </a:r>
              </a:p>
            </c:rich>
          </c:tx>
          <c:layout>
            <c:manualLayout>
              <c:xMode val="edge"/>
              <c:yMode val="edge"/>
              <c:x val="8.003787078736549E-4"/>
              <c:y val="0.32544227228766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6463"/>
        <c:crosses val="autoZero"/>
        <c:crossBetween val="between"/>
        <c:majorUnit val="1"/>
        <c:min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873692137075972"/>
          <c:y val="0.92196184500297129"/>
          <c:w val="0.10397612656679309"/>
          <c:h val="7.8038154997028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21515692194335"/>
          <c:y val="5.08689598117011E-2"/>
          <c:w val="0.87189559505879577"/>
          <c:h val="0.76357646355303987"/>
        </c:manualLayout>
      </c:layout>
      <c:barChart>
        <c:barDir val="col"/>
        <c:grouping val="clustered"/>
        <c:varyColors val="0"/>
        <c:ser>
          <c:idx val="6"/>
          <c:order val="6"/>
          <c:tx>
            <c:strRef>
              <c:f>'Dev Dashboard'!$H$3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'Dev Dashboard'!$A$4:$A$10</c15:sqref>
                  </c15:fullRef>
                </c:ext>
              </c:extLst>
              <c:f>'Dev Dashboard'!$A$4:$A$9</c:f>
              <c:strCache>
                <c:ptCount val="6"/>
                <c:pt idx="0">
                  <c:v>Chennai</c:v>
                </c:pt>
                <c:pt idx="1">
                  <c:v>Banglore</c:v>
                </c:pt>
                <c:pt idx="2">
                  <c:v>Hyderabad</c:v>
                </c:pt>
                <c:pt idx="3">
                  <c:v>Mumbai</c:v>
                </c:pt>
                <c:pt idx="4">
                  <c:v>Noida</c:v>
                </c:pt>
                <c:pt idx="5">
                  <c:v>Lucknow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'Dev Dashboard'!$H$4:$H$10</c15:sqref>
                  </c15:fullRef>
                </c:ext>
              </c:extLst>
              <c:f>'Dev Dashboard'!$H$4:$H$9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D-42FA-AD7C-B3BA7DE7E2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54436463"/>
        <c:axId val="1608724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'Dev Dashboard'!$B$3</c15:sqref>
                        </c15:formulaRef>
                      </c:ext>
                    </c:extLst>
                    <c:strCache>
                      <c:ptCount val="1"/>
                      <c:pt idx="0">
                        <c:v>Yes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'Dev Dashboard'!$B$4:$B$10</c15:sqref>
                        </c15:fullRef>
                        <c15:formulaRef>
                          <c15:sqref>'Dev Dashboard'!$B$4:$B$9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4DD-42FA-AD7C-B3BA7DE7E2B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'Dev Dashboard'!$C$3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'Dev Dashboard'!$C$4:$C$10</c15:sqref>
                        </c15:fullRef>
                        <c15:formulaRef>
                          <c15:sqref>'Dev Dashboard'!$C$4:$C$9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DD-42FA-AD7C-B3BA7DE7E2B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'Dev Dashboard'!$D$3</c15:sqref>
                        </c15:formulaRef>
                      </c:ext>
                    </c:extLst>
                    <c:strCache>
                      <c:ptCount val="1"/>
                      <c:pt idx="0">
                        <c:v>Hold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'Dev Dashboard'!$D$4:$D$10</c15:sqref>
                        </c15:fullRef>
                        <c15:formulaRef>
                          <c15:sqref>'Dev Dashboard'!$D$4:$D$9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DD-42FA-AD7C-B3BA7DE7E2B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'Dev Dashboard'!$E$3</c15:sqref>
                        </c15:formulaRef>
                      </c:ext>
                    </c:extLst>
                    <c:strCache>
                      <c:ptCount val="1"/>
                      <c:pt idx="0">
                        <c:v>NA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'Dev Dashboard'!$E$4:$E$10</c15:sqref>
                        </c15:fullRef>
                        <c15:formulaRef>
                          <c15:sqref>'Dev Dashboard'!$E$4:$E$9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DD-42FA-AD7C-B3BA7DE7E2B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'Dev Dashboard'!$F$3</c15:sqref>
                        </c15:formulaRef>
                      </c:ext>
                    </c:extLst>
                    <c:strCache>
                      <c:ptCount val="1"/>
                      <c:pt idx="0">
                        <c:v>Doc error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'Dev Dashboard'!$F$4:$F$10</c15:sqref>
                        </c15:fullRef>
                        <c15:formulaRef>
                          <c15:sqref>'Dev Dashboard'!$F$4:$F$9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DD-42FA-AD7C-B3BA7DE7E2B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'Dev Dashboard'!$G$3</c15:sqref>
                        </c15:formulaRef>
                      </c:ext>
                    </c:extLst>
                    <c:strCache>
                      <c:ptCount val="1"/>
                      <c:pt idx="0">
                        <c:v>Approval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'Dev Dashboard'!$A$4:$A$10</c15:sqref>
                        </c15:fullRef>
                        <c15:formulaRef>
                          <c15:sqref>'Dev Dashboard'!$A$4:$A$9</c15:sqref>
                        </c15:formulaRef>
                      </c:ext>
                    </c:extLst>
                    <c:strCache>
                      <c:ptCount val="6"/>
                      <c:pt idx="0">
                        <c:v>Chennai</c:v>
                      </c:pt>
                      <c:pt idx="1">
                        <c:v>Banglore</c:v>
                      </c:pt>
                      <c:pt idx="2">
                        <c:v>Hyderabad</c:v>
                      </c:pt>
                      <c:pt idx="3">
                        <c:v>Mumbai</c:v>
                      </c:pt>
                      <c:pt idx="4">
                        <c:v>Noida</c:v>
                      </c:pt>
                      <c:pt idx="5">
                        <c:v>Lucknow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'Dev Dashboard'!$G$4:$G$10</c15:sqref>
                        </c15:fullRef>
                        <c15:formulaRef>
                          <c15:sqref>'Dev Dashboard'!$G$4:$G$9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DD-42FA-AD7C-B3BA7DE7E2B0}"/>
                  </c:ext>
                </c:extLst>
              </c15:ser>
            </c15:filteredBarSeries>
          </c:ext>
        </c:extLst>
      </c:barChart>
      <c:catAx>
        <c:axId val="154436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2431"/>
        <c:crosses val="autoZero"/>
        <c:auto val="1"/>
        <c:lblAlgn val="ctr"/>
        <c:lblOffset val="100"/>
        <c:noMultiLvlLbl val="0"/>
      </c:catAx>
      <c:valAx>
        <c:axId val="16087243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# Count</a:t>
                </a:r>
              </a:p>
            </c:rich>
          </c:tx>
          <c:layout>
            <c:manualLayout>
              <c:xMode val="edge"/>
              <c:yMode val="edge"/>
              <c:x val="8.003787078736549E-4"/>
              <c:y val="0.32544227228766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6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203200</xdr:colOff>
          <xdr:row>1</xdr:row>
          <xdr:rowOff>69850</xdr:rowOff>
        </xdr:from>
        <xdr:to>
          <xdr:col>13</xdr:col>
          <xdr:colOff>374650</xdr:colOff>
          <xdr:row>3</xdr:row>
          <xdr:rowOff>19050</xdr:rowOff>
        </xdr:to>
        <xdr:sp macro="" textlink="">
          <xdr:nvSpPr>
            <xdr:cNvPr id="1032" name="TextBox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441325</xdr:colOff>
      <xdr:row>2</xdr:row>
      <xdr:rowOff>47625</xdr:rowOff>
    </xdr:from>
    <xdr:to>
      <xdr:col>19</xdr:col>
      <xdr:colOff>136559</xdr:colOff>
      <xdr:row>17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420157</xdr:colOff>
      <xdr:row>0</xdr:row>
      <xdr:rowOff>89958</xdr:rowOff>
    </xdr:from>
    <xdr:to>
      <xdr:col>19</xdr:col>
      <xdr:colOff>323546</xdr:colOff>
      <xdr:row>15</xdr:row>
      <xdr:rowOff>70908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31750</xdr:colOff>
          <xdr:row>0</xdr:row>
          <xdr:rowOff>165100</xdr:rowOff>
        </xdr:from>
        <xdr:to>
          <xdr:col>6</xdr:col>
          <xdr:colOff>1104900</xdr:colOff>
          <xdr:row>1</xdr:row>
          <xdr:rowOff>158750</xdr:rowOff>
        </xdr:to>
        <xdr:sp macro="" textlink="">
          <xdr:nvSpPr>
            <xdr:cNvPr id="3209" name="Button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3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Reset 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3358-11E6-4AA8-81D3-64F81D5202F7}">
  <sheetPr codeName="Sheet1"/>
  <dimension ref="A1:Z19"/>
  <sheetViews>
    <sheetView showGridLines="0" workbookViewId="0">
      <selection activeCell="L6" sqref="L6"/>
    </sheetView>
  </sheetViews>
  <sheetFormatPr defaultRowHeight="14.5" x14ac:dyDescent="0.35"/>
  <cols>
    <col min="1" max="1" width="6.81640625" bestFit="1" customWidth="1"/>
    <col min="2" max="2" width="11.90625" bestFit="1" customWidth="1"/>
    <col min="3" max="3" width="10" bestFit="1" customWidth="1"/>
    <col min="4" max="4" width="10.08984375" bestFit="1" customWidth="1"/>
    <col min="5" max="5" width="11.453125" customWidth="1"/>
    <col min="6" max="6" width="12.453125" bestFit="1" customWidth="1"/>
    <col min="7" max="7" width="16.26953125" bestFit="1" customWidth="1"/>
    <col min="8" max="8" width="15.08984375" bestFit="1" customWidth="1"/>
    <col min="9" max="9" width="15.08984375" customWidth="1"/>
  </cols>
  <sheetData>
    <row r="1" spans="1:26" ht="16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5</v>
      </c>
      <c r="H1" s="19" t="s">
        <v>44</v>
      </c>
      <c r="I1" s="27" t="s">
        <v>42</v>
      </c>
      <c r="K1" s="28" t="s">
        <v>49</v>
      </c>
      <c r="L1" s="29"/>
      <c r="M1" s="30"/>
      <c r="Q1" s="2" t="s">
        <v>6</v>
      </c>
      <c r="R1" s="3" t="s">
        <v>5</v>
      </c>
      <c r="X1" s="2" t="s">
        <v>6</v>
      </c>
    </row>
    <row r="2" spans="1:26" x14ac:dyDescent="0.35">
      <c r="A2" s="9">
        <v>100234</v>
      </c>
      <c r="B2" s="11" t="s">
        <v>20</v>
      </c>
      <c r="C2" s="9" t="s">
        <v>9</v>
      </c>
      <c r="D2" s="13">
        <v>45651</v>
      </c>
      <c r="E2" s="16">
        <v>46324</v>
      </c>
      <c r="F2" s="9" t="s">
        <v>14</v>
      </c>
      <c r="G2" s="4" t="s">
        <v>17</v>
      </c>
      <c r="H2" s="8" t="s">
        <v>22</v>
      </c>
      <c r="I2" s="15" t="str">
        <f>IF($G2&lt;&gt;"Yes","Nil")</f>
        <v>Nil</v>
      </c>
      <c r="P2" t="s">
        <v>7</v>
      </c>
      <c r="Q2" t="s">
        <v>13</v>
      </c>
      <c r="R2" t="s">
        <v>13</v>
      </c>
      <c r="S2" s="1" t="s">
        <v>13</v>
      </c>
      <c r="T2" s="1" t="s">
        <v>14</v>
      </c>
      <c r="U2" s="1" t="s">
        <v>15</v>
      </c>
      <c r="X2" t="s">
        <v>13</v>
      </c>
      <c r="Z2" t="s">
        <v>39</v>
      </c>
    </row>
    <row r="3" spans="1:26" x14ac:dyDescent="0.35">
      <c r="A3" s="9">
        <v>100235</v>
      </c>
      <c r="B3" s="11" t="s">
        <v>21</v>
      </c>
      <c r="C3" s="9" t="s">
        <v>8</v>
      </c>
      <c r="D3" s="13">
        <v>45652</v>
      </c>
      <c r="E3" s="16">
        <v>46325</v>
      </c>
      <c r="F3" s="9" t="s">
        <v>15</v>
      </c>
      <c r="G3" s="4" t="s">
        <v>18</v>
      </c>
      <c r="H3" s="9" t="s">
        <v>22</v>
      </c>
      <c r="I3" s="16" t="s">
        <v>50</v>
      </c>
      <c r="J3" t="s">
        <v>48</v>
      </c>
      <c r="K3" t="s">
        <v>48</v>
      </c>
      <c r="P3" t="s">
        <v>8</v>
      </c>
      <c r="Q3" t="s">
        <v>14</v>
      </c>
      <c r="R3" t="s">
        <v>14</v>
      </c>
      <c r="S3" t="s">
        <v>13</v>
      </c>
      <c r="T3" t="s">
        <v>17</v>
      </c>
      <c r="U3" t="s">
        <v>19</v>
      </c>
      <c r="X3" t="s">
        <v>14</v>
      </c>
      <c r="Z3" t="s">
        <v>43</v>
      </c>
    </row>
    <row r="4" spans="1:26" x14ac:dyDescent="0.35">
      <c r="A4" s="9">
        <v>100236</v>
      </c>
      <c r="B4" s="11" t="s">
        <v>22</v>
      </c>
      <c r="C4" s="9" t="s">
        <v>11</v>
      </c>
      <c r="D4" s="13">
        <v>45653</v>
      </c>
      <c r="E4" s="16">
        <v>46326</v>
      </c>
      <c r="F4" s="9" t="s">
        <v>13</v>
      </c>
      <c r="G4" s="4" t="s">
        <v>13</v>
      </c>
      <c r="H4" s="9" t="s">
        <v>46</v>
      </c>
      <c r="I4" s="16">
        <v>46580</v>
      </c>
      <c r="P4" t="s">
        <v>9</v>
      </c>
      <c r="Q4" t="s">
        <v>15</v>
      </c>
      <c r="R4" t="s">
        <v>16</v>
      </c>
      <c r="S4" t="s">
        <v>14</v>
      </c>
      <c r="U4" t="s">
        <v>18</v>
      </c>
      <c r="X4" t="s">
        <v>15</v>
      </c>
    </row>
    <row r="5" spans="1:26" x14ac:dyDescent="0.35">
      <c r="A5" s="9">
        <v>100237</v>
      </c>
      <c r="B5" s="11" t="s">
        <v>23</v>
      </c>
      <c r="C5" s="9" t="s">
        <v>12</v>
      </c>
      <c r="D5" s="13">
        <v>45654</v>
      </c>
      <c r="E5" s="16">
        <v>46327</v>
      </c>
      <c r="F5" s="9" t="s">
        <v>15</v>
      </c>
      <c r="G5" s="4" t="s">
        <v>18</v>
      </c>
      <c r="H5" s="9" t="s">
        <v>47</v>
      </c>
      <c r="I5" s="16" t="s">
        <v>50</v>
      </c>
      <c r="P5" t="s">
        <v>10</v>
      </c>
      <c r="S5" t="s">
        <v>16</v>
      </c>
      <c r="X5" t="s">
        <v>40</v>
      </c>
    </row>
    <row r="6" spans="1:26" x14ac:dyDescent="0.35">
      <c r="A6" s="9">
        <v>100238</v>
      </c>
      <c r="B6" s="11" t="s">
        <v>24</v>
      </c>
      <c r="C6" s="9" t="s">
        <v>9</v>
      </c>
      <c r="D6" s="13">
        <v>45655</v>
      </c>
      <c r="E6" s="16">
        <v>46328</v>
      </c>
      <c r="F6" s="9" t="s">
        <v>13</v>
      </c>
      <c r="G6" s="4" t="s">
        <v>14</v>
      </c>
      <c r="H6" s="9" t="s">
        <v>47</v>
      </c>
      <c r="I6" s="16" t="s">
        <v>50</v>
      </c>
      <c r="P6" t="s">
        <v>11</v>
      </c>
    </row>
    <row r="7" spans="1:26" x14ac:dyDescent="0.35">
      <c r="A7" s="9">
        <v>100239</v>
      </c>
      <c r="B7" s="11" t="s">
        <v>25</v>
      </c>
      <c r="C7" s="9" t="s">
        <v>7</v>
      </c>
      <c r="D7" s="13">
        <v>45656</v>
      </c>
      <c r="E7" s="16">
        <v>46329</v>
      </c>
      <c r="F7" s="9" t="s">
        <v>14</v>
      </c>
      <c r="G7" s="4" t="s">
        <v>17</v>
      </c>
      <c r="H7" s="9" t="s">
        <v>45</v>
      </c>
      <c r="I7" s="16" t="s">
        <v>50</v>
      </c>
      <c r="P7" t="s">
        <v>12</v>
      </c>
    </row>
    <row r="8" spans="1:26" x14ac:dyDescent="0.35">
      <c r="A8" s="9">
        <v>100240</v>
      </c>
      <c r="B8" s="11" t="s">
        <v>26</v>
      </c>
      <c r="C8" s="9" t="s">
        <v>10</v>
      </c>
      <c r="D8" s="13">
        <v>45657</v>
      </c>
      <c r="E8" s="16">
        <v>46330</v>
      </c>
      <c r="F8" s="9" t="s">
        <v>13</v>
      </c>
      <c r="G8" s="4" t="s">
        <v>14</v>
      </c>
      <c r="H8" s="9" t="s">
        <v>47</v>
      </c>
      <c r="I8" s="16" t="s">
        <v>50</v>
      </c>
      <c r="V8" t="s">
        <v>51</v>
      </c>
    </row>
    <row r="9" spans="1:26" x14ac:dyDescent="0.35">
      <c r="A9" s="9">
        <v>100241</v>
      </c>
      <c r="B9" s="11" t="s">
        <v>27</v>
      </c>
      <c r="C9" s="9" t="s">
        <v>10</v>
      </c>
      <c r="D9" s="13">
        <v>45658</v>
      </c>
      <c r="E9" s="16">
        <v>46331</v>
      </c>
      <c r="F9" s="9" t="s">
        <v>13</v>
      </c>
      <c r="G9" s="4" t="s">
        <v>16</v>
      </c>
      <c r="H9" s="9" t="s">
        <v>46</v>
      </c>
      <c r="I9" s="16" t="s">
        <v>50</v>
      </c>
      <c r="R9" t="s">
        <v>45</v>
      </c>
      <c r="V9" t="s">
        <v>43</v>
      </c>
    </row>
    <row r="10" spans="1:26" x14ac:dyDescent="0.35">
      <c r="A10" s="9">
        <v>100242</v>
      </c>
      <c r="B10" s="11" t="s">
        <v>28</v>
      </c>
      <c r="C10" s="9" t="s">
        <v>9</v>
      </c>
      <c r="D10" s="13">
        <v>45659</v>
      </c>
      <c r="E10" s="16">
        <v>46332</v>
      </c>
      <c r="F10" s="9" t="s">
        <v>13</v>
      </c>
      <c r="G10" s="4" t="s">
        <v>13</v>
      </c>
      <c r="H10" s="9" t="s">
        <v>45</v>
      </c>
      <c r="I10" s="16">
        <v>46640</v>
      </c>
      <c r="R10" t="s">
        <v>22</v>
      </c>
      <c r="V10" t="s">
        <v>52</v>
      </c>
    </row>
    <row r="11" spans="1:26" x14ac:dyDescent="0.35">
      <c r="A11" s="9">
        <v>100243</v>
      </c>
      <c r="B11" s="11" t="s">
        <v>29</v>
      </c>
      <c r="C11" s="9" t="s">
        <v>8</v>
      </c>
      <c r="D11" s="13">
        <v>45660</v>
      </c>
      <c r="E11" s="16">
        <v>46333</v>
      </c>
      <c r="F11" s="9" t="s">
        <v>15</v>
      </c>
      <c r="G11" s="4" t="s">
        <v>19</v>
      </c>
      <c r="H11" s="9" t="s">
        <v>22</v>
      </c>
      <c r="I11" s="16" t="s">
        <v>50</v>
      </c>
      <c r="R11" t="s">
        <v>46</v>
      </c>
    </row>
    <row r="12" spans="1:26" x14ac:dyDescent="0.35">
      <c r="A12" s="9">
        <v>100244</v>
      </c>
      <c r="B12" s="11" t="s">
        <v>30</v>
      </c>
      <c r="C12" s="9" t="s">
        <v>11</v>
      </c>
      <c r="D12" s="13">
        <v>45661</v>
      </c>
      <c r="E12" s="16">
        <v>46334</v>
      </c>
      <c r="F12" s="9" t="s">
        <v>14</v>
      </c>
      <c r="G12" s="4" t="s">
        <v>17</v>
      </c>
      <c r="H12" s="9" t="s">
        <v>22</v>
      </c>
      <c r="I12" s="16" t="s">
        <v>50</v>
      </c>
      <c r="R12" t="s">
        <v>47</v>
      </c>
    </row>
    <row r="13" spans="1:26" x14ac:dyDescent="0.35">
      <c r="A13" s="9">
        <v>100245</v>
      </c>
      <c r="B13" s="11" t="s">
        <v>31</v>
      </c>
      <c r="C13" s="9" t="s">
        <v>12</v>
      </c>
      <c r="D13" s="13">
        <v>45662</v>
      </c>
      <c r="E13" s="16">
        <v>46335</v>
      </c>
      <c r="F13" s="9" t="s">
        <v>14</v>
      </c>
      <c r="G13" s="4" t="s">
        <v>17</v>
      </c>
      <c r="H13" s="9" t="s">
        <v>22</v>
      </c>
      <c r="I13" s="16" t="s">
        <v>50</v>
      </c>
      <c r="R13" t="s">
        <v>38</v>
      </c>
    </row>
    <row r="14" spans="1:26" x14ac:dyDescent="0.35">
      <c r="A14" s="9">
        <v>100246</v>
      </c>
      <c r="B14" s="11" t="s">
        <v>32</v>
      </c>
      <c r="C14" s="9" t="s">
        <v>9</v>
      </c>
      <c r="D14" s="13">
        <v>45663</v>
      </c>
      <c r="E14" s="16">
        <v>46336</v>
      </c>
      <c r="F14" s="9" t="s">
        <v>15</v>
      </c>
      <c r="G14" s="4" t="s">
        <v>18</v>
      </c>
      <c r="H14" s="9" t="s">
        <v>46</v>
      </c>
      <c r="I14" s="16" t="s">
        <v>50</v>
      </c>
      <c r="J14" s="4"/>
    </row>
    <row r="15" spans="1:26" x14ac:dyDescent="0.35">
      <c r="A15" s="9">
        <v>100247</v>
      </c>
      <c r="B15" s="11" t="s">
        <v>33</v>
      </c>
      <c r="C15" s="9" t="s">
        <v>7</v>
      </c>
      <c r="D15" s="13">
        <v>45664</v>
      </c>
      <c r="E15" s="16">
        <v>46337</v>
      </c>
      <c r="F15" s="9" t="s">
        <v>13</v>
      </c>
      <c r="G15" s="4" t="s">
        <v>14</v>
      </c>
      <c r="H15" s="9" t="s">
        <v>47</v>
      </c>
      <c r="I15" s="16" t="s">
        <v>50</v>
      </c>
    </row>
    <row r="16" spans="1:26" x14ac:dyDescent="0.35">
      <c r="A16" s="9">
        <v>100248</v>
      </c>
      <c r="B16" s="11" t="s">
        <v>34</v>
      </c>
      <c r="C16" s="9" t="s">
        <v>10</v>
      </c>
      <c r="D16" s="13">
        <v>45665</v>
      </c>
      <c r="E16" s="16">
        <v>46338</v>
      </c>
      <c r="F16" s="9" t="s">
        <v>15</v>
      </c>
      <c r="G16" s="4" t="s">
        <v>18</v>
      </c>
      <c r="H16" s="9" t="s">
        <v>47</v>
      </c>
      <c r="I16" s="16" t="s">
        <v>50</v>
      </c>
    </row>
    <row r="17" spans="1:9" x14ac:dyDescent="0.35">
      <c r="A17" s="9">
        <v>100249</v>
      </c>
      <c r="B17" s="11" t="s">
        <v>35</v>
      </c>
      <c r="C17" s="9" t="s">
        <v>10</v>
      </c>
      <c r="D17" s="13">
        <v>45666</v>
      </c>
      <c r="E17" s="16">
        <v>46339</v>
      </c>
      <c r="F17" s="9" t="s">
        <v>13</v>
      </c>
      <c r="G17" s="4" t="s">
        <v>13</v>
      </c>
      <c r="H17" s="9" t="s">
        <v>45</v>
      </c>
      <c r="I17" s="16">
        <v>46853</v>
      </c>
    </row>
    <row r="18" spans="1:9" x14ac:dyDescent="0.35">
      <c r="A18" s="9">
        <v>100250</v>
      </c>
      <c r="B18" s="11" t="s">
        <v>36</v>
      </c>
      <c r="C18" s="9" t="s">
        <v>8</v>
      </c>
      <c r="D18" s="13">
        <v>45667</v>
      </c>
      <c r="E18" s="16">
        <v>46340</v>
      </c>
      <c r="F18" s="9" t="s">
        <v>14</v>
      </c>
      <c r="G18" s="4" t="s">
        <v>17</v>
      </c>
      <c r="H18" s="9" t="s">
        <v>47</v>
      </c>
      <c r="I18" s="16" t="s">
        <v>50</v>
      </c>
    </row>
    <row r="19" spans="1:9" ht="15" thickBot="1" x14ac:dyDescent="0.4">
      <c r="A19" s="10">
        <v>100251</v>
      </c>
      <c r="B19" s="12" t="s">
        <v>37</v>
      </c>
      <c r="C19" s="10" t="s">
        <v>9</v>
      </c>
      <c r="D19" s="14">
        <v>45668</v>
      </c>
      <c r="E19" s="17">
        <v>46341</v>
      </c>
      <c r="F19" s="10" t="s">
        <v>13</v>
      </c>
      <c r="G19" s="7" t="s">
        <v>16</v>
      </c>
      <c r="H19" s="10" t="s">
        <v>46</v>
      </c>
      <c r="I19" s="17" t="s">
        <v>50</v>
      </c>
    </row>
  </sheetData>
  <mergeCells count="1">
    <mergeCell ref="K1:M1"/>
  </mergeCells>
  <conditionalFormatting sqref="A2:I19">
    <cfRule type="expression" priority="1">
      <formula>ROW()=CELL("ROW")</formula>
    </cfRule>
  </conditionalFormatting>
  <conditionalFormatting sqref="A2:I1048576">
    <cfRule type="expression" dxfId="7" priority="2">
      <formula>AND(SEARCH($K$3,A2),$K$3&lt;&gt;"")</formula>
    </cfRule>
  </conditionalFormatting>
  <conditionalFormatting sqref="J14">
    <cfRule type="expression" dxfId="6" priority="4">
      <formula>AND(SEARCH($K$3,J14),$K$3&lt;&gt;"")</formula>
    </cfRule>
  </conditionalFormatting>
  <dataValidations count="6">
    <dataValidation type="list" allowBlank="1" showInputMessage="1" showErrorMessage="1" promptTitle="Location" sqref="C2:C19" xr:uid="{5E456F27-1A24-4DD6-A060-FE89CD9CE6BB}">
      <formula1>$P$2:$P$7</formula1>
    </dataValidation>
    <dataValidation type="date" operator="lessThanOrEqual" allowBlank="1" showInputMessage="1" showErrorMessage="1" sqref="D2:D19" xr:uid="{44FEA5C9-810C-45DB-BC9F-7123ED191ED5}">
      <formula1>E2</formula1>
    </dataValidation>
    <dataValidation type="list" allowBlank="1" showInputMessage="1" showErrorMessage="1" promptTitle="Status" sqref="F2:F19" xr:uid="{717E355A-60FC-4DB5-AF6C-F0E0567BA224}">
      <formula1>$Q$2:$Q$4</formula1>
    </dataValidation>
    <dataValidation type="date" operator="greaterThanOrEqual" allowBlank="1" showInputMessage="1" showErrorMessage="1" sqref="E2:E19" xr:uid="{CA5774F0-2136-4335-9728-DD5FE19AA18D}">
      <formula1>D2</formula1>
    </dataValidation>
    <dataValidation type="list" allowBlank="1" showInputMessage="1" showErrorMessage="1" sqref="G2:G19" xr:uid="{E9BC9BCB-062F-4C0E-923B-EC6D9DCE9DC1}">
      <formula1>INDIRECT($F2)</formula1>
    </dataValidation>
    <dataValidation type="list" allowBlank="1" showInputMessage="1" showErrorMessage="1" sqref="H2:H21 I20:I21" xr:uid="{BD46F46D-46D7-440E-B517-20159954E3C1}">
      <formula1>$R$9:$R$12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TextBox1">
          <controlPr defaultSize="0" autoLine="0" autoPict="0" linkedCell="K3" r:id="rId5">
            <anchor moveWithCells="1">
              <from>
                <xdr:col>9</xdr:col>
                <xdr:colOff>203200</xdr:colOff>
                <xdr:row>1</xdr:row>
                <xdr:rowOff>69850</xdr:rowOff>
              </from>
              <to>
                <xdr:col>13</xdr:col>
                <xdr:colOff>374650</xdr:colOff>
                <xdr:row>3</xdr:row>
                <xdr:rowOff>19050</xdr:rowOff>
              </to>
            </anchor>
          </controlPr>
        </control>
      </mc:Choice>
      <mc:Fallback>
        <control shapeId="1032" r:id="rId4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010F-6E43-48E0-A7B2-C29C74F9EE8E}">
  <sheetPr codeName="Sheet2"/>
  <dimension ref="C1:J21"/>
  <sheetViews>
    <sheetView showGridLines="0" tabSelected="1" topLeftCell="A9" zoomScale="93" zoomScaleNormal="93" workbookViewId="0">
      <selection activeCell="H23" sqref="H23"/>
    </sheetView>
  </sheetViews>
  <sheetFormatPr defaultRowHeight="14.5" x14ac:dyDescent="0.35"/>
  <cols>
    <col min="3" max="3" width="8.7265625" style="4"/>
    <col min="4" max="4" width="12.54296875" style="6" bestFit="1" customWidth="1"/>
    <col min="5" max="5" width="10.6328125" style="4" bestFit="1" customWidth="1"/>
    <col min="6" max="6" width="17.54296875" style="5" customWidth="1"/>
    <col min="7" max="7" width="14.26953125" style="5" bestFit="1" customWidth="1"/>
    <col min="8" max="8" width="14.26953125" style="4" bestFit="1" customWidth="1"/>
    <col min="9" max="9" width="16.26953125" style="4" bestFit="1" customWidth="1"/>
    <col min="10" max="10" width="8.7265625" style="4"/>
    <col min="13" max="13" width="10" bestFit="1" customWidth="1"/>
    <col min="14" max="14" width="10.26953125" bestFit="1" customWidth="1"/>
    <col min="15" max="16" width="10.08984375" bestFit="1" customWidth="1"/>
  </cols>
  <sheetData>
    <row r="1" spans="3:10" x14ac:dyDescent="0.35">
      <c r="C1"/>
      <c r="D1" s="18" t="s">
        <v>6</v>
      </c>
      <c r="E1" s="31" t="s">
        <v>4</v>
      </c>
      <c r="F1" s="31"/>
      <c r="G1" s="18" t="s">
        <v>44</v>
      </c>
      <c r="H1" s="18" t="s">
        <v>51</v>
      </c>
      <c r="I1"/>
      <c r="J1"/>
    </row>
    <row r="2" spans="3:10" x14ac:dyDescent="0.35">
      <c r="C2"/>
      <c r="D2" s="21" t="s">
        <v>13</v>
      </c>
      <c r="E2" s="22">
        <v>46336</v>
      </c>
      <c r="F2" s="22">
        <v>46341</v>
      </c>
      <c r="G2" s="21" t="s">
        <v>38</v>
      </c>
      <c r="H2" s="21" t="s">
        <v>52</v>
      </c>
      <c r="I2"/>
      <c r="J2"/>
    </row>
    <row r="3" spans="3:10" x14ac:dyDescent="0.35">
      <c r="C3"/>
      <c r="D3" s="20" t="s">
        <v>13</v>
      </c>
      <c r="E3" s="20" t="s">
        <v>14</v>
      </c>
      <c r="F3" s="20" t="s">
        <v>16</v>
      </c>
      <c r="G3" s="20" t="s">
        <v>17</v>
      </c>
      <c r="H3" s="20" t="s">
        <v>19</v>
      </c>
      <c r="I3" s="20" t="s">
        <v>18</v>
      </c>
      <c r="J3" s="18" t="s">
        <v>41</v>
      </c>
    </row>
    <row r="4" spans="3:10" x14ac:dyDescent="0.35">
      <c r="C4" s="23" t="s">
        <v>7</v>
      </c>
      <c r="D4" s="21">
        <f>IF($H$2="All date",IF($G$2="All",COUNTIFS(Tracker!$C:$C,$C4,Tracker!$G:$G,D$3,Tracker!$F:$F,$D$2),COUNTIFS(Tracker!$C:$C,$C4,Tracker!$G:$G,D$3,Tracker!$F:$F,$D$2,Tracker!$H:$H,$G$2)),IF($G$2="All",COUNTIFS(Tracker!$C:$C,$C4,Tracker!$G:$G,D$3,Tracker!$F:$F,$D$2,Tracker!$E:$E,"&gt;="&amp;$E$2,Tracker!$E:$E,"&lt;="&amp;$F$2),COUNTIFS(Tracker!$C:$C,$C4,Tracker!$G:$G,D$3,Tracker!$F:$F,$D$2,Tracker!$E:$E,"&gt;="&amp;$E$2,Tracker!$E:$E,"&lt;="&amp;$F$2,Tracker!$H:$H,$G$2)))</f>
        <v>0</v>
      </c>
      <c r="E4" s="21">
        <f>IF($H$2="All date",IF($G$2="All",COUNTIFS(Tracker!$C:$C,$C4,Tracker!$G:$G,E$3,Tracker!$F:$F,$D$2),COUNTIFS(Tracker!$C:$C,$C4,Tracker!$G:$G,E$3,Tracker!$F:$F,$D$2,Tracker!$H:$H,$G$2)),IF($G$2="All",COUNTIFS(Tracker!$C:$C,$C4,Tracker!$G:$G,E$3,Tracker!$F:$F,$D$2,Tracker!$E:$E,"&gt;="&amp;$E$2,Tracker!$E:$E,"&lt;="&amp;$F$2),COUNTIFS(Tracker!$C:$C,$C4,Tracker!$G:$G,E$3,Tracker!$F:$F,$D$2,Tracker!$E:$E,"&gt;="&amp;$E$2,Tracker!$E:$E,"&lt;="&amp;$F$2,Tracker!$H:$H,$G$2)))</f>
        <v>1</v>
      </c>
      <c r="F4" s="21">
        <f>IF($H$2="All date",IF($G$2="All",COUNTIFS(Tracker!$C:$C,$C4,Tracker!$G:$G,F$3,Tracker!$F:$F,$D$2),COUNTIFS(Tracker!$C:$C,$C4,Tracker!$G:$G,F$3,Tracker!$F:$F,$D$2,Tracker!$H:$H,$G$2)),IF($G$2="All",COUNTIFS(Tracker!$C:$C,$C4,Tracker!$G:$G,F$3,Tracker!$F:$F,$D$2,Tracker!$E:$E,"&gt;="&amp;$E$2,Tracker!$E:$E,"&lt;="&amp;$F$2),COUNTIFS(Tracker!$C:$C,$C4,Tracker!$G:$G,F$3,Tracker!$F:$F,$D$2,Tracker!$E:$E,"&gt;="&amp;$E$2,Tracker!$E:$E,"&lt;="&amp;$F$2,Tracker!$H:$H,$G$2)))</f>
        <v>0</v>
      </c>
      <c r="G4" s="21">
        <f>IF($H$2="All date",IF($G$2="All",COUNTIFS(Tracker!$C:$C,$C4,Tracker!$G:$G,G$3,Tracker!$F:$F,$D$2),COUNTIFS(Tracker!$C:$C,$C4,Tracker!$G:$G,G$3,Tracker!$F:$F,$D$2,Tracker!$H:$H,$G$2)),IF($G$2="All",COUNTIFS(Tracker!$C:$C,$C4,Tracker!$G:$G,G$3,Tracker!$F:$F,$D$2,Tracker!$E:$E,"&gt;="&amp;$E$2,Tracker!$E:$E,"&lt;="&amp;$F$2),COUNTIFS(Tracker!$C:$C,$C4,Tracker!$G:$G,G$3,Tracker!$F:$F,$D$2,Tracker!$E:$E,"&gt;="&amp;$E$2,Tracker!$E:$E,"&lt;="&amp;$F$2,Tracker!$H:$H,$G$2)))</f>
        <v>0</v>
      </c>
      <c r="H4" s="21">
        <f>IF($H$2="All date",IF($G$2="All",COUNTIFS(Tracker!$C:$C,$C4,Tracker!$G:$G,H$3,Tracker!$F:$F,$D$2),COUNTIFS(Tracker!$C:$C,$C4,Tracker!$G:$G,H$3,Tracker!$F:$F,$D$2,Tracker!$H:$H,$G$2)),IF($G$2="All",COUNTIFS(Tracker!$C:$C,$C4,Tracker!$G:$G,H$3,Tracker!$F:$F,$D$2,Tracker!$E:$E,"&gt;="&amp;$E$2,Tracker!$E:$E,"&lt;="&amp;$F$2),COUNTIFS(Tracker!$C:$C,$C4,Tracker!$G:$G,H$3,Tracker!$F:$F,$D$2,Tracker!$E:$E,"&gt;="&amp;$E$2,Tracker!$E:$E,"&lt;="&amp;$F$2,Tracker!$H:$H,$G$2)))</f>
        <v>0</v>
      </c>
      <c r="I4" s="21">
        <f>IF($H$2="All date",IF($G$2="All",COUNTIFS(Tracker!$C:$C,$C4,Tracker!$G:$G,I$3,Tracker!$F:$F,$D$2),COUNTIFS(Tracker!$C:$C,$C4,Tracker!$G:$G,I$3,Tracker!$F:$F,$D$2,Tracker!$H:$H,$G$2)),IF($G$2="All",COUNTIFS(Tracker!$C:$C,$C4,Tracker!$G:$G,I$3,Tracker!$F:$F,$D$2,Tracker!$E:$E,"&gt;="&amp;$E$2,Tracker!$E:$E,"&lt;="&amp;$F$2),COUNTIFS(Tracker!$C:$C,$C4,Tracker!$G:$G,I$3,Tracker!$F:$F,$D$2,Tracker!$E:$E,"&gt;="&amp;$E$2,Tracker!$E:$E,"&lt;="&amp;$F$2,Tracker!$H:$H,$G$2)))</f>
        <v>0</v>
      </c>
      <c r="J4" s="21">
        <f>SUM(D4:I4)</f>
        <v>1</v>
      </c>
    </row>
    <row r="5" spans="3:10" x14ac:dyDescent="0.35">
      <c r="C5" s="23" t="s">
        <v>8</v>
      </c>
      <c r="D5" s="24">
        <f>IF($H$2="All date",IF($G$2="All",COUNTIFS(Tracker!$C:$C,$C5,Tracker!$G:$G,D$3,Tracker!$F:$F,$D$2),COUNTIFS(Tracker!$C:$C,$C5,Tracker!$G:$G,D$3,Tracker!$F:$F,$D$2,Tracker!$H:$H,$G$2)),IF($G$2="All",COUNTIFS(Tracker!$C:$C,$C5,Tracker!$G:$G,D$3,Tracker!$F:$F,$D$2,Tracker!$E:$E,"&gt;="&amp;$E$2,Tracker!$E:$E,"&lt;="&amp;$F$2),COUNTIFS(Tracker!$C:$C,$C5,Tracker!$G:$G,D$3,Tracker!$F:$F,$D$2,Tracker!$E:$E,"&gt;="&amp;$E$2,Tracker!$E:$E,"&lt;="&amp;$F$2,Tracker!$H:$H,$G$2)))</f>
        <v>0</v>
      </c>
      <c r="E5" s="24">
        <f>IF($H$2="All date",IF($G$2="All",COUNTIFS(Tracker!$C:$C,$C5,Tracker!$G:$G,E$3,Tracker!$F:$F,$D$2),COUNTIFS(Tracker!$C:$C,$C5,Tracker!$G:$G,E$3,Tracker!$F:$F,$D$2,Tracker!$H:$H,$G$2)),IF($G$2="All",COUNTIFS(Tracker!$C:$C,$C5,Tracker!$G:$G,E$3,Tracker!$F:$F,$D$2,Tracker!$E:$E,"&gt;="&amp;$E$2,Tracker!$E:$E,"&lt;="&amp;$F$2),COUNTIFS(Tracker!$C:$C,$C5,Tracker!$G:$G,E$3,Tracker!$F:$F,$D$2,Tracker!$E:$E,"&gt;="&amp;$E$2,Tracker!$E:$E,"&lt;="&amp;$F$2,Tracker!$H:$H,$G$2)))</f>
        <v>0</v>
      </c>
      <c r="F5" s="24">
        <f>IF($H$2="All date",IF($G$2="All",COUNTIFS(Tracker!$C:$C,$C5,Tracker!$G:$G,F$3,Tracker!$F:$F,$D$2),COUNTIFS(Tracker!$C:$C,$C5,Tracker!$G:$G,F$3,Tracker!$F:$F,$D$2,Tracker!$H:$H,$G$2)),IF($G$2="All",COUNTIFS(Tracker!$C:$C,$C5,Tracker!$G:$G,F$3,Tracker!$F:$F,$D$2,Tracker!$E:$E,"&gt;="&amp;$E$2,Tracker!$E:$E,"&lt;="&amp;$F$2),COUNTIFS(Tracker!$C:$C,$C5,Tracker!$G:$G,F$3,Tracker!$F:$F,$D$2,Tracker!$E:$E,"&gt;="&amp;$E$2,Tracker!$E:$E,"&lt;="&amp;$F$2,Tracker!$H:$H,$G$2)))</f>
        <v>0</v>
      </c>
      <c r="G5" s="24">
        <f>IF($H$2="All date",IF($G$2="All",COUNTIFS(Tracker!$C:$C,$C5,Tracker!$G:$G,G$3,Tracker!$F:$F,$D$2),COUNTIFS(Tracker!$C:$C,$C5,Tracker!$G:$G,G$3,Tracker!$F:$F,$D$2,Tracker!$H:$H,$G$2)),IF($G$2="All",COUNTIFS(Tracker!$C:$C,$C5,Tracker!$G:$G,G$3,Tracker!$F:$F,$D$2,Tracker!$E:$E,"&gt;="&amp;$E$2,Tracker!$E:$E,"&lt;="&amp;$F$2),COUNTIFS(Tracker!$C:$C,$C5,Tracker!$G:$G,G$3,Tracker!$F:$F,$D$2,Tracker!$E:$E,"&gt;="&amp;$E$2,Tracker!$E:$E,"&lt;="&amp;$F$2,Tracker!$H:$H,$G$2)))</f>
        <v>0</v>
      </c>
      <c r="H5" s="24">
        <f>IF($H$2="All date",IF($G$2="All",COUNTIFS(Tracker!$C:$C,$C5,Tracker!$G:$G,H$3,Tracker!$F:$F,$D$2),COUNTIFS(Tracker!$C:$C,$C5,Tracker!$G:$G,H$3,Tracker!$F:$F,$D$2,Tracker!$H:$H,$G$2)),IF($G$2="All",COUNTIFS(Tracker!$C:$C,$C5,Tracker!$G:$G,H$3,Tracker!$F:$F,$D$2,Tracker!$E:$E,"&gt;="&amp;$E$2,Tracker!$E:$E,"&lt;="&amp;$F$2),COUNTIFS(Tracker!$C:$C,$C5,Tracker!$G:$G,H$3,Tracker!$F:$F,$D$2,Tracker!$E:$E,"&gt;="&amp;$E$2,Tracker!$E:$E,"&lt;="&amp;$F$2,Tracker!$H:$H,$G$2)))</f>
        <v>0</v>
      </c>
      <c r="I5" s="24">
        <f>IF($H$2="All date",IF($G$2="All",COUNTIFS(Tracker!$C:$C,$C5,Tracker!$G:$G,I$3,Tracker!$F:$F,$D$2),COUNTIFS(Tracker!$C:$C,$C5,Tracker!$G:$G,I$3,Tracker!$F:$F,$D$2,Tracker!$H:$H,$G$2)),IF($G$2="All",COUNTIFS(Tracker!$C:$C,$C5,Tracker!$G:$G,I$3,Tracker!$F:$F,$D$2,Tracker!$E:$E,"&gt;="&amp;$E$2,Tracker!$E:$E,"&lt;="&amp;$F$2),COUNTIFS(Tracker!$C:$C,$C5,Tracker!$G:$G,I$3,Tracker!$F:$F,$D$2,Tracker!$E:$E,"&gt;="&amp;$E$2,Tracker!$E:$E,"&lt;="&amp;$F$2,Tracker!$H:$H,$G$2)))</f>
        <v>0</v>
      </c>
      <c r="J5" s="24">
        <f t="shared" ref="J5:J9" si="0">SUM(D5:I5)</f>
        <v>0</v>
      </c>
    </row>
    <row r="6" spans="3:10" x14ac:dyDescent="0.35">
      <c r="C6" s="23" t="s">
        <v>9</v>
      </c>
      <c r="D6" s="24">
        <f>IF($H$2="All date",IF($G$2="All",COUNTIFS(Tracker!$C:$C,$C6,Tracker!$G:$G,D$3,Tracker!$F:$F,$D$2),COUNTIFS(Tracker!$C:$C,$C6,Tracker!$G:$G,D$3,Tracker!$F:$F,$D$2,Tracker!$H:$H,$G$2)),IF($G$2="All",COUNTIFS(Tracker!$C:$C,$C6,Tracker!$G:$G,D$3,Tracker!$F:$F,$D$2,Tracker!$E:$E,"&gt;="&amp;$E$2,Tracker!$E:$E,"&lt;="&amp;$F$2),COUNTIFS(Tracker!$C:$C,$C6,Tracker!$G:$G,D$3,Tracker!$F:$F,$D$2,Tracker!$E:$E,"&gt;="&amp;$E$2,Tracker!$E:$E,"&lt;="&amp;$F$2,Tracker!$H:$H,$G$2)))</f>
        <v>1</v>
      </c>
      <c r="E6" s="24">
        <f>IF($H$2="All date",IF($G$2="All",COUNTIFS(Tracker!$C:$C,$C6,Tracker!$G:$G,E$3,Tracker!$F:$F,$D$2),COUNTIFS(Tracker!$C:$C,$C6,Tracker!$G:$G,E$3,Tracker!$F:$F,$D$2,Tracker!$H:$H,$G$2)),IF($G$2="All",COUNTIFS(Tracker!$C:$C,$C6,Tracker!$G:$G,E$3,Tracker!$F:$F,$D$2,Tracker!$E:$E,"&gt;="&amp;$E$2,Tracker!$E:$E,"&lt;="&amp;$F$2),COUNTIFS(Tracker!$C:$C,$C6,Tracker!$G:$G,E$3,Tracker!$F:$F,$D$2,Tracker!$E:$E,"&gt;="&amp;$E$2,Tracker!$E:$E,"&lt;="&amp;$F$2,Tracker!$H:$H,$G$2)))</f>
        <v>1</v>
      </c>
      <c r="F6" s="24">
        <f>IF($H$2="All date",IF($G$2="All",COUNTIFS(Tracker!$C:$C,$C6,Tracker!$G:$G,F$3,Tracker!$F:$F,$D$2),COUNTIFS(Tracker!$C:$C,$C6,Tracker!$G:$G,F$3,Tracker!$F:$F,$D$2,Tracker!$H:$H,$G$2)),IF($G$2="All",COUNTIFS(Tracker!$C:$C,$C6,Tracker!$G:$G,F$3,Tracker!$F:$F,$D$2,Tracker!$E:$E,"&gt;="&amp;$E$2,Tracker!$E:$E,"&lt;="&amp;$F$2),COUNTIFS(Tracker!$C:$C,$C6,Tracker!$G:$G,F$3,Tracker!$F:$F,$D$2,Tracker!$E:$E,"&gt;="&amp;$E$2,Tracker!$E:$E,"&lt;="&amp;$F$2,Tracker!$H:$H,$G$2)))</f>
        <v>1</v>
      </c>
      <c r="G6" s="24">
        <f>IF($H$2="All date",IF($G$2="All",COUNTIFS(Tracker!$C:$C,$C6,Tracker!$G:$G,G$3,Tracker!$F:$F,$D$2),COUNTIFS(Tracker!$C:$C,$C6,Tracker!$G:$G,G$3,Tracker!$F:$F,$D$2,Tracker!$H:$H,$G$2)),IF($G$2="All",COUNTIFS(Tracker!$C:$C,$C6,Tracker!$G:$G,G$3,Tracker!$F:$F,$D$2,Tracker!$E:$E,"&gt;="&amp;$E$2,Tracker!$E:$E,"&lt;="&amp;$F$2),COUNTIFS(Tracker!$C:$C,$C6,Tracker!$G:$G,G$3,Tracker!$F:$F,$D$2,Tracker!$E:$E,"&gt;="&amp;$E$2,Tracker!$E:$E,"&lt;="&amp;$F$2,Tracker!$H:$H,$G$2)))</f>
        <v>0</v>
      </c>
      <c r="H6" s="24">
        <f>IF($H$2="All date",IF($G$2="All",COUNTIFS(Tracker!$C:$C,$C6,Tracker!$G:$G,H$3,Tracker!$F:$F,$D$2),COUNTIFS(Tracker!$C:$C,$C6,Tracker!$G:$G,H$3,Tracker!$F:$F,$D$2,Tracker!$H:$H,$G$2)),IF($G$2="All",COUNTIFS(Tracker!$C:$C,$C6,Tracker!$G:$G,H$3,Tracker!$F:$F,$D$2,Tracker!$E:$E,"&gt;="&amp;$E$2,Tracker!$E:$E,"&lt;="&amp;$F$2),COUNTIFS(Tracker!$C:$C,$C6,Tracker!$G:$G,H$3,Tracker!$F:$F,$D$2,Tracker!$E:$E,"&gt;="&amp;$E$2,Tracker!$E:$E,"&lt;="&amp;$F$2,Tracker!$H:$H,$G$2)))</f>
        <v>0</v>
      </c>
      <c r="I6" s="24">
        <f>IF($H$2="All date",IF($G$2="All",COUNTIFS(Tracker!$C:$C,$C6,Tracker!$G:$G,I$3,Tracker!$F:$F,$D$2),COUNTIFS(Tracker!$C:$C,$C6,Tracker!$G:$G,I$3,Tracker!$F:$F,$D$2,Tracker!$H:$H,$G$2)),IF($G$2="All",COUNTIFS(Tracker!$C:$C,$C6,Tracker!$G:$G,I$3,Tracker!$F:$F,$D$2,Tracker!$E:$E,"&gt;="&amp;$E$2,Tracker!$E:$E,"&lt;="&amp;$F$2),COUNTIFS(Tracker!$C:$C,$C6,Tracker!$G:$G,I$3,Tracker!$F:$F,$D$2,Tracker!$E:$E,"&gt;="&amp;$E$2,Tracker!$E:$E,"&lt;="&amp;$F$2,Tracker!$H:$H,$G$2)))</f>
        <v>0</v>
      </c>
      <c r="J6" s="24">
        <f t="shared" si="0"/>
        <v>3</v>
      </c>
    </row>
    <row r="7" spans="3:10" x14ac:dyDescent="0.35">
      <c r="C7" s="23" t="s">
        <v>10</v>
      </c>
      <c r="D7" s="24">
        <f>IF($H$2="All date",IF($G$2="All",COUNTIFS(Tracker!$C:$C,$C7,Tracker!$G:$G,D$3,Tracker!$F:$F,$D$2),COUNTIFS(Tracker!$C:$C,$C7,Tracker!$G:$G,D$3,Tracker!$F:$F,$D$2,Tracker!$H:$H,$G$2)),IF($G$2="All",COUNTIFS(Tracker!$C:$C,$C7,Tracker!$G:$G,D$3,Tracker!$F:$F,$D$2,Tracker!$E:$E,"&gt;="&amp;$E$2,Tracker!$E:$E,"&lt;="&amp;$F$2),COUNTIFS(Tracker!$C:$C,$C7,Tracker!$G:$G,D$3,Tracker!$F:$F,$D$2,Tracker!$E:$E,"&gt;="&amp;$E$2,Tracker!$E:$E,"&lt;="&amp;$F$2,Tracker!$H:$H,$G$2)))</f>
        <v>1</v>
      </c>
      <c r="E7" s="24">
        <f>IF($H$2="All date",IF($G$2="All",COUNTIFS(Tracker!$C:$C,$C7,Tracker!$G:$G,E$3,Tracker!$F:$F,$D$2),COUNTIFS(Tracker!$C:$C,$C7,Tracker!$G:$G,E$3,Tracker!$F:$F,$D$2,Tracker!$H:$H,$G$2)),IF($G$2="All",COUNTIFS(Tracker!$C:$C,$C7,Tracker!$G:$G,E$3,Tracker!$F:$F,$D$2,Tracker!$E:$E,"&gt;="&amp;$E$2,Tracker!$E:$E,"&lt;="&amp;$F$2),COUNTIFS(Tracker!$C:$C,$C7,Tracker!$G:$G,E$3,Tracker!$F:$F,$D$2,Tracker!$E:$E,"&gt;="&amp;$E$2,Tracker!$E:$E,"&lt;="&amp;$F$2,Tracker!$H:$H,$G$2)))</f>
        <v>1</v>
      </c>
      <c r="F7" s="24">
        <f>IF($H$2="All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mp;$E$2,Tracker!$E:$E,"&lt;="&amp;$F$2),COUNTIFS(Tracker!$C:$C,$C7,Tracker!$G:$G,F$3,Tracker!$F:$F,$D$2,Tracker!$E:$E,"&gt;="&amp;$E$2,Tracker!$E:$E,"&lt;="&amp;$F$2,Tracker!$H:$H,$G$2)))</f>
        <v>1</v>
      </c>
      <c r="G7" s="24">
        <f>IF($H$2="All date",IF($G$2="All",COUNTIFS(Tracker!$C:$C,$C7,Tracker!$G:$G,G$3,Tracker!$F:$F,$D$2),COUNTIFS(Tracker!$C:$C,$C7,Tracker!$G:$G,G$3,Tracker!$F:$F,$D$2,Tracker!$H:$H,$G$2)),IF($G$2="All",COUNTIFS(Tracker!$C:$C,$C7,Tracker!$G:$G,G$3,Tracker!$F:$F,$D$2,Tracker!$E:$E,"&gt;="&amp;$E$2,Tracker!$E:$E,"&lt;="&amp;$F$2),COUNTIFS(Tracker!$C:$C,$C7,Tracker!$G:$G,G$3,Tracker!$F:$F,$D$2,Tracker!$E:$E,"&gt;="&amp;$E$2,Tracker!$E:$E,"&lt;="&amp;$F$2,Tracker!$H:$H,$G$2)))</f>
        <v>0</v>
      </c>
      <c r="H7" s="24">
        <f>IF($H$2="All date",IF($G$2="All",COUNTIFS(Tracker!$C:$C,$C7,Tracker!$G:$G,H$3,Tracker!$F:$F,$D$2),COUNTIFS(Tracker!$C:$C,$C7,Tracker!$G:$G,H$3,Tracker!$F:$F,$D$2,Tracker!$H:$H,$G$2)),IF($G$2="All",COUNTIFS(Tracker!$C:$C,$C7,Tracker!$G:$G,H$3,Tracker!$F:$F,$D$2,Tracker!$E:$E,"&gt;="&amp;$E$2,Tracker!$E:$E,"&lt;="&amp;$F$2),COUNTIFS(Tracker!$C:$C,$C7,Tracker!$G:$G,H$3,Tracker!$F:$F,$D$2,Tracker!$E:$E,"&gt;="&amp;$E$2,Tracker!$E:$E,"&lt;="&amp;$F$2,Tracker!$H:$H,$G$2)))</f>
        <v>0</v>
      </c>
      <c r="I7" s="24">
        <f>IF($H$2="All date",IF($G$2="All",COUNTIFS(Tracker!$C:$C,$C7,Tracker!$G:$G,I$3,Tracker!$F:$F,$D$2),COUNTIFS(Tracker!$C:$C,$C7,Tracker!$G:$G,I$3,Tracker!$F:$F,$D$2,Tracker!$H:$H,$G$2)),IF($G$2="All",COUNTIFS(Tracker!$C:$C,$C7,Tracker!$G:$G,I$3,Tracker!$F:$F,$D$2,Tracker!$E:$E,"&gt;="&amp;$E$2,Tracker!$E:$E,"&lt;="&amp;$F$2),COUNTIFS(Tracker!$C:$C,$C7,Tracker!$G:$G,I$3,Tracker!$F:$F,$D$2,Tracker!$E:$E,"&gt;="&amp;$E$2,Tracker!$E:$E,"&lt;="&amp;$F$2,Tracker!$H:$H,$G$2)))</f>
        <v>0</v>
      </c>
      <c r="J7" s="24">
        <f t="shared" si="0"/>
        <v>3</v>
      </c>
    </row>
    <row r="8" spans="3:10" x14ac:dyDescent="0.35">
      <c r="C8" s="23" t="s">
        <v>11</v>
      </c>
      <c r="D8" s="24">
        <f>IF($H$2="All date",IF($G$2="All",COUNTIFS(Tracker!$C:$C,$C8,Tracker!$G:$G,D$3,Tracker!$F:$F,$D$2),COUNTIFS(Tracker!$C:$C,$C8,Tracker!$G:$G,D$3,Tracker!$F:$F,$D$2,Tracker!$H:$H,$G$2)),IF($G$2="All",COUNTIFS(Tracker!$C:$C,$C8,Tracker!$G:$G,D$3,Tracker!$F:$F,$D$2,Tracker!$E:$E,"&gt;="&amp;$E$2,Tracker!$E:$E,"&lt;="&amp;$F$2),COUNTIFS(Tracker!$C:$C,$C8,Tracker!$G:$G,D$3,Tracker!$F:$F,$D$2,Tracker!$E:$E,"&gt;="&amp;$E$2,Tracker!$E:$E,"&lt;="&amp;$F$2,Tracker!$H:$H,$G$2)))</f>
        <v>1</v>
      </c>
      <c r="E8" s="24">
        <f>IF($H$2="All date",IF($G$2="All",COUNTIFS(Tracker!$C:$C,$C8,Tracker!$G:$G,E$3,Tracker!$F:$F,$D$2),COUNTIFS(Tracker!$C:$C,$C8,Tracker!$G:$G,E$3,Tracker!$F:$F,$D$2,Tracker!$H:$H,$G$2)),IF($G$2="All",COUNTIFS(Tracker!$C:$C,$C8,Tracker!$G:$G,E$3,Tracker!$F:$F,$D$2,Tracker!$E:$E,"&gt;="&amp;$E$2,Tracker!$E:$E,"&lt;="&amp;$F$2),COUNTIFS(Tracker!$C:$C,$C8,Tracker!$G:$G,E$3,Tracker!$F:$F,$D$2,Tracker!$E:$E,"&gt;="&amp;$E$2,Tracker!$E:$E,"&lt;="&amp;$F$2,Tracker!$H:$H,$G$2)))</f>
        <v>0</v>
      </c>
      <c r="F8" s="24">
        <f>IF($H$2="All date",IF($G$2="All",COUNTIFS(Tracker!$C:$C,$C8,Tracker!$G:$G,F$3,Tracker!$F:$F,$D$2),COUNTIFS(Tracker!$C:$C,$C8,Tracker!$G:$G,F$3,Tracker!$F:$F,$D$2,Tracker!$H:$H,$G$2)),IF($G$2="All",COUNTIFS(Tracker!$C:$C,$C8,Tracker!$G:$G,F$3,Tracker!$F:$F,$D$2,Tracker!$E:$E,"&gt;="&amp;$E$2,Tracker!$E:$E,"&lt;="&amp;$F$2),COUNTIFS(Tracker!$C:$C,$C8,Tracker!$G:$G,F$3,Tracker!$F:$F,$D$2,Tracker!$E:$E,"&gt;="&amp;$E$2,Tracker!$E:$E,"&lt;="&amp;$F$2,Tracker!$H:$H,$G$2)))</f>
        <v>0</v>
      </c>
      <c r="G8" s="24">
        <f>IF($H$2="All date",IF($G$2="All",COUNTIFS(Tracker!$C:$C,$C8,Tracker!$G:$G,G$3,Tracker!$F:$F,$D$2),COUNTIFS(Tracker!$C:$C,$C8,Tracker!$G:$G,G$3,Tracker!$F:$F,$D$2,Tracker!$H:$H,$G$2)),IF($G$2="All",COUNTIFS(Tracker!$C:$C,$C8,Tracker!$G:$G,G$3,Tracker!$F:$F,$D$2,Tracker!$E:$E,"&gt;="&amp;$E$2,Tracker!$E:$E,"&lt;="&amp;$F$2),COUNTIFS(Tracker!$C:$C,$C8,Tracker!$G:$G,G$3,Tracker!$F:$F,$D$2,Tracker!$E:$E,"&gt;="&amp;$E$2,Tracker!$E:$E,"&lt;="&amp;$F$2,Tracker!$H:$H,$G$2)))</f>
        <v>0</v>
      </c>
      <c r="H8" s="24">
        <f>IF($H$2="All date",IF($G$2="All",COUNTIFS(Tracker!$C:$C,$C8,Tracker!$G:$G,H$3,Tracker!$F:$F,$D$2),COUNTIFS(Tracker!$C:$C,$C8,Tracker!$G:$G,H$3,Tracker!$F:$F,$D$2,Tracker!$H:$H,$G$2)),IF($G$2="All",COUNTIFS(Tracker!$C:$C,$C8,Tracker!$G:$G,H$3,Tracker!$F:$F,$D$2,Tracker!$E:$E,"&gt;="&amp;$E$2,Tracker!$E:$E,"&lt;="&amp;$F$2),COUNTIFS(Tracker!$C:$C,$C8,Tracker!$G:$G,H$3,Tracker!$F:$F,$D$2,Tracker!$E:$E,"&gt;="&amp;$E$2,Tracker!$E:$E,"&lt;="&amp;$F$2,Tracker!$H:$H,$G$2)))</f>
        <v>0</v>
      </c>
      <c r="I8" s="24">
        <f>IF($H$2="All date",IF($G$2="All",COUNTIFS(Tracker!$C:$C,$C8,Tracker!$G:$G,I$3,Tracker!$F:$F,$D$2),COUNTIFS(Tracker!$C:$C,$C8,Tracker!$G:$G,I$3,Tracker!$F:$F,$D$2,Tracker!$H:$H,$G$2)),IF($G$2="All",COUNTIFS(Tracker!$C:$C,$C8,Tracker!$G:$G,I$3,Tracker!$F:$F,$D$2,Tracker!$E:$E,"&gt;="&amp;$E$2,Tracker!$E:$E,"&lt;="&amp;$F$2),COUNTIFS(Tracker!$C:$C,$C8,Tracker!$G:$G,I$3,Tracker!$F:$F,$D$2,Tracker!$E:$E,"&gt;="&amp;$E$2,Tracker!$E:$E,"&lt;="&amp;$F$2,Tracker!$H:$H,$G$2)))</f>
        <v>0</v>
      </c>
      <c r="J8" s="24">
        <f t="shared" si="0"/>
        <v>1</v>
      </c>
    </row>
    <row r="9" spans="3:10" x14ac:dyDescent="0.35">
      <c r="C9" s="23" t="s">
        <v>12</v>
      </c>
      <c r="D9" s="24">
        <f>IF($H$2="All date",IF($G$2="All",COUNTIFS(Tracker!$C:$C,$C9,Tracker!$G:$G,D$3,Tracker!$F:$F,$D$2),COUNTIFS(Tracker!$C:$C,$C9,Tracker!$G:$G,D$3,Tracker!$F:$F,$D$2,Tracker!$H:$H,$G$2)),IF($G$2="All",COUNTIFS(Tracker!$C:$C,$C9,Tracker!$G:$G,D$3,Tracker!$F:$F,$D$2,Tracker!$E:$E,"&gt;="&amp;$E$2,Tracker!$E:$E,"&lt;="&amp;$F$2),COUNTIFS(Tracker!$C:$C,$C9,Tracker!$G:$G,D$3,Tracker!$F:$F,$D$2,Tracker!$E:$E,"&gt;="&amp;$E$2,Tracker!$E:$E,"&lt;="&amp;$F$2,Tracker!$H:$H,$G$2)))</f>
        <v>0</v>
      </c>
      <c r="E9" s="24">
        <f>IF($H$2="All date",IF($G$2="All",COUNTIFS(Tracker!$C:$C,$C9,Tracker!$G:$G,E$3,Tracker!$F:$F,$D$2),COUNTIFS(Tracker!$C:$C,$C9,Tracker!$G:$G,E$3,Tracker!$F:$F,$D$2,Tracker!$H:$H,$G$2)),IF($G$2="All",COUNTIFS(Tracker!$C:$C,$C9,Tracker!$G:$G,E$3,Tracker!$F:$F,$D$2,Tracker!$E:$E,"&gt;="&amp;$E$2,Tracker!$E:$E,"&lt;="&amp;$F$2),COUNTIFS(Tracker!$C:$C,$C9,Tracker!$G:$G,E$3,Tracker!$F:$F,$D$2,Tracker!$E:$E,"&gt;="&amp;$E$2,Tracker!$E:$E,"&lt;="&amp;$F$2,Tracker!$H:$H,$G$2)))</f>
        <v>0</v>
      </c>
      <c r="F9" s="24">
        <f>IF($H$2="All date",IF($G$2="All",COUNTIFS(Tracker!$C:$C,$C9,Tracker!$G:$G,F$3,Tracker!$F:$F,$D$2),COUNTIFS(Tracker!$C:$C,$C9,Tracker!$G:$G,F$3,Tracker!$F:$F,$D$2,Tracker!$H:$H,$G$2)),IF($G$2="All",COUNTIFS(Tracker!$C:$C,$C9,Tracker!$G:$G,F$3,Tracker!$F:$F,$D$2,Tracker!$E:$E,"&gt;="&amp;$E$2,Tracker!$E:$E,"&lt;="&amp;$F$2),COUNTIFS(Tracker!$C:$C,$C9,Tracker!$G:$G,F$3,Tracker!$F:$F,$D$2,Tracker!$E:$E,"&gt;="&amp;$E$2,Tracker!$E:$E,"&lt;="&amp;$F$2,Tracker!$H:$H,$G$2)))</f>
        <v>0</v>
      </c>
      <c r="G9" s="24">
        <f>IF($H$2="All date",IF($G$2="All",COUNTIFS(Tracker!$C:$C,$C9,Tracker!$G:$G,G$3,Tracker!$F:$F,$D$2),COUNTIFS(Tracker!$C:$C,$C9,Tracker!$G:$G,G$3,Tracker!$F:$F,$D$2,Tracker!$H:$H,$G$2)),IF($G$2="All",COUNTIFS(Tracker!$C:$C,$C9,Tracker!$G:$G,G$3,Tracker!$F:$F,$D$2,Tracker!$E:$E,"&gt;="&amp;$E$2,Tracker!$E:$E,"&lt;="&amp;$F$2),COUNTIFS(Tracker!$C:$C,$C9,Tracker!$G:$G,G$3,Tracker!$F:$F,$D$2,Tracker!$E:$E,"&gt;="&amp;$E$2,Tracker!$E:$E,"&lt;="&amp;$F$2,Tracker!$H:$H,$G$2)))</f>
        <v>0</v>
      </c>
      <c r="H9" s="24">
        <f>IF($H$2="All date",IF($G$2="All",COUNTIFS(Tracker!$C:$C,$C9,Tracker!$G:$G,H$3,Tracker!$F:$F,$D$2),COUNTIFS(Tracker!$C:$C,$C9,Tracker!$G:$G,H$3,Tracker!$F:$F,$D$2,Tracker!$H:$H,$G$2)),IF($G$2="All",COUNTIFS(Tracker!$C:$C,$C9,Tracker!$G:$G,H$3,Tracker!$F:$F,$D$2,Tracker!$E:$E,"&gt;="&amp;$E$2,Tracker!$E:$E,"&lt;="&amp;$F$2),COUNTIFS(Tracker!$C:$C,$C9,Tracker!$G:$G,H$3,Tracker!$F:$F,$D$2,Tracker!$E:$E,"&gt;="&amp;$E$2,Tracker!$E:$E,"&lt;="&amp;$F$2,Tracker!$H:$H,$G$2)))</f>
        <v>0</v>
      </c>
      <c r="I9" s="24">
        <f>IF($H$2="All date",IF($G$2="All",COUNTIFS(Tracker!$C:$C,$C9,Tracker!$G:$G,I$3,Tracker!$F:$F,$D$2),COUNTIFS(Tracker!$C:$C,$C9,Tracker!$G:$G,I$3,Tracker!$F:$F,$D$2,Tracker!$H:$H,$G$2)),IF($G$2="All",COUNTIFS(Tracker!$C:$C,$C9,Tracker!$G:$G,I$3,Tracker!$F:$F,$D$2,Tracker!$E:$E,"&gt;="&amp;$E$2,Tracker!$E:$E,"&lt;="&amp;$F$2),COUNTIFS(Tracker!$C:$C,$C9,Tracker!$G:$G,I$3,Tracker!$F:$F,$D$2,Tracker!$E:$E,"&gt;="&amp;$E$2,Tracker!$E:$E,"&lt;="&amp;$F$2,Tracker!$H:$H,$G$2)))</f>
        <v>0</v>
      </c>
      <c r="J9" s="24">
        <f t="shared" si="0"/>
        <v>0</v>
      </c>
    </row>
    <row r="10" spans="3:10" x14ac:dyDescent="0.35">
      <c r="C10" s="26" t="s">
        <v>41</v>
      </c>
      <c r="D10" s="25">
        <f>SUM(D4:D9)</f>
        <v>3</v>
      </c>
      <c r="E10" s="25">
        <f t="shared" ref="E10:I10" si="1">SUM(E4:E9)</f>
        <v>3</v>
      </c>
      <c r="F10" s="25">
        <f t="shared" si="1"/>
        <v>2</v>
      </c>
      <c r="G10" s="25">
        <f t="shared" si="1"/>
        <v>0</v>
      </c>
      <c r="H10" s="25">
        <f t="shared" si="1"/>
        <v>0</v>
      </c>
      <c r="I10" s="25">
        <f t="shared" si="1"/>
        <v>0</v>
      </c>
      <c r="J10" s="25">
        <f>IF(SUM($D$10:$I$10)=SUM($J$4:$J$9),SUM($D$10:$I$10),"Formula Error")</f>
        <v>8</v>
      </c>
    </row>
    <row r="11" spans="3:10" x14ac:dyDescent="0.35">
      <c r="C11"/>
      <c r="D11"/>
      <c r="E11"/>
      <c r="F11"/>
      <c r="G11"/>
      <c r="H11"/>
      <c r="I11"/>
      <c r="J11"/>
    </row>
    <row r="12" spans="3:10" x14ac:dyDescent="0.35">
      <c r="C12"/>
      <c r="D12"/>
      <c r="E12"/>
      <c r="F12"/>
      <c r="G12"/>
      <c r="H12"/>
      <c r="I12"/>
      <c r="J12"/>
    </row>
    <row r="13" spans="3:10" x14ac:dyDescent="0.35">
      <c r="C13" s="18" t="s">
        <v>0</v>
      </c>
      <c r="D13" s="18" t="s">
        <v>1</v>
      </c>
      <c r="E13" s="18" t="s">
        <v>2</v>
      </c>
      <c r="F13" s="18" t="s">
        <v>3</v>
      </c>
      <c r="G13" s="18" t="s">
        <v>4</v>
      </c>
      <c r="H13" s="18" t="s">
        <v>6</v>
      </c>
      <c r="I13" s="18" t="s">
        <v>5</v>
      </c>
      <c r="J13" s="18" t="s">
        <v>44</v>
      </c>
    </row>
    <row r="14" spans="3:10" x14ac:dyDescent="0.35">
      <c r="C14" s="4" cm="1">
        <f t="array" ref="C14:J21">_xlfn._xlws.SORT(IF($H$2="All date",IF($G$2="All",_xlfn._xlws.FILTER(Tracker!$A:$H,(Tracker!$F:$F=$D$2),"No Data"),_xlfn._xlws.FILTER(Tracker!$A:$H,(Tracker!$F:$F=$D$2)*(Tracker!$H:$H=$G$2),"No Data")),IF($G$2="All",_xlfn._xlws.FILTER(Tracker!$A:$H,(Tracker!$F:$F=$D$2)*(Tracker!$E:$E&gt;=$E$2)*(Tracker!$E:$E&lt;=$F$2),"No Data"),_xlfn._xlws.FILTER(Tracker!$A:$H,(Tracker!$F:$F=$D$2)*(Tracker!$H:$H=$G$2)*(Tracker!$E:$E&gt;=$E$2)*(Tracker!$E:$E&lt;=$F$2),"No Data"))),2,1,FALSE)</f>
        <v>100240</v>
      </c>
      <c r="D14" s="6" t="str">
        <v>Arun</v>
      </c>
      <c r="E14" s="4" t="str">
        <v>Mumbai</v>
      </c>
      <c r="F14" s="5">
        <v>45657</v>
      </c>
      <c r="G14" s="5">
        <v>46330</v>
      </c>
      <c r="H14" s="4" t="str">
        <v>Yes</v>
      </c>
      <c r="I14" s="4" t="str">
        <v>No</v>
      </c>
      <c r="J14" s="4" t="str">
        <v>Revathi</v>
      </c>
    </row>
    <row r="15" spans="3:10" x14ac:dyDescent="0.35">
      <c r="C15" s="4">
        <v>100242</v>
      </c>
      <c r="D15" s="6" t="str">
        <v>Arunachalam</v>
      </c>
      <c r="E15" s="4" t="str">
        <v>Hyderabad</v>
      </c>
      <c r="F15" s="5">
        <v>45659</v>
      </c>
      <c r="G15" s="5">
        <v>46332</v>
      </c>
      <c r="H15" s="4" t="str">
        <v>Yes</v>
      </c>
      <c r="I15" s="4" t="str">
        <v>Yes</v>
      </c>
      <c r="J15" s="4" t="str">
        <v>Ajay</v>
      </c>
    </row>
    <row r="16" spans="3:10" x14ac:dyDescent="0.35">
      <c r="C16" s="4">
        <v>100241</v>
      </c>
      <c r="D16" s="6" t="str">
        <v>Arunkumar</v>
      </c>
      <c r="E16" s="4" t="str">
        <v>Mumbai</v>
      </c>
      <c r="F16" s="5">
        <v>45658</v>
      </c>
      <c r="G16" s="5">
        <v>46331</v>
      </c>
      <c r="H16" s="4" t="str">
        <v>Yes</v>
      </c>
      <c r="I16" s="4" t="str">
        <v>Hold</v>
      </c>
      <c r="J16" s="4" t="str">
        <v>Amir</v>
      </c>
    </row>
    <row r="17" spans="3:10" x14ac:dyDescent="0.35">
      <c r="C17" s="4">
        <v>100247</v>
      </c>
      <c r="D17" s="6" t="str">
        <v>Calrson</v>
      </c>
      <c r="E17" s="4" t="str">
        <v>Chennai</v>
      </c>
      <c r="F17" s="5">
        <v>45664</v>
      </c>
      <c r="G17" s="5">
        <v>46337</v>
      </c>
      <c r="H17" s="4" t="str">
        <v>Yes</v>
      </c>
      <c r="I17" s="4" t="str">
        <v>No</v>
      </c>
      <c r="J17" s="4" t="str">
        <v>Revathi</v>
      </c>
    </row>
    <row r="18" spans="3:10" x14ac:dyDescent="0.35">
      <c r="C18" s="4">
        <v>100249</v>
      </c>
      <c r="D18" s="6" t="str">
        <v>Jaden</v>
      </c>
      <c r="E18" s="4" t="str">
        <v>Mumbai</v>
      </c>
      <c r="F18" s="5">
        <v>45666</v>
      </c>
      <c r="G18" s="5">
        <v>46339</v>
      </c>
      <c r="H18" s="4" t="str">
        <v>Yes</v>
      </c>
      <c r="I18" s="4" t="str">
        <v>Yes</v>
      </c>
      <c r="J18" s="4" t="str">
        <v>Ajay</v>
      </c>
    </row>
    <row r="19" spans="3:10" x14ac:dyDescent="0.35">
      <c r="C19" s="4">
        <v>100238</v>
      </c>
      <c r="D19" s="6" t="str">
        <v>Suresh</v>
      </c>
      <c r="E19" s="4" t="str">
        <v>Hyderabad</v>
      </c>
      <c r="F19" s="5">
        <v>45655</v>
      </c>
      <c r="G19" s="5">
        <v>46328</v>
      </c>
      <c r="H19" s="4" t="str">
        <v>Yes</v>
      </c>
      <c r="I19" s="4" t="str">
        <v>No</v>
      </c>
      <c r="J19" s="4" t="str">
        <v>Revathi</v>
      </c>
    </row>
    <row r="20" spans="3:10" x14ac:dyDescent="0.35">
      <c r="C20" s="4">
        <v>100236</v>
      </c>
      <c r="D20" s="6" t="str">
        <v>Vijay</v>
      </c>
      <c r="E20" s="4" t="str">
        <v>Noida</v>
      </c>
      <c r="F20" s="5">
        <v>45653</v>
      </c>
      <c r="G20" s="5">
        <v>46326</v>
      </c>
      <c r="H20" s="4" t="str">
        <v>Yes</v>
      </c>
      <c r="I20" s="4" t="str">
        <v>Yes</v>
      </c>
      <c r="J20" s="4" t="str">
        <v>Amir</v>
      </c>
    </row>
    <row r="21" spans="3:10" x14ac:dyDescent="0.35">
      <c r="C21" s="4">
        <v>100251</v>
      </c>
      <c r="D21" s="6" t="str">
        <v>Vinay</v>
      </c>
      <c r="E21" s="4" t="str">
        <v>Hyderabad</v>
      </c>
      <c r="F21" s="5">
        <v>45668</v>
      </c>
      <c r="G21" s="5">
        <v>46341</v>
      </c>
      <c r="H21" s="4" t="str">
        <v>Yes</v>
      </c>
      <c r="I21" s="4" t="str">
        <v>Hold</v>
      </c>
      <c r="J21" s="4" t="str">
        <v>Amir</v>
      </c>
    </row>
  </sheetData>
  <mergeCells count="1">
    <mergeCell ref="E1:F1"/>
  </mergeCells>
  <conditionalFormatting sqref="J4:J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4:J1048576">
    <cfRule type="expression" dxfId="1" priority="1">
      <formula>C14&lt;&gt;""</formula>
    </cfRule>
  </conditionalFormatting>
  <pageMargins left="0.7" right="0.7" top="0.75" bottom="0.75" header="0.3" footer="0.3"/>
  <pageSetup scale="43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A8E984-C406-427D-A205-8821412F7A9F}">
          <x14:formula1>
            <xm:f>Tracker!$Q$2:$Q$4</xm:f>
          </x14:formula1>
          <xm:sqref>D2 N2</xm:sqref>
        </x14:dataValidation>
        <x14:dataValidation type="list" allowBlank="1" showInputMessage="1" showErrorMessage="1" xr:uid="{0F117904-EF16-447F-82E2-DC47794B6288}">
          <x14:formula1>
            <xm:f>Tracker!$R$9:$R$13</xm:f>
          </x14:formula1>
          <xm:sqref>G2 Q2</xm:sqref>
        </x14:dataValidation>
        <x14:dataValidation type="list" operator="greaterThanOrEqual" allowBlank="1" showInputMessage="1" showErrorMessage="1" xr:uid="{97CAA3FD-D21C-4886-94F7-1F52F9EDD60E}">
          <x14:formula1>
            <xm:f>Tracker!$I$2:$I$19</xm:f>
          </x14:formula1>
          <xm:sqref>O2:P2</xm:sqref>
        </x14:dataValidation>
        <x14:dataValidation type="list" allowBlank="1" showInputMessage="1" showErrorMessage="1" xr:uid="{C2791D64-FBA1-4B05-BD20-270097D45610}">
          <x14:formula1>
            <xm:f>Tracker!$V$9:$V$10</xm:f>
          </x14:formula1>
          <xm:sqref>H2</xm:sqref>
        </x14:dataValidation>
        <x14:dataValidation type="list" operator="greaterThanOrEqual" allowBlank="1" showInputMessage="1" showErrorMessage="1" xr:uid="{7E9B1E15-0C67-44B7-A5CA-498AB7DCF781}">
          <x14:formula1>
            <xm:f>Tracker!$E:$E</xm:f>
          </x14:formula1>
          <xm:sqref>E2:F2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4032-7547-4020-96DC-7E4479FED2E8}">
  <sheetPr codeName="Sheet4"/>
  <dimension ref="A1:H10"/>
  <sheetViews>
    <sheetView workbookViewId="0">
      <selection activeCell="H3" sqref="H3"/>
    </sheetView>
  </sheetViews>
  <sheetFormatPr defaultRowHeight="14.5" x14ac:dyDescent="0.35"/>
  <cols>
    <col min="1" max="1" width="6.81640625" bestFit="1" customWidth="1"/>
    <col min="2" max="2" width="11.90625" bestFit="1" customWidth="1"/>
    <col min="3" max="3" width="10" bestFit="1" customWidth="1"/>
    <col min="4" max="5" width="10.08984375" bestFit="1" customWidth="1"/>
    <col min="6" max="6" width="12.453125" bestFit="1" customWidth="1"/>
  </cols>
  <sheetData>
    <row r="1" spans="1:8" x14ac:dyDescent="0.35">
      <c r="A1" s="9">
        <v>100236</v>
      </c>
      <c r="B1" s="11" t="s">
        <v>22</v>
      </c>
      <c r="C1" s="9" t="s">
        <v>11</v>
      </c>
      <c r="D1" s="13">
        <v>45653</v>
      </c>
      <c r="E1" s="16">
        <v>46326</v>
      </c>
      <c r="F1" s="9" t="s">
        <v>13</v>
      </c>
    </row>
    <row r="2" spans="1:8" x14ac:dyDescent="0.35">
      <c r="A2" s="9">
        <v>100238</v>
      </c>
      <c r="B2" s="11" t="s">
        <v>24</v>
      </c>
      <c r="C2" s="9" t="s">
        <v>9</v>
      </c>
      <c r="D2" s="13">
        <v>45655</v>
      </c>
      <c r="E2" s="16">
        <v>46328</v>
      </c>
      <c r="F2" s="9" t="s">
        <v>13</v>
      </c>
    </row>
    <row r="3" spans="1:8" x14ac:dyDescent="0.35">
      <c r="A3" s="9">
        <v>100239</v>
      </c>
      <c r="B3" s="11" t="s">
        <v>25</v>
      </c>
      <c r="C3" s="9" t="s">
        <v>7</v>
      </c>
      <c r="D3" s="13">
        <v>45656</v>
      </c>
      <c r="E3" s="16">
        <v>46329</v>
      </c>
      <c r="F3" s="9" t="s">
        <v>14</v>
      </c>
      <c r="H3" t="s">
        <v>53</v>
      </c>
    </row>
    <row r="4" spans="1:8" x14ac:dyDescent="0.35">
      <c r="A4" s="9">
        <v>100240</v>
      </c>
      <c r="B4" s="11" t="s">
        <v>26</v>
      </c>
      <c r="C4" s="9" t="s">
        <v>10</v>
      </c>
      <c r="D4" s="13">
        <v>45657</v>
      </c>
      <c r="E4" s="16">
        <v>46330</v>
      </c>
      <c r="F4" s="9" t="s">
        <v>13</v>
      </c>
    </row>
    <row r="5" spans="1:8" x14ac:dyDescent="0.35">
      <c r="A5" s="9">
        <v>100241</v>
      </c>
      <c r="B5" s="11" t="s">
        <v>27</v>
      </c>
      <c r="C5" s="9" t="s">
        <v>10</v>
      </c>
      <c r="D5" s="13">
        <v>45658</v>
      </c>
      <c r="E5" s="16">
        <v>46331</v>
      </c>
      <c r="F5" s="9" t="s">
        <v>13</v>
      </c>
    </row>
    <row r="6" spans="1:8" x14ac:dyDescent="0.35">
      <c r="A6" s="9">
        <v>100242</v>
      </c>
      <c r="B6" s="11" t="s">
        <v>28</v>
      </c>
      <c r="C6" s="9" t="s">
        <v>9</v>
      </c>
      <c r="D6" s="13">
        <v>45659</v>
      </c>
      <c r="E6" s="16">
        <v>46332</v>
      </c>
      <c r="F6" s="9" t="s">
        <v>13</v>
      </c>
    </row>
    <row r="7" spans="1:8" x14ac:dyDescent="0.35">
      <c r="A7" s="9">
        <v>100243</v>
      </c>
      <c r="B7" s="11" t="s">
        <v>29</v>
      </c>
      <c r="C7" s="9" t="s">
        <v>8</v>
      </c>
      <c r="D7" s="13">
        <v>45660</v>
      </c>
      <c r="E7" s="16">
        <v>46333</v>
      </c>
      <c r="F7" s="9" t="s">
        <v>15</v>
      </c>
    </row>
    <row r="8" spans="1:8" x14ac:dyDescent="0.35">
      <c r="A8" s="9">
        <v>100244</v>
      </c>
      <c r="B8" s="11" t="s">
        <v>30</v>
      </c>
      <c r="C8" s="9" t="s">
        <v>11</v>
      </c>
      <c r="D8" s="13">
        <v>45661</v>
      </c>
      <c r="E8" s="16">
        <v>46334</v>
      </c>
      <c r="F8" s="9" t="s">
        <v>14</v>
      </c>
    </row>
    <row r="9" spans="1:8" x14ac:dyDescent="0.35">
      <c r="A9" s="9">
        <v>100245</v>
      </c>
      <c r="B9" s="11" t="s">
        <v>31</v>
      </c>
      <c r="C9" s="9" t="s">
        <v>12</v>
      </c>
      <c r="D9" s="13">
        <v>45662</v>
      </c>
      <c r="E9" s="16">
        <v>46335</v>
      </c>
      <c r="F9" s="9" t="s">
        <v>14</v>
      </c>
    </row>
    <row r="10" spans="1:8" x14ac:dyDescent="0.35">
      <c r="A10" s="9">
        <v>100246</v>
      </c>
      <c r="B10" s="11" t="s">
        <v>32</v>
      </c>
      <c r="C10" s="9" t="s">
        <v>9</v>
      </c>
      <c r="D10" s="13">
        <v>45663</v>
      </c>
      <c r="E10" s="16">
        <v>46336</v>
      </c>
      <c r="F10" s="9" t="s">
        <v>15</v>
      </c>
    </row>
  </sheetData>
  <conditionalFormatting sqref="A1:F10">
    <cfRule type="expression" priority="1">
      <formula>ROW()=CELL("ROW")</formula>
    </cfRule>
    <cfRule type="expression" dxfId="5" priority="7">
      <formula>AND(SEARCH(#REF!,A1),#REF!&lt;&gt;"")</formula>
    </cfRule>
  </conditionalFormatting>
  <dataValidations count="4">
    <dataValidation type="date" operator="greaterThanOrEqual" allowBlank="1" showInputMessage="1" showErrorMessage="1" sqref="E1:E10" xr:uid="{0B0F2901-699E-498B-B9FD-F3D9B75715E7}">
      <formula1>D1</formula1>
    </dataValidation>
    <dataValidation type="list" allowBlank="1" showInputMessage="1" showErrorMessage="1" promptTitle="Status" sqref="F1:F10" xr:uid="{B2FFFDAF-B7CA-4F09-BFC1-853041050716}">
      <formula1>$Q$1:$Q$1</formula1>
    </dataValidation>
    <dataValidation type="date" operator="lessThanOrEqual" allowBlank="1" showInputMessage="1" showErrorMessage="1" sqref="D1:D10" xr:uid="{8B943ADC-41F0-4854-BC39-6B673E2B2F58}">
      <formula1>E1</formula1>
    </dataValidation>
    <dataValidation type="list" allowBlank="1" showInputMessage="1" showErrorMessage="1" promptTitle="Location" sqref="C1:C10" xr:uid="{FBD77EDA-025A-46E1-84EF-314255BB676E}">
      <formula1>$P$1:$P$3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B98F-AD80-4035-B9CB-27A5D023600A}">
  <sheetPr codeName="Sheet3"/>
  <dimension ref="A1:H27"/>
  <sheetViews>
    <sheetView showGridLines="0" zoomScaleNormal="100" workbookViewId="0">
      <selection activeCell="B4" sqref="B4"/>
    </sheetView>
  </sheetViews>
  <sheetFormatPr defaultRowHeight="14.5" x14ac:dyDescent="0.35"/>
  <cols>
    <col min="1" max="1" width="8.7265625" style="4"/>
    <col min="2" max="2" width="12.54296875" style="6" bestFit="1" customWidth="1"/>
    <col min="3" max="3" width="10.6328125" style="4" bestFit="1" customWidth="1"/>
    <col min="4" max="4" width="10.6328125" style="5" bestFit="1" customWidth="1"/>
    <col min="5" max="5" width="14.26953125" style="5" bestFit="1" customWidth="1"/>
    <col min="6" max="6" width="14.453125" style="4" bestFit="1" customWidth="1"/>
    <col min="7" max="7" width="16.26953125" style="4" bestFit="1" customWidth="1"/>
    <col min="8" max="8" width="8.7265625" style="4"/>
    <col min="11" max="11" width="10" bestFit="1" customWidth="1"/>
    <col min="12" max="12" width="10.26953125" bestFit="1" customWidth="1"/>
    <col min="13" max="14" width="10.08984375" bestFit="1" customWidth="1"/>
  </cols>
  <sheetData>
    <row r="1" spans="1:8" x14ac:dyDescent="0.35">
      <c r="A1"/>
      <c r="B1" s="18" t="s">
        <v>6</v>
      </c>
      <c r="C1" s="32" t="s">
        <v>4</v>
      </c>
      <c r="D1" s="33"/>
      <c r="E1" s="18" t="s">
        <v>44</v>
      </c>
      <c r="F1" s="18" t="s">
        <v>51</v>
      </c>
      <c r="G1"/>
      <c r="H1"/>
    </row>
    <row r="2" spans="1:8" x14ac:dyDescent="0.35">
      <c r="A2"/>
      <c r="B2" s="21" t="s">
        <v>15</v>
      </c>
      <c r="C2" s="22">
        <v>46334</v>
      </c>
      <c r="D2" s="22">
        <v>46341</v>
      </c>
      <c r="E2" s="21" t="s">
        <v>22</v>
      </c>
      <c r="F2" s="21" t="s">
        <v>43</v>
      </c>
      <c r="G2"/>
      <c r="H2"/>
    </row>
    <row r="3" spans="1:8" x14ac:dyDescent="0.35">
      <c r="A3"/>
      <c r="B3" s="20" t="s">
        <v>13</v>
      </c>
      <c r="C3" s="20" t="s">
        <v>14</v>
      </c>
      <c r="D3" s="20" t="s">
        <v>16</v>
      </c>
      <c r="E3" s="20" t="s">
        <v>17</v>
      </c>
      <c r="F3" s="20" t="s">
        <v>19</v>
      </c>
      <c r="G3" s="20" t="s">
        <v>18</v>
      </c>
      <c r="H3" s="18" t="s">
        <v>41</v>
      </c>
    </row>
    <row r="4" spans="1:8" x14ac:dyDescent="0.35">
      <c r="A4" s="23" t="s">
        <v>7</v>
      </c>
      <c r="B4" s="21">
        <f>IF($F$2="All date",IF($E$2="All",COUNTIFS(Tracker!$C:$C,$A4,Tracker!$G:$G,B$3,Tracker!$F:$F,$B$2),COUNTIFS(Tracker!$C:$C,$A4,Tracker!$G:$G,B$3,Tracker!$F:$F,$B$2,Tracker!$H:$H,$E$2)),IF($E$2="All",COUNTIFS(Tracker!$C:$C,$A4,Tracker!$G:$G,B$3,Tracker!$F:$F,$B$2,Tracker!$E:$E,"&gt;="&amp;$C$2,Tracker!$E:$E,"&lt;="&amp;$D$2),COUNTIFS(Tracker!$C:$C,$A4,Tracker!$G:$G,B$3,Tracker!$F:$F,$B$2,Tracker!$E:$E,"&gt;="&amp;$C$2,Tracker!$E:$E,"&lt;="&amp;$D$2,Tracker!$H:$H,$E$2)))</f>
        <v>0</v>
      </c>
      <c r="C4" s="21">
        <f>IF($F$2="All date",IF($E$2="All",COUNTIFS(Tracker!$C:$C,$A4,Tracker!$G:$G,C$3,Tracker!$F:$F,$B$2),COUNTIFS(Tracker!$C:$C,$A4,Tracker!$G:$G,C$3,Tracker!$F:$F,$B$2,Tracker!$H:$H,$E$2)),IF($E$2="All",COUNTIFS(Tracker!$C:$C,$A4,Tracker!$G:$G,C$3,Tracker!$F:$F,$B$2,Tracker!$E:$E,"&gt;="&amp;$C$2,Tracker!$E:$E,"&lt;="&amp;$D$2),COUNTIFS(Tracker!$C:$C,$A4,Tracker!$G:$G,C$3,Tracker!$F:$F,$B$2,Tracker!$E:$E,"&gt;="&amp;$C$2,Tracker!$E:$E,"&lt;="&amp;$D$2,Tracker!$H:$H,$E$2)))</f>
        <v>0</v>
      </c>
      <c r="D4" s="21">
        <f>IF($F$2="All date",IF($E$2="All",COUNTIFS(Tracker!$C:$C,$A4,Tracker!$G:$G,D$3,Tracker!$F:$F,$B$2),COUNTIFS(Tracker!$C:$C,$A4,Tracker!$G:$G,D$3,Tracker!$F:$F,$B$2,Tracker!$H:$H,$E$2)),IF($E$2="All",COUNTIFS(Tracker!$C:$C,$A4,Tracker!$G:$G,D$3,Tracker!$F:$F,$B$2,Tracker!$E:$E,"&gt;="&amp;$C$2,Tracker!$E:$E,"&lt;="&amp;$D$2),COUNTIFS(Tracker!$C:$C,$A4,Tracker!$G:$G,D$3,Tracker!$F:$F,$B$2,Tracker!$E:$E,"&gt;="&amp;$C$2,Tracker!$E:$E,"&lt;="&amp;$D$2,Tracker!$H:$H,$E$2)))</f>
        <v>0</v>
      </c>
      <c r="E4" s="21">
        <f>IF($F$2="All date",IF($E$2="All",COUNTIFS(Tracker!$C:$C,$A4,Tracker!$G:$G,E$3,Tracker!$F:$F,$B$2),COUNTIFS(Tracker!$C:$C,$A4,Tracker!$G:$G,E$3,Tracker!$F:$F,$B$2,Tracker!$H:$H,$E$2)),IF($E$2="All",COUNTIFS(Tracker!$C:$C,$A4,Tracker!$G:$G,E$3,Tracker!$F:$F,$B$2,Tracker!$E:$E,"&gt;="&amp;$C$2,Tracker!$E:$E,"&lt;="&amp;$D$2),COUNTIFS(Tracker!$C:$C,$A4,Tracker!$G:$G,E$3,Tracker!$F:$F,$B$2,Tracker!$E:$E,"&gt;="&amp;$C$2,Tracker!$E:$E,"&lt;="&amp;$D$2,Tracker!$H:$H,$E$2)))</f>
        <v>0</v>
      </c>
      <c r="F4" s="21">
        <f>IF($F$2="All date",IF($E$2="All",COUNTIFS(Tracker!$C:$C,$A4,Tracker!$G:$G,F$3,Tracker!$F:$F,$B$2),COUNTIFS(Tracker!$C:$C,$A4,Tracker!$G:$G,F$3,Tracker!$F:$F,$B$2,Tracker!$H:$H,$E$2)),IF($E$2="All",COUNTIFS(Tracker!$C:$C,$A4,Tracker!$G:$G,F$3,Tracker!$F:$F,$B$2,Tracker!$E:$E,"&gt;="&amp;$C$2,Tracker!$E:$E,"&lt;="&amp;$D$2),COUNTIFS(Tracker!$C:$C,$A4,Tracker!$G:$G,F$3,Tracker!$F:$F,$B$2,Tracker!$E:$E,"&gt;="&amp;$C$2,Tracker!$E:$E,"&lt;="&amp;$D$2,Tracker!$H:$H,$E$2)))</f>
        <v>0</v>
      </c>
      <c r="G4" s="21">
        <f>IF($F$2="All date",IF($E$2="All",COUNTIFS(Tracker!$C:$C,$A4,Tracker!$G:$G,G$3,Tracker!$F:$F,$B$2),COUNTIFS(Tracker!$C:$C,$A4,Tracker!$G:$G,G$3,Tracker!$F:$F,$B$2,Tracker!$H:$H,$E$2)),IF($E$2="All",COUNTIFS(Tracker!$C:$C,$A4,Tracker!$G:$G,G$3,Tracker!$F:$F,$B$2,Tracker!$E:$E,"&gt;="&amp;$C$2,Tracker!$E:$E,"&lt;="&amp;$D$2),COUNTIFS(Tracker!$C:$C,$A4,Tracker!$G:$G,G$3,Tracker!$F:$F,$B$2,Tracker!$E:$E,"&gt;="&amp;$C$2,Tracker!$E:$E,"&lt;="&amp;$D$2,Tracker!$H:$H,$E$2)))</f>
        <v>0</v>
      </c>
      <c r="H4" s="21">
        <f>SUM(B4:G4)</f>
        <v>0</v>
      </c>
    </row>
    <row r="5" spans="1:8" x14ac:dyDescent="0.35">
      <c r="A5" s="23" t="s">
        <v>8</v>
      </c>
      <c r="B5" s="24">
        <f>IF($F$2="All date",IF($E$2="All",COUNTIFS(Tracker!$C:$C,$A5,Tracker!$G:$G,B$3,Tracker!$F:$F,$B$2),COUNTIFS(Tracker!$C:$C,$A5,Tracker!$G:$G,B$3,Tracker!$F:$F,$B$2,Tracker!$H:$H,$E$2)),IF($E$2="All",COUNTIFS(Tracker!$C:$C,$A5,Tracker!$G:$G,B$3,Tracker!$F:$F,$B$2,Tracker!$E:$E,"&gt;="&amp;$C$2,Tracker!$E:$E,"&lt;="&amp;$D$2),COUNTIFS(Tracker!$C:$C,$A5,Tracker!$G:$G,B$3,Tracker!$F:$F,$B$2,Tracker!$E:$E,"&gt;="&amp;$C$2,Tracker!$E:$E,"&lt;="&amp;$D$2,Tracker!$H:$H,$E$2)))</f>
        <v>0</v>
      </c>
      <c r="C5" s="24">
        <f>IF($F$2="All date",IF($E$2="All",COUNTIFS(Tracker!$C:$C,$A5,Tracker!$G:$G,C$3,Tracker!$F:$F,$B$2),COUNTIFS(Tracker!$C:$C,$A5,Tracker!$G:$G,C$3,Tracker!$F:$F,$B$2,Tracker!$H:$H,$E$2)),IF($E$2="All",COUNTIFS(Tracker!$C:$C,$A5,Tracker!$G:$G,C$3,Tracker!$F:$F,$B$2,Tracker!$E:$E,"&gt;="&amp;$C$2,Tracker!$E:$E,"&lt;="&amp;$D$2),COUNTIFS(Tracker!$C:$C,$A5,Tracker!$G:$G,C$3,Tracker!$F:$F,$B$2,Tracker!$E:$E,"&gt;="&amp;$C$2,Tracker!$E:$E,"&lt;="&amp;$D$2,Tracker!$H:$H,$E$2)))</f>
        <v>0</v>
      </c>
      <c r="D5" s="24">
        <f>IF($F$2="All date",IF($E$2="All",COUNTIFS(Tracker!$C:$C,$A5,Tracker!$G:$G,D$3,Tracker!$F:$F,$B$2),COUNTIFS(Tracker!$C:$C,$A5,Tracker!$G:$G,D$3,Tracker!$F:$F,$B$2,Tracker!$H:$H,$E$2)),IF($E$2="All",COUNTIFS(Tracker!$C:$C,$A5,Tracker!$G:$G,D$3,Tracker!$F:$F,$B$2,Tracker!$E:$E,"&gt;="&amp;$C$2,Tracker!$E:$E,"&lt;="&amp;$D$2),COUNTIFS(Tracker!$C:$C,$A5,Tracker!$G:$G,D$3,Tracker!$F:$F,$B$2,Tracker!$E:$E,"&gt;="&amp;$C$2,Tracker!$E:$E,"&lt;="&amp;$D$2,Tracker!$H:$H,$E$2)))</f>
        <v>0</v>
      </c>
      <c r="E5" s="24">
        <f>IF($F$2="All date",IF($E$2="All",COUNTIFS(Tracker!$C:$C,$A5,Tracker!$G:$G,E$3,Tracker!$F:$F,$B$2),COUNTIFS(Tracker!$C:$C,$A5,Tracker!$G:$G,E$3,Tracker!$F:$F,$B$2,Tracker!$H:$H,$E$2)),IF($E$2="All",COUNTIFS(Tracker!$C:$C,$A5,Tracker!$G:$G,E$3,Tracker!$F:$F,$B$2,Tracker!$E:$E,"&gt;="&amp;$C$2,Tracker!$E:$E,"&lt;="&amp;$D$2),COUNTIFS(Tracker!$C:$C,$A5,Tracker!$G:$G,E$3,Tracker!$F:$F,$B$2,Tracker!$E:$E,"&gt;="&amp;$C$2,Tracker!$E:$E,"&lt;="&amp;$D$2,Tracker!$H:$H,$E$2)))</f>
        <v>0</v>
      </c>
      <c r="F5" s="24">
        <f>IF($F$2="All date",IF($E$2="All",COUNTIFS(Tracker!$C:$C,$A5,Tracker!$G:$G,F$3,Tracker!$F:$F,$B$2),COUNTIFS(Tracker!$C:$C,$A5,Tracker!$G:$G,F$3,Tracker!$F:$F,$B$2,Tracker!$H:$H,$E$2)),IF($E$2="All",COUNTIFS(Tracker!$C:$C,$A5,Tracker!$G:$G,F$3,Tracker!$F:$F,$B$2,Tracker!$E:$E,"&gt;="&amp;$C$2,Tracker!$E:$E,"&lt;="&amp;$D$2),COUNTIFS(Tracker!$C:$C,$A5,Tracker!$G:$G,F$3,Tracker!$F:$F,$B$2,Tracker!$E:$E,"&gt;="&amp;$C$2,Tracker!$E:$E,"&lt;="&amp;$D$2,Tracker!$H:$H,$E$2)))</f>
        <v>0</v>
      </c>
      <c r="G5" s="24">
        <f>IF($F$2="All date",IF($E$2="All",COUNTIFS(Tracker!$C:$C,$A5,Tracker!$G:$G,G$3,Tracker!$F:$F,$B$2),COUNTIFS(Tracker!$C:$C,$A5,Tracker!$G:$G,G$3,Tracker!$F:$F,$B$2,Tracker!$H:$H,$E$2)),IF($E$2="All",COUNTIFS(Tracker!$C:$C,$A5,Tracker!$G:$G,G$3,Tracker!$F:$F,$B$2,Tracker!$E:$E,"&gt;="&amp;$C$2,Tracker!$E:$E,"&lt;="&amp;$D$2),COUNTIFS(Tracker!$C:$C,$A5,Tracker!$G:$G,G$3,Tracker!$F:$F,$B$2,Tracker!$E:$E,"&gt;="&amp;$C$2,Tracker!$E:$E,"&lt;="&amp;$D$2,Tracker!$H:$H,$E$2)))</f>
        <v>0</v>
      </c>
      <c r="H5" s="24">
        <f t="shared" ref="H5:H9" si="0">SUM(B5:G5)</f>
        <v>0</v>
      </c>
    </row>
    <row r="6" spans="1:8" x14ac:dyDescent="0.35">
      <c r="A6" s="23" t="s">
        <v>9</v>
      </c>
      <c r="B6" s="24">
        <f>IF($F$2="All date",IF($E$2="All",COUNTIFS(Tracker!$C:$C,$A6,Tracker!$G:$G,B$3,Tracker!$F:$F,$B$2),COUNTIFS(Tracker!$C:$C,$A6,Tracker!$G:$G,B$3,Tracker!$F:$F,$B$2,Tracker!$H:$H,$E$2)),IF($E$2="All",COUNTIFS(Tracker!$C:$C,$A6,Tracker!$G:$G,B$3,Tracker!$F:$F,$B$2,Tracker!$E:$E,"&gt;="&amp;$C$2,Tracker!$E:$E,"&lt;="&amp;$D$2),COUNTIFS(Tracker!$C:$C,$A6,Tracker!$G:$G,B$3,Tracker!$F:$F,$B$2,Tracker!$E:$E,"&gt;="&amp;$C$2,Tracker!$E:$E,"&lt;="&amp;$D$2,Tracker!$H:$H,$E$2)))</f>
        <v>0</v>
      </c>
      <c r="C6" s="24">
        <f>IF($F$2="All date",IF($E$2="All",COUNTIFS(Tracker!$C:$C,$A6,Tracker!$G:$G,C$3,Tracker!$F:$F,$B$2),COUNTIFS(Tracker!$C:$C,$A6,Tracker!$G:$G,C$3,Tracker!$F:$F,$B$2,Tracker!$H:$H,$E$2)),IF($E$2="All",COUNTIFS(Tracker!$C:$C,$A6,Tracker!$G:$G,C$3,Tracker!$F:$F,$B$2,Tracker!$E:$E,"&gt;="&amp;$C$2,Tracker!$E:$E,"&lt;="&amp;$D$2),COUNTIFS(Tracker!$C:$C,$A6,Tracker!$G:$G,C$3,Tracker!$F:$F,$B$2,Tracker!$E:$E,"&gt;="&amp;$C$2,Tracker!$E:$E,"&lt;="&amp;$D$2,Tracker!$H:$H,$E$2)))</f>
        <v>0</v>
      </c>
      <c r="D6" s="24">
        <f>IF($F$2="All date",IF($E$2="All",COUNTIFS(Tracker!$C:$C,$A6,Tracker!$G:$G,D$3,Tracker!$F:$F,$B$2),COUNTIFS(Tracker!$C:$C,$A6,Tracker!$G:$G,D$3,Tracker!$F:$F,$B$2,Tracker!$H:$H,$E$2)),IF($E$2="All",COUNTIFS(Tracker!$C:$C,$A6,Tracker!$G:$G,D$3,Tracker!$F:$F,$B$2,Tracker!$E:$E,"&gt;="&amp;$C$2,Tracker!$E:$E,"&lt;="&amp;$D$2),COUNTIFS(Tracker!$C:$C,$A6,Tracker!$G:$G,D$3,Tracker!$F:$F,$B$2,Tracker!$E:$E,"&gt;="&amp;$C$2,Tracker!$E:$E,"&lt;="&amp;$D$2,Tracker!$H:$H,$E$2)))</f>
        <v>0</v>
      </c>
      <c r="E6" s="24">
        <f>IF($F$2="All date",IF($E$2="All",COUNTIFS(Tracker!$C:$C,$A6,Tracker!$G:$G,E$3,Tracker!$F:$F,$B$2),COUNTIFS(Tracker!$C:$C,$A6,Tracker!$G:$G,E$3,Tracker!$F:$F,$B$2,Tracker!$H:$H,$E$2)),IF($E$2="All",COUNTIFS(Tracker!$C:$C,$A6,Tracker!$G:$G,E$3,Tracker!$F:$F,$B$2,Tracker!$E:$E,"&gt;="&amp;$C$2,Tracker!$E:$E,"&lt;="&amp;$D$2),COUNTIFS(Tracker!$C:$C,$A6,Tracker!$G:$G,E$3,Tracker!$F:$F,$B$2,Tracker!$E:$E,"&gt;="&amp;$C$2,Tracker!$E:$E,"&lt;="&amp;$D$2,Tracker!$H:$H,$E$2)))</f>
        <v>0</v>
      </c>
      <c r="F6" s="24">
        <f>IF($F$2="All date",IF($E$2="All",COUNTIFS(Tracker!$C:$C,$A6,Tracker!$G:$G,F$3,Tracker!$F:$F,$B$2),COUNTIFS(Tracker!$C:$C,$A6,Tracker!$G:$G,F$3,Tracker!$F:$F,$B$2,Tracker!$H:$H,$E$2)),IF($E$2="All",COUNTIFS(Tracker!$C:$C,$A6,Tracker!$G:$G,F$3,Tracker!$F:$F,$B$2,Tracker!$E:$E,"&gt;="&amp;$C$2,Tracker!$E:$E,"&lt;="&amp;$D$2),COUNTIFS(Tracker!$C:$C,$A6,Tracker!$G:$G,F$3,Tracker!$F:$F,$B$2,Tracker!$E:$E,"&gt;="&amp;$C$2,Tracker!$E:$E,"&lt;="&amp;$D$2,Tracker!$H:$H,$E$2)))</f>
        <v>0</v>
      </c>
      <c r="G6" s="24">
        <f>IF($F$2="All date",IF($E$2="All",COUNTIFS(Tracker!$C:$C,$A6,Tracker!$G:$G,G$3,Tracker!$F:$F,$B$2),COUNTIFS(Tracker!$C:$C,$A6,Tracker!$G:$G,G$3,Tracker!$F:$F,$B$2,Tracker!$H:$H,$E$2)),IF($E$2="All",COUNTIFS(Tracker!$C:$C,$A6,Tracker!$G:$G,G$3,Tracker!$F:$F,$B$2,Tracker!$E:$E,"&gt;="&amp;$C$2,Tracker!$E:$E,"&lt;="&amp;$D$2),COUNTIFS(Tracker!$C:$C,$A6,Tracker!$G:$G,G$3,Tracker!$F:$F,$B$2,Tracker!$E:$E,"&gt;="&amp;$C$2,Tracker!$E:$E,"&lt;="&amp;$D$2,Tracker!$H:$H,$E$2)))</f>
        <v>0</v>
      </c>
      <c r="H6" s="24">
        <f t="shared" si="0"/>
        <v>0</v>
      </c>
    </row>
    <row r="7" spans="1:8" x14ac:dyDescent="0.35">
      <c r="A7" s="23" t="s">
        <v>10</v>
      </c>
      <c r="B7" s="24">
        <f>IF($F$2="All date",IF($E$2="All",COUNTIFS(Tracker!$C:$C,$A7,Tracker!$G:$G,B$3,Tracker!$F:$F,$B$2),COUNTIFS(Tracker!$C:$C,$A7,Tracker!$G:$G,B$3,Tracker!$F:$F,$B$2,Tracker!$H:$H,$E$2)),IF($E$2="All",COUNTIFS(Tracker!$C:$C,$A7,Tracker!$G:$G,B$3,Tracker!$F:$F,$B$2,Tracker!$E:$E,"&gt;="&amp;$C$2,Tracker!$E:$E,"&lt;="&amp;$D$2),COUNTIFS(Tracker!$C:$C,$A7,Tracker!$G:$G,B$3,Tracker!$F:$F,$B$2,Tracker!$E:$E,"&gt;="&amp;$C$2,Tracker!$E:$E,"&lt;="&amp;$D$2,Tracker!$H:$H,$E$2)))</f>
        <v>0</v>
      </c>
      <c r="C7" s="24">
        <f>IF($F$2="All date",IF($E$2="All",COUNTIFS(Tracker!$C:$C,$A7,Tracker!$G:$G,C$3,Tracker!$F:$F,$B$2),COUNTIFS(Tracker!$C:$C,$A7,Tracker!$G:$G,C$3,Tracker!$F:$F,$B$2,Tracker!$H:$H,$E$2)),IF($E$2="All",COUNTIFS(Tracker!$C:$C,$A7,Tracker!$G:$G,C$3,Tracker!$F:$F,$B$2,Tracker!$E:$E,"&gt;="&amp;$C$2,Tracker!$E:$E,"&lt;="&amp;$D$2),COUNTIFS(Tracker!$C:$C,$A7,Tracker!$G:$G,C$3,Tracker!$F:$F,$B$2,Tracker!$E:$E,"&gt;="&amp;$C$2,Tracker!$E:$E,"&lt;="&amp;$D$2,Tracker!$H:$H,$E$2)))</f>
        <v>0</v>
      </c>
      <c r="D7" s="24">
        <f>IF($F$2="All date",IF($E$2="All",COUNTIFS(Tracker!$C:$C,$A7,Tracker!$G:$G,D$3,Tracker!$F:$F,$B$2),COUNTIFS(Tracker!$C:$C,$A7,Tracker!$G:$G,D$3,Tracker!$F:$F,$B$2,Tracker!$H:$H,$E$2)),IF($E$2="All",COUNTIFS(Tracker!$C:$C,$A7,Tracker!$G:$G,D$3,Tracker!$F:$F,$B$2,Tracker!$E:$E,"&gt;="&amp;$C$2,Tracker!$E:$E,"&lt;="&amp;$D$2),COUNTIFS(Tracker!$C:$C,$A7,Tracker!$G:$G,D$3,Tracker!$F:$F,$B$2,Tracker!$E:$E,"&gt;="&amp;$C$2,Tracker!$E:$E,"&lt;="&amp;$D$2,Tracker!$H:$H,$E$2)))</f>
        <v>0</v>
      </c>
      <c r="E7" s="24">
        <f>IF($F$2="All date",IF($E$2="All",COUNTIFS(Tracker!$C:$C,$A7,Tracker!$G:$G,E$3,Tracker!$F:$F,$B$2),COUNTIFS(Tracker!$C:$C,$A7,Tracker!$G:$G,E$3,Tracker!$F:$F,$B$2,Tracker!$H:$H,$E$2)),IF($E$2="All",COUNTIFS(Tracker!$C:$C,$A7,Tracker!$G:$G,E$3,Tracker!$F:$F,$B$2,Tracker!$E:$E,"&gt;="&amp;$C$2,Tracker!$E:$E,"&lt;="&amp;$D$2),COUNTIFS(Tracker!$C:$C,$A7,Tracker!$G:$G,E$3,Tracker!$F:$F,$B$2,Tracker!$E:$E,"&gt;="&amp;$C$2,Tracker!$E:$E,"&lt;="&amp;$D$2,Tracker!$H:$H,$E$2)))</f>
        <v>0</v>
      </c>
      <c r="F7" s="24">
        <f>IF($F$2="All date",IF($E$2="All",COUNTIFS(Tracker!$C:$C,$A7,Tracker!$G:$G,F$3,Tracker!$F:$F,$B$2),COUNTIFS(Tracker!$C:$C,$A7,Tracker!$G:$G,F$3,Tracker!$F:$F,$B$2,Tracker!$H:$H,$E$2)),IF($E$2="All",COUNTIFS(Tracker!$C:$C,$A7,Tracker!$G:$G,F$3,Tracker!$F:$F,$B$2,Tracker!$E:$E,"&gt;="&amp;$C$2,Tracker!$E:$E,"&lt;="&amp;$D$2),COUNTIFS(Tracker!$C:$C,$A7,Tracker!$G:$G,F$3,Tracker!$F:$F,$B$2,Tracker!$E:$E,"&gt;="&amp;$C$2,Tracker!$E:$E,"&lt;="&amp;$D$2,Tracker!$H:$H,$E$2)))</f>
        <v>0</v>
      </c>
      <c r="G7" s="24">
        <f>IF($F$2="All date",IF($E$2="All",COUNTIFS(Tracker!$C:$C,$A7,Tracker!$G:$G,G$3,Tracker!$F:$F,$B$2),COUNTIFS(Tracker!$C:$C,$A7,Tracker!$G:$G,G$3,Tracker!$F:$F,$B$2,Tracker!$H:$H,$E$2)),IF($E$2="All",COUNTIFS(Tracker!$C:$C,$A7,Tracker!$G:$G,G$3,Tracker!$F:$F,$B$2,Tracker!$E:$E,"&gt;="&amp;$C$2,Tracker!$E:$E,"&lt;="&amp;$D$2),COUNTIFS(Tracker!$C:$C,$A7,Tracker!$G:$G,G$3,Tracker!$F:$F,$B$2,Tracker!$E:$E,"&gt;="&amp;$C$2,Tracker!$E:$E,"&lt;="&amp;$D$2,Tracker!$H:$H,$E$2)))</f>
        <v>0</v>
      </c>
      <c r="H7" s="24">
        <f t="shared" si="0"/>
        <v>0</v>
      </c>
    </row>
    <row r="8" spans="1:8" x14ac:dyDescent="0.35">
      <c r="A8" s="23" t="s">
        <v>11</v>
      </c>
      <c r="B8" s="24">
        <f>IF($F$2="All date",IF($E$2="All",COUNTIFS(Tracker!$C:$C,$A8,Tracker!$G:$G,B$3,Tracker!$F:$F,$B$2),COUNTIFS(Tracker!$C:$C,$A8,Tracker!$G:$G,B$3,Tracker!$F:$F,$B$2,Tracker!$H:$H,$E$2)),IF($E$2="All",COUNTIFS(Tracker!$C:$C,$A8,Tracker!$G:$G,B$3,Tracker!$F:$F,$B$2,Tracker!$E:$E,"&gt;="&amp;$C$2,Tracker!$E:$E,"&lt;="&amp;$D$2),COUNTIFS(Tracker!$C:$C,$A8,Tracker!$G:$G,B$3,Tracker!$F:$F,$B$2,Tracker!$E:$E,"&gt;="&amp;$C$2,Tracker!$E:$E,"&lt;="&amp;$D$2,Tracker!$H:$H,$E$2)))</f>
        <v>0</v>
      </c>
      <c r="C8" s="24">
        <f>IF($F$2="All date",IF($E$2="All",COUNTIFS(Tracker!$C:$C,$A8,Tracker!$G:$G,C$3,Tracker!$F:$F,$B$2),COUNTIFS(Tracker!$C:$C,$A8,Tracker!$G:$G,C$3,Tracker!$F:$F,$B$2,Tracker!$H:$H,$E$2)),IF($E$2="All",COUNTIFS(Tracker!$C:$C,$A8,Tracker!$G:$G,C$3,Tracker!$F:$F,$B$2,Tracker!$E:$E,"&gt;="&amp;$C$2,Tracker!$E:$E,"&lt;="&amp;$D$2),COUNTIFS(Tracker!$C:$C,$A8,Tracker!$G:$G,C$3,Tracker!$F:$F,$B$2,Tracker!$E:$E,"&gt;="&amp;$C$2,Tracker!$E:$E,"&lt;="&amp;$D$2,Tracker!$H:$H,$E$2)))</f>
        <v>0</v>
      </c>
      <c r="D8" s="24">
        <f>IF($F$2="All date",IF($E$2="All",COUNTIFS(Tracker!$C:$C,$A8,Tracker!$G:$G,D$3,Tracker!$F:$F,$B$2),COUNTIFS(Tracker!$C:$C,$A8,Tracker!$G:$G,D$3,Tracker!$F:$F,$B$2,Tracker!$H:$H,$E$2)),IF($E$2="All",COUNTIFS(Tracker!$C:$C,$A8,Tracker!$G:$G,D$3,Tracker!$F:$F,$B$2,Tracker!$E:$E,"&gt;="&amp;$C$2,Tracker!$E:$E,"&lt;="&amp;$D$2),COUNTIFS(Tracker!$C:$C,$A8,Tracker!$G:$G,D$3,Tracker!$F:$F,$B$2,Tracker!$E:$E,"&gt;="&amp;$C$2,Tracker!$E:$E,"&lt;="&amp;$D$2,Tracker!$H:$H,$E$2)))</f>
        <v>0</v>
      </c>
      <c r="E8" s="24">
        <f>IF($F$2="All date",IF($E$2="All",COUNTIFS(Tracker!$C:$C,$A8,Tracker!$G:$G,E$3,Tracker!$F:$F,$B$2),COUNTIFS(Tracker!$C:$C,$A8,Tracker!$G:$G,E$3,Tracker!$F:$F,$B$2,Tracker!$H:$H,$E$2)),IF($E$2="All",COUNTIFS(Tracker!$C:$C,$A8,Tracker!$G:$G,E$3,Tracker!$F:$F,$B$2,Tracker!$E:$E,"&gt;="&amp;$C$2,Tracker!$E:$E,"&lt;="&amp;$D$2),COUNTIFS(Tracker!$C:$C,$A8,Tracker!$G:$G,E$3,Tracker!$F:$F,$B$2,Tracker!$E:$E,"&gt;="&amp;$C$2,Tracker!$E:$E,"&lt;="&amp;$D$2,Tracker!$H:$H,$E$2)))</f>
        <v>0</v>
      </c>
      <c r="F8" s="24">
        <f>IF($F$2="All date",IF($E$2="All",COUNTIFS(Tracker!$C:$C,$A8,Tracker!$G:$G,F$3,Tracker!$F:$F,$B$2),COUNTIFS(Tracker!$C:$C,$A8,Tracker!$G:$G,F$3,Tracker!$F:$F,$B$2,Tracker!$H:$H,$E$2)),IF($E$2="All",COUNTIFS(Tracker!$C:$C,$A8,Tracker!$G:$G,F$3,Tracker!$F:$F,$B$2,Tracker!$E:$E,"&gt;="&amp;$C$2,Tracker!$E:$E,"&lt;="&amp;$D$2),COUNTIFS(Tracker!$C:$C,$A8,Tracker!$G:$G,F$3,Tracker!$F:$F,$B$2,Tracker!$E:$E,"&gt;="&amp;$C$2,Tracker!$E:$E,"&lt;="&amp;$D$2,Tracker!$H:$H,$E$2)))</f>
        <v>0</v>
      </c>
      <c r="G8" s="24">
        <f>IF($F$2="All date",IF($E$2="All",COUNTIFS(Tracker!$C:$C,$A8,Tracker!$G:$G,G$3,Tracker!$F:$F,$B$2),COUNTIFS(Tracker!$C:$C,$A8,Tracker!$G:$G,G$3,Tracker!$F:$F,$B$2,Tracker!$H:$H,$E$2)),IF($E$2="All",COUNTIFS(Tracker!$C:$C,$A8,Tracker!$G:$G,G$3,Tracker!$F:$F,$B$2,Tracker!$E:$E,"&gt;="&amp;$C$2,Tracker!$E:$E,"&lt;="&amp;$D$2),COUNTIFS(Tracker!$C:$C,$A8,Tracker!$G:$G,G$3,Tracker!$F:$F,$B$2,Tracker!$E:$E,"&gt;="&amp;$C$2,Tracker!$E:$E,"&lt;="&amp;$D$2,Tracker!$H:$H,$E$2)))</f>
        <v>0</v>
      </c>
      <c r="H8" s="24">
        <f t="shared" si="0"/>
        <v>0</v>
      </c>
    </row>
    <row r="9" spans="1:8" x14ac:dyDescent="0.35">
      <c r="A9" s="23" t="s">
        <v>12</v>
      </c>
      <c r="B9" s="24">
        <f>IF($F$2="All date",IF($E$2="All",COUNTIFS(Tracker!$C:$C,$A9,Tracker!$G:$G,B$3,Tracker!$F:$F,$B$2),COUNTIFS(Tracker!$C:$C,$A9,Tracker!$G:$G,B$3,Tracker!$F:$F,$B$2,Tracker!$H:$H,$E$2)),IF($E$2="All",COUNTIFS(Tracker!$C:$C,$A9,Tracker!$G:$G,B$3,Tracker!$F:$F,$B$2,Tracker!$E:$E,"&gt;="&amp;$C$2,Tracker!$E:$E,"&lt;="&amp;$D$2),COUNTIFS(Tracker!$C:$C,$A9,Tracker!$G:$G,B$3,Tracker!$F:$F,$B$2,Tracker!$E:$E,"&gt;="&amp;$C$2,Tracker!$E:$E,"&lt;="&amp;$D$2,Tracker!$H:$H,$E$2)))</f>
        <v>0</v>
      </c>
      <c r="C9" s="24">
        <f>IF($F$2="All date",IF($E$2="All",COUNTIFS(Tracker!$C:$C,$A9,Tracker!$G:$G,C$3,Tracker!$F:$F,$B$2),COUNTIFS(Tracker!$C:$C,$A9,Tracker!$G:$G,C$3,Tracker!$F:$F,$B$2,Tracker!$H:$H,$E$2)),IF($E$2="All",COUNTIFS(Tracker!$C:$C,$A9,Tracker!$G:$G,C$3,Tracker!$F:$F,$B$2,Tracker!$E:$E,"&gt;="&amp;$C$2,Tracker!$E:$E,"&lt;="&amp;$D$2),COUNTIFS(Tracker!$C:$C,$A9,Tracker!$G:$G,C$3,Tracker!$F:$F,$B$2,Tracker!$E:$E,"&gt;="&amp;$C$2,Tracker!$E:$E,"&lt;="&amp;$D$2,Tracker!$H:$H,$E$2)))</f>
        <v>0</v>
      </c>
      <c r="D9" s="24">
        <f>IF($F$2="All date",IF($E$2="All",COUNTIFS(Tracker!$C:$C,$A9,Tracker!$G:$G,D$3,Tracker!$F:$F,$B$2),COUNTIFS(Tracker!$C:$C,$A9,Tracker!$G:$G,D$3,Tracker!$F:$F,$B$2,Tracker!$H:$H,$E$2)),IF($E$2="All",COUNTIFS(Tracker!$C:$C,$A9,Tracker!$G:$G,D$3,Tracker!$F:$F,$B$2,Tracker!$E:$E,"&gt;="&amp;$C$2,Tracker!$E:$E,"&lt;="&amp;$D$2),COUNTIFS(Tracker!$C:$C,$A9,Tracker!$G:$G,D$3,Tracker!$F:$F,$B$2,Tracker!$E:$E,"&gt;="&amp;$C$2,Tracker!$E:$E,"&lt;="&amp;$D$2,Tracker!$H:$H,$E$2)))</f>
        <v>0</v>
      </c>
      <c r="E9" s="24">
        <f>IF($F$2="All date",IF($E$2="All",COUNTIFS(Tracker!$C:$C,$A9,Tracker!$G:$G,E$3,Tracker!$F:$F,$B$2),COUNTIFS(Tracker!$C:$C,$A9,Tracker!$G:$G,E$3,Tracker!$F:$F,$B$2,Tracker!$H:$H,$E$2)),IF($E$2="All",COUNTIFS(Tracker!$C:$C,$A9,Tracker!$G:$G,E$3,Tracker!$F:$F,$B$2,Tracker!$E:$E,"&gt;="&amp;$C$2,Tracker!$E:$E,"&lt;="&amp;$D$2),COUNTIFS(Tracker!$C:$C,$A9,Tracker!$G:$G,E$3,Tracker!$F:$F,$B$2,Tracker!$E:$E,"&gt;="&amp;$C$2,Tracker!$E:$E,"&lt;="&amp;$D$2,Tracker!$H:$H,$E$2)))</f>
        <v>0</v>
      </c>
      <c r="F9" s="24">
        <f>IF($F$2="All date",IF($E$2="All",COUNTIFS(Tracker!$C:$C,$A9,Tracker!$G:$G,F$3,Tracker!$F:$F,$B$2),COUNTIFS(Tracker!$C:$C,$A9,Tracker!$G:$G,F$3,Tracker!$F:$F,$B$2,Tracker!$H:$H,$E$2)),IF($E$2="All",COUNTIFS(Tracker!$C:$C,$A9,Tracker!$G:$G,F$3,Tracker!$F:$F,$B$2,Tracker!$E:$E,"&gt;="&amp;$C$2,Tracker!$E:$E,"&lt;="&amp;$D$2),COUNTIFS(Tracker!$C:$C,$A9,Tracker!$G:$G,F$3,Tracker!$F:$F,$B$2,Tracker!$E:$E,"&gt;="&amp;$C$2,Tracker!$E:$E,"&lt;="&amp;$D$2,Tracker!$H:$H,$E$2)))</f>
        <v>0</v>
      </c>
      <c r="G9" s="24">
        <f>IF($F$2="All date",IF($E$2="All",COUNTIFS(Tracker!$C:$C,$A9,Tracker!$G:$G,G$3,Tracker!$F:$F,$B$2),COUNTIFS(Tracker!$C:$C,$A9,Tracker!$G:$G,G$3,Tracker!$F:$F,$B$2,Tracker!$H:$H,$E$2)),IF($E$2="All",COUNTIFS(Tracker!$C:$C,$A9,Tracker!$G:$G,G$3,Tracker!$F:$F,$B$2,Tracker!$E:$E,"&gt;="&amp;$C$2,Tracker!$E:$E,"&lt;="&amp;$D$2),COUNTIFS(Tracker!$C:$C,$A9,Tracker!$G:$G,G$3,Tracker!$F:$F,$B$2,Tracker!$E:$E,"&gt;="&amp;$C$2,Tracker!$E:$E,"&lt;="&amp;$D$2,Tracker!$H:$H,$E$2)))</f>
        <v>0</v>
      </c>
      <c r="H9" s="24">
        <f t="shared" si="0"/>
        <v>0</v>
      </c>
    </row>
    <row r="10" spans="1:8" x14ac:dyDescent="0.35">
      <c r="A10" s="26" t="s">
        <v>41</v>
      </c>
      <c r="B10" s="25">
        <f>SUM(B4:B9)</f>
        <v>0</v>
      </c>
      <c r="C10" s="25">
        <f t="shared" ref="C10:G10" si="1">SUM(C4:C9)</f>
        <v>0</v>
      </c>
      <c r="D10" s="25">
        <f t="shared" si="1"/>
        <v>0</v>
      </c>
      <c r="E10" s="25">
        <f t="shared" si="1"/>
        <v>0</v>
      </c>
      <c r="F10" s="25">
        <f t="shared" si="1"/>
        <v>0</v>
      </c>
      <c r="G10" s="25">
        <f t="shared" si="1"/>
        <v>0</v>
      </c>
      <c r="H10" s="25">
        <f>IF(SUM($B$10:$G$10)=SUM($H$4:$H$9),SUM($B$10:$G$10),"Formula Error")</f>
        <v>0</v>
      </c>
    </row>
    <row r="11" spans="1:8" x14ac:dyDescent="0.35">
      <c r="A11"/>
      <c r="B11"/>
      <c r="C11"/>
      <c r="D11"/>
      <c r="E11"/>
      <c r="F11"/>
      <c r="G11"/>
      <c r="H11"/>
    </row>
    <row r="12" spans="1:8" x14ac:dyDescent="0.35">
      <c r="A12"/>
      <c r="B12"/>
      <c r="C12"/>
      <c r="D12"/>
      <c r="E12"/>
      <c r="F12"/>
      <c r="G12"/>
      <c r="H12"/>
    </row>
    <row r="13" spans="1:8" x14ac:dyDescent="0.35">
      <c r="A13" s="18" t="s">
        <v>0</v>
      </c>
      <c r="B13" s="18" t="s">
        <v>1</v>
      </c>
      <c r="C13" s="18" t="s">
        <v>2</v>
      </c>
      <c r="D13" s="18" t="s">
        <v>3</v>
      </c>
      <c r="E13" s="18" t="s">
        <v>4</v>
      </c>
      <c r="F13" s="18" t="s">
        <v>6</v>
      </c>
      <c r="G13" s="18" t="s">
        <v>5</v>
      </c>
      <c r="H13" s="18" t="s">
        <v>44</v>
      </c>
    </row>
    <row r="14" spans="1:8" x14ac:dyDescent="0.35">
      <c r="A14" s="4" t="e" cm="1">
        <f t="array" ref="A14">_xlfn._xlws.SORT(IF($F$2="All date",IF($E$2="All",_xlfn._xlws.FILTER(Tracker!$A:$H,(Tracker!$F:$F=$B$2),"No Data"),_xlfn._xlws.FILTER(Tracker!$A:$H,(Tracker!$F:$F=$B$2)*(Tracker!$H:$H=$E$2),"No Data")),IF($E$2="All",_xlfn._xlws.FILTER(Tracker!$A:$H,(Tracker!$F:$F=$B$2)*(Tracker!$E:$E&gt;=$C$2)*(Tracker!$E:$E&lt;=$D$2),"No Data"),_xlfn._xlws.FILTER(Tracker!$A:$H,(Tracker!$F:$F=$B$2)*(Tracker!$H:$H=$E$2)*(Tracker!$E:$E&gt;=$C$2)*(Tracker!$E:$E&lt;=$D$2),"No Data"))),2,1,FALSE)</f>
        <v>#VALUE!</v>
      </c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</sheetData>
  <mergeCells count="1">
    <mergeCell ref="C1:D1"/>
  </mergeCells>
  <conditionalFormatting sqref="H4:H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scale="79" orientation="portrait" r:id="rId1"/>
  <colBreaks count="1" manualBreakCount="1">
    <brk id="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09" r:id="rId4" name="Button 137">
              <controlPr defaultSize="0" print="0" autoFill="0" autoPict="0" macro="[0]!Button137_Click">
                <anchor moveWithCells="1" sizeWithCells="1">
                  <from>
                    <xdr:col>6</xdr:col>
                    <xdr:colOff>31750</xdr:colOff>
                    <xdr:row>0</xdr:row>
                    <xdr:rowOff>165100</xdr:rowOff>
                  </from>
                  <to>
                    <xdr:col>6</xdr:col>
                    <xdr:colOff>1104900</xdr:colOff>
                    <xdr:row>1</xdr:row>
                    <xdr:rowOff>158750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greaterThanOrEqual" allowBlank="1" showInputMessage="1" showErrorMessage="1" xr:uid="{01E28FEE-0019-4EEB-8044-169D53F98F95}">
          <x14:formula1>
            <xm:f>Tracker!$I$2:$I$19</xm:f>
          </x14:formula1>
          <xm:sqref>M2:N2</xm:sqref>
        </x14:dataValidation>
        <x14:dataValidation type="list" allowBlank="1" showInputMessage="1" showErrorMessage="1" xr:uid="{CF023F93-7D28-4810-906E-0F6705588549}">
          <x14:formula1>
            <xm:f>Tracker!$R$9:$R$13</xm:f>
          </x14:formula1>
          <xm:sqref>E2 O2</xm:sqref>
        </x14:dataValidation>
        <x14:dataValidation type="list" allowBlank="1" showInputMessage="1" showErrorMessage="1" xr:uid="{90F61C0D-79B4-49D1-840E-EA2D466797FC}">
          <x14:formula1>
            <xm:f>Tracker!$Q$2:$Q$4</xm:f>
          </x14:formula1>
          <xm:sqref>L2</xm:sqref>
        </x14:dataValidation>
        <x14:dataValidation type="list" allowBlank="1" showInputMessage="1" showErrorMessage="1" xr:uid="{4102A0A7-DD6F-4B2C-A1D5-3B61CF9FC442}">
          <x14:formula1>
            <xm:f>Tracker!$V$9:$V$10</xm:f>
          </x14:formula1>
          <xm:sqref>F2</xm:sqref>
        </x14:dataValidation>
        <x14:dataValidation type="list" operator="greaterThanOrEqual" allowBlank="1" showInputMessage="1" showErrorMessage="1" xr:uid="{2226C0F9-F95D-414C-A431-CB924B0E6938}">
          <x14:formula1>
            <xm:f>Tracker!$E:$E</xm:f>
          </x14:formula1>
          <xm:sqref>C2:D2</xm:sqref>
        </x14:dataValidation>
        <x14:dataValidation type="list" allowBlank="1" showInputMessage="1" showErrorMessage="1" xr:uid="{BE6DA1D5-55E4-43CE-9523-8F31F16EE901}">
          <x14:formula1>
            <xm:f>Tracker!$Q$2:$Q$5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40AB-81F2-47C6-BBC5-42867C9B431C}">
  <sheetPr codeName="Sheet5"/>
  <dimension ref="A1:S19"/>
  <sheetViews>
    <sheetView workbookViewId="0">
      <selection activeCell="J2" sqref="J2"/>
    </sheetView>
  </sheetViews>
  <sheetFormatPr defaultRowHeight="14.5" x14ac:dyDescent="0.35"/>
  <cols>
    <col min="1" max="1" width="6.81640625" bestFit="1" customWidth="1"/>
    <col min="2" max="2" width="11.90625" bestFit="1" customWidth="1"/>
    <col min="3" max="3" width="10" bestFit="1" customWidth="1"/>
    <col min="4" max="5" width="10.08984375" bestFit="1" customWidth="1"/>
    <col min="6" max="6" width="12.453125" bestFit="1" customWidth="1"/>
    <col min="7" max="7" width="16.26953125" bestFit="1" customWidth="1"/>
    <col min="8" max="8" width="7" bestFit="1" customWidth="1"/>
    <col min="9" max="9" width="15.08984375" bestFit="1" customWidth="1"/>
    <col min="17" max="18" width="10.08984375" bestFit="1" customWidth="1"/>
  </cols>
  <sheetData>
    <row r="1" spans="1:19" ht="15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</v>
      </c>
      <c r="G1" s="18" t="s">
        <v>5</v>
      </c>
      <c r="H1" s="19" t="s">
        <v>44</v>
      </c>
      <c r="I1" s="27" t="s">
        <v>42</v>
      </c>
    </row>
    <row r="2" spans="1:19" x14ac:dyDescent="0.35">
      <c r="A2" s="9">
        <v>100234</v>
      </c>
      <c r="B2" s="11" t="s">
        <v>20</v>
      </c>
      <c r="C2" s="9" t="s">
        <v>9</v>
      </c>
      <c r="D2" s="13">
        <v>45651</v>
      </c>
      <c r="E2" s="16">
        <v>46324</v>
      </c>
      <c r="F2" s="9" t="s">
        <v>14</v>
      </c>
      <c r="G2" s="4" t="s">
        <v>17</v>
      </c>
      <c r="H2" s="8" t="s">
        <v>22</v>
      </c>
      <c r="I2" s="15" t="str">
        <f>IF($G2&lt;&gt;"Yes","Nil")</f>
        <v>Nil</v>
      </c>
      <c r="N2" s="9">
        <v>100234</v>
      </c>
      <c r="O2" s="11" t="s">
        <v>20</v>
      </c>
      <c r="P2" s="9" t="s">
        <v>9</v>
      </c>
      <c r="Q2" s="13">
        <v>45651</v>
      </c>
      <c r="R2" s="16">
        <v>46324</v>
      </c>
      <c r="S2" s="9" t="s">
        <v>14</v>
      </c>
    </row>
    <row r="3" spans="1:19" x14ac:dyDescent="0.35">
      <c r="A3" s="9">
        <v>100235</v>
      </c>
      <c r="B3" s="11" t="s">
        <v>21</v>
      </c>
      <c r="C3" s="9" t="s">
        <v>8</v>
      </c>
      <c r="D3" s="13">
        <v>45652</v>
      </c>
      <c r="E3" s="16">
        <v>46325</v>
      </c>
      <c r="F3" s="9" t="s">
        <v>15</v>
      </c>
      <c r="G3" s="4" t="s">
        <v>18</v>
      </c>
      <c r="H3" s="9" t="s">
        <v>22</v>
      </c>
      <c r="I3" s="16" t="s">
        <v>50</v>
      </c>
      <c r="N3" s="9">
        <v>100235</v>
      </c>
      <c r="O3" s="11" t="s">
        <v>21</v>
      </c>
      <c r="P3" s="9" t="s">
        <v>8</v>
      </c>
      <c r="Q3" s="13">
        <v>45652</v>
      </c>
      <c r="R3" s="16">
        <v>46325</v>
      </c>
      <c r="S3" s="9" t="s">
        <v>15</v>
      </c>
    </row>
    <row r="4" spans="1:19" x14ac:dyDescent="0.35">
      <c r="A4" s="9">
        <v>100236</v>
      </c>
      <c r="B4" s="11" t="s">
        <v>22</v>
      </c>
      <c r="C4" s="9" t="s">
        <v>11</v>
      </c>
      <c r="D4" s="13">
        <v>45653</v>
      </c>
      <c r="E4" s="16">
        <v>46326</v>
      </c>
      <c r="F4" s="9" t="s">
        <v>13</v>
      </c>
      <c r="G4" s="4" t="s">
        <v>13</v>
      </c>
      <c r="H4" s="9" t="s">
        <v>46</v>
      </c>
      <c r="I4" s="16">
        <v>46580</v>
      </c>
      <c r="N4" s="9">
        <v>100236</v>
      </c>
      <c r="O4" s="11" t="s">
        <v>22</v>
      </c>
      <c r="P4" s="9" t="s">
        <v>11</v>
      </c>
      <c r="Q4" s="13">
        <v>45653</v>
      </c>
      <c r="R4" s="16">
        <v>46326</v>
      </c>
      <c r="S4" s="9" t="s">
        <v>13</v>
      </c>
    </row>
    <row r="5" spans="1:19" x14ac:dyDescent="0.35">
      <c r="A5" s="9">
        <v>100237</v>
      </c>
      <c r="B5" s="11" t="s">
        <v>23</v>
      </c>
      <c r="C5" s="9" t="s">
        <v>12</v>
      </c>
      <c r="D5" s="13">
        <v>45654</v>
      </c>
      <c r="E5" s="16">
        <v>46327</v>
      </c>
      <c r="F5" s="9" t="s">
        <v>15</v>
      </c>
      <c r="G5" s="4" t="s">
        <v>18</v>
      </c>
      <c r="H5" s="9" t="s">
        <v>47</v>
      </c>
      <c r="I5" s="16" t="s">
        <v>50</v>
      </c>
      <c r="N5" s="9">
        <v>100237</v>
      </c>
      <c r="O5" s="11" t="s">
        <v>23</v>
      </c>
      <c r="P5" s="9" t="s">
        <v>12</v>
      </c>
      <c r="Q5" s="13">
        <v>45654</v>
      </c>
      <c r="R5" s="16">
        <v>46327</v>
      </c>
      <c r="S5" s="9" t="s">
        <v>15</v>
      </c>
    </row>
    <row r="6" spans="1:19" x14ac:dyDescent="0.35">
      <c r="A6" s="9">
        <v>100238</v>
      </c>
      <c r="B6" s="11" t="s">
        <v>24</v>
      </c>
      <c r="C6" s="9" t="s">
        <v>9</v>
      </c>
      <c r="D6" s="13">
        <v>45655</v>
      </c>
      <c r="E6" s="16">
        <v>46328</v>
      </c>
      <c r="F6" s="9" t="s">
        <v>13</v>
      </c>
      <c r="G6" s="4" t="s">
        <v>14</v>
      </c>
      <c r="H6" s="9" t="s">
        <v>47</v>
      </c>
      <c r="I6" s="16" t="s">
        <v>50</v>
      </c>
      <c r="N6" s="9">
        <v>100238</v>
      </c>
      <c r="O6" s="11" t="s">
        <v>24</v>
      </c>
      <c r="P6" s="9" t="s">
        <v>9</v>
      </c>
      <c r="Q6" s="13">
        <v>45655</v>
      </c>
      <c r="R6" s="16">
        <v>46328</v>
      </c>
      <c r="S6" s="9" t="s">
        <v>13</v>
      </c>
    </row>
    <row r="7" spans="1:19" x14ac:dyDescent="0.35">
      <c r="A7" s="9">
        <v>100239</v>
      </c>
      <c r="B7" s="11" t="s">
        <v>25</v>
      </c>
      <c r="C7" s="9" t="s">
        <v>7</v>
      </c>
      <c r="D7" s="13">
        <v>45656</v>
      </c>
      <c r="E7" s="16">
        <v>46329</v>
      </c>
      <c r="F7" s="9" t="s">
        <v>14</v>
      </c>
      <c r="G7" s="4" t="s">
        <v>17</v>
      </c>
      <c r="H7" s="9" t="s">
        <v>45</v>
      </c>
      <c r="I7" s="16" t="s">
        <v>50</v>
      </c>
      <c r="N7" s="9">
        <v>1002392</v>
      </c>
      <c r="O7" s="11" t="s">
        <v>25</v>
      </c>
      <c r="P7" s="9" t="s">
        <v>7</v>
      </c>
      <c r="Q7" s="13">
        <v>45656</v>
      </c>
      <c r="R7" s="16">
        <v>46329</v>
      </c>
      <c r="S7" s="9" t="s">
        <v>14</v>
      </c>
    </row>
    <row r="8" spans="1:19" x14ac:dyDescent="0.35">
      <c r="A8" s="9">
        <v>100240</v>
      </c>
      <c r="B8" s="11" t="s">
        <v>26</v>
      </c>
      <c r="C8" s="9" t="s">
        <v>10</v>
      </c>
      <c r="D8" s="13">
        <v>45657</v>
      </c>
      <c r="E8" s="16">
        <v>46330</v>
      </c>
      <c r="F8" s="9" t="s">
        <v>13</v>
      </c>
      <c r="G8" s="4" t="s">
        <v>14</v>
      </c>
      <c r="H8" s="9" t="s">
        <v>47</v>
      </c>
      <c r="I8" s="16" t="s">
        <v>50</v>
      </c>
      <c r="N8" s="9">
        <v>100240</v>
      </c>
      <c r="O8" s="11" t="s">
        <v>26</v>
      </c>
      <c r="P8" s="9" t="s">
        <v>10</v>
      </c>
      <c r="Q8" s="13">
        <v>45657</v>
      </c>
      <c r="R8" s="16">
        <v>46330</v>
      </c>
      <c r="S8" s="9" t="s">
        <v>13</v>
      </c>
    </row>
    <row r="9" spans="1:19" x14ac:dyDescent="0.35">
      <c r="A9" s="9">
        <v>100241</v>
      </c>
      <c r="B9" s="11" t="s">
        <v>27</v>
      </c>
      <c r="C9" s="9" t="s">
        <v>10</v>
      </c>
      <c r="D9" s="13">
        <v>45658</v>
      </c>
      <c r="E9" s="16">
        <v>46331</v>
      </c>
      <c r="F9" s="9" t="s">
        <v>13</v>
      </c>
      <c r="G9" s="4" t="s">
        <v>16</v>
      </c>
      <c r="H9" s="9" t="s">
        <v>46</v>
      </c>
      <c r="I9" s="16" t="s">
        <v>50</v>
      </c>
      <c r="N9" s="9">
        <v>100241</v>
      </c>
      <c r="O9" s="11" t="s">
        <v>27</v>
      </c>
      <c r="P9" s="9" t="s">
        <v>10</v>
      </c>
      <c r="Q9" s="13">
        <v>45658</v>
      </c>
      <c r="R9" s="16">
        <v>46331</v>
      </c>
      <c r="S9" s="9" t="s">
        <v>13</v>
      </c>
    </row>
    <row r="10" spans="1:19" x14ac:dyDescent="0.35">
      <c r="A10" s="9">
        <v>100242</v>
      </c>
      <c r="B10" s="11" t="s">
        <v>28</v>
      </c>
      <c r="C10" s="9" t="s">
        <v>9</v>
      </c>
      <c r="D10" s="13">
        <v>45659</v>
      </c>
      <c r="E10" s="16">
        <v>46332</v>
      </c>
      <c r="F10" s="9" t="s">
        <v>13</v>
      </c>
      <c r="G10" s="4" t="s">
        <v>13</v>
      </c>
      <c r="H10" s="9" t="s">
        <v>45</v>
      </c>
      <c r="I10" s="16">
        <v>46640</v>
      </c>
      <c r="N10" s="9">
        <v>100242</v>
      </c>
      <c r="O10" s="11" t="s">
        <v>28</v>
      </c>
      <c r="P10" s="9" t="s">
        <v>9</v>
      </c>
      <c r="Q10" s="13">
        <v>45659</v>
      </c>
      <c r="R10" s="16">
        <v>46332</v>
      </c>
      <c r="S10" s="9" t="s">
        <v>13</v>
      </c>
    </row>
    <row r="11" spans="1:19" x14ac:dyDescent="0.35">
      <c r="A11" s="9">
        <v>100243</v>
      </c>
      <c r="B11" s="11" t="s">
        <v>29</v>
      </c>
      <c r="C11" s="9" t="s">
        <v>8</v>
      </c>
      <c r="D11" s="13">
        <v>45660</v>
      </c>
      <c r="E11" s="16">
        <v>46333</v>
      </c>
      <c r="F11" s="9" t="s">
        <v>15</v>
      </c>
      <c r="G11" s="4" t="s">
        <v>19</v>
      </c>
      <c r="H11" s="9" t="s">
        <v>22</v>
      </c>
      <c r="I11" s="16" t="s">
        <v>50</v>
      </c>
      <c r="N11" s="9">
        <v>100243</v>
      </c>
      <c r="O11" s="11" t="s">
        <v>29</v>
      </c>
      <c r="P11" s="9" t="s">
        <v>8</v>
      </c>
      <c r="Q11" s="13">
        <v>45660</v>
      </c>
      <c r="R11" s="16">
        <v>46333</v>
      </c>
      <c r="S11" s="9" t="s">
        <v>15</v>
      </c>
    </row>
    <row r="12" spans="1:19" x14ac:dyDescent="0.35">
      <c r="A12" s="9">
        <v>100244</v>
      </c>
      <c r="B12" s="11" t="s">
        <v>30</v>
      </c>
      <c r="C12" s="9" t="s">
        <v>11</v>
      </c>
      <c r="D12" s="13">
        <v>45661</v>
      </c>
      <c r="E12" s="16">
        <v>46334</v>
      </c>
      <c r="F12" s="9" t="s">
        <v>14</v>
      </c>
      <c r="G12" s="4" t="s">
        <v>17</v>
      </c>
      <c r="H12" s="9" t="s">
        <v>22</v>
      </c>
      <c r="I12" s="16" t="s">
        <v>50</v>
      </c>
      <c r="N12" s="9">
        <v>100244</v>
      </c>
      <c r="O12" s="11" t="s">
        <v>30</v>
      </c>
      <c r="P12" s="9" t="s">
        <v>11</v>
      </c>
      <c r="Q12" s="13">
        <v>45661</v>
      </c>
      <c r="R12" s="16">
        <v>46334</v>
      </c>
      <c r="S12" s="9" t="s">
        <v>14</v>
      </c>
    </row>
    <row r="13" spans="1:19" x14ac:dyDescent="0.35">
      <c r="A13" s="9">
        <v>100245</v>
      </c>
      <c r="B13" s="11" t="s">
        <v>31</v>
      </c>
      <c r="C13" s="9" t="s">
        <v>12</v>
      </c>
      <c r="D13" s="13">
        <v>45662</v>
      </c>
      <c r="E13" s="16">
        <v>46335</v>
      </c>
      <c r="F13" s="9" t="s">
        <v>14</v>
      </c>
      <c r="G13" s="4" t="s">
        <v>17</v>
      </c>
      <c r="H13" s="9" t="s">
        <v>22</v>
      </c>
      <c r="I13" s="16" t="s">
        <v>50</v>
      </c>
      <c r="N13" s="9">
        <v>100245</v>
      </c>
      <c r="O13" s="11" t="s">
        <v>31</v>
      </c>
      <c r="P13" s="9" t="s">
        <v>12</v>
      </c>
      <c r="Q13" s="13">
        <v>45662</v>
      </c>
      <c r="R13" s="16">
        <v>46335</v>
      </c>
      <c r="S13" s="9" t="s">
        <v>14</v>
      </c>
    </row>
    <row r="14" spans="1:19" x14ac:dyDescent="0.35">
      <c r="A14" s="9">
        <v>100246</v>
      </c>
      <c r="B14" s="11" t="s">
        <v>32</v>
      </c>
      <c r="C14" s="9" t="s">
        <v>9</v>
      </c>
      <c r="D14" s="13">
        <v>45663</v>
      </c>
      <c r="E14" s="16">
        <v>46336</v>
      </c>
      <c r="F14" s="9" t="s">
        <v>15</v>
      </c>
      <c r="G14" s="4" t="s">
        <v>18</v>
      </c>
      <c r="H14" s="9" t="s">
        <v>46</v>
      </c>
      <c r="I14" s="16" t="s">
        <v>50</v>
      </c>
      <c r="N14" s="9">
        <v>100246</v>
      </c>
      <c r="O14" s="11" t="s">
        <v>32</v>
      </c>
      <c r="P14" s="9" t="s">
        <v>9</v>
      </c>
      <c r="Q14" s="13">
        <v>45663</v>
      </c>
      <c r="R14" s="16">
        <v>46336</v>
      </c>
      <c r="S14" s="9" t="s">
        <v>15</v>
      </c>
    </row>
    <row r="15" spans="1:19" x14ac:dyDescent="0.35">
      <c r="A15" s="9">
        <v>100247</v>
      </c>
      <c r="B15" s="11" t="s">
        <v>33</v>
      </c>
      <c r="C15" s="9" t="s">
        <v>7</v>
      </c>
      <c r="D15" s="13">
        <v>45664</v>
      </c>
      <c r="E15" s="16">
        <v>46337</v>
      </c>
      <c r="F15" s="9" t="s">
        <v>13</v>
      </c>
      <c r="G15" s="4" t="s">
        <v>14</v>
      </c>
      <c r="H15" s="9" t="s">
        <v>47</v>
      </c>
      <c r="I15" s="16" t="s">
        <v>50</v>
      </c>
    </row>
    <row r="16" spans="1:19" x14ac:dyDescent="0.35">
      <c r="A16" s="9">
        <v>100248</v>
      </c>
      <c r="B16" s="11" t="s">
        <v>34</v>
      </c>
      <c r="C16" s="9" t="s">
        <v>10</v>
      </c>
      <c r="D16" s="13">
        <v>45665</v>
      </c>
      <c r="E16" s="16">
        <v>46338</v>
      </c>
      <c r="F16" s="9" t="s">
        <v>15</v>
      </c>
      <c r="G16" s="4" t="s">
        <v>18</v>
      </c>
      <c r="H16" s="9" t="s">
        <v>47</v>
      </c>
      <c r="I16" s="16" t="s">
        <v>50</v>
      </c>
    </row>
    <row r="17" spans="1:9" x14ac:dyDescent="0.35">
      <c r="A17" s="9">
        <v>100249</v>
      </c>
      <c r="B17" s="11" t="s">
        <v>35</v>
      </c>
      <c r="C17" s="9" t="s">
        <v>10</v>
      </c>
      <c r="D17" s="13">
        <v>45666</v>
      </c>
      <c r="E17" s="16">
        <v>46339</v>
      </c>
      <c r="F17" s="9" t="s">
        <v>13</v>
      </c>
      <c r="G17" s="4" t="s">
        <v>13</v>
      </c>
      <c r="H17" s="9" t="s">
        <v>45</v>
      </c>
      <c r="I17" s="16">
        <v>46853</v>
      </c>
    </row>
    <row r="18" spans="1:9" x14ac:dyDescent="0.35">
      <c r="A18" s="9">
        <v>100250</v>
      </c>
      <c r="B18" s="11" t="s">
        <v>36</v>
      </c>
      <c r="C18" s="9" t="s">
        <v>8</v>
      </c>
      <c r="D18" s="13">
        <v>45667</v>
      </c>
      <c r="E18" s="16">
        <v>46340</v>
      </c>
      <c r="F18" s="9" t="s">
        <v>14</v>
      </c>
      <c r="G18" s="4" t="s">
        <v>17</v>
      </c>
      <c r="H18" s="9" t="s">
        <v>47</v>
      </c>
      <c r="I18" s="16" t="s">
        <v>50</v>
      </c>
    </row>
    <row r="19" spans="1:9" ht="15" thickBot="1" x14ac:dyDescent="0.4">
      <c r="A19" s="10">
        <v>100251</v>
      </c>
      <c r="B19" s="12" t="s">
        <v>37</v>
      </c>
      <c r="C19" s="10" t="s">
        <v>9</v>
      </c>
      <c r="D19" s="14">
        <v>45668</v>
      </c>
      <c r="E19" s="17">
        <v>46341</v>
      </c>
      <c r="F19" s="10" t="s">
        <v>13</v>
      </c>
      <c r="G19" s="7" t="s">
        <v>16</v>
      </c>
      <c r="H19" s="10" t="s">
        <v>46</v>
      </c>
      <c r="I19" s="17" t="s">
        <v>50</v>
      </c>
    </row>
  </sheetData>
  <conditionalFormatting sqref="A2:I19">
    <cfRule type="expression" priority="3">
      <formula>ROW()=CELL("ROW")</formula>
    </cfRule>
    <cfRule type="expression" dxfId="4" priority="4">
      <formula>AND(SEARCH($K$3,A2),$K$3&lt;&gt;"")</formula>
    </cfRule>
  </conditionalFormatting>
  <conditionalFormatting sqref="N2:S14">
    <cfRule type="expression" priority="1">
      <formula>ROW()=CELL("ROW")</formula>
    </cfRule>
    <cfRule type="expression" dxfId="3" priority="2">
      <formula>AND(SEARCH($K$3,N2),$K$3&lt;&gt;"")</formula>
    </cfRule>
  </conditionalFormatting>
  <dataValidations count="6">
    <dataValidation type="list" allowBlank="1" showInputMessage="1" showErrorMessage="1" sqref="H2:H19" xr:uid="{21289727-29A1-4784-B568-EF6037CA2B9C}">
      <formula1>$R$9:$R$12</formula1>
    </dataValidation>
    <dataValidation type="list" allowBlank="1" showInputMessage="1" showErrorMessage="1" sqref="G2:G19" xr:uid="{E4151486-4633-410B-BCD0-1B87BA9DA653}">
      <formula1>INDIRECT($F2)</formula1>
    </dataValidation>
    <dataValidation type="date" operator="greaterThanOrEqual" allowBlank="1" showInputMessage="1" showErrorMessage="1" sqref="E2:E19 R2:R14" xr:uid="{11E41A5D-241C-411D-80BD-3E0D54A3EE0C}">
      <formula1>D2</formula1>
    </dataValidation>
    <dataValidation type="list" allowBlank="1" showInputMessage="1" showErrorMessage="1" promptTitle="Status" sqref="F2:F19 S2:S14" xr:uid="{5957E237-F996-4DF9-9EC8-D1474128ABFF}">
      <formula1>$Q$2:$Q$4</formula1>
    </dataValidation>
    <dataValidation type="date" operator="lessThanOrEqual" allowBlank="1" showInputMessage="1" showErrorMessage="1" sqref="D2:D19 Q2:Q14" xr:uid="{C380BB8C-B752-4847-9554-ED1FCB518684}">
      <formula1>E2</formula1>
    </dataValidation>
    <dataValidation type="list" allowBlank="1" showInputMessage="1" showErrorMessage="1" promptTitle="Location" sqref="C2:C19 P2:P14" xr:uid="{8C562E2B-D6DC-4DFF-B62F-8F9253EC1B20}">
      <formula1>$P$2:$P$7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Tracker</vt:lpstr>
      <vt:lpstr>Dashboard</vt:lpstr>
      <vt:lpstr>Sheet1</vt:lpstr>
      <vt:lpstr>Dev Dashboard</vt:lpstr>
      <vt:lpstr>Sheet2</vt:lpstr>
      <vt:lpstr>Completion</vt:lpstr>
      <vt:lpstr>Consideration</vt:lpstr>
      <vt:lpstr>No</vt:lpstr>
      <vt:lpstr>'Dev Dashboard'!Print_Area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Benciker, George</dc:creator>
  <cp:lastModifiedBy>Benciker, George</cp:lastModifiedBy>
  <cp:lastPrinted>2025-01-13T12:44:21Z</cp:lastPrinted>
  <dcterms:created xsi:type="dcterms:W3CDTF">2025-01-08T09:59:41Z</dcterms:created>
  <dcterms:modified xsi:type="dcterms:W3CDTF">2025-09-30T06:40:54Z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2025-01-08T11:55:53Z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b92f712b-97c8-41e1-a0a3-e0c78b627ee8</vt:lpwstr>
  </property>
  <property fmtid="{D5CDD505-2E9C-101B-9397-08002B2CF9AE}" pid="8" name="MSIP_Label_ea60d57e-af5b-4752-ac57-3e4f28ca11dc_ContentBits">
    <vt:lpwstr>0</vt:lpwstr>
  </property>
</Properties>
</file>